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4.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876dcad2cea408a2/Documents/Desktop/College_Canteen_Dashboard_Project/Raw_data/"/>
    </mc:Choice>
  </mc:AlternateContent>
  <xr:revisionPtr revIDLastSave="11" documentId="8_{A1CD1961-91D0-4DB9-B188-15CB3F2339C2}" xr6:coauthVersionLast="47" xr6:coauthVersionMax="47" xr10:uidLastSave="{9E7B349D-1CD7-4EE7-B2EC-1C0FA226201C}"/>
  <bookViews>
    <workbookView xWindow="-108" yWindow="-108" windowWidth="23256" windowHeight="12456" xr2:uid="{00000000-000D-0000-FFFF-FFFF00000000}"/>
  </bookViews>
  <sheets>
    <sheet name="raw_data" sheetId="1" r:id="rId1"/>
    <sheet name="Raw_Pivots" sheetId="7" r:id="rId2"/>
    <sheet name="sales_data" sheetId="2" r:id="rId3"/>
    <sheet name="Sales_Pivots" sheetId="8" r:id="rId4"/>
    <sheet name="inventory_data" sheetId="3" r:id="rId5"/>
    <sheet name="Inventory_Pivots" sheetId="10" r:id="rId6"/>
    <sheet name="reorder_level_table" sheetId="4" r:id="rId7"/>
    <sheet name="Dashboard" sheetId="12" r:id="rId8"/>
    <sheet name="insights" sheetId="17" r:id="rId9"/>
  </sheets>
  <definedNames>
    <definedName name="_xlcn.WorksheetConnection_Capstone_College_Canteen_FullDataset.xlsxTable1" hidden="1">Table1[]</definedName>
    <definedName name="_xlcn.WorksheetConnection_sales_dataKK" hidden="1">sales_data!$K:$K</definedName>
    <definedName name="Slicer_Category">#N/A</definedName>
    <definedName name="Slicer_Payment_Method">#N/A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_data!$K:$K"/>
          <x15:modelTable id="Table1" name="Table1" connection="WorksheetConnection_Capstone_College_Canteen_FullDataset.xlsx!Table1"/>
        </x15:modelTables>
      </x15:dataModel>
    </ext>
  </extLst>
</workbook>
</file>

<file path=xl/calcChain.xml><?xml version="1.0" encoding="utf-8"?>
<calcChain xmlns="http://schemas.openxmlformats.org/spreadsheetml/2006/main">
  <c r="AE14" i="12" l="1"/>
  <c r="P14" i="12"/>
  <c r="K14" i="12"/>
  <c r="F14" i="1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I13" i="3"/>
  <c r="I12" i="3"/>
  <c r="I11" i="3"/>
  <c r="I10" i="3"/>
  <c r="I9" i="3"/>
  <c r="I8" i="3"/>
  <c r="I7" i="3"/>
  <c r="I6" i="3"/>
  <c r="I5" i="3"/>
  <c r="I4" i="3"/>
  <c r="I3" i="3"/>
  <c r="I2" i="3"/>
  <c r="J2" i="3"/>
  <c r="J3" i="3"/>
  <c r="J4" i="3"/>
  <c r="J5" i="3"/>
  <c r="J6" i="3"/>
  <c r="J7" i="3"/>
  <c r="J8" i="3"/>
  <c r="J9" i="3"/>
  <c r="J10" i="3"/>
  <c r="J11" i="3"/>
  <c r="J12" i="3"/>
  <c r="J13" i="3"/>
  <c r="M2" i="3"/>
  <c r="U14" i="12" s="1"/>
  <c r="M3" i="3"/>
  <c r="M4" i="3"/>
  <c r="M5" i="3"/>
  <c r="M6" i="3"/>
  <c r="M7" i="3"/>
  <c r="M8" i="3"/>
  <c r="M9" i="3"/>
  <c r="M10" i="3"/>
  <c r="M11" i="3"/>
  <c r="M12" i="3"/>
  <c r="M13" i="3"/>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Z14"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49B8E1-8C98-499A-96A4-A8B0045BE9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A6361BB-08F0-48AE-88E1-F5346B3C6A53}" name="WorksheetConnection_Capstone_College_Canteen_FullDataset.xlsx!Table1" type="102" refreshedVersion="8" minRefreshableVersion="5">
    <extLst>
      <ext xmlns:x15="http://schemas.microsoft.com/office/spreadsheetml/2010/11/main" uri="{DE250136-89BD-433C-8126-D09CA5730AF9}">
        <x15:connection id="Table1">
          <x15:rangePr sourceName="_xlcn.WorksheetConnection_Capstone_College_Canteen_FullDataset.xlsxTable1"/>
        </x15:connection>
      </ext>
    </extLst>
  </connection>
  <connection id="3" xr16:uid="{2E8BFD41-CE56-4CC4-AFDA-5A0A661C7FE5}" name="WorksheetConnection_sales_data!$K:$K" type="102" refreshedVersion="8" minRefreshableVersion="5">
    <extLst>
      <ext xmlns:x15="http://schemas.microsoft.com/office/spreadsheetml/2010/11/main" uri="{DE250136-89BD-433C-8126-D09CA5730AF9}">
        <x15:connection id="Range" autoDelete="1">
          <x15:rangePr sourceName="_xlcn.WorksheetConnection_sales_dataKK"/>
        </x15:connection>
      </ext>
    </extLst>
  </connection>
</connections>
</file>

<file path=xl/sharedStrings.xml><?xml version="1.0" encoding="utf-8"?>
<sst xmlns="http://schemas.openxmlformats.org/spreadsheetml/2006/main" count="7385" uniqueCount="1111">
  <si>
    <t>Date</t>
  </si>
  <si>
    <t>Time Slot</t>
  </si>
  <si>
    <t>Item Name</t>
  </si>
  <si>
    <t>Category</t>
  </si>
  <si>
    <t>Prepared Qty</t>
  </si>
  <si>
    <t>Sold Qty</t>
  </si>
  <si>
    <t>Cost Price</t>
  </si>
  <si>
    <t>Selling Price</t>
  </si>
  <si>
    <t>Profit</t>
  </si>
  <si>
    <t>Weather</t>
  </si>
  <si>
    <t>Day Type</t>
  </si>
  <si>
    <t>Feedback Score</t>
  </si>
  <si>
    <t>Feedback Type</t>
  </si>
  <si>
    <t>2025-05-19</t>
  </si>
  <si>
    <t>2025-06-30</t>
  </si>
  <si>
    <t>2025-04-30</t>
  </si>
  <si>
    <t>2025-07-01</t>
  </si>
  <si>
    <t>2025-05-28</t>
  </si>
  <si>
    <t>2025-06-11</t>
  </si>
  <si>
    <t>2025-04-29</t>
  </si>
  <si>
    <t>2025-07-06</t>
  </si>
  <si>
    <t>2025-07-20</t>
  </si>
  <si>
    <t>2025-07-15</t>
  </si>
  <si>
    <t>2025-05-25</t>
  </si>
  <si>
    <t>2025-05-18</t>
  </si>
  <si>
    <t>2025-06-28</t>
  </si>
  <si>
    <t>2025-05-09</t>
  </si>
  <si>
    <t>2025-07-05</t>
  </si>
  <si>
    <t>2025-07-11</t>
  </si>
  <si>
    <t>2025-06-26</t>
  </si>
  <si>
    <t>2025-07-23</t>
  </si>
  <si>
    <t>2025-05-22</t>
  </si>
  <si>
    <t>2025-05-16</t>
  </si>
  <si>
    <t>2025-05-23</t>
  </si>
  <si>
    <t>2025-06-10</t>
  </si>
  <si>
    <t>2025-07-08</t>
  </si>
  <si>
    <t>2025-05-27</t>
  </si>
  <si>
    <t>2025-05-01</t>
  </si>
  <si>
    <t>2025-06-22</t>
  </si>
  <si>
    <t>2025-06-06</t>
  </si>
  <si>
    <t>2025-06-24</t>
  </si>
  <si>
    <t>2025-06-17</t>
  </si>
  <si>
    <t>2025-07-17</t>
  </si>
  <si>
    <t>2025-05-31</t>
  </si>
  <si>
    <t>2025-05-12</t>
  </si>
  <si>
    <t>2025-07-19</t>
  </si>
  <si>
    <t>2025-05-11</t>
  </si>
  <si>
    <t>2025-06-20</t>
  </si>
  <si>
    <t>2025-05-21</t>
  </si>
  <si>
    <t>2025-06-03</t>
  </si>
  <si>
    <t>2025-07-12</t>
  </si>
  <si>
    <t>2025-06-16</t>
  </si>
  <si>
    <t>2025-05-10</t>
  </si>
  <si>
    <t>2025-05-08</t>
  </si>
  <si>
    <t>2025-07-16</t>
  </si>
  <si>
    <t>2025-06-19</t>
  </si>
  <si>
    <t>2025-05-20</t>
  </si>
  <si>
    <t>2025-05-26</t>
  </si>
  <si>
    <t>2025-06-08</t>
  </si>
  <si>
    <t>2025-07-13</t>
  </si>
  <si>
    <t>2025-07-22</t>
  </si>
  <si>
    <t>2025-05-02</t>
  </si>
  <si>
    <t>2025-06-21</t>
  </si>
  <si>
    <t>2025-07-25</t>
  </si>
  <si>
    <t>2025-06-14</t>
  </si>
  <si>
    <t>2025-07-14</t>
  </si>
  <si>
    <t>2025-05-13</t>
  </si>
  <si>
    <t>2025-05-17</t>
  </si>
  <si>
    <t>2025-07-07</t>
  </si>
  <si>
    <t>2025-07-03</t>
  </si>
  <si>
    <t>2025-04-28</t>
  </si>
  <si>
    <t>2025-06-05</t>
  </si>
  <si>
    <t>2025-05-06</t>
  </si>
  <si>
    <t>2025-06-09</t>
  </si>
  <si>
    <t>2025-07-26</t>
  </si>
  <si>
    <t>2025-07-21</t>
  </si>
  <si>
    <t>2025-06-04</t>
  </si>
  <si>
    <t>2025-07-24</t>
  </si>
  <si>
    <t>2025-05-04</t>
  </si>
  <si>
    <t>2025-06-15</t>
  </si>
  <si>
    <t>2025-06-07</t>
  </si>
  <si>
    <t>2025-05-03</t>
  </si>
  <si>
    <t>2025-06-25</t>
  </si>
  <si>
    <t>2025-06-02</t>
  </si>
  <si>
    <t>2025-05-30</t>
  </si>
  <si>
    <t>2025-05-05</t>
  </si>
  <si>
    <t>2025-06-18</t>
  </si>
  <si>
    <t>2025-05-29</t>
  </si>
  <si>
    <t>2025-05-24</t>
  </si>
  <si>
    <t>2025-06-12</t>
  </si>
  <si>
    <t>2025-07-10</t>
  </si>
  <si>
    <t>2025-06-27</t>
  </si>
  <si>
    <t>2025-07-02</t>
  </si>
  <si>
    <t>2025-07-27</t>
  </si>
  <si>
    <t>2025-06-29</t>
  </si>
  <si>
    <t>2025-06-23</t>
  </si>
  <si>
    <t>2025-07-18</t>
  </si>
  <si>
    <t>2025-06-13</t>
  </si>
  <si>
    <t>2025-05-07</t>
  </si>
  <si>
    <t>2025-05-15</t>
  </si>
  <si>
    <t>2025-06-01</t>
  </si>
  <si>
    <t>2025-05-14</t>
  </si>
  <si>
    <t>2025-07-09</t>
  </si>
  <si>
    <t>Evening</t>
  </si>
  <si>
    <t>Lunch</t>
  </si>
  <si>
    <t>Morning</t>
  </si>
  <si>
    <t>Mango Lassi</t>
  </si>
  <si>
    <t>Mojito</t>
  </si>
  <si>
    <t>Chole Bhature</t>
  </si>
  <si>
    <t>Grilled Sandwich</t>
  </si>
  <si>
    <t>Samosa</t>
  </si>
  <si>
    <t>Lemon Juice</t>
  </si>
  <si>
    <t>Cold Coffee</t>
  </si>
  <si>
    <t>Idli</t>
  </si>
  <si>
    <t>Veg Pulao</t>
  </si>
  <si>
    <t>Chapati</t>
  </si>
  <si>
    <t>Sundal</t>
  </si>
  <si>
    <t>Paneer Roll</t>
  </si>
  <si>
    <t>Beverage</t>
  </si>
  <si>
    <t>Main</t>
  </si>
  <si>
    <t>Snack</t>
  </si>
  <si>
    <t>Cloudy</t>
  </si>
  <si>
    <t>Sunny</t>
  </si>
  <si>
    <t>Rainy</t>
  </si>
  <si>
    <t>Exam Week</t>
  </si>
  <si>
    <t>Weekday</t>
  </si>
  <si>
    <t>Weekend</t>
  </si>
  <si>
    <t>Hygiene</t>
  </si>
  <si>
    <t>Quantity</t>
  </si>
  <si>
    <t>Taste</t>
  </si>
  <si>
    <t>Transaction ID</t>
  </si>
  <si>
    <t>Student ID</t>
  </si>
  <si>
    <t>Quantity Sold</t>
  </si>
  <si>
    <t>Total Cost</t>
  </si>
  <si>
    <t>Total Revenue</t>
  </si>
  <si>
    <t>Payment Method</t>
  </si>
  <si>
    <t>T1000</t>
  </si>
  <si>
    <t>T1001</t>
  </si>
  <si>
    <t>T1002</t>
  </si>
  <si>
    <t>T1003</t>
  </si>
  <si>
    <t>T1004</t>
  </si>
  <si>
    <t>T1005</t>
  </si>
  <si>
    <t>T1006</t>
  </si>
  <si>
    <t>T1007</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</si>
  <si>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</si>
  <si>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</si>
  <si>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</si>
  <si>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</si>
  <si>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</si>
  <si>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</si>
  <si>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</si>
  <si>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</si>
  <si>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</si>
  <si>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</si>
  <si>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</si>
  <si>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</si>
  <si>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</si>
  <si>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</si>
  <si>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</si>
  <si>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</si>
  <si>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</si>
  <si>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</si>
  <si>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</si>
  <si>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</si>
  <si>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</si>
  <si>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</si>
  <si>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</si>
  <si>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</si>
  <si>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T1032</t>
  </si>
  <si>
    <t>T1033</t>
  </si>
  <si>
    <t>T1034</t>
  </si>
  <si>
    <t>T1035</t>
  </si>
  <si>
    <t>T1036</t>
  </si>
  <si>
    <t>T1037</t>
  </si>
  <si>
    <t>T1038</t>
  </si>
  <si>
    <t>T1039</t>
  </si>
  <si>
    <t>T1040</t>
  </si>
  <si>
    <t>T1041</t>
  </si>
  <si>
    <t>T1042</t>
  </si>
  <si>
    <t>T1043</t>
  </si>
  <si>
    <t>T1044</t>
  </si>
  <si>
    <t>T1045</t>
  </si>
  <si>
    <t>T1046</t>
  </si>
  <si>
    <t>T1047</t>
  </si>
  <si>
    <t>T1048</t>
  </si>
  <si>
    <t>T1049</t>
  </si>
  <si>
    <t>T1050</t>
  </si>
  <si>
    <t>T1051</t>
  </si>
  <si>
    <t>T1052</t>
  </si>
  <si>
    <t>T1053</t>
  </si>
  <si>
    <t>T1054</t>
  </si>
  <si>
    <t>T1055</t>
  </si>
  <si>
    <t>T1056</t>
  </si>
  <si>
    <t>T1057</t>
  </si>
  <si>
    <t>T1058</t>
  </si>
  <si>
    <t>T1059</t>
  </si>
  <si>
    <t>T1060</t>
  </si>
  <si>
    <t>T1061</t>
  </si>
  <si>
    <t>T1062</t>
  </si>
  <si>
    <t>T1063</t>
  </si>
  <si>
    <t>T1064</t>
  </si>
  <si>
    <t>T1065</t>
  </si>
  <si>
    <t>T1066</t>
  </si>
  <si>
    <t>T1067</t>
  </si>
  <si>
    <t>T1068</t>
  </si>
  <si>
    <t>T1069</t>
  </si>
  <si>
    <t>T1070</t>
  </si>
  <si>
    <t>T1071</t>
  </si>
  <si>
    <t>T1072</t>
  </si>
  <si>
    <t>T1073</t>
  </si>
  <si>
    <t>T1074</t>
  </si>
  <si>
    <t>T1075</t>
  </si>
  <si>
    <t>T1076</t>
  </si>
  <si>
    <t>T1077</t>
  </si>
  <si>
    <t>T1078</t>
  </si>
  <si>
    <t>T1079</t>
  </si>
  <si>
    <t>T1080</t>
  </si>
  <si>
    <t>T1081</t>
  </si>
  <si>
    <t>T1082</t>
  </si>
  <si>
    <t>T1083</t>
  </si>
  <si>
    <t>T1084</t>
  </si>
  <si>
    <t>T1085</t>
  </si>
  <si>
    <t>T1086</t>
  </si>
  <si>
    <t>T1087</t>
  </si>
  <si>
    <t>T1088</t>
  </si>
  <si>
    <t>T1089</t>
  </si>
  <si>
    <t>T1090</t>
  </si>
  <si>
    <t>T1091</t>
  </si>
  <si>
    <t>T1092</t>
  </si>
  <si>
    <t>T1093</t>
  </si>
  <si>
    <t>T1094</t>
  </si>
  <si>
    <t>T1095</t>
  </si>
  <si>
    <t>T1096</t>
  </si>
  <si>
    <t>T1097</t>
  </si>
  <si>
    <t>T1098</t>
  </si>
  <si>
    <t>T1099</t>
  </si>
  <si>
    <t>T1100</t>
  </si>
  <si>
    <t>T1101</t>
  </si>
  <si>
    <t>T1102</t>
  </si>
  <si>
    <t>T1103</t>
  </si>
  <si>
    <t>T1104</t>
  </si>
  <si>
    <t>T1105</t>
  </si>
  <si>
    <t>T1106</t>
  </si>
  <si>
    <t>T1107</t>
  </si>
  <si>
    <t>T1108</t>
  </si>
  <si>
    <t>T1109</t>
  </si>
  <si>
    <t>T1110</t>
  </si>
  <si>
    <t>T1111</t>
  </si>
  <si>
    <t>T1112</t>
  </si>
  <si>
    <t>T1113</t>
  </si>
  <si>
    <t>T1114</t>
  </si>
  <si>
    <t>T1115</t>
  </si>
  <si>
    <t>T1116</t>
  </si>
  <si>
    <t>T1117</t>
  </si>
  <si>
    <t>T1118</t>
  </si>
  <si>
    <t>T1119</t>
  </si>
  <si>
    <t>T1120</t>
  </si>
  <si>
    <t>T1121</t>
  </si>
  <si>
    <t>T1122</t>
  </si>
  <si>
    <t>T1123</t>
  </si>
  <si>
    <t>T1124</t>
  </si>
  <si>
    <t>T1125</t>
  </si>
  <si>
    <t>T1126</t>
  </si>
  <si>
    <t>T1127</t>
  </si>
  <si>
    <t>T1128</t>
  </si>
  <si>
    <t>T1129</t>
  </si>
  <si>
    <t>T1130</t>
  </si>
  <si>
    <t>T1131</t>
  </si>
  <si>
    <t>T1132</t>
  </si>
  <si>
    <t>T1133</t>
  </si>
  <si>
    <t>T1134</t>
  </si>
  <si>
    <t>T1135</t>
  </si>
  <si>
    <t>T1136</t>
  </si>
  <si>
    <t>T1137</t>
  </si>
  <si>
    <t>T1138</t>
  </si>
  <si>
    <t>T1139</t>
  </si>
  <si>
    <t>T1140</t>
  </si>
  <si>
    <t>T1141</t>
  </si>
  <si>
    <t>T1142</t>
  </si>
  <si>
    <t>T1143</t>
  </si>
  <si>
    <t>T1144</t>
  </si>
  <si>
    <t>T1145</t>
  </si>
  <si>
    <t>T1146</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</si>
  <si>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</si>
  <si>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</si>
  <si>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</si>
  <si>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</si>
  <si>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</si>
  <si>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</si>
  <si>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</si>
  <si>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</si>
  <si>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</si>
  <si>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</si>
  <si>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</si>
  <si>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</si>
  <si>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</si>
  <si>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</si>
  <si>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</si>
  <si>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</si>
  <si>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</si>
  <si>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</si>
  <si>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</si>
  <si>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</si>
  <si>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</si>
  <si>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</si>
  <si>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</si>
  <si>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</si>
  <si>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</si>
  <si>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</si>
  <si>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</si>
  <si>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</si>
  <si>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</si>
  <si>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</si>
  <si>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</si>
  <si>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</si>
  <si>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</si>
  <si>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</si>
  <si>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</si>
  <si>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</si>
  <si>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</si>
  <si>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</si>
  <si>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</si>
  <si>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</si>
  <si>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</si>
  <si>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</si>
  <si>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</si>
  <si>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</si>
  <si>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</si>
  <si>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</si>
  <si>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</si>
  <si>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</si>
  <si>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</si>
  <si>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</si>
  <si>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</si>
  <si>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</si>
  <si>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</si>
  <si>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</si>
  <si>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</si>
  <si>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</si>
  <si>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</si>
  <si>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</si>
  <si>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</si>
  <si>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</si>
  <si>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</si>
  <si>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</si>
  <si>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</si>
  <si>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</si>
  <si>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</si>
  <si>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</si>
  <si>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</si>
  <si>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</si>
  <si>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T1215</t>
  </si>
  <si>
    <t>T1216</t>
  </si>
  <si>
    <t>T1217</t>
  </si>
  <si>
    <t>T1218</t>
  </si>
  <si>
    <t>T1219</t>
  </si>
  <si>
    <t>T1220</t>
  </si>
  <si>
    <t>T1221</t>
  </si>
  <si>
    <t>T1222</t>
  </si>
  <si>
    <t>T1223</t>
  </si>
  <si>
    <t>T1224</t>
  </si>
  <si>
    <t>T1225</t>
  </si>
  <si>
    <t>T1226</t>
  </si>
  <si>
    <t>T1227</t>
  </si>
  <si>
    <t>T1228</t>
  </si>
  <si>
    <t>T1229</t>
  </si>
  <si>
    <t>T1230</t>
  </si>
  <si>
    <t>T1231</t>
  </si>
  <si>
    <t>T1232</t>
  </si>
  <si>
    <t>T1233</t>
  </si>
  <si>
    <t>T1234</t>
  </si>
  <si>
    <t>T1235</t>
  </si>
  <si>
    <t>T1236</t>
  </si>
  <si>
    <t>T1237</t>
  </si>
  <si>
    <t>T1238</t>
  </si>
  <si>
    <t>T1239</t>
  </si>
  <si>
    <t>T1240</t>
  </si>
  <si>
    <t>T1241</t>
  </si>
  <si>
    <t>T1242</t>
  </si>
  <si>
    <t>T1243</t>
  </si>
  <si>
    <t>T1244</t>
  </si>
  <si>
    <t>T1245</t>
  </si>
  <si>
    <t>T1246</t>
  </si>
  <si>
    <t>T1247</t>
  </si>
  <si>
    <t>T1248</t>
  </si>
  <si>
    <t>T1249</t>
  </si>
  <si>
    <t>T1250</t>
  </si>
  <si>
    <t>T1251</t>
  </si>
  <si>
    <t>T1252</t>
  </si>
  <si>
    <t>T1253</t>
  </si>
  <si>
    <t>T1254</t>
  </si>
  <si>
    <t>T1255</t>
  </si>
  <si>
    <t>T1256</t>
  </si>
  <si>
    <t>T1257</t>
  </si>
  <si>
    <t>T1258</t>
  </si>
  <si>
    <t>T1259</t>
  </si>
  <si>
    <t>T1260</t>
  </si>
  <si>
    <t>T1261</t>
  </si>
  <si>
    <t>T1262</t>
  </si>
  <si>
    <t>T1263</t>
  </si>
  <si>
    <t>T1264</t>
  </si>
  <si>
    <t>T1265</t>
  </si>
  <si>
    <t>T1266</t>
  </si>
  <si>
    <t>T1267</t>
  </si>
  <si>
    <t>T1268</t>
  </si>
  <si>
    <t>T1269</t>
  </si>
  <si>
    <t>T1270</t>
  </si>
  <si>
    <t>T1271</t>
  </si>
  <si>
    <t>T1272</t>
  </si>
  <si>
    <t>T1273</t>
  </si>
  <si>
    <t>T1274</t>
  </si>
  <si>
    <t>T1275</t>
  </si>
  <si>
    <t>T1276</t>
  </si>
  <si>
    <t>T1277</t>
  </si>
  <si>
    <t>T1278</t>
  </si>
  <si>
    <t>T1279</t>
  </si>
  <si>
    <t>T1280</t>
  </si>
  <si>
    <t>T1281</t>
  </si>
  <si>
    <t>T1282</t>
  </si>
  <si>
    <t>T1283</t>
  </si>
  <si>
    <t>T1284</t>
  </si>
  <si>
    <t>T1285</t>
  </si>
  <si>
    <t>T1286</t>
  </si>
  <si>
    <t>T1287</t>
  </si>
  <si>
    <t>T1288</t>
  </si>
  <si>
    <t>T1289</t>
  </si>
  <si>
    <t>T1290</t>
  </si>
  <si>
    <t>T1291</t>
  </si>
  <si>
    <t>T1292</t>
  </si>
  <si>
    <t>T1293</t>
  </si>
  <si>
    <t>T1294</t>
  </si>
  <si>
    <t>T1295</t>
  </si>
  <si>
    <t>T1296</t>
  </si>
  <si>
    <t>T1297</t>
  </si>
  <si>
    <t>T1298</t>
  </si>
  <si>
    <t>T1299</t>
  </si>
  <si>
    <t>T1300</t>
  </si>
  <si>
    <t>T1301</t>
  </si>
  <si>
    <t>T1302</t>
  </si>
  <si>
    <t>T1303</t>
  </si>
  <si>
    <t>T1304</t>
  </si>
  <si>
    <t>T1305</t>
  </si>
  <si>
    <t>T1306</t>
  </si>
  <si>
    <t>T1307</t>
  </si>
  <si>
    <t>T1308</t>
  </si>
  <si>
    <t>T1309</t>
  </si>
  <si>
    <t>T1310</t>
  </si>
  <si>
    <t>T1311</t>
  </si>
  <si>
    <t>T1312</t>
  </si>
  <si>
    <t>T1313</t>
  </si>
  <si>
    <t>T1314</t>
  </si>
  <si>
    <t>T1315</t>
  </si>
  <si>
    <t>T1316</t>
  </si>
  <si>
    <t>T1317</t>
  </si>
  <si>
    <t>T1318</t>
  </si>
  <si>
    <t>T1319</t>
  </si>
  <si>
    <t>T1320</t>
  </si>
  <si>
    <t>T1321</t>
  </si>
  <si>
    <t>T1322</t>
  </si>
  <si>
    <t>T1323</t>
  </si>
  <si>
    <t>T1324</t>
  </si>
  <si>
    <t>T1325</t>
  </si>
  <si>
    <t>T1326</t>
  </si>
  <si>
    <t>T1327</t>
  </si>
  <si>
    <t>T1328</t>
  </si>
  <si>
    <t>T1329</t>
  </si>
  <si>
    <t>T1330</t>
  </si>
  <si>
    <t>T1331</t>
  </si>
  <si>
    <t>T1332</t>
  </si>
  <si>
    <t>T1333</t>
  </si>
  <si>
    <t>T1334</t>
  </si>
  <si>
    <t>T1335</t>
  </si>
  <si>
    <t>T1336</t>
  </si>
  <si>
    <t>T1337</t>
  </si>
  <si>
    <t>T1338</t>
  </si>
  <si>
    <t>T1339</t>
  </si>
  <si>
    <t>T1340</t>
  </si>
  <si>
    <t>T1341</t>
  </si>
  <si>
    <t>T1342</t>
  </si>
  <si>
    <t>T1343</t>
  </si>
  <si>
    <t>T1344</t>
  </si>
  <si>
    <t>T1345</t>
  </si>
  <si>
    <t>T1346</t>
  </si>
  <si>
    <t>T1347</t>
  </si>
  <si>
    <t>T1348</t>
  </si>
  <si>
    <t>T1349</t>
  </si>
  <si>
    <t>T1350</t>
  </si>
  <si>
    <t>T1351</t>
  </si>
  <si>
    <t>T1352</t>
  </si>
  <si>
    <t>T1353</t>
  </si>
  <si>
    <t>T1354</t>
  </si>
  <si>
    <t>T1355</t>
  </si>
  <si>
    <t>T1356</t>
  </si>
  <si>
    <t>T1357</t>
  </si>
  <si>
    <t>T1358</t>
  </si>
  <si>
    <t>T1359</t>
  </si>
  <si>
    <t>T1360</t>
  </si>
  <si>
    <t>T1361</t>
  </si>
  <si>
    <t>T1362</t>
  </si>
  <si>
    <t>T1363</t>
  </si>
  <si>
    <t>T1364</t>
  </si>
  <si>
    <t>T1365</t>
  </si>
  <si>
    <t>T1366</t>
  </si>
  <si>
    <t>T1367</t>
  </si>
  <si>
    <t>T1368</t>
  </si>
  <si>
    <t>T1369</t>
  </si>
  <si>
    <t>T1370</t>
  </si>
  <si>
    <t>T1371</t>
  </si>
  <si>
    <t>T1372</t>
  </si>
  <si>
    <t>T1373</t>
  </si>
  <si>
    <t>T1374</t>
  </si>
  <si>
    <t>T1375</t>
  </si>
  <si>
    <t>T1376</t>
  </si>
  <si>
    <t>T1377</t>
  </si>
  <si>
    <t>T1378</t>
  </si>
  <si>
    <t>T1379</t>
  </si>
  <si>
    <t>T1380</t>
  </si>
  <si>
    <t>T1381</t>
  </si>
  <si>
    <t>T1382</t>
  </si>
  <si>
    <t>T1383</t>
  </si>
  <si>
    <t>T1384</t>
  </si>
  <si>
    <t>T1385</t>
  </si>
  <si>
    <t>T1386</t>
  </si>
  <si>
    <t>T1387</t>
  </si>
  <si>
    <t>T1388</t>
  </si>
  <si>
    <t>T1389</t>
  </si>
  <si>
    <t>T1390</t>
  </si>
  <si>
    <t>T1391</t>
  </si>
  <si>
    <t>T1392</t>
  </si>
  <si>
    <t>T1393</t>
  </si>
  <si>
    <t>T1394</t>
  </si>
  <si>
    <t>T1395</t>
  </si>
  <si>
    <t>T1396</t>
  </si>
  <si>
    <t>T1397</t>
  </si>
  <si>
    <t>T1398</t>
  </si>
  <si>
    <t>T1399</t>
  </si>
  <si>
    <t>T1400</t>
  </si>
  <si>
    <t>T1401</t>
  </si>
  <si>
    <t>T1402</t>
  </si>
  <si>
    <t>T1403</t>
  </si>
  <si>
    <t>T1404</t>
  </si>
  <si>
    <t>T1405</t>
  </si>
  <si>
    <t>T1406</t>
  </si>
  <si>
    <t>T1407</t>
  </si>
  <si>
    <t>T1408</t>
  </si>
  <si>
    <t>T1409</t>
  </si>
  <si>
    <t>T1410</t>
  </si>
  <si>
    <t>T1411</t>
  </si>
  <si>
    <t>T1412</t>
  </si>
  <si>
    <t>T1413</t>
  </si>
  <si>
    <t>T1414</t>
  </si>
  <si>
    <t>T1415</t>
  </si>
  <si>
    <t>T1416</t>
  </si>
  <si>
    <t>T1417</t>
  </si>
  <si>
    <t>T1418</t>
  </si>
  <si>
    <t>T1419</t>
  </si>
  <si>
    <t>T1420</t>
  </si>
  <si>
    <t>T1421</t>
  </si>
  <si>
    <t>T1422</t>
  </si>
  <si>
    <t>T1423</t>
  </si>
  <si>
    <t>T1424</t>
  </si>
  <si>
    <t>T1425</t>
  </si>
  <si>
    <t>T1426</t>
  </si>
  <si>
    <t>T1427</t>
  </si>
  <si>
    <t>T1428</t>
  </si>
  <si>
    <t>T1429</t>
  </si>
  <si>
    <t>T1430</t>
  </si>
  <si>
    <t>T1431</t>
  </si>
  <si>
    <t>T1432</t>
  </si>
  <si>
    <t>T1433</t>
  </si>
  <si>
    <t>T1434</t>
  </si>
  <si>
    <t>T1435</t>
  </si>
  <si>
    <t>T1436</t>
  </si>
  <si>
    <t>T1437</t>
  </si>
  <si>
    <t>T1438</t>
  </si>
  <si>
    <t>T1439</t>
  </si>
  <si>
    <t>T1440</t>
  </si>
  <si>
    <t>T1441</t>
  </si>
  <si>
    <t>T1442</t>
  </si>
  <si>
    <t>T1443</t>
  </si>
  <si>
    <t>T1444</t>
  </si>
  <si>
    <t>T1445</t>
  </si>
  <si>
    <t>T1446</t>
  </si>
  <si>
    <t>T1447</t>
  </si>
  <si>
    <t>T1448</t>
  </si>
  <si>
    <t>T1449</t>
  </si>
  <si>
    <t>T1450</t>
  </si>
  <si>
    <t>T1451</t>
  </si>
  <si>
    <t>T1452</t>
  </si>
  <si>
    <t>T1453</t>
  </si>
  <si>
    <t>T1454</t>
  </si>
  <si>
    <t>T1455</t>
  </si>
  <si>
    <t>T1456</t>
  </si>
  <si>
    <t>T1457</t>
  </si>
  <si>
    <t>T1458</t>
  </si>
  <si>
    <t>T1459</t>
  </si>
  <si>
    <t>T1460</t>
  </si>
  <si>
    <t>T1461</t>
  </si>
  <si>
    <t>T1462</t>
  </si>
  <si>
    <t>T1463</t>
  </si>
  <si>
    <t>T1464</t>
  </si>
  <si>
    <t>T1465</t>
  </si>
  <si>
    <t>T1466</t>
  </si>
  <si>
    <t>T1467</t>
  </si>
  <si>
    <t>T1468</t>
  </si>
  <si>
    <t>T1469</t>
  </si>
  <si>
    <t>T1470</t>
  </si>
  <si>
    <t>T1471</t>
  </si>
  <si>
    <t>T1472</t>
  </si>
  <si>
    <t>T1473</t>
  </si>
  <si>
    <t>T1474</t>
  </si>
  <si>
    <t>T1475</t>
  </si>
  <si>
    <t>T1476</t>
  </si>
  <si>
    <t>T1477</t>
  </si>
  <si>
    <t>T1478</t>
  </si>
  <si>
    <t>T1479</t>
  </si>
  <si>
    <t>T1480</t>
  </si>
  <si>
    <t>T1481</t>
  </si>
  <si>
    <t>T1482</t>
  </si>
  <si>
    <t>T1483</t>
  </si>
  <si>
    <t>T1484</t>
  </si>
  <si>
    <t>T1485</t>
  </si>
  <si>
    <t>T1486</t>
  </si>
  <si>
    <t>T1487</t>
  </si>
  <si>
    <t>T1488</t>
  </si>
  <si>
    <t>T1489</t>
  </si>
  <si>
    <t>T1490</t>
  </si>
  <si>
    <t>T1491</t>
  </si>
  <si>
    <t>T1492</t>
  </si>
  <si>
    <t>T1493</t>
  </si>
  <si>
    <t>T1494</t>
  </si>
  <si>
    <t>T1495</t>
  </si>
  <si>
    <t>T1496</t>
  </si>
  <si>
    <t>T1497</t>
  </si>
  <si>
    <t>T1498</t>
  </si>
  <si>
    <t>T1499</t>
  </si>
  <si>
    <t>S1127</t>
  </si>
  <si>
    <t>S1229</t>
  </si>
  <si>
    <t>S1945</t>
  </si>
  <si>
    <t>S1441</t>
  </si>
  <si>
    <t>S1573</t>
  </si>
  <si>
    <t>S1992</t>
  </si>
  <si>
    <t>S1263</t>
  </si>
  <si>
    <t>S1799</t>
  </si>
  <si>
    <t>S1427</t>
  </si>
  <si>
    <t>S1881</t>
  </si>
  <si>
    <t>S1793</t>
  </si>
  <si>
    <t>S1761</t>
  </si>
  <si>
    <t>S1854</t>
  </si>
  <si>
    <t>S1664</t>
  </si>
  <si>
    <t>S1278</t>
  </si>
  <si>
    <t>S1325</t>
  </si>
  <si>
    <t>S1733</t>
  </si>
  <si>
    <t>S1152</t>
  </si>
  <si>
    <t>S1838</t>
  </si>
  <si>
    <t>S1385</t>
  </si>
  <si>
    <t>S1346</t>
  </si>
  <si>
    <t>S1122</t>
  </si>
  <si>
    <t>S1336</t>
  </si>
  <si>
    <t>S1594</t>
  </si>
  <si>
    <t>S1846</t>
  </si>
  <si>
    <t>S1533</t>
  </si>
  <si>
    <t>S1671</t>
  </si>
  <si>
    <t>S1158</t>
  </si>
  <si>
    <t>S1363</t>
  </si>
  <si>
    <t>S1534</t>
  </si>
  <si>
    <t>S1478</t>
  </si>
  <si>
    <t>S1383</t>
  </si>
  <si>
    <t>S1277</t>
  </si>
  <si>
    <t>S1567</t>
  </si>
  <si>
    <t>S1367</t>
  </si>
  <si>
    <t>S1917</t>
  </si>
  <si>
    <t>S1494</t>
  </si>
  <si>
    <t>S1280</t>
  </si>
  <si>
    <t>S1199</t>
  </si>
  <si>
    <t>S1834</t>
  </si>
  <si>
    <t>S1767</t>
  </si>
  <si>
    <t>S1469</t>
  </si>
  <si>
    <t>S1513</t>
  </si>
  <si>
    <t>S1218</t>
  </si>
  <si>
    <t>S1318</t>
  </si>
  <si>
    <t>S1105</t>
  </si>
  <si>
    <t>S1974</t>
  </si>
  <si>
    <t>S1482</t>
  </si>
  <si>
    <t>S1018</t>
  </si>
  <si>
    <t>S1550</t>
  </si>
  <si>
    <t>S1574</t>
  </si>
  <si>
    <t>S1609</t>
  </si>
  <si>
    <t>S1058</t>
  </si>
  <si>
    <t>S1711</t>
  </si>
  <si>
    <t>S1839</t>
  </si>
  <si>
    <t>S1726</t>
  </si>
  <si>
    <t>S1632</t>
  </si>
  <si>
    <t>S1003</t>
  </si>
  <si>
    <t>S1163</t>
  </si>
  <si>
    <t>S1745</t>
  </si>
  <si>
    <t>S1036</t>
  </si>
  <si>
    <t>S1210</t>
  </si>
  <si>
    <t>S1611</t>
  </si>
  <si>
    <t>S1212</t>
  </si>
  <si>
    <t>S1137</t>
  </si>
  <si>
    <t>S1236</t>
  </si>
  <si>
    <t>S1922</t>
  </si>
  <si>
    <t>S1686</t>
  </si>
  <si>
    <t>S1774</t>
  </si>
  <si>
    <t>S1543</t>
  </si>
  <si>
    <t>S1211</t>
  </si>
  <si>
    <t>S1420</t>
  </si>
  <si>
    <t>S1094</t>
  </si>
  <si>
    <t>S1082</t>
  </si>
  <si>
    <t>S1474</t>
  </si>
  <si>
    <t>S1616</t>
  </si>
  <si>
    <t>S1526</t>
  </si>
  <si>
    <t>S1718</t>
  </si>
  <si>
    <t>S1287</t>
  </si>
  <si>
    <t>S1554</t>
  </si>
  <si>
    <t>S1389</t>
  </si>
  <si>
    <t>S1737</t>
  </si>
  <si>
    <t>S1665</t>
  </si>
  <si>
    <t>S1345</t>
  </si>
  <si>
    <t>S1481</t>
  </si>
  <si>
    <t>S1454</t>
  </si>
  <si>
    <t>S1052</t>
  </si>
  <si>
    <t>S1304</t>
  </si>
  <si>
    <t>S1539</t>
  </si>
  <si>
    <t>S1643</t>
  </si>
  <si>
    <t>S1683</t>
  </si>
  <si>
    <t>S1744</t>
  </si>
  <si>
    <t>S1322</t>
  </si>
  <si>
    <t>S1734</t>
  </si>
  <si>
    <t>S1701</t>
  </si>
  <si>
    <t>S1450</t>
  </si>
  <si>
    <t>S1779</t>
  </si>
  <si>
    <t>S1715</t>
  </si>
  <si>
    <t>S1104</t>
  </si>
  <si>
    <t>S1487</t>
  </si>
  <si>
    <t>S1374</t>
  </si>
  <si>
    <t>S1965</t>
  </si>
  <si>
    <t>S1825</t>
  </si>
  <si>
    <t>S1379</t>
  </si>
  <si>
    <t>S1938</t>
  </si>
  <si>
    <t>S1066</t>
  </si>
  <si>
    <t>S1785</t>
  </si>
  <si>
    <t>S1302</t>
  </si>
  <si>
    <t>S1147</t>
  </si>
  <si>
    <t>S1447</t>
  </si>
  <si>
    <t>S1001</t>
  </si>
  <si>
    <t>S1289</t>
  </si>
  <si>
    <t>S1455</t>
  </si>
  <si>
    <t>S1931</t>
  </si>
  <si>
    <t>S1520</t>
  </si>
  <si>
    <t>S1205</t>
  </si>
  <si>
    <t>S1045</t>
  </si>
  <si>
    <t>S1560</t>
  </si>
  <si>
    <t>S1061</t>
  </si>
  <si>
    <t>S1802</t>
  </si>
  <si>
    <t>S1863</t>
  </si>
  <si>
    <t>S1549</t>
  </si>
  <si>
    <t>S1807</t>
  </si>
  <si>
    <t>S1097</t>
  </si>
  <si>
    <t>S1356</t>
  </si>
  <si>
    <t>S1689</t>
  </si>
  <si>
    <t>S1557</t>
  </si>
  <si>
    <t>S1009</t>
  </si>
  <si>
    <t>S1959</t>
  </si>
  <si>
    <t>S1159</t>
  </si>
  <si>
    <t>S1507</t>
  </si>
  <si>
    <t>S1525</t>
  </si>
  <si>
    <t>S1305</t>
  </si>
  <si>
    <t>S1069</t>
  </si>
  <si>
    <t>S1386</t>
  </si>
  <si>
    <t>S1247</t>
  </si>
  <si>
    <t>S1629</t>
  </si>
  <si>
    <t>S1680</t>
  </si>
  <si>
    <t>S1519</t>
  </si>
  <si>
    <t>S1940</t>
  </si>
  <si>
    <t>S1135</t>
  </si>
  <si>
    <t>S1891</t>
  </si>
  <si>
    <t>S1814</t>
  </si>
  <si>
    <t>S1809</t>
  </si>
  <si>
    <t>S1784</t>
  </si>
  <si>
    <t>S1604</t>
  </si>
  <si>
    <t>S1823</t>
  </si>
  <si>
    <t>S1902</t>
  </si>
  <si>
    <t>S1150</t>
  </si>
  <si>
    <t>S1652</t>
  </si>
  <si>
    <t>S1006</t>
  </si>
  <si>
    <t>S1115</t>
  </si>
  <si>
    <t>S1850</t>
  </si>
  <si>
    <t>S1361</t>
  </si>
  <si>
    <t>S1238</t>
  </si>
  <si>
    <t>S1466</t>
  </si>
  <si>
    <t>S1568</t>
  </si>
  <si>
    <t>S1268</t>
  </si>
  <si>
    <t>S1177</t>
  </si>
  <si>
    <t>S1142</t>
  </si>
  <si>
    <t>S1021</t>
  </si>
  <si>
    <t>S1014</t>
  </si>
  <si>
    <t>S1800</t>
  </si>
  <si>
    <t>S1046</t>
  </si>
  <si>
    <t>S1157</t>
  </si>
  <si>
    <t>S1319</t>
  </si>
  <si>
    <t>S1565</t>
  </si>
  <si>
    <t>S1272</t>
  </si>
  <si>
    <t>S1527</t>
  </si>
  <si>
    <t>S1608</t>
  </si>
  <si>
    <t>S1642</t>
  </si>
  <si>
    <t>S1663</t>
  </si>
  <si>
    <t>S1556</t>
  </si>
  <si>
    <t>S1920</t>
  </si>
  <si>
    <t>S1798</t>
  </si>
  <si>
    <t>S1254</t>
  </si>
  <si>
    <t>S1819</t>
  </si>
  <si>
    <t>S1782</t>
  </si>
  <si>
    <t>S1623</t>
  </si>
  <si>
    <t>S1488</t>
  </si>
  <si>
    <t>S1459</t>
  </si>
  <si>
    <t>S1743</t>
  </si>
  <si>
    <t>S1696</t>
  </si>
  <si>
    <t>S1426</t>
  </si>
  <si>
    <t>S1571</t>
  </si>
  <si>
    <t>S1220</t>
  </si>
  <si>
    <t>S1546</t>
  </si>
  <si>
    <t>S1490</t>
  </si>
  <si>
    <t>S1925</t>
  </si>
  <si>
    <t>S1154</t>
  </si>
  <si>
    <t>S1060</t>
  </si>
  <si>
    <t>S1628</t>
  </si>
  <si>
    <t>S1241</t>
  </si>
  <si>
    <t>S1400</t>
  </si>
  <si>
    <t>S1366</t>
  </si>
  <si>
    <t>S1904</t>
  </si>
  <si>
    <t>S1709</t>
  </si>
  <si>
    <t>S1270</t>
  </si>
  <si>
    <t>S1625</t>
  </si>
  <si>
    <t>S1267</t>
  </si>
  <si>
    <t>S1189</t>
  </si>
  <si>
    <t>S1958</t>
  </si>
  <si>
    <t>S1638</t>
  </si>
  <si>
    <t>S1954</t>
  </si>
  <si>
    <t>S1971</t>
  </si>
  <si>
    <t>S1831</t>
  </si>
  <si>
    <t>S1048</t>
  </si>
  <si>
    <t>S1790</t>
  </si>
  <si>
    <t>S1884</t>
  </si>
  <si>
    <t>S1970</t>
  </si>
  <si>
    <t>S1398</t>
  </si>
  <si>
    <t>S1375</t>
  </si>
  <si>
    <t>S1851</t>
  </si>
  <si>
    <t>S1005</t>
  </si>
  <si>
    <t>S1852</t>
  </si>
  <si>
    <t>S1722</t>
  </si>
  <si>
    <t>S1932</t>
  </si>
  <si>
    <t>S1063</t>
  </si>
  <si>
    <t>S1121</t>
  </si>
  <si>
    <t>S1308</t>
  </si>
  <si>
    <t>S1667</t>
  </si>
  <si>
    <t>S1422</t>
  </si>
  <si>
    <t>S1483</t>
  </si>
  <si>
    <t>S1905</t>
  </si>
  <si>
    <t>S1293</t>
  </si>
  <si>
    <t>S1813</t>
  </si>
  <si>
    <t>S1772</t>
  </si>
  <si>
    <t>S1266</t>
  </si>
  <si>
    <t>S1551</t>
  </si>
  <si>
    <t>S1561</t>
  </si>
  <si>
    <t>S1859</t>
  </si>
  <si>
    <t>S1299</t>
  </si>
  <si>
    <t>S1866</t>
  </si>
  <si>
    <t>S1344</t>
  </si>
  <si>
    <t>S1770</t>
  </si>
  <si>
    <t>S1086</t>
  </si>
  <si>
    <t>S1559</t>
  </si>
  <si>
    <t>S1589</t>
  </si>
  <si>
    <t>S1252</t>
  </si>
  <si>
    <t>S1292</t>
  </si>
  <si>
    <t>S1337</t>
  </si>
  <si>
    <t>S1721</t>
  </si>
  <si>
    <t>S1477</t>
  </si>
  <si>
    <t>S1865</t>
  </si>
  <si>
    <t>S1396</t>
  </si>
  <si>
    <t>S1470</t>
  </si>
  <si>
    <t>S1933</t>
  </si>
  <si>
    <t>S1911</t>
  </si>
  <si>
    <t>S1204</t>
  </si>
  <si>
    <t>S1593</t>
  </si>
  <si>
    <t>S1100</t>
  </si>
  <si>
    <t>S1285</t>
  </si>
  <si>
    <t>S1072</t>
  </si>
  <si>
    <t>S1019</t>
  </si>
  <si>
    <t>S1228</t>
  </si>
  <si>
    <t>S1410</t>
  </si>
  <si>
    <t>S1522</t>
  </si>
  <si>
    <t>S1934</t>
  </si>
  <si>
    <t>S1311</t>
  </si>
  <si>
    <t>S1493</t>
  </si>
  <si>
    <t>S1153</t>
  </si>
  <si>
    <t>S1145</t>
  </si>
  <si>
    <t>S1853</t>
  </si>
  <si>
    <t>S1031</t>
  </si>
  <si>
    <t>S1326</t>
  </si>
  <si>
    <t>S1099</t>
  </si>
  <si>
    <t>S1829</t>
  </si>
  <si>
    <t>S1451</t>
  </si>
  <si>
    <t>S1789</t>
  </si>
  <si>
    <t>S1114</t>
  </si>
  <si>
    <t>S1342</t>
  </si>
  <si>
    <t>S1791</t>
  </si>
  <si>
    <t>S1249</t>
  </si>
  <si>
    <t>S1369</t>
  </si>
  <si>
    <t>S1286</t>
  </si>
  <si>
    <t>S1288</t>
  </si>
  <si>
    <t>S1947</t>
  </si>
  <si>
    <t>S1961</t>
  </si>
  <si>
    <t>S1537</t>
  </si>
  <si>
    <t>S1735</t>
  </si>
  <si>
    <t>S1138</t>
  </si>
  <si>
    <t>S1700</t>
  </si>
  <si>
    <t>S1437</t>
  </si>
  <si>
    <t>S1610</t>
  </si>
  <si>
    <t>S1923</t>
  </si>
  <si>
    <t>S1504</t>
  </si>
  <si>
    <t>S1307</t>
  </si>
  <si>
    <t>S1727</t>
  </si>
  <si>
    <t>S1777</t>
  </si>
  <si>
    <t>S1939</t>
  </si>
  <si>
    <t>S1675</t>
  </si>
  <si>
    <t>S1358</t>
  </si>
  <si>
    <t>S1901</t>
  </si>
  <si>
    <t>S1172</t>
  </si>
  <si>
    <t>S1882</t>
  </si>
  <si>
    <t>S1830</t>
  </si>
  <si>
    <t>S1690</t>
  </si>
  <si>
    <t>S1903</t>
  </si>
  <si>
    <t>S1817</t>
  </si>
  <si>
    <t>S1095</t>
  </si>
  <si>
    <t>S1282</t>
  </si>
  <si>
    <t>S1849</t>
  </si>
  <si>
    <t>S1439</t>
  </si>
  <si>
    <t>S1719</t>
  </si>
  <si>
    <t>S1506</t>
  </si>
  <si>
    <t>S1536</t>
  </si>
  <si>
    <t>S1592</t>
  </si>
  <si>
    <t>S1740</t>
  </si>
  <si>
    <t>S1198</t>
  </si>
  <si>
    <t>S1647</t>
  </si>
  <si>
    <t>S1350</t>
  </si>
  <si>
    <t>S1704</t>
  </si>
  <si>
    <t>S1489</t>
  </si>
  <si>
    <t>S1458</t>
  </si>
  <si>
    <t>S1233</t>
  </si>
  <si>
    <t>S1409</t>
  </si>
  <si>
    <t>S1262</t>
  </si>
  <si>
    <t>S1720</t>
  </si>
  <si>
    <t>S1339</t>
  </si>
  <si>
    <t>S1668</t>
  </si>
  <si>
    <t>S1515</t>
  </si>
  <si>
    <t>S1395</t>
  </si>
  <si>
    <t>S1503</t>
  </si>
  <si>
    <t>S1661</t>
  </si>
  <si>
    <t>S1253</t>
  </si>
  <si>
    <t>S1895</t>
  </si>
  <si>
    <t>S1523</t>
  </si>
  <si>
    <t>S1033</t>
  </si>
  <si>
    <t>S1674</t>
  </si>
  <si>
    <t>S1897</t>
  </si>
  <si>
    <t>S1662</t>
  </si>
  <si>
    <t>S1803</t>
  </si>
  <si>
    <t>S1083</t>
  </si>
  <si>
    <t>S1736</t>
  </si>
  <si>
    <t>S1068</t>
  </si>
  <si>
    <t>S1786</t>
  </si>
  <si>
    <t>S1899</t>
  </si>
  <si>
    <t>S1627</t>
  </si>
  <si>
    <t>S1485</t>
  </si>
  <si>
    <t>S1259</t>
  </si>
  <si>
    <t>S1538</t>
  </si>
  <si>
    <t>S1433</t>
  </si>
  <si>
    <t>S1053</t>
  </si>
  <si>
    <t>S1516</t>
  </si>
  <si>
    <t>S1175</t>
  </si>
  <si>
    <t>S1264</t>
  </si>
  <si>
    <t>S1300</t>
  </si>
  <si>
    <t>S1570</t>
  </si>
  <si>
    <t>S1893</t>
  </si>
  <si>
    <t>S1178</t>
  </si>
  <si>
    <t>S1024</t>
  </si>
  <si>
    <t>S1294</t>
  </si>
  <si>
    <t>S1498</t>
  </si>
  <si>
    <t>S1401</t>
  </si>
  <si>
    <t>S1168</t>
  </si>
  <si>
    <t>S1124</t>
  </si>
  <si>
    <t>S1914</t>
  </si>
  <si>
    <t>S1580</t>
  </si>
  <si>
    <t>S1725</t>
  </si>
  <si>
    <t>S1348</t>
  </si>
  <si>
    <t>S1234</t>
  </si>
  <si>
    <t>S1900</t>
  </si>
  <si>
    <t>S1123</t>
  </si>
  <si>
    <t>S1684</t>
  </si>
  <si>
    <t>S1341</t>
  </si>
  <si>
    <t>S1631</t>
  </si>
  <si>
    <t>S1908</t>
  </si>
  <si>
    <t>S1892</t>
  </si>
  <si>
    <t>S1712</t>
  </si>
  <si>
    <t>S1584</t>
  </si>
  <si>
    <t>S1729</t>
  </si>
  <si>
    <t>S1256</t>
  </si>
  <si>
    <t>S1586</t>
  </si>
  <si>
    <t>S1370</t>
  </si>
  <si>
    <t>S1381</t>
  </si>
  <si>
    <t>S1112</t>
  </si>
  <si>
    <t>S1131</t>
  </si>
  <si>
    <t>S1134</t>
  </si>
  <si>
    <t>S1492</t>
  </si>
  <si>
    <t>S1362</t>
  </si>
  <si>
    <t>S1950</t>
  </si>
  <si>
    <t>S1491</t>
  </si>
  <si>
    <t>S1130</t>
  </si>
  <si>
    <t>S1141</t>
  </si>
  <si>
    <t>S1321</t>
  </si>
  <si>
    <t>S1428</t>
  </si>
  <si>
    <t>S1397</t>
  </si>
  <si>
    <t>S1275</t>
  </si>
  <si>
    <t>S1941</t>
  </si>
  <si>
    <t>S1754</t>
  </si>
  <si>
    <t>S1235</t>
  </si>
  <si>
    <t>Cash</t>
  </si>
  <si>
    <t>Card</t>
  </si>
  <si>
    <t>UPI</t>
  </si>
  <si>
    <t>Opening Stock</t>
  </si>
  <si>
    <t>Stock In</t>
  </si>
  <si>
    <t>Stock Out</t>
  </si>
  <si>
    <t>Closing Stock</t>
  </si>
  <si>
    <t>Unit Price</t>
  </si>
  <si>
    <t>Expiry Date</t>
  </si>
  <si>
    <t>Last Restocked</t>
  </si>
  <si>
    <t>2025-08-22</t>
  </si>
  <si>
    <t>2025-08-18</t>
  </si>
  <si>
    <t>2025-08-04</t>
  </si>
  <si>
    <t>2025-08-08</t>
  </si>
  <si>
    <t>2025-08-05</t>
  </si>
  <si>
    <t>2025-08-11</t>
  </si>
  <si>
    <t>2025-08-03</t>
  </si>
  <si>
    <t>2025-08-15</t>
  </si>
  <si>
    <t>Current Stock</t>
  </si>
  <si>
    <t>Reorder Level</t>
  </si>
  <si>
    <t>Lead Time (Days)</t>
  </si>
  <si>
    <t>Vendor Name</t>
  </si>
  <si>
    <t>Fresh Bites Co.</t>
  </si>
  <si>
    <t>Tasty Treats Ltd.</t>
  </si>
  <si>
    <t>DailyFresh Foods</t>
  </si>
  <si>
    <t>QuickBite Supplies</t>
  </si>
  <si>
    <t>Month</t>
  </si>
  <si>
    <t>Item_Key</t>
  </si>
  <si>
    <t>Feedback_quality_tag</t>
  </si>
  <si>
    <t>Unit_Profit</t>
  </si>
  <si>
    <t>Row Labels</t>
  </si>
  <si>
    <t>Grand Total</t>
  </si>
  <si>
    <t>Sum of Total Revenue</t>
  </si>
  <si>
    <t>Week Number</t>
  </si>
  <si>
    <t>Sum of Quantity Sold</t>
  </si>
  <si>
    <t>Sum of Profit</t>
  </si>
  <si>
    <t>April</t>
  </si>
  <si>
    <t>May</t>
  </si>
  <si>
    <t>June</t>
  </si>
  <si>
    <t>July</t>
  </si>
  <si>
    <t>Sum of Sold Qty</t>
  </si>
  <si>
    <t>TOTAL SALES BY MONTH:</t>
  </si>
  <si>
    <t xml:space="preserve"> FEEDBACK BY ITEM:</t>
  </si>
  <si>
    <t>Sum of Feedback Score</t>
  </si>
  <si>
    <t>REVENUE BY PAYMENT METHOD:</t>
  </si>
  <si>
    <t>TOTAL QUANTITY SOLD BY CATEGORY:</t>
  </si>
  <si>
    <t>TOP 5 ITEMS BY REVENUE:</t>
  </si>
  <si>
    <t>Stock_Status</t>
  </si>
  <si>
    <t>Sum of Closing Stock</t>
  </si>
  <si>
    <t>Sum of Reorder Level</t>
  </si>
  <si>
    <t>Items with Closing Stock &lt; Reorder Level</t>
  </si>
  <si>
    <t>Items Expiring in Next 7 Days</t>
  </si>
  <si>
    <t>Count of Expiry Date</t>
  </si>
  <si>
    <t>Expiry_status</t>
  </si>
  <si>
    <t>Expiry_Date</t>
  </si>
  <si>
    <t xml:space="preserve">                DAILY SALES TREND:</t>
  </si>
  <si>
    <t>WEEKLY SALES TREND:</t>
  </si>
  <si>
    <t>MOTHLY SALES TREND</t>
  </si>
  <si>
    <t>TOP METRICES(KPI CARDS)</t>
  </si>
  <si>
    <t xml:space="preserve"> Sales &amp; Revenue Charts</t>
  </si>
  <si>
    <t>Inventory &amp; Stock Charts</t>
  </si>
  <si>
    <t>Customer Feedback / Performance</t>
  </si>
  <si>
    <t xml:space="preserve">College Canteen Demand &amp; Inventory Dashboard  </t>
  </si>
  <si>
    <t>By Priyanka Ramana – Data Analyst Capstone Project</t>
  </si>
  <si>
    <t>4. Feedback on Hygiene dropped in Week 3 of May — investigate cause.</t>
  </si>
  <si>
    <t>1. The highest-selling item is "Chola Bathure" especially on Weekdays and Weekends.</t>
  </si>
  <si>
    <t>3. Inventory for "Grilled Sandwich" frequently hits reorder level — automate restocking weekly.</t>
  </si>
  <si>
    <t xml:space="preserve">2. Sales drop during Exam days; suggest limited menu or packaging.    .        </t>
  </si>
  <si>
    <r>
      <t xml:space="preserve">       </t>
    </r>
    <r>
      <rPr>
        <b/>
        <sz val="16"/>
        <color theme="1"/>
        <rFont val="Calibri"/>
        <family val="2"/>
        <scheme val="minor"/>
      </rPr>
      <t xml:space="preserve">   SALES BY WEATHER:</t>
    </r>
  </si>
  <si>
    <t>RAW_DATA_PIVOTS</t>
  </si>
  <si>
    <t>FEEDBACK SCORES</t>
  </si>
  <si>
    <t>Sunday</t>
  </si>
  <si>
    <t>Monday</t>
  </si>
  <si>
    <t>Tuesday</t>
  </si>
  <si>
    <t>Wednesday</t>
  </si>
  <si>
    <t>Thursday</t>
  </si>
  <si>
    <t>Friday</t>
  </si>
  <si>
    <t>Saturday</t>
  </si>
  <si>
    <t>Payment method</t>
  </si>
  <si>
    <t>Item_Name</t>
  </si>
  <si>
    <t>PROFITS BY ITEMS</t>
  </si>
  <si>
    <t>SALES_PIVOTS</t>
  </si>
  <si>
    <t>iItem_Name</t>
  </si>
  <si>
    <t>INVENTORY_PIVOTS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</si>
</sst>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 #,##0.00"/>
    <numFmt numFmtId="166" formatCode="[$-F400]h:mm:ss\ AM/PM"/>
  </numFmts>
  <fonts count="16">
    <font>
      <sz val="11"/>
      <color theme="1"/>
      <name val="Calibri"/>
      <family val="2"/>
      <scheme val="minor"/>
    </font>
    <font>
      <b/>
      <sz val="11"/>
      <color theme="1"/>
      <name val="Calibri"/>
      <family val="2"/>
      <scheme val="minor"/>
    </font>
    <font>
      <sz val="8"/>
      <name val="Calibri"/>
      <family val="2"/>
      <scheme val="minor"/>
    </font>
    <font>
      <b/>
      <sz val="48"/>
      <color theme="9" tint="0.39997558519241921"/>
      <name val="Calibri"/>
      <family val="2"/>
      <scheme val="minor"/>
    </font>
    <font>
      <sz val="11"/>
      <color theme="9" tint="0.79998168889431442"/>
      <name val="Calibri"/>
      <family val="2"/>
      <scheme val="minor"/>
    </font>
    <font>
      <b/>
      <sz val="48"/>
      <color theme="9" tint="0.39997558519241921"/>
      <name val="Arial Unicode MS"/>
    </font>
    <font>
      <b/>
      <sz val="28"/>
      <color theme="9" tint="0.39997558519241921"/>
      <name val="Calibri"/>
      <family val="2"/>
      <scheme val="minor"/>
    </font>
    <font>
      <b/>
      <sz val="50"/>
      <color theme="1"/>
      <name val="Calibri"/>
      <family val="2"/>
      <scheme val="minor"/>
    </font>
    <font>
      <b/>
      <sz val="16"/>
      <color theme="1"/>
      <name val="Calibri"/>
      <family val="2"/>
      <scheme val="minor"/>
    </font>
    <font>
      <sz val="50"/>
      <color theme="1"/>
      <name val="Calibri"/>
      <family val="2"/>
      <scheme val="minor"/>
    </font>
    <font>
      <b/>
      <sz val="40"/>
      <color theme="1"/>
      <name val="Calibri"/>
      <family val="2"/>
      <scheme val="minor"/>
    </font>
    <font>
      <b/>
      <sz val="40"/>
      <color theme="1"/>
      <name val="Segoe UI Black"/>
      <family val="2"/>
    </font>
    <font>
      <b/>
      <sz val="40"/>
      <color theme="7"/>
      <name val="Calibri"/>
      <family val="2"/>
      <scheme val="minor"/>
    </font>
    <font>
      <sz val="16"/>
      <color theme="1"/>
      <name val="Calibri"/>
      <family val="2"/>
      <scheme val="minor"/>
    </font>
    <font>
      <b/>
      <sz val="50"/>
      <color theme="7"/>
      <name val="Calibri"/>
      <family val="2"/>
      <scheme val="minor"/>
    </font>
    <font>
      <sz val="50"/>
      <color theme="7"/>
      <name val="Calibri"/>
      <family val="2"/>
      <scheme val="minor"/>
    </font>
  </fonts>
  <fills count="3">
    <fill>
      <patternFill patternType="none"/>
    </fill>
    <fill>
      <patternFill patternType="gray125"/>
    </fill>
    <fill>
      <gradientFill degree="90">
        <stop position="0">
          <color theme="0"/>
        </stop>
        <stop position="1">
          <color theme="4"/>
        </stop>
      </gradientFill>
    </fill>
  </fills>
  <borders count="10">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applyAlignment="1">
      <alignment horizontal="center"/>
    </xf>
    <xf numFmtId="2" fontId="1" fillId="0" borderId="1" xfId="0" applyNumberFormat="1" applyFont="1" applyBorder="1" applyAlignment="1">
      <alignment horizontal="center" vertical="top"/>
    </xf>
    <xf numFmtId="2" fontId="0" fillId="0" borderId="0" xfId="0" applyNumberFormat="1"/>
    <xf numFmtId="0" fontId="0" fillId="0" borderId="0" xfId="0" applyAlignment="1">
      <alignment horizontal="center"/>
    </xf>
    <xf numFmtId="2" fontId="0" fillId="0" borderId="0" xfId="0" applyNumberFormat="1" applyAlignment="1">
      <alignment horizontal="center"/>
    </xf>
    <xf numFmtId="165" fontId="1" fillId="0" borderId="1" xfId="0" applyNumberFormat="1" applyFont="1" applyBorder="1" applyAlignment="1">
      <alignment horizontal="center" vertical="top"/>
    </xf>
    <xf numFmtId="165" fontId="0" fillId="0" borderId="0" xfId="0" applyNumberFormat="1" applyAlignment="1">
      <alignment horizontal="center"/>
    </xf>
    <xf numFmtId="165" fontId="0" fillId="0" borderId="0" xfId="0" applyNumberFormat="1"/>
    <xf numFmtId="14" fontId="1" fillId="0" borderId="1" xfId="0" applyNumberFormat="1" applyFont="1" applyBorder="1" applyAlignment="1">
      <alignment horizontal="center" vertical="top"/>
    </xf>
    <xf numFmtId="14" fontId="0" fillId="0" borderId="0" xfId="0" applyNumberFormat="1" applyAlignment="1">
      <alignment horizontal="center"/>
    </xf>
    <xf numFmtId="166"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1" fillId="0" borderId="0" xfId="0" applyFont="1"/>
    <xf numFmtId="0" fontId="4" fillId="0" borderId="0" xfId="0" applyFont="1"/>
    <xf numFmtId="0" fontId="7" fillId="0" borderId="0" xfId="0" applyFont="1"/>
    <xf numFmtId="0" fontId="7"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xf numFmtId="0" fontId="13" fillId="0" borderId="0" xfId="0" applyFont="1"/>
    <xf numFmtId="0" fontId="8" fillId="0" borderId="0" xfId="0" applyFont="1" applyAlignment="1">
      <alignment horizontal="center" vertical="center"/>
    </xf>
    <xf numFmtId="0" fontId="1" fillId="0" borderId="0" xfId="0" applyFont="1"/>
    <xf numFmtId="0" fontId="14" fillId="0" borderId="0" xfId="0" applyFont="1"/>
    <xf numFmtId="0" fontId="8" fillId="0" borderId="0" xfId="0" applyFont="1" applyAlignment="1">
      <alignment horizontal="center"/>
    </xf>
    <xf numFmtId="0" fontId="1" fillId="0" borderId="0" xfId="0" applyFont="1" applyAlignment="1">
      <alignment horizontal="center"/>
    </xf>
    <xf numFmtId="0" fontId="15" fillId="0" borderId="0" xfId="0" applyFont="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0" xfId="0" applyFont="1" applyFill="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0" xfId="0" applyFont="1" applyFill="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7" fillId="0" borderId="0" xfId="0" applyFont="1" applyAlignment="1">
      <alignment horizontal="center" vertical="center"/>
    </xf>
    <xf numFmtId="0" fontId="0" fillId="0" borderId="0" xfId="0" applyAlignment="1">
      <alignment horizontal="center"/>
    </xf>
  </cellXfs>
  <cellStyles count="1">
    <cellStyle name="Normal" xfId="0" builtinId="0"/>
  </cellStyles>
  <dxfs count="67">
    <dxf>
      <font>
        <color rgb="FF9C0006"/>
      </font>
      <fill>
        <patternFill>
          <bgColor rgb="FFFFC7CE"/>
        </patternFill>
      </fill>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alignment horizontal="center" vertical="bottom" textRotation="0" wrapText="0" indent="0" justifyLastLine="0" shrinkToFit="0" readingOrder="0"/>
    </dxf>
    <dxf>
      <numFmt numFmtId="19" formatCode="dd/mm/yyyy"/>
      <alignment horizontal="center" textRotation="0" wrapText="0" indent="0" justifyLastLine="0" shrinkToFit="0" readingOrder="0"/>
    </dxf>
    <dxf>
      <numFmt numFmtId="164" formatCode="[$-F800]dddd\,\ mmmm\ dd\,\ yyyy"/>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numFmt numFmtId="164" formatCode="[$-F800]dddd\,\ mmmm\ dd\,\ yyyy"/>
      <alignment horizontal="center" textRotation="0" wrapText="0" indent="0" justifyLastLine="0" shrinkToFit="0" readingOrder="0"/>
    </dxf>
    <dxf>
      <numFmt numFmtId="165" formatCode="&quot;₹&quot;\ #,##0.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alignment horizontal="center" vertical="bottom" textRotation="0" wrapText="0" indent="0" justifyLastLine="0" shrinkToFit="0" readingOrder="0"/>
    </dxf>
    <dxf>
      <numFmt numFmtId="2" formatCode="0.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2" formatCode="0.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4" formatCode="[$-F800]dddd\,\ mmmm\ dd\,\ yyyy"/>
      <alignment horizontal="center" textRotation="0" wrapText="0" indent="0" justifyLastLine="0" shrinkToFit="0" readingOrder="0"/>
    </dxf>
    <dxf>
      <numFmt numFmtId="2" formatCode="0.00"/>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2" formatCode="0.00"/>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165" formatCode="&quot;₹&quot;\ #,##0.00"/>
      <alignment horizontal="center" textRotation="0" wrapText="0" indent="0" justifyLastLine="0" shrinkToFit="0" readingOrder="0"/>
    </dxf>
    <dxf>
      <numFmt numFmtId="2" formatCode="0.00"/>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4" formatCode="[$-F800]dddd\,\ mmmm\ dd\,\ yyyy"/>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[Capstone_College_Canteen_FullDataset.xlsx]Raw_Pivots!PivotTable1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Raw_Pivots!$D$9</c:f>
              <c:strCache>
                <c:ptCount val="1"/>
                <c:pt idx="0">
                  <c:v>Sum of Sold Qty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Raw_Pivots!$C$10:$C$14</c:f>
              <c:strCache>
                <c:ptCount val="4"/>
                <c:pt idx="0">
                  <c:v>April</c:v>
                </c:pt>
                <c:pt idx="1">
                  <c:v>May</c:v>
                </c:pt>
                <c:pt idx="2">
                  <c:v>June</c:v>
                </c:pt>
                <c:pt idx="3">
                  <c:v>July</c:v>
                </c:pt>
              </c:strCache>
            </c:strRef>
          </c:cat>
          <c:val>
            <c:numRef>
              <c:f>Raw_Pivots!$D$10:$D$14</c:f>
              <c:numCache>
                <c:formatCode>0.00</c:formatCode>
                <c:ptCount val="4"/>
                <c:pt idx="0">
                  <c:v>341</c:v>
                </c:pt>
                <c:pt idx="1">
                  <c:v>5035</c:v>
                </c:pt>
                <c:pt idx="2">
                  <c:v>4726</c:v>
                </c:pt>
                <c:pt idx="3">
                  <c:v>4356</c:v>
                </c:pt>
              </c:numCache>
            </c:numRef>
          </c:val>
          <c:extLst>
            <c:ext xmlns:c16="http://schemas.microsoft.com/office/drawing/2014/chart" uri="{C3380CC4-5D6E-409C-BE32-E72D297353CC}">
              <c16:uniqueId val="{00000000-7B47-4CB0-B1FE-650D8E573F40}"/>
            </c:ext>
          </c:extLst>
        </c:ser>
        <c:ser>
          <c:idx val="1"/>
          <c:order val="1"/>
          <c:tx>
            <c:strRef>
              <c:f>Raw_Pivots!$E$9</c:f>
              <c:strCache>
                <c:ptCount val="1"/>
                <c:pt idx="0">
                  <c:v>Sum of Profit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Raw_Pivots!$C$10:$C$14</c:f>
              <c:strCache>
                <c:ptCount val="4"/>
                <c:pt idx="0">
                  <c:v>April</c:v>
                </c:pt>
                <c:pt idx="1">
                  <c:v>May</c:v>
                </c:pt>
                <c:pt idx="2">
                  <c:v>June</c:v>
                </c:pt>
                <c:pt idx="3">
                  <c:v>July</c:v>
                </c:pt>
              </c:strCache>
            </c:strRef>
          </c:cat>
          <c:val>
            <c:numRef>
              <c:f>Raw_Pivots!$E$10:$E$14</c:f>
              <c:numCache>
                <c:formatCode>"₹"\ #,##0.00</c:formatCode>
                <c:ptCount val="4"/>
                <c:pt idx="0">
                  <c:v>3730</c:v>
                </c:pt>
                <c:pt idx="1">
                  <c:v>65427</c:v>
                </c:pt>
                <c:pt idx="2">
                  <c:v>61845</c:v>
                </c:pt>
                <c:pt idx="3">
                  <c:v>55185</c:v>
                </c:pt>
              </c:numCache>
            </c:numRef>
          </c:val>
          <c:extLst>
            <c:ext xmlns:c16="http://schemas.microsoft.com/office/drawing/2014/chart" uri="{C3380CC4-5D6E-409C-BE32-E72D297353CC}">
              <c16:uniqueId val="{00000001-7B47-4CB0-B1FE-650D8E573F40}"/>
            </c:ext>
          </c:extLst>
        </c:ser>
        <c:dLbls>
          <c:showLegendKey val="0"/>
          <c:showVal val="0"/>
          <c:showCatName val="0"/>
          <c:showSerName val="0"/>
          <c:showPercent val="0"/>
          <c:showBubbleSize val="0"/>
        </c:dLbls>
        <c:gapWidth val="100"/>
        <c:overlap val="-24"/>
        <c:axId val="147394512"/>
        <c:axId val="147400272"/>
      </c:barChart>
      <c:catAx>
        <c:axId val="147394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00272"/>
        <c:crosses val="autoZero"/>
        <c:auto val="1"/>
        <c:lblAlgn val="ctr"/>
        <c:lblOffset val="100"/>
        <c:noMultiLvlLbl val="0"/>
      </c:catAx>
      <c:valAx>
        <c:axId val="1474002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39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DAILY SALES TREND</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Sales_Pivots!$B$79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Sales_Pivots!$A$80:$A$170</c:f>
              <c:strCache>
                <c:ptCount val="90"/>
                <c:pt idx="0">
                  <c:v>2025-04-28</c:v>
                </c:pt>
                <c:pt idx="1">
                  <c:v>2025-04-29</c:v>
                </c:pt>
                <c:pt idx="2">
                  <c:v>2025-04-30</c:v>
                </c:pt>
                <c:pt idx="3">
                  <c:v>2025-05-01</c:v>
                </c:pt>
                <c:pt idx="4">
                  <c:v>2025-05-02</c:v>
                </c:pt>
                <c:pt idx="5">
                  <c:v>2025-05-03</c:v>
                </c:pt>
                <c:pt idx="6">
                  <c:v>2025-05-04</c:v>
                </c:pt>
                <c:pt idx="7">
                  <c:v>2025-05-05</c:v>
                </c:pt>
                <c:pt idx="8">
                  <c:v>2025-05-06</c:v>
                </c:pt>
                <c:pt idx="9">
                  <c:v>2025-05-07</c:v>
                </c:pt>
                <c:pt idx="10">
                  <c:v>2025-05-08</c:v>
                </c:pt>
                <c:pt idx="11">
                  <c:v>2025-05-09</c:v>
                </c:pt>
                <c:pt idx="12">
                  <c:v>2025-05-10</c:v>
                </c:pt>
                <c:pt idx="13">
                  <c:v>2025-05-11</c:v>
                </c:pt>
                <c:pt idx="14">
                  <c:v>2025-05-12</c:v>
                </c:pt>
                <c:pt idx="15">
                  <c:v>2025-05-13</c:v>
                </c:pt>
                <c:pt idx="16">
                  <c:v>2025-05-14</c:v>
                </c:pt>
                <c:pt idx="17">
                  <c:v>2025-05-15</c:v>
                </c:pt>
                <c:pt idx="18">
                  <c:v>2025-05-16</c:v>
                </c:pt>
                <c:pt idx="19">
                  <c:v>2025-05-17</c:v>
                </c:pt>
                <c:pt idx="20">
                  <c:v>2025-05-18</c:v>
                </c:pt>
                <c:pt idx="21">
                  <c:v>2025-05-19</c:v>
                </c:pt>
                <c:pt idx="22">
                  <c:v>2025-05-20</c:v>
                </c:pt>
                <c:pt idx="23">
                  <c:v>2025-05-21</c:v>
                </c:pt>
                <c:pt idx="24">
                  <c:v>2025-05-22</c:v>
                </c:pt>
                <c:pt idx="25">
                  <c:v>2025-05-23</c:v>
                </c:pt>
                <c:pt idx="26">
                  <c:v>2025-05-24</c:v>
                </c:pt>
                <c:pt idx="27">
                  <c:v>2025-05-25</c:v>
                </c:pt>
                <c:pt idx="28">
                  <c:v>2025-05-26</c:v>
                </c:pt>
                <c:pt idx="29">
                  <c:v>2025-05-27</c:v>
                </c:pt>
                <c:pt idx="30">
                  <c:v>2025-05-28</c:v>
                </c:pt>
                <c:pt idx="31">
                  <c:v>2025-05-29</c:v>
                </c:pt>
                <c:pt idx="32">
                  <c:v>2025-05-30</c:v>
                </c:pt>
                <c:pt idx="33">
                  <c:v>2025-05-31</c:v>
                </c:pt>
                <c:pt idx="34">
                  <c:v>2025-06-01</c:v>
                </c:pt>
                <c:pt idx="35">
                  <c:v>2025-06-02</c:v>
                </c:pt>
                <c:pt idx="36">
                  <c:v>2025-06-03</c:v>
                </c:pt>
                <c:pt idx="37">
                  <c:v>2025-06-04</c:v>
                </c:pt>
                <c:pt idx="38">
                  <c:v>2025-06-05</c:v>
                </c:pt>
                <c:pt idx="39">
                  <c:v>2025-06-06</c:v>
                </c:pt>
                <c:pt idx="40">
                  <c:v>2025-06-07</c:v>
                </c:pt>
                <c:pt idx="41">
                  <c:v>2025-06-08</c:v>
                </c:pt>
                <c:pt idx="42">
                  <c:v>2025-06-09</c:v>
                </c:pt>
                <c:pt idx="43">
                  <c:v>2025-06-10</c:v>
                </c:pt>
                <c:pt idx="44">
                  <c:v>2025-06-11</c:v>
                </c:pt>
                <c:pt idx="45">
                  <c:v>2025-06-12</c:v>
                </c:pt>
                <c:pt idx="46">
                  <c:v>2025-06-13</c:v>
                </c:pt>
                <c:pt idx="47">
                  <c:v>2025-06-14</c:v>
                </c:pt>
                <c:pt idx="48">
                  <c:v>2025-06-15</c:v>
                </c:pt>
                <c:pt idx="49">
                  <c:v>2025-06-16</c:v>
                </c:pt>
                <c:pt idx="50">
                  <c:v>2025-06-17</c:v>
                </c:pt>
                <c:pt idx="51">
                  <c:v>2025-06-18</c:v>
                </c:pt>
                <c:pt idx="52">
                  <c:v>2025-06-19</c:v>
                </c:pt>
                <c:pt idx="53">
                  <c:v>2025-06-20</c:v>
                </c:pt>
                <c:pt idx="54">
                  <c:v>2025-06-21</c:v>
                </c:pt>
                <c:pt idx="55">
                  <c:v>2025-06-22</c:v>
                </c:pt>
                <c:pt idx="56">
                  <c:v>2025-06-23</c:v>
                </c:pt>
                <c:pt idx="57">
                  <c:v>2025-06-24</c:v>
                </c:pt>
                <c:pt idx="58">
                  <c:v>2025-06-25</c:v>
                </c:pt>
                <c:pt idx="59">
                  <c:v>2025-06-26</c:v>
                </c:pt>
                <c:pt idx="60">
                  <c:v>2025-06-27</c:v>
                </c:pt>
                <c:pt idx="61">
                  <c:v>2025-06-28</c:v>
                </c:pt>
                <c:pt idx="62">
                  <c:v>2025-06-29</c:v>
                </c:pt>
                <c:pt idx="63">
                  <c:v>2025-06-30</c:v>
                </c:pt>
                <c:pt idx="64">
                  <c:v>2025-07-01</c:v>
                </c:pt>
                <c:pt idx="65">
                  <c:v>2025-07-02</c:v>
                </c:pt>
                <c:pt idx="66">
                  <c:v>2025-07-03</c:v>
                </c:pt>
                <c:pt idx="67">
                  <c:v>2025-07-05</c:v>
                </c:pt>
                <c:pt idx="68">
                  <c:v>2025-07-06</c:v>
                </c:pt>
                <c:pt idx="69">
                  <c:v>2025-07-07</c:v>
                </c:pt>
                <c:pt idx="70">
                  <c:v>2025-07-08</c:v>
                </c:pt>
                <c:pt idx="71">
                  <c:v>2025-07-09</c:v>
                </c:pt>
                <c:pt idx="72">
                  <c:v>2025-07-10</c:v>
                </c:pt>
                <c:pt idx="73">
                  <c:v>2025-07-11</c:v>
                </c:pt>
                <c:pt idx="74">
                  <c:v>2025-07-12</c:v>
                </c:pt>
                <c:pt idx="75">
                  <c:v>2025-07-13</c:v>
                </c:pt>
                <c:pt idx="76">
                  <c:v>2025-07-14</c:v>
                </c:pt>
                <c:pt idx="77">
                  <c:v>2025-07-15</c:v>
                </c:pt>
                <c:pt idx="78">
                  <c:v>2025-07-16</c:v>
                </c:pt>
                <c:pt idx="79">
                  <c:v>2025-07-17</c:v>
                </c:pt>
                <c:pt idx="80">
                  <c:v>2025-07-18</c:v>
                </c:pt>
                <c:pt idx="81">
                  <c:v>2025-07-19</c:v>
                </c:pt>
                <c:pt idx="82">
                  <c:v>2025-07-20</c:v>
                </c:pt>
                <c:pt idx="83">
                  <c:v>2025-07-21</c:v>
                </c:pt>
                <c:pt idx="84">
                  <c:v>2025-07-22</c:v>
                </c:pt>
                <c:pt idx="85">
                  <c:v>2025-07-23</c:v>
                </c:pt>
                <c:pt idx="86">
                  <c:v>2025-07-24</c:v>
                </c:pt>
                <c:pt idx="87">
                  <c:v>2025-07-25</c:v>
                </c:pt>
                <c:pt idx="88">
                  <c:v>2025-07-26</c:v>
                </c:pt>
                <c:pt idx="89">
                  <c:v>2025-07-27</c:v>
                </c:pt>
              </c:strCache>
            </c:strRef>
          </c:cat>
          <c:val>
            <c:numRef>
              <c:f>Sales_Pivots!$B$80:$B$170</c:f>
              <c:numCache>
                <c:formatCode>"₹"\ #,##0.00</c:formatCode>
                <c:ptCount val="90"/>
                <c:pt idx="0">
                  <c:v>100</c:v>
                </c:pt>
                <c:pt idx="1">
                  <c:v>680</c:v>
                </c:pt>
                <c:pt idx="2">
                  <c:v>500</c:v>
                </c:pt>
                <c:pt idx="3">
                  <c:v>484</c:v>
                </c:pt>
                <c:pt idx="4">
                  <c:v>1130</c:v>
                </c:pt>
                <c:pt idx="5">
                  <c:v>798</c:v>
                </c:pt>
                <c:pt idx="6">
                  <c:v>757</c:v>
                </c:pt>
                <c:pt idx="7">
                  <c:v>1198</c:v>
                </c:pt>
                <c:pt idx="8">
                  <c:v>1219</c:v>
                </c:pt>
                <c:pt idx="9">
                  <c:v>89</c:v>
                </c:pt>
                <c:pt idx="10">
                  <c:v>1001</c:v>
                </c:pt>
                <c:pt idx="11">
                  <c:v>676</c:v>
                </c:pt>
                <c:pt idx="12">
                  <c:v>674</c:v>
                </c:pt>
                <c:pt idx="13">
                  <c:v>1258</c:v>
                </c:pt>
                <c:pt idx="14">
                  <c:v>220</c:v>
                </c:pt>
                <c:pt idx="15">
                  <c:v>584</c:v>
                </c:pt>
                <c:pt idx="16">
                  <c:v>1027</c:v>
                </c:pt>
                <c:pt idx="17">
                  <c:v>1609</c:v>
                </c:pt>
                <c:pt idx="18">
                  <c:v>917</c:v>
                </c:pt>
                <c:pt idx="19">
                  <c:v>364</c:v>
                </c:pt>
                <c:pt idx="20">
                  <c:v>554</c:v>
                </c:pt>
                <c:pt idx="21">
                  <c:v>1287</c:v>
                </c:pt>
                <c:pt idx="22">
                  <c:v>647</c:v>
                </c:pt>
                <c:pt idx="23">
                  <c:v>1209</c:v>
                </c:pt>
                <c:pt idx="24">
                  <c:v>635</c:v>
                </c:pt>
                <c:pt idx="25">
                  <c:v>585</c:v>
                </c:pt>
                <c:pt idx="26">
                  <c:v>412</c:v>
                </c:pt>
                <c:pt idx="27">
                  <c:v>775</c:v>
                </c:pt>
                <c:pt idx="28">
                  <c:v>956</c:v>
                </c:pt>
                <c:pt idx="29">
                  <c:v>1093</c:v>
                </c:pt>
                <c:pt idx="30">
                  <c:v>295</c:v>
                </c:pt>
                <c:pt idx="31">
                  <c:v>1023</c:v>
                </c:pt>
                <c:pt idx="32">
                  <c:v>290</c:v>
                </c:pt>
                <c:pt idx="33">
                  <c:v>988</c:v>
                </c:pt>
                <c:pt idx="34">
                  <c:v>632</c:v>
                </c:pt>
                <c:pt idx="35">
                  <c:v>330</c:v>
                </c:pt>
                <c:pt idx="36">
                  <c:v>1045</c:v>
                </c:pt>
                <c:pt idx="37">
                  <c:v>1112</c:v>
                </c:pt>
                <c:pt idx="38">
                  <c:v>1480</c:v>
                </c:pt>
                <c:pt idx="39">
                  <c:v>351</c:v>
                </c:pt>
                <c:pt idx="40">
                  <c:v>485</c:v>
                </c:pt>
                <c:pt idx="41">
                  <c:v>628</c:v>
                </c:pt>
                <c:pt idx="42">
                  <c:v>1372</c:v>
                </c:pt>
                <c:pt idx="43">
                  <c:v>861</c:v>
                </c:pt>
                <c:pt idx="44">
                  <c:v>734</c:v>
                </c:pt>
                <c:pt idx="45">
                  <c:v>187</c:v>
                </c:pt>
                <c:pt idx="46">
                  <c:v>1537</c:v>
                </c:pt>
                <c:pt idx="47">
                  <c:v>622</c:v>
                </c:pt>
                <c:pt idx="48">
                  <c:v>964</c:v>
                </c:pt>
                <c:pt idx="49">
                  <c:v>445</c:v>
                </c:pt>
                <c:pt idx="50">
                  <c:v>1359</c:v>
                </c:pt>
                <c:pt idx="51">
                  <c:v>1118</c:v>
                </c:pt>
                <c:pt idx="52">
                  <c:v>1095</c:v>
                </c:pt>
                <c:pt idx="53">
                  <c:v>1079</c:v>
                </c:pt>
                <c:pt idx="54">
                  <c:v>597</c:v>
                </c:pt>
                <c:pt idx="55">
                  <c:v>1538</c:v>
                </c:pt>
                <c:pt idx="56">
                  <c:v>380</c:v>
                </c:pt>
                <c:pt idx="57">
                  <c:v>886</c:v>
                </c:pt>
                <c:pt idx="58">
                  <c:v>494</c:v>
                </c:pt>
                <c:pt idx="59">
                  <c:v>398</c:v>
                </c:pt>
                <c:pt idx="60">
                  <c:v>534</c:v>
                </c:pt>
                <c:pt idx="61">
                  <c:v>421</c:v>
                </c:pt>
                <c:pt idx="62">
                  <c:v>1065</c:v>
                </c:pt>
                <c:pt idx="63">
                  <c:v>698</c:v>
                </c:pt>
                <c:pt idx="64">
                  <c:v>810</c:v>
                </c:pt>
                <c:pt idx="65">
                  <c:v>663</c:v>
                </c:pt>
                <c:pt idx="66">
                  <c:v>588</c:v>
                </c:pt>
                <c:pt idx="67">
                  <c:v>480</c:v>
                </c:pt>
                <c:pt idx="68">
                  <c:v>1192</c:v>
                </c:pt>
                <c:pt idx="69">
                  <c:v>1743</c:v>
                </c:pt>
                <c:pt idx="70">
                  <c:v>993</c:v>
                </c:pt>
                <c:pt idx="71">
                  <c:v>505</c:v>
                </c:pt>
                <c:pt idx="72">
                  <c:v>512</c:v>
                </c:pt>
                <c:pt idx="73">
                  <c:v>719</c:v>
                </c:pt>
                <c:pt idx="74">
                  <c:v>324</c:v>
                </c:pt>
                <c:pt idx="75">
                  <c:v>1127</c:v>
                </c:pt>
                <c:pt idx="76">
                  <c:v>651</c:v>
                </c:pt>
                <c:pt idx="77">
                  <c:v>353</c:v>
                </c:pt>
                <c:pt idx="78">
                  <c:v>846</c:v>
                </c:pt>
                <c:pt idx="79">
                  <c:v>1722</c:v>
                </c:pt>
                <c:pt idx="80">
                  <c:v>198</c:v>
                </c:pt>
                <c:pt idx="81">
                  <c:v>610</c:v>
                </c:pt>
                <c:pt idx="82">
                  <c:v>523</c:v>
                </c:pt>
                <c:pt idx="83">
                  <c:v>1674</c:v>
                </c:pt>
                <c:pt idx="84">
                  <c:v>871</c:v>
                </c:pt>
                <c:pt idx="85">
                  <c:v>1242</c:v>
                </c:pt>
                <c:pt idx="86">
                  <c:v>393</c:v>
                </c:pt>
                <c:pt idx="87">
                  <c:v>334</c:v>
                </c:pt>
                <c:pt idx="88">
                  <c:v>848</c:v>
                </c:pt>
                <c:pt idx="89">
                  <c:v>796</c:v>
                </c:pt>
              </c:numCache>
            </c:numRef>
          </c:val>
          <c:smooth val="0"/>
          <c:extLst>
            <c:ext xmlns:c16="http://schemas.microsoft.com/office/drawing/2014/chart" uri="{C3380CC4-5D6E-409C-BE32-E72D297353CC}">
              <c16:uniqueId val="{00000000-D51E-4AAF-A92E-21098412E028}"/>
            </c:ext>
          </c:extLst>
        </c:ser>
        <c:dLbls>
          <c:showLegendKey val="0"/>
          <c:showVal val="0"/>
          <c:showCatName val="0"/>
          <c:showSerName val="0"/>
          <c:showPercent val="0"/>
          <c:showBubbleSize val="0"/>
        </c:dLbls>
        <c:marker val="1"/>
        <c:smooth val="0"/>
        <c:axId val="1283583200"/>
        <c:axId val="1283588960"/>
      </c:lineChart>
      <c:catAx>
        <c:axId val="1283583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588960"/>
        <c:crosses val="autoZero"/>
        <c:auto val="1"/>
        <c:lblAlgn val="ctr"/>
        <c:lblOffset val="100"/>
        <c:noMultiLvlLbl val="0"/>
      </c:catAx>
      <c:valAx>
        <c:axId val="12835889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5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a:t>
            </a:r>
            <a:r>
              <a:rPr lang="en-US" baseline="0"/>
              <a:t> BY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Sales_Pivots!$F$132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Sales_Pivots!$E$133:$E$145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Sales_Pivots!$F$133:$F$145</c:f>
              <c:numCache>
                <c:formatCode>"₹"\ #,##0.00</c:formatCode>
                <c:ptCount val="12"/>
                <c:pt idx="0">
                  <c:v>1074</c:v>
                </c:pt>
                <c:pt idx="1">
                  <c:v>4420</c:v>
                </c:pt>
                <c:pt idx="2">
                  <c:v>5296</c:v>
                </c:pt>
                <c:pt idx="3">
                  <c:v>3870</c:v>
                </c:pt>
                <c:pt idx="4">
                  <c:v>3492</c:v>
                </c:pt>
                <c:pt idx="5">
                  <c:v>2292</c:v>
                </c:pt>
                <c:pt idx="6">
                  <c:v>2470</c:v>
                </c:pt>
                <c:pt idx="7">
                  <c:v>2064</c:v>
                </c:pt>
                <c:pt idx="8">
                  <c:v>5500</c:v>
                </c:pt>
                <c:pt idx="9">
                  <c:v>1090</c:v>
                </c:pt>
                <c:pt idx="10">
                  <c:v>1472</c:v>
                </c:pt>
                <c:pt idx="11">
                  <c:v>3765</c:v>
                </c:pt>
              </c:numCache>
            </c:numRef>
          </c:val>
          <c:extLst>
            <c:ext xmlns:c16="http://schemas.microsoft.com/office/drawing/2014/chart" uri="{C3380CC4-5D6E-409C-BE32-E72D297353CC}">
              <c16:uniqueId val="{00000000-03DB-4AD6-8B52-4E5D028801E2}"/>
            </c:ext>
          </c:extLst>
        </c:ser>
        <c:dLbls>
          <c:showLegendKey val="0"/>
          <c:showVal val="0"/>
          <c:showCatName val="0"/>
          <c:showSerName val="0"/>
          <c:showPercent val="0"/>
          <c:showBubbleSize val="0"/>
        </c:dLbls>
        <c:gapWidth val="115"/>
        <c:overlap val="-20"/>
        <c:axId val="1467331968"/>
        <c:axId val="1467328128"/>
      </c:barChart>
      <c:catAx>
        <c:axId val="1467331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328128"/>
        <c:crosses val="autoZero"/>
        <c:auto val="1"/>
        <c:lblAlgn val="ctr"/>
        <c:lblOffset val="100"/>
        <c:noMultiLvlLbl val="0"/>
      </c:catAx>
      <c:valAx>
        <c:axId val="1467328128"/>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3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[Capstone_College_Canteen_FullDataset.xlsx]Inventory_Pivots!PivotTable9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ITEMS</a:t>
            </a:r>
            <a:r>
              <a:rPr lang="en-IN" baseline="0"/>
              <a:t> WITH CLOSING STOCK &lt; REORDER LEVEL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Inventory_Pivots!$D$12</c:f>
              <c:strCache>
                <c:ptCount val="1"/>
                <c:pt idx="0">
                  <c:v>Sum of Closing Stock</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Inventory_Pivots!$C$13:$C$25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Inventory_Pivots!$D$13:$D$25</c:f>
              <c:numCache>
                <c:formatCode>General</c:formatCode>
                <c:ptCount val="12"/>
                <c:pt idx="0">
                  <c:v>179</c:v>
                </c:pt>
                <c:pt idx="1">
                  <c:v>59</c:v>
                </c:pt>
                <c:pt idx="2">
                  <c:v>159</c:v>
                </c:pt>
                <c:pt idx="3">
                  <c:v>87</c:v>
                </c:pt>
                <c:pt idx="4">
                  <c:v>159</c:v>
                </c:pt>
                <c:pt idx="5">
                  <c:v>97</c:v>
                </c:pt>
                <c:pt idx="6">
                  <c:v>301</c:v>
                </c:pt>
                <c:pt idx="7">
                  <c:v>165</c:v>
                </c:pt>
                <c:pt idx="8">
                  <c:v>0</c:v>
                </c:pt>
                <c:pt idx="9">
                  <c:v>231</c:v>
                </c:pt>
                <c:pt idx="10">
                  <c:v>245</c:v>
                </c:pt>
                <c:pt idx="11">
                  <c:v>46</c:v>
                </c:pt>
              </c:numCache>
            </c:numRef>
          </c:val>
          <c:extLst>
            <c:ext xmlns:c16="http://schemas.microsoft.com/office/drawing/2014/chart" uri="{C3380CC4-5D6E-409C-BE32-E72D297353CC}">
              <c16:uniqueId val="{00000000-CEEB-4400-ADA6-838A7F850D2C}"/>
            </c:ext>
          </c:extLst>
        </c:ser>
        <c:ser>
          <c:idx val="1"/>
          <c:order val="1"/>
          <c:tx>
            <c:strRef>
              <c:f>Inventory_Pivots!$E$12</c:f>
              <c:strCache>
                <c:ptCount val="1"/>
                <c:pt idx="0">
                  <c:v>Sum of Reorder Level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Inventory_Pivots!$C$13:$C$25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Inventory_Pivots!$E$13:$E$25</c:f>
              <c:numCache>
                <c:formatCode>General</c:formatCode>
                <c:ptCount val="12"/>
                <c:pt idx="0">
                  <c:v>47</c:v>
                </c:pt>
                <c:pt idx="1">
                  <c:v>35</c:v>
                </c:pt>
                <c:pt idx="2">
                  <c:v>29</c:v>
                </c:pt>
                <c:pt idx="3">
                  <c:v>59</c:v>
                </c:pt>
                <c:pt idx="4">
                  <c:v>34</c:v>
                </c:pt>
                <c:pt idx="5">
                  <c:v>41</c:v>
                </c:pt>
                <c:pt idx="6">
                  <c:v>42</c:v>
                </c:pt>
                <c:pt idx="7">
                  <c:v>42</c:v>
                </c:pt>
                <c:pt idx="8">
                  <c:v>54</c:v>
                </c:pt>
                <c:pt idx="9">
                  <c:v>52</c:v>
                </c:pt>
                <c:pt idx="10">
                  <c:v>28</c:v>
                </c:pt>
                <c:pt idx="11">
                  <c:v>35</c:v>
                </c:pt>
              </c:numCache>
            </c:numRef>
          </c:val>
          <c:extLst>
            <c:ext xmlns:c16="http://schemas.microsoft.com/office/drawing/2014/chart" uri="{C3380CC4-5D6E-409C-BE32-E72D297353CC}">
              <c16:uniqueId val="{00000001-CEEB-4400-ADA6-838A7F850D2C}"/>
            </c:ext>
          </c:extLst>
        </c:ser>
        <c:dLbls>
          <c:showLegendKey val="0"/>
          <c:showVal val="0"/>
          <c:showCatName val="0"/>
          <c:showSerName val="0"/>
          <c:showPercent val="0"/>
          <c:showBubbleSize val="0"/>
        </c:dLbls>
        <c:gapWidth val="115"/>
        <c:overlap val="-20"/>
        <c:axId val="1701007440"/>
        <c:axId val="2080020992"/>
      </c:barChart>
      <c:catAx>
        <c:axId val="1701007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20992"/>
        <c:crosses val="autoZero"/>
        <c:auto val="1"/>
        <c:lblAlgn val="ctr"/>
        <c:lblOffset val="100"/>
        <c:noMultiLvlLbl val="0"/>
      </c:catAx>
      <c:valAx>
        <c:axId val="2080020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0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[Capstone_College_Canteen_FullDataset.xlsx]Inventory_Pivots!PivotTable10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Items Expiring in Next 7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Inventory_Pivots!$D$30</c:f>
              <c:strCache>
                <c:ptCount val="1"/>
                <c:pt idx="0">
                  <c:v>Sum of Closing Stock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442-4031-9EF0-57137D7FC22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442-4031-9EF0-57137D7FC22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442-4031-9EF0-57137D7FC22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442-4031-9EF0-57137D7FC22E}"/>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442-4031-9EF0-57137D7FC22E}"/>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442-4031-9EF0-57137D7FC22E}"/>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442-4031-9EF0-57137D7FC22E}"/>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442-4031-9EF0-57137D7FC22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442-4031-9EF0-57137D7FC22E}"/>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5442-4031-9EF0-57137D7FC22E}"/>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5442-4031-9EF0-57137D7FC22E}"/>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5442-4031-9EF0-57137D7FC22E}"/>
              </c:ext>
            </c:extLst>
          </c:dPt>
          <c:cat>
            <c:strRef>
              <c:f>Inventory_Pivots!$C$31:$C$43</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Inventory_Pivots!$D$31:$D$43</c:f>
              <c:numCache>
                <c:formatCode>General</c:formatCode>
                <c:ptCount val="12"/>
                <c:pt idx="0">
                  <c:v>179</c:v>
                </c:pt>
                <c:pt idx="1">
                  <c:v>59</c:v>
                </c:pt>
                <c:pt idx="2">
                  <c:v>159</c:v>
                </c:pt>
                <c:pt idx="3">
                  <c:v>87</c:v>
                </c:pt>
                <c:pt idx="4">
                  <c:v>159</c:v>
                </c:pt>
                <c:pt idx="5">
                  <c:v>97</c:v>
                </c:pt>
                <c:pt idx="6">
                  <c:v>301</c:v>
                </c:pt>
                <c:pt idx="7">
                  <c:v>165</c:v>
                </c:pt>
                <c:pt idx="8">
                  <c:v>0</c:v>
                </c:pt>
                <c:pt idx="9">
                  <c:v>231</c:v>
                </c:pt>
                <c:pt idx="10">
                  <c:v>245</c:v>
                </c:pt>
                <c:pt idx="11">
                  <c:v>46</c:v>
                </c:pt>
              </c:numCache>
            </c:numRef>
          </c:val>
          <c:extLst>
            <c:ext xmlns:c16="http://schemas.microsoft.com/office/drawing/2014/chart" uri="{C3380CC4-5D6E-409C-BE32-E72D297353CC}">
              <c16:uniqueId val="{00000000-28EA-4C91-95C7-BFD891BFD8EE}"/>
            </c:ext>
          </c:extLst>
        </c:ser>
        <c:ser>
          <c:idx val="1"/>
          <c:order val="1"/>
          <c:tx>
            <c:strRef>
              <c:f>Inventory_Pivots!$E$30</c:f>
              <c:strCache>
                <c:ptCount val="1"/>
                <c:pt idx="0">
                  <c:v>Count of Expiry Date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5442-4031-9EF0-57137D7FC22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5442-4031-9EF0-57137D7FC22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5442-4031-9EF0-57137D7FC22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5442-4031-9EF0-57137D7FC22E}"/>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5442-4031-9EF0-57137D7FC22E}"/>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5442-4031-9EF0-57137D7FC22E}"/>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5442-4031-9EF0-57137D7FC22E}"/>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5442-4031-9EF0-57137D7FC22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5442-4031-9EF0-57137D7FC22E}"/>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5442-4031-9EF0-57137D7FC22E}"/>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5442-4031-9EF0-57137D7FC22E}"/>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5442-4031-9EF0-57137D7FC22E}"/>
              </c:ext>
            </c:extLst>
          </c:dPt>
          <c:cat>
            <c:strRef>
              <c:f>Inventory_Pivots!$C$31:$C$43</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Inventory_Pivots!$E$31:$E$43</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1-28EA-4C91-95C7-BFD891BFD8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QUANTITY SOLD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Sales_Pivots!$M$15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Sales_Pivots!$L$16:$L$19</c:f>
              <c:strCache>
                <c:ptCount val="3"/>
                <c:pt idx="0">
                  <c:v>Beverage</c:v>
                </c:pt>
                <c:pt idx="1">
                  <c:v>Main</c:v>
                </c:pt>
                <c:pt idx="2">
                  <c:v>Snack</c:v>
                </c:pt>
              </c:strCache>
            </c:strRef>
          </c:cat>
          <c:val>
            <c:numRef>
              <c:f>Sales_Pivots!$M$16:$M$19</c:f>
              <c:numCache>
                <c:formatCode>0.00</c:formatCode>
                <c:ptCount val="3"/>
                <c:pt idx="0">
                  <c:v>884</c:v>
                </c:pt>
                <c:pt idx="1">
                  <c:v>942</c:v>
                </c:pt>
                <c:pt idx="2">
                  <c:v>910</c:v>
                </c:pt>
              </c:numCache>
            </c:numRef>
          </c:val>
          <c:extLst>
            <c:ext xmlns:c16="http://schemas.microsoft.com/office/drawing/2014/chart" uri="{C3380CC4-5D6E-409C-BE32-E72D297353CC}">
              <c16:uniqueId val="{00000000-4436-44BC-BE3C-075B0ABAAEAA}"/>
            </c:ext>
          </c:extLst>
        </c:ser>
        <c:dLbls>
          <c:dLblPos val="inEnd"/>
          <c:showLegendKey val="0"/>
          <c:showVal val="1"/>
          <c:showCatName val="0"/>
          <c:showSerName val="0"/>
          <c:showPercent val="0"/>
          <c:showBubbleSize val="0"/>
        </c:dLbls>
        <c:gapWidth val="100"/>
        <c:overlap val="-24"/>
        <c:axId val="1696951056"/>
        <c:axId val="1696950096"/>
      </c:barChart>
      <c:catAx>
        <c:axId val="169695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950096"/>
        <c:crosses val="autoZero"/>
        <c:auto val="1"/>
        <c:lblAlgn val="ctr"/>
        <c:lblOffset val="100"/>
        <c:noMultiLvlLbl val="0"/>
      </c:catAx>
      <c:valAx>
        <c:axId val="16969500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69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PAYMENT METHOD</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Sales_Pivots!$M$15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Sales_Pivots!$L$16:$L$19</c:f>
              <c:strCache>
                <c:ptCount val="3"/>
                <c:pt idx="0">
                  <c:v>Beverage</c:v>
                </c:pt>
                <c:pt idx="1">
                  <c:v>Main</c:v>
                </c:pt>
                <c:pt idx="2">
                  <c:v>Snack</c:v>
                </c:pt>
              </c:strCache>
            </c:strRef>
          </c:cat>
          <c:val>
            <c:numRef>
              <c:f>Sales_Pivots!$M$16:$M$19</c:f>
              <c:numCache>
                <c:formatCode>0.00</c:formatCode>
                <c:ptCount val="3"/>
                <c:pt idx="0">
                  <c:v>884</c:v>
                </c:pt>
                <c:pt idx="1">
                  <c:v>942</c:v>
                </c:pt>
                <c:pt idx="2">
                  <c:v>910</c:v>
                </c:pt>
              </c:numCache>
            </c:numRef>
          </c:val>
          <c:extLst>
            <c:ext xmlns:c16="http://schemas.microsoft.com/office/drawing/2014/chart" uri="{C3380CC4-5D6E-409C-BE32-E72D297353CC}">
              <c16:uniqueId val="{00000000-2DEF-45D8-8AB7-8902C7632741}"/>
            </c:ext>
          </c:extLst>
        </c:ser>
        <c:dLbls>
          <c:showLegendKey val="0"/>
          <c:showVal val="0"/>
          <c:showCatName val="0"/>
          <c:showSerName val="0"/>
          <c:showPercent val="0"/>
          <c:showBubbleSize val="0"/>
        </c:dLbls>
        <c:gapWidth val="315"/>
        <c:overlap val="-40"/>
        <c:axId val="471442640"/>
        <c:axId val="471459440"/>
      </c:barChart>
      <c:catAx>
        <c:axId val="471442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1459440"/>
        <c:crosses val="autoZero"/>
        <c:auto val="1"/>
        <c:lblAlgn val="ctr"/>
        <c:lblOffset val="100"/>
        <c:noMultiLvlLbl val="0"/>
      </c:catAx>
      <c:valAx>
        <c:axId val="471459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14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ITEMS BY REVENUE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Sales_Pivots!$B$35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DB5-4AF6-8D92-882209A3582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DB5-4AF6-8D92-882209A3582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DB5-4AF6-8D92-882209A3582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DB5-4AF6-8D92-882209A3582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DB5-4AF6-8D92-882209A35823}"/>
              </c:ext>
            </c:extLst>
          </c:dPt>
          <c:cat>
            <c:strRef>
              <c:f>Sales_Pivots!$A$36:$A$41</c:f>
              <c:strCache>
                <c:ptCount val="5"/>
                <c:pt idx="0">
                  <c:v>Chole Bhature</c:v>
                </c:pt>
                <c:pt idx="1">
                  <c:v>Cold Coffee</c:v>
                </c:pt>
                <c:pt idx="2">
                  <c:v>Grilled Sandwich</c:v>
                </c:pt>
                <c:pt idx="3">
                  <c:v>Paneer Roll</c:v>
                </c:pt>
                <c:pt idx="4">
                  <c:v>Veg Pulao</c:v>
                </c:pt>
              </c:strCache>
            </c:strRef>
          </c:cat>
          <c:val>
            <c:numRef>
              <c:f>Sales_Pivots!$B$36:$B$41</c:f>
              <c:numCache>
                <c:formatCode>"₹"\ #,##0.00</c:formatCode>
                <c:ptCount val="5"/>
                <c:pt idx="0">
                  <c:v>9945</c:v>
                </c:pt>
                <c:pt idx="1">
                  <c:v>9268</c:v>
                </c:pt>
                <c:pt idx="2">
                  <c:v>7740</c:v>
                </c:pt>
                <c:pt idx="3">
                  <c:v>10000</c:v>
                </c:pt>
                <c:pt idx="4">
                  <c:v>8785</c:v>
                </c:pt>
              </c:numCache>
            </c:numRef>
          </c:val>
          <c:extLst>
            <c:ext xmlns:c16="http://schemas.microsoft.com/office/drawing/2014/chart" uri="{C3380CC4-5D6E-409C-BE32-E72D297353CC}">
              <c16:uniqueId val="{0000000A-BDB5-4AF6-8D92-882209A358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DAILY SALES</a:t>
            </a:r>
            <a:r>
              <a:rPr lang="en-IN" baseline="0"/>
              <a:t> </a:t>
            </a:r>
            <a:r>
              <a:rPr lang="en-IN"/>
              <a:t>TREND</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Sales_Pivots!$B$79</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Sales_Pivots!$A$80:$A$170</c:f>
              <c:strCache>
                <c:ptCount val="90"/>
                <c:pt idx="0">
                  <c:v>2025-04-28</c:v>
                </c:pt>
                <c:pt idx="1">
                  <c:v>2025-04-29</c:v>
                </c:pt>
                <c:pt idx="2">
                  <c:v>2025-04-30</c:v>
                </c:pt>
                <c:pt idx="3">
                  <c:v>2025-05-01</c:v>
                </c:pt>
                <c:pt idx="4">
                  <c:v>2025-05-02</c:v>
                </c:pt>
                <c:pt idx="5">
                  <c:v>2025-05-03</c:v>
                </c:pt>
                <c:pt idx="6">
                  <c:v>2025-05-04</c:v>
                </c:pt>
                <c:pt idx="7">
                  <c:v>2025-05-05</c:v>
                </c:pt>
                <c:pt idx="8">
                  <c:v>2025-05-06</c:v>
                </c:pt>
                <c:pt idx="9">
                  <c:v>2025-05-07</c:v>
                </c:pt>
                <c:pt idx="10">
                  <c:v>2025-05-08</c:v>
                </c:pt>
                <c:pt idx="11">
                  <c:v>2025-05-09</c:v>
                </c:pt>
                <c:pt idx="12">
                  <c:v>2025-05-10</c:v>
                </c:pt>
                <c:pt idx="13">
                  <c:v>2025-05-11</c:v>
                </c:pt>
                <c:pt idx="14">
                  <c:v>2025-05-12</c:v>
                </c:pt>
                <c:pt idx="15">
                  <c:v>2025-05-13</c:v>
                </c:pt>
                <c:pt idx="16">
                  <c:v>2025-05-14</c:v>
                </c:pt>
                <c:pt idx="17">
                  <c:v>2025-05-15</c:v>
                </c:pt>
                <c:pt idx="18">
                  <c:v>2025-05-16</c:v>
                </c:pt>
                <c:pt idx="19">
                  <c:v>2025-05-17</c:v>
                </c:pt>
                <c:pt idx="20">
                  <c:v>2025-05-18</c:v>
                </c:pt>
                <c:pt idx="21">
                  <c:v>2025-05-19</c:v>
                </c:pt>
                <c:pt idx="22">
                  <c:v>2025-05-20</c:v>
                </c:pt>
                <c:pt idx="23">
                  <c:v>2025-05-21</c:v>
                </c:pt>
                <c:pt idx="24">
                  <c:v>2025-05-22</c:v>
                </c:pt>
                <c:pt idx="25">
                  <c:v>2025-05-23</c:v>
                </c:pt>
                <c:pt idx="26">
                  <c:v>2025-05-24</c:v>
                </c:pt>
                <c:pt idx="27">
                  <c:v>2025-05-25</c:v>
                </c:pt>
                <c:pt idx="28">
                  <c:v>2025-05-26</c:v>
                </c:pt>
                <c:pt idx="29">
                  <c:v>2025-05-27</c:v>
                </c:pt>
                <c:pt idx="30">
                  <c:v>2025-05-28</c:v>
                </c:pt>
                <c:pt idx="31">
                  <c:v>2025-05-29</c:v>
                </c:pt>
                <c:pt idx="32">
                  <c:v>2025-05-30</c:v>
                </c:pt>
                <c:pt idx="33">
                  <c:v>2025-05-31</c:v>
                </c:pt>
                <c:pt idx="34">
                  <c:v>2025-06-01</c:v>
                </c:pt>
                <c:pt idx="35">
                  <c:v>2025-06-02</c:v>
                </c:pt>
                <c:pt idx="36">
                  <c:v>2025-06-03</c:v>
                </c:pt>
                <c:pt idx="37">
                  <c:v>2025-06-04</c:v>
                </c:pt>
                <c:pt idx="38">
                  <c:v>2025-06-05</c:v>
                </c:pt>
                <c:pt idx="39">
                  <c:v>2025-06-06</c:v>
                </c:pt>
                <c:pt idx="40">
                  <c:v>2025-06-07</c:v>
                </c:pt>
                <c:pt idx="41">
                  <c:v>2025-06-08</c:v>
                </c:pt>
                <c:pt idx="42">
                  <c:v>2025-06-09</c:v>
                </c:pt>
                <c:pt idx="43">
                  <c:v>2025-06-10</c:v>
                </c:pt>
                <c:pt idx="44">
                  <c:v>2025-06-11</c:v>
                </c:pt>
                <c:pt idx="45">
                  <c:v>2025-06-12</c:v>
                </c:pt>
                <c:pt idx="46">
                  <c:v>2025-06-13</c:v>
                </c:pt>
                <c:pt idx="47">
                  <c:v>2025-06-14</c:v>
                </c:pt>
                <c:pt idx="48">
                  <c:v>2025-06-15</c:v>
                </c:pt>
                <c:pt idx="49">
                  <c:v>2025-06-16</c:v>
                </c:pt>
                <c:pt idx="50">
                  <c:v>2025-06-17</c:v>
                </c:pt>
                <c:pt idx="51">
                  <c:v>2025-06-18</c:v>
                </c:pt>
                <c:pt idx="52">
                  <c:v>2025-06-19</c:v>
                </c:pt>
                <c:pt idx="53">
                  <c:v>2025-06-20</c:v>
                </c:pt>
                <c:pt idx="54">
                  <c:v>2025-06-21</c:v>
                </c:pt>
                <c:pt idx="55">
                  <c:v>2025-06-22</c:v>
                </c:pt>
                <c:pt idx="56">
                  <c:v>2025-06-23</c:v>
                </c:pt>
                <c:pt idx="57">
                  <c:v>2025-06-24</c:v>
                </c:pt>
                <c:pt idx="58">
                  <c:v>2025-06-25</c:v>
                </c:pt>
                <c:pt idx="59">
                  <c:v>2025-06-26</c:v>
                </c:pt>
                <c:pt idx="60">
                  <c:v>2025-06-27</c:v>
                </c:pt>
                <c:pt idx="61">
                  <c:v>2025-06-28</c:v>
                </c:pt>
                <c:pt idx="62">
                  <c:v>2025-06-29</c:v>
                </c:pt>
                <c:pt idx="63">
                  <c:v>2025-06-30</c:v>
                </c:pt>
                <c:pt idx="64">
                  <c:v>2025-07-01</c:v>
                </c:pt>
                <c:pt idx="65">
                  <c:v>2025-07-02</c:v>
                </c:pt>
                <c:pt idx="66">
                  <c:v>2025-07-03</c:v>
                </c:pt>
                <c:pt idx="67">
                  <c:v>2025-07-05</c:v>
                </c:pt>
                <c:pt idx="68">
                  <c:v>2025-07-06</c:v>
                </c:pt>
                <c:pt idx="69">
                  <c:v>2025-07-07</c:v>
                </c:pt>
                <c:pt idx="70">
                  <c:v>2025-07-08</c:v>
                </c:pt>
                <c:pt idx="71">
                  <c:v>2025-07-09</c:v>
                </c:pt>
                <c:pt idx="72">
                  <c:v>2025-07-10</c:v>
                </c:pt>
                <c:pt idx="73">
                  <c:v>2025-07-11</c:v>
                </c:pt>
                <c:pt idx="74">
                  <c:v>2025-07-12</c:v>
                </c:pt>
                <c:pt idx="75">
                  <c:v>2025-07-13</c:v>
                </c:pt>
                <c:pt idx="76">
                  <c:v>2025-07-14</c:v>
                </c:pt>
                <c:pt idx="77">
                  <c:v>2025-07-15</c:v>
                </c:pt>
                <c:pt idx="78">
                  <c:v>2025-07-16</c:v>
                </c:pt>
                <c:pt idx="79">
                  <c:v>2025-07-17</c:v>
                </c:pt>
                <c:pt idx="80">
                  <c:v>2025-07-18</c:v>
                </c:pt>
                <c:pt idx="81">
                  <c:v>2025-07-19</c:v>
                </c:pt>
                <c:pt idx="82">
                  <c:v>2025-07-20</c:v>
                </c:pt>
                <c:pt idx="83">
                  <c:v>2025-07-21</c:v>
                </c:pt>
                <c:pt idx="84">
                  <c:v>2025-07-22</c:v>
                </c:pt>
                <c:pt idx="85">
                  <c:v>2025-07-23</c:v>
                </c:pt>
                <c:pt idx="86">
                  <c:v>2025-07-24</c:v>
                </c:pt>
                <c:pt idx="87">
                  <c:v>2025-07-25</c:v>
                </c:pt>
                <c:pt idx="88">
                  <c:v>2025-07-26</c:v>
                </c:pt>
                <c:pt idx="89">
                  <c:v>2025-07-27</c:v>
                </c:pt>
              </c:strCache>
            </c:strRef>
          </c:cat>
          <c:val>
            <c:numRef>
              <c:f>Sales_Pivots!$B$80:$B$170</c:f>
              <c:numCache>
                <c:formatCode>"₹"\ #,##0.00</c:formatCode>
                <c:ptCount val="90"/>
                <c:pt idx="0">
                  <c:v>100</c:v>
                </c:pt>
                <c:pt idx="1">
                  <c:v>680</c:v>
                </c:pt>
                <c:pt idx="2">
                  <c:v>500</c:v>
                </c:pt>
                <c:pt idx="3">
                  <c:v>484</c:v>
                </c:pt>
                <c:pt idx="4">
                  <c:v>1130</c:v>
                </c:pt>
                <c:pt idx="5">
                  <c:v>798</c:v>
                </c:pt>
                <c:pt idx="6">
                  <c:v>757</c:v>
                </c:pt>
                <c:pt idx="7">
                  <c:v>1198</c:v>
                </c:pt>
                <c:pt idx="8">
                  <c:v>1219</c:v>
                </c:pt>
                <c:pt idx="9">
                  <c:v>89</c:v>
                </c:pt>
                <c:pt idx="10">
                  <c:v>1001</c:v>
                </c:pt>
                <c:pt idx="11">
                  <c:v>676</c:v>
                </c:pt>
                <c:pt idx="12">
                  <c:v>674</c:v>
                </c:pt>
                <c:pt idx="13">
                  <c:v>1258</c:v>
                </c:pt>
                <c:pt idx="14">
                  <c:v>220</c:v>
                </c:pt>
                <c:pt idx="15">
                  <c:v>584</c:v>
                </c:pt>
                <c:pt idx="16">
                  <c:v>1027</c:v>
                </c:pt>
                <c:pt idx="17">
                  <c:v>1609</c:v>
                </c:pt>
                <c:pt idx="18">
                  <c:v>917</c:v>
                </c:pt>
                <c:pt idx="19">
                  <c:v>364</c:v>
                </c:pt>
                <c:pt idx="20">
                  <c:v>554</c:v>
                </c:pt>
                <c:pt idx="21">
                  <c:v>1287</c:v>
                </c:pt>
                <c:pt idx="22">
                  <c:v>647</c:v>
                </c:pt>
                <c:pt idx="23">
                  <c:v>1209</c:v>
                </c:pt>
                <c:pt idx="24">
                  <c:v>635</c:v>
                </c:pt>
                <c:pt idx="25">
                  <c:v>585</c:v>
                </c:pt>
                <c:pt idx="26">
                  <c:v>412</c:v>
                </c:pt>
                <c:pt idx="27">
                  <c:v>775</c:v>
                </c:pt>
                <c:pt idx="28">
                  <c:v>956</c:v>
                </c:pt>
                <c:pt idx="29">
                  <c:v>1093</c:v>
                </c:pt>
                <c:pt idx="30">
                  <c:v>295</c:v>
                </c:pt>
                <c:pt idx="31">
                  <c:v>1023</c:v>
                </c:pt>
                <c:pt idx="32">
                  <c:v>290</c:v>
                </c:pt>
                <c:pt idx="33">
                  <c:v>988</c:v>
                </c:pt>
                <c:pt idx="34">
                  <c:v>632</c:v>
                </c:pt>
                <c:pt idx="35">
                  <c:v>330</c:v>
                </c:pt>
                <c:pt idx="36">
                  <c:v>1045</c:v>
                </c:pt>
                <c:pt idx="37">
                  <c:v>1112</c:v>
                </c:pt>
                <c:pt idx="38">
                  <c:v>1480</c:v>
                </c:pt>
                <c:pt idx="39">
                  <c:v>351</c:v>
                </c:pt>
                <c:pt idx="40">
                  <c:v>485</c:v>
                </c:pt>
                <c:pt idx="41">
                  <c:v>628</c:v>
                </c:pt>
                <c:pt idx="42">
                  <c:v>1372</c:v>
                </c:pt>
                <c:pt idx="43">
                  <c:v>861</c:v>
                </c:pt>
                <c:pt idx="44">
                  <c:v>734</c:v>
                </c:pt>
                <c:pt idx="45">
                  <c:v>187</c:v>
                </c:pt>
                <c:pt idx="46">
                  <c:v>1537</c:v>
                </c:pt>
                <c:pt idx="47">
                  <c:v>622</c:v>
                </c:pt>
                <c:pt idx="48">
                  <c:v>964</c:v>
                </c:pt>
                <c:pt idx="49">
                  <c:v>445</c:v>
                </c:pt>
                <c:pt idx="50">
                  <c:v>1359</c:v>
                </c:pt>
                <c:pt idx="51">
                  <c:v>1118</c:v>
                </c:pt>
                <c:pt idx="52">
                  <c:v>1095</c:v>
                </c:pt>
                <c:pt idx="53">
                  <c:v>1079</c:v>
                </c:pt>
                <c:pt idx="54">
                  <c:v>597</c:v>
                </c:pt>
                <c:pt idx="55">
                  <c:v>1538</c:v>
                </c:pt>
                <c:pt idx="56">
                  <c:v>380</c:v>
                </c:pt>
                <c:pt idx="57">
                  <c:v>886</c:v>
                </c:pt>
                <c:pt idx="58">
                  <c:v>494</c:v>
                </c:pt>
                <c:pt idx="59">
                  <c:v>398</c:v>
                </c:pt>
                <c:pt idx="60">
                  <c:v>534</c:v>
                </c:pt>
                <c:pt idx="61">
                  <c:v>421</c:v>
                </c:pt>
                <c:pt idx="62">
                  <c:v>1065</c:v>
                </c:pt>
                <c:pt idx="63">
                  <c:v>698</c:v>
                </c:pt>
                <c:pt idx="64">
                  <c:v>810</c:v>
                </c:pt>
                <c:pt idx="65">
                  <c:v>663</c:v>
                </c:pt>
                <c:pt idx="66">
                  <c:v>588</c:v>
                </c:pt>
                <c:pt idx="67">
                  <c:v>480</c:v>
                </c:pt>
                <c:pt idx="68">
                  <c:v>1192</c:v>
                </c:pt>
                <c:pt idx="69">
                  <c:v>1743</c:v>
                </c:pt>
                <c:pt idx="70">
                  <c:v>993</c:v>
                </c:pt>
                <c:pt idx="71">
                  <c:v>505</c:v>
                </c:pt>
                <c:pt idx="72">
                  <c:v>512</c:v>
                </c:pt>
                <c:pt idx="73">
                  <c:v>719</c:v>
                </c:pt>
                <c:pt idx="74">
                  <c:v>324</c:v>
                </c:pt>
                <c:pt idx="75">
                  <c:v>1127</c:v>
                </c:pt>
                <c:pt idx="76">
                  <c:v>651</c:v>
                </c:pt>
                <c:pt idx="77">
                  <c:v>353</c:v>
                </c:pt>
                <c:pt idx="78">
                  <c:v>846</c:v>
                </c:pt>
                <c:pt idx="79">
                  <c:v>1722</c:v>
                </c:pt>
                <c:pt idx="80">
                  <c:v>198</c:v>
                </c:pt>
                <c:pt idx="81">
                  <c:v>610</c:v>
                </c:pt>
                <c:pt idx="82">
                  <c:v>523</c:v>
                </c:pt>
                <c:pt idx="83">
                  <c:v>1674</c:v>
                </c:pt>
                <c:pt idx="84">
                  <c:v>871</c:v>
                </c:pt>
                <c:pt idx="85">
                  <c:v>1242</c:v>
                </c:pt>
                <c:pt idx="86">
                  <c:v>393</c:v>
                </c:pt>
                <c:pt idx="87">
                  <c:v>334</c:v>
                </c:pt>
                <c:pt idx="88">
                  <c:v>848</c:v>
                </c:pt>
                <c:pt idx="89">
                  <c:v>796</c:v>
                </c:pt>
              </c:numCache>
            </c:numRef>
          </c:val>
          <c:smooth val="0"/>
          <c:extLst>
            <c:ext xmlns:c16="http://schemas.microsoft.com/office/drawing/2014/chart" uri="{C3380CC4-5D6E-409C-BE32-E72D297353CC}">
              <c16:uniqueId val="{00000000-8BB3-45FA-8ACA-9C92AC2717F2}"/>
            </c:ext>
          </c:extLst>
        </c:ser>
        <c:dLbls>
          <c:showLegendKey val="0"/>
          <c:showVal val="0"/>
          <c:showCatName val="0"/>
          <c:showSerName val="0"/>
          <c:showPercent val="0"/>
          <c:showBubbleSize val="0"/>
        </c:dLbls>
        <c:marker val="1"/>
        <c:smooth val="0"/>
        <c:axId val="1556788128"/>
        <c:axId val="1556789088"/>
      </c:lineChart>
      <c:catAx>
        <c:axId val="1556788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789088"/>
        <c:crosses val="autoZero"/>
        <c:auto val="1"/>
        <c:lblAlgn val="ctr"/>
        <c:lblOffset val="100"/>
        <c:noMultiLvlLbl val="0"/>
      </c:catAx>
      <c:valAx>
        <c:axId val="155678908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78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 SALES TREND</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noFill/>
            <a:ln w="9525" cap="flat" cmpd="sng" algn="ctr">
              <a:solidFill>
                <a:schemeClr val="accent1"/>
              </a:solidFill>
              <a:miter lim="800000"/>
            </a:ln>
            <a:effectLst>
              <a:glow rad="63500">
                <a:schemeClr val="accent1">
                  <a:satMod val="175000"/>
                  <a:alpha val="25000"/>
                </a:schemeClr>
              </a:glow>
            </a:effectLst>
          </c:spPr>
          <c:invertIfNegative val="0"/>
          <c:cat>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cat>
          <c:val>
            <c:numLit>
              <c:formatCode>General</c:formatCode>
              <c:ptCount val="13"/>
              <c:pt idx="0">
                <c:v>4449</c:v>
              </c:pt>
              <c:pt idx="1">
                <c:v>6115</c:v>
              </c:pt>
              <c:pt idx="2">
                <c:v>5275</c:v>
              </c:pt>
              <c:pt idx="3">
                <c:v>5550</c:v>
              </c:pt>
              <c:pt idx="4">
                <c:v>5277</c:v>
              </c:pt>
              <c:pt idx="5">
                <c:v>5431</c:v>
              </c:pt>
              <c:pt idx="6">
                <c:v>6277</c:v>
              </c:pt>
              <c:pt idx="7">
                <c:v>7231</c:v>
              </c:pt>
              <c:pt idx="8">
                <c:v>4178</c:v>
              </c:pt>
              <c:pt idx="9">
                <c:v>4431</c:v>
              </c:pt>
              <c:pt idx="10">
                <c:v>5923</c:v>
              </c:pt>
              <c:pt idx="11">
                <c:v>4903</c:v>
              </c:pt>
              <c:pt idx="12">
                <c:v>6158</c:v>
              </c:pt>
            </c:numLit>
          </c:val>
          <c:extLst>
            <c:ext xmlns:c16="http://schemas.microsoft.com/office/drawing/2014/chart" uri="{C3380CC4-5D6E-409C-BE32-E72D297353CC}">
              <c16:uniqueId val="{00000000-62DE-4F5F-9F44-78ADBDADAD94}"/>
            </c:ext>
          </c:extLst>
        </c:ser>
        <c:dLbls>
          <c:showLegendKey val="0"/>
          <c:showVal val="0"/>
          <c:showCatName val="0"/>
          <c:showSerName val="0"/>
          <c:showPercent val="0"/>
          <c:showBubbleSize val="0"/>
        </c:dLbls>
        <c:gapWidth val="315"/>
        <c:overlap val="-40"/>
        <c:axId val="2080684464"/>
        <c:axId val="2080683984"/>
      </c:barChart>
      <c:catAx>
        <c:axId val="2080684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683984"/>
        <c:crosses val="autoZero"/>
        <c:auto val="1"/>
        <c:lblAlgn val="ctr"/>
        <c:lblOffset val="100"/>
        <c:noMultiLvlLbl val="0"/>
      </c:catAx>
      <c:valAx>
        <c:axId val="2080683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6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4"/>
              <c:pt idx="0">
                <c:v>April</c:v>
              </c:pt>
              <c:pt idx="1">
                <c:v>July</c:v>
              </c:pt>
              <c:pt idx="2">
                <c:v>June</c:v>
              </c:pt>
              <c:pt idx="3">
                <c:v>May</c:v>
              </c:pt>
            </c:strLit>
          </c:cat>
          <c:val>
            <c:numLit>
              <c:formatCode>General</c:formatCode>
              <c:ptCount val="4"/>
              <c:pt idx="0">
                <c:v>71198</c:v>
              </c:pt>
              <c:pt idx="1">
                <c:v>71198</c:v>
              </c:pt>
              <c:pt idx="2">
                <c:v>71198</c:v>
              </c:pt>
              <c:pt idx="3">
                <c:v>71198</c:v>
              </c:pt>
            </c:numLit>
          </c:val>
          <c:smooth val="0"/>
          <c:extLst>
            <c:ext xmlns:c16="http://schemas.microsoft.com/office/drawing/2014/chart" uri="{C3380CC4-5D6E-409C-BE32-E72D297353CC}">
              <c16:uniqueId val="{00000000-9786-4D18-81FB-32DB6B50C516}"/>
            </c:ext>
          </c:extLst>
        </c:ser>
        <c:dLbls>
          <c:showLegendKey val="0"/>
          <c:showVal val="0"/>
          <c:showCatName val="0"/>
          <c:showSerName val="0"/>
          <c:showPercent val="0"/>
          <c:showBubbleSize val="0"/>
        </c:dLbls>
        <c:marker val="1"/>
        <c:smooth val="0"/>
        <c:axId val="348027392"/>
        <c:axId val="348025472"/>
      </c:lineChart>
      <c:catAx>
        <c:axId val="348027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025472"/>
        <c:crosses val="autoZero"/>
        <c:auto val="1"/>
        <c:lblAlgn val="ctr"/>
        <c:lblOffset val="100"/>
        <c:noMultiLvlLbl val="0"/>
      </c:catAx>
      <c:valAx>
        <c:axId val="348025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02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[Capstone_College_Canteen_FullDataset.xlsx]Raw_Pivots!PivotTable3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WEATHER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Raw_Pivots!$J$9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Raw_Pivots!$I$10:$I$13</c:f>
              <c:strCache>
                <c:ptCount val="3"/>
                <c:pt idx="0">
                  <c:v>Cloudy</c:v>
                </c:pt>
                <c:pt idx="1">
                  <c:v>Rainy</c:v>
                </c:pt>
                <c:pt idx="2">
                  <c:v>Sunny</c:v>
                </c:pt>
              </c:strCache>
            </c:strRef>
          </c:cat>
          <c:val>
            <c:numRef>
              <c:f>Raw_Pivots!$J$10:$J$13</c:f>
              <c:numCache>
                <c:formatCode>0.00</c:formatCode>
                <c:ptCount val="3"/>
                <c:pt idx="0">
                  <c:v>4390</c:v>
                </c:pt>
                <c:pt idx="1">
                  <c:v>5012</c:v>
                </c:pt>
                <c:pt idx="2">
                  <c:v>5056</c:v>
                </c:pt>
              </c:numCache>
            </c:numRef>
          </c:val>
          <c:extLst>
            <c:ext xmlns:c16="http://schemas.microsoft.com/office/drawing/2014/chart" uri="{C3380CC4-5D6E-409C-BE32-E72D297353CC}">
              <c16:uniqueId val="{00000000-BEFF-4B9A-943B-3496642C074E}"/>
            </c:ext>
          </c:extLst>
        </c:ser>
        <c:dLbls>
          <c:showLegendKey val="0"/>
          <c:showVal val="0"/>
          <c:showCatName val="0"/>
          <c:showSerName val="0"/>
          <c:showPercent val="0"/>
          <c:showBubbleSize val="0"/>
        </c:dLbls>
        <c:gapWidth val="100"/>
        <c:overlap val="-24"/>
        <c:axId val="242460752"/>
        <c:axId val="242461232"/>
      </c:barChart>
      <c:catAx>
        <c:axId val="242460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461232"/>
        <c:crosses val="autoZero"/>
        <c:auto val="1"/>
        <c:lblAlgn val="ctr"/>
        <c:lblOffset val="100"/>
        <c:noMultiLvlLbl val="0"/>
      </c:catAx>
      <c:valAx>
        <c:axId val="2424612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4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[Capstone_College_Canteen_FullDataset.xlsx]Inventory_Pivots!PivotTable9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Items with Closing Stock &lt; Reorder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Inventory_Pivots!$D$12</c:f>
              <c:strCache>
                <c:ptCount val="1"/>
                <c:pt idx="0">
                  <c:v>Sum of Closing Stock</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Inventory_Pivots!$C$13:$C$25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Inventory_Pivots!$D$13:$D$25</c:f>
              <c:numCache>
                <c:formatCode>General</c:formatCode>
                <c:ptCount val="12"/>
                <c:pt idx="0">
                  <c:v>179</c:v>
                </c:pt>
                <c:pt idx="1">
                  <c:v>59</c:v>
                </c:pt>
                <c:pt idx="2">
                  <c:v>159</c:v>
                </c:pt>
                <c:pt idx="3">
                  <c:v>87</c:v>
                </c:pt>
                <c:pt idx="4">
                  <c:v>159</c:v>
                </c:pt>
                <c:pt idx="5">
                  <c:v>97</c:v>
                </c:pt>
                <c:pt idx="6">
                  <c:v>301</c:v>
                </c:pt>
                <c:pt idx="7">
                  <c:v>165</c:v>
                </c:pt>
                <c:pt idx="8">
                  <c:v>0</c:v>
                </c:pt>
                <c:pt idx="9">
                  <c:v>231</c:v>
                </c:pt>
                <c:pt idx="10">
                  <c:v>245</c:v>
                </c:pt>
                <c:pt idx="11">
                  <c:v>46</c:v>
                </c:pt>
              </c:numCache>
            </c:numRef>
          </c:val>
          <c:extLst>
            <c:ext xmlns:c16="http://schemas.microsoft.com/office/drawing/2014/chart" uri="{C3380CC4-5D6E-409C-BE32-E72D297353CC}">
              <c16:uniqueId val="{00000000-2085-4F1B-A5AE-25610E057ED1}"/>
            </c:ext>
          </c:extLst>
        </c:ser>
        <c:ser>
          <c:idx val="1"/>
          <c:order val="1"/>
          <c:tx>
            <c:strRef>
              <c:f>Inventory_Pivots!$E$12</c:f>
              <c:strCache>
                <c:ptCount val="1"/>
                <c:pt idx="0">
                  <c:v>Sum of Reorder Level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Inventory_Pivots!$C$13:$C$25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Inventory_Pivots!$E$13:$E$25</c:f>
              <c:numCache>
                <c:formatCode>General</c:formatCode>
                <c:ptCount val="12"/>
                <c:pt idx="0">
                  <c:v>47</c:v>
                </c:pt>
                <c:pt idx="1">
                  <c:v>35</c:v>
                </c:pt>
                <c:pt idx="2">
                  <c:v>29</c:v>
                </c:pt>
                <c:pt idx="3">
                  <c:v>59</c:v>
                </c:pt>
                <c:pt idx="4">
                  <c:v>34</c:v>
                </c:pt>
                <c:pt idx="5">
                  <c:v>41</c:v>
                </c:pt>
                <c:pt idx="6">
                  <c:v>42</c:v>
                </c:pt>
                <c:pt idx="7">
                  <c:v>42</c:v>
                </c:pt>
                <c:pt idx="8">
                  <c:v>54</c:v>
                </c:pt>
                <c:pt idx="9">
                  <c:v>52</c:v>
                </c:pt>
                <c:pt idx="10">
                  <c:v>28</c:v>
                </c:pt>
                <c:pt idx="11">
                  <c:v>35</c:v>
                </c:pt>
              </c:numCache>
            </c:numRef>
          </c:val>
          <c:extLst>
            <c:ext xmlns:c16="http://schemas.microsoft.com/office/drawing/2014/chart" uri="{C3380CC4-5D6E-409C-BE32-E72D297353CC}">
              <c16:uniqueId val="{00000001-2085-4F1B-A5AE-25610E057ED1}"/>
            </c:ext>
          </c:extLst>
        </c:ser>
        <c:dLbls>
          <c:showLegendKey val="0"/>
          <c:showVal val="0"/>
          <c:showCatName val="0"/>
          <c:showSerName val="0"/>
          <c:showPercent val="0"/>
          <c:showBubbleSize val="0"/>
        </c:dLbls>
        <c:gapWidth val="115"/>
        <c:overlap val="-20"/>
        <c:axId val="1701007440"/>
        <c:axId val="2080020992"/>
      </c:barChart>
      <c:catAx>
        <c:axId val="1701007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0020992"/>
        <c:crosses val="autoZero"/>
        <c:auto val="1"/>
        <c:lblAlgn val="ctr"/>
        <c:lblOffset val="100"/>
        <c:noMultiLvlLbl val="0"/>
      </c:catAx>
      <c:valAx>
        <c:axId val="2080020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0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[Capstone_College_Canteen_FullDataset.xlsx]Inventory_Pivots!PivotTable10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Items Expiring in Next 7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Inventory_Pivots!$D$30</c:f>
              <c:strCache>
                <c:ptCount val="1"/>
                <c:pt idx="0">
                  <c:v>Sum of Closing Stock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020-46B5-8F16-3BF36F2208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020-46B5-8F16-3BF36F22085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020-46B5-8F16-3BF36F22085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020-46B5-8F16-3BF36F22085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020-46B5-8F16-3BF36F22085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020-46B5-8F16-3BF36F22085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020-46B5-8F16-3BF36F22085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020-46B5-8F16-3BF36F22085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D020-46B5-8F16-3BF36F22085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020-46B5-8F16-3BF36F22085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020-46B5-8F16-3BF36F220855}"/>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D020-46B5-8F16-3BF36F2208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Inventory_Pivots!$C$31:$C$43</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Inventory_Pivots!$D$31:$D$43</c:f>
              <c:numCache>
                <c:formatCode>General</c:formatCode>
                <c:ptCount val="12"/>
                <c:pt idx="0">
                  <c:v>179</c:v>
                </c:pt>
                <c:pt idx="1">
                  <c:v>59</c:v>
                </c:pt>
                <c:pt idx="2">
                  <c:v>159</c:v>
                </c:pt>
                <c:pt idx="3">
                  <c:v>87</c:v>
                </c:pt>
                <c:pt idx="4">
                  <c:v>159</c:v>
                </c:pt>
                <c:pt idx="5">
                  <c:v>97</c:v>
                </c:pt>
                <c:pt idx="6">
                  <c:v>301</c:v>
                </c:pt>
                <c:pt idx="7">
                  <c:v>165</c:v>
                </c:pt>
                <c:pt idx="8">
                  <c:v>0</c:v>
                </c:pt>
                <c:pt idx="9">
                  <c:v>231</c:v>
                </c:pt>
                <c:pt idx="10">
                  <c:v>245</c:v>
                </c:pt>
                <c:pt idx="11">
                  <c:v>46</c:v>
                </c:pt>
              </c:numCache>
            </c:numRef>
          </c:val>
          <c:extLst>
            <c:ext xmlns:c16="http://schemas.microsoft.com/office/drawing/2014/chart" uri="{C3380CC4-5D6E-409C-BE32-E72D297353CC}">
              <c16:uniqueId val="{00000018-D020-46B5-8F16-3BF36F220855}"/>
            </c:ext>
          </c:extLst>
        </c:ser>
        <c:ser>
          <c:idx val="1"/>
          <c:order val="1"/>
          <c:tx>
            <c:strRef>
              <c:f>Inventory_Pivots!$E$30</c:f>
              <c:strCache>
                <c:ptCount val="1"/>
                <c:pt idx="0">
                  <c:v>Count of Expiry Date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D020-46B5-8F16-3BF36F2208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D020-46B5-8F16-3BF36F22085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D020-46B5-8F16-3BF36F22085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D020-46B5-8F16-3BF36F22085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D020-46B5-8F16-3BF36F22085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D020-46B5-8F16-3BF36F22085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D020-46B5-8F16-3BF36F22085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D020-46B5-8F16-3BF36F22085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A-D020-46B5-8F16-3BF36F22085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C-D020-46B5-8F16-3BF36F22085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E-D020-46B5-8F16-3BF36F220855}"/>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0-D020-46B5-8F16-3BF36F2208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Inventory_Pivots!$C$31:$C$43</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Inventory_Pivots!$E$31:$E$43</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31-D020-46B5-8F16-3BF36F22085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FEEDBACK BY ITEM</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Sales_Pivots!$B$52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Sales_Pivots!$A$53:$A$65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Sales_Pivots!$B$53:$B$65</c:f>
              <c:numCache>
                <c:formatCode>General</c:formatCode>
                <c:ptCount val="12"/>
                <c:pt idx="0">
                  <c:v>121</c:v>
                </c:pt>
                <c:pt idx="1">
                  <c:v>115</c:v>
                </c:pt>
                <c:pt idx="2">
                  <c:v>168</c:v>
                </c:pt>
                <c:pt idx="3">
                  <c:v>140</c:v>
                </c:pt>
                <c:pt idx="4">
                  <c:v>162</c:v>
                </c:pt>
                <c:pt idx="5">
                  <c:v>112</c:v>
                </c:pt>
                <c:pt idx="6">
                  <c:v>126</c:v>
                </c:pt>
                <c:pt idx="7">
                  <c:v>112</c:v>
                </c:pt>
                <c:pt idx="8">
                  <c:v>122</c:v>
                </c:pt>
                <c:pt idx="9">
                  <c:v>123</c:v>
                </c:pt>
                <c:pt idx="10">
                  <c:v>94</c:v>
                </c:pt>
                <c:pt idx="11">
                  <c:v>150</c:v>
                </c:pt>
              </c:numCache>
            </c:numRef>
          </c:val>
          <c:extLst>
            <c:ext xmlns:c16="http://schemas.microsoft.com/office/drawing/2014/chart" uri="{C3380CC4-5D6E-409C-BE32-E72D297353CC}">
              <c16:uniqueId val="{00000000-17F8-44A9-B035-12D82DFBE9CA}"/>
            </c:ext>
          </c:extLst>
        </c:ser>
        <c:dLbls>
          <c:showLegendKey val="0"/>
          <c:showVal val="0"/>
          <c:showCatName val="0"/>
          <c:showSerName val="0"/>
          <c:showPercent val="0"/>
          <c:showBubbleSize val="0"/>
        </c:dLbls>
        <c:gapWidth val="100"/>
        <c:overlap val="-24"/>
        <c:axId val="481165904"/>
        <c:axId val="481157264"/>
      </c:barChart>
      <c:catAx>
        <c:axId val="48116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57264"/>
        <c:crosses val="autoZero"/>
        <c:auto val="1"/>
        <c:lblAlgn val="ctr"/>
        <c:lblOffset val="100"/>
        <c:noMultiLvlLbl val="0"/>
      </c:catAx>
      <c:valAx>
        <c:axId val="481157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6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FEEDBACK  BY DAY TYPE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391-4A9C-A61B-53C729858F6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391-4A9C-A61B-53C729858F6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391-4A9C-A61B-53C729858F6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391-4A9C-A61B-53C729858F6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391-4A9C-A61B-53C729858F6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391-4A9C-A61B-53C729858F6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6391-4A9C-A61B-53C729858F6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6391-4A9C-A61B-53C729858F6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6391-4A9C-A61B-53C729858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9"/>
              <c:pt idx="0">
                <c:v>Exam Week Hygiene</c:v>
              </c:pt>
              <c:pt idx="1">
                <c:v>Exam Week Quantity</c:v>
              </c:pt>
              <c:pt idx="2">
                <c:v>Exam Week Taste</c:v>
              </c:pt>
              <c:pt idx="3">
                <c:v>Weekday Hygiene</c:v>
              </c:pt>
              <c:pt idx="4">
                <c:v>Weekday Quantity</c:v>
              </c:pt>
              <c:pt idx="5">
                <c:v>Weekday Taste</c:v>
              </c:pt>
              <c:pt idx="6">
                <c:v>Weekend Hygiene</c:v>
              </c:pt>
              <c:pt idx="7">
                <c:v>Weekend Quantity</c:v>
              </c:pt>
              <c:pt idx="8">
                <c:v>Weekend Taste</c:v>
              </c:pt>
            </c:strLit>
          </c:cat>
          <c:val>
            <c:numLit>
              <c:formatCode>General</c:formatCode>
              <c:ptCount val="9"/>
              <c:pt idx="0">
                <c:v>1545</c:v>
              </c:pt>
              <c:pt idx="1">
                <c:v>1545</c:v>
              </c:pt>
              <c:pt idx="2">
                <c:v>1545</c:v>
              </c:pt>
              <c:pt idx="3">
                <c:v>1545</c:v>
              </c:pt>
              <c:pt idx="4">
                <c:v>1545</c:v>
              </c:pt>
              <c:pt idx="5">
                <c:v>1545</c:v>
              </c:pt>
              <c:pt idx="6">
                <c:v>1545</c:v>
              </c:pt>
              <c:pt idx="7">
                <c:v>1545</c:v>
              </c:pt>
              <c:pt idx="8">
                <c:v>1545</c:v>
              </c:pt>
            </c:numLit>
          </c:val>
          <c:extLst>
            <c:ext xmlns:c16="http://schemas.microsoft.com/office/drawing/2014/chart" uri="{C3380CC4-5D6E-409C-BE32-E72D297353CC}">
              <c16:uniqueId val="{00000012-6391-4A9C-A61B-53C729858F66}"/>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ITEM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Sales_Pivots!$F$132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Sales_Pivots!$E$133:$E$145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Sales_Pivots!$F$133:$F$145</c:f>
              <c:numCache>
                <c:formatCode>"₹"\ #,##0.00</c:formatCode>
                <c:ptCount val="12"/>
                <c:pt idx="0">
                  <c:v>1074</c:v>
                </c:pt>
                <c:pt idx="1">
                  <c:v>4420</c:v>
                </c:pt>
                <c:pt idx="2">
                  <c:v>5296</c:v>
                </c:pt>
                <c:pt idx="3">
                  <c:v>3870</c:v>
                </c:pt>
                <c:pt idx="4">
                  <c:v>3492</c:v>
                </c:pt>
                <c:pt idx="5">
                  <c:v>2292</c:v>
                </c:pt>
                <c:pt idx="6">
                  <c:v>2470</c:v>
                </c:pt>
                <c:pt idx="7">
                  <c:v>2064</c:v>
                </c:pt>
                <c:pt idx="8">
                  <c:v>5500</c:v>
                </c:pt>
                <c:pt idx="9">
                  <c:v>1090</c:v>
                </c:pt>
                <c:pt idx="10">
                  <c:v>1472</c:v>
                </c:pt>
                <c:pt idx="11">
                  <c:v>3765</c:v>
                </c:pt>
              </c:numCache>
            </c:numRef>
          </c:val>
          <c:extLst>
            <c:ext xmlns:c16="http://schemas.microsoft.com/office/drawing/2014/chart" uri="{C3380CC4-5D6E-409C-BE32-E72D297353CC}">
              <c16:uniqueId val="{00000000-1FF1-464A-95E8-805D0525303A}"/>
            </c:ext>
          </c:extLst>
        </c:ser>
        <c:dLbls>
          <c:showLegendKey val="0"/>
          <c:showVal val="0"/>
          <c:showCatName val="0"/>
          <c:showSerName val="0"/>
          <c:showPercent val="0"/>
          <c:showBubbleSize val="0"/>
        </c:dLbls>
        <c:gapWidth val="115"/>
        <c:overlap val="-20"/>
        <c:axId val="481154384"/>
        <c:axId val="481158704"/>
      </c:barChart>
      <c:catAx>
        <c:axId val="481154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58704"/>
        <c:crosses val="autoZero"/>
        <c:auto val="1"/>
        <c:lblAlgn val="ctr"/>
        <c:lblOffset val="100"/>
        <c:noMultiLvlLbl val="0"/>
      </c:catAx>
      <c:valAx>
        <c:axId val="481158704"/>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15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[Capstone_College_Canteen_FullDataset.xlsx]Raw_Pivots!PivotTable4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FEEDBACK BY ITEM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Raw_Pivots!$O$9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Raw_Pivots!$N$10:$N$22</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Raw_Pivots!$O$10:$O$22</c:f>
              <c:numCache>
                <c:formatCode>General</c:formatCode>
                <c:ptCount val="12"/>
                <c:pt idx="0">
                  <c:v>114</c:v>
                </c:pt>
                <c:pt idx="1">
                  <c:v>127</c:v>
                </c:pt>
                <c:pt idx="2">
                  <c:v>105</c:v>
                </c:pt>
                <c:pt idx="3">
                  <c:v>135</c:v>
                </c:pt>
                <c:pt idx="4">
                  <c:v>124</c:v>
                </c:pt>
                <c:pt idx="5">
                  <c:v>142</c:v>
                </c:pt>
                <c:pt idx="6">
                  <c:v>85</c:v>
                </c:pt>
                <c:pt idx="7">
                  <c:v>126</c:v>
                </c:pt>
                <c:pt idx="8">
                  <c:v>114</c:v>
                </c:pt>
                <c:pt idx="9">
                  <c:v>140</c:v>
                </c:pt>
                <c:pt idx="10">
                  <c:v>107</c:v>
                </c:pt>
                <c:pt idx="11">
                  <c:v>145</c:v>
                </c:pt>
              </c:numCache>
            </c:numRef>
          </c:val>
          <c:smooth val="0"/>
          <c:extLst>
            <c:ext xmlns:c16="http://schemas.microsoft.com/office/drawing/2014/chart" uri="{C3380CC4-5D6E-409C-BE32-E72D297353CC}">
              <c16:uniqueId val="{00000000-3422-4D9B-A47B-A6BACCE71EA8}"/>
            </c:ext>
          </c:extLst>
        </c:ser>
        <c:dLbls>
          <c:showLegendKey val="0"/>
          <c:showVal val="0"/>
          <c:showCatName val="0"/>
          <c:showSerName val="0"/>
          <c:showPercent val="0"/>
          <c:showBubbleSize val="0"/>
        </c:dLbls>
        <c:marker val="1"/>
        <c:smooth val="0"/>
        <c:axId val="481162064"/>
        <c:axId val="481158224"/>
      </c:lineChart>
      <c:catAx>
        <c:axId val="481162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158224"/>
        <c:crosses val="autoZero"/>
        <c:auto val="1"/>
        <c:lblAlgn val="ctr"/>
        <c:lblOffset val="100"/>
        <c:noMultiLvlLbl val="0"/>
      </c:catAx>
      <c:valAx>
        <c:axId val="481158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1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Sales_Pivots!$B$15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Sales_Pivots!$A$16:$A$19</c:f>
              <c:strCache>
                <c:ptCount val="3"/>
                <c:pt idx="0">
                  <c:v>Card</c:v>
                </c:pt>
                <c:pt idx="1">
                  <c:v>Cash</c:v>
                </c:pt>
                <c:pt idx="2">
                  <c:v>UPI</c:v>
                </c:pt>
              </c:strCache>
            </c:strRef>
          </c:cat>
          <c:val>
            <c:numRef>
              <c:f>Sales_Pivots!$B$16:$B$19</c:f>
              <c:numCache>
                <c:formatCode>"₹"\ #,##0.00</c:formatCode>
                <c:ptCount val="3"/>
                <c:pt idx="0">
                  <c:v>24662</c:v>
                </c:pt>
                <c:pt idx="1">
                  <c:v>19896</c:v>
                </c:pt>
                <c:pt idx="2">
                  <c:v>26640</c:v>
                </c:pt>
              </c:numCache>
            </c:numRef>
          </c:val>
          <c:extLst>
            <c:ext xmlns:c16="http://schemas.microsoft.com/office/drawing/2014/chart" uri="{C3380CC4-5D6E-409C-BE32-E72D297353CC}">
              <c16:uniqueId val="{00000000-DB2C-4D13-8D0F-666E477E49DC}"/>
            </c:ext>
          </c:extLst>
        </c:ser>
        <c:dLbls>
          <c:showLegendKey val="0"/>
          <c:showVal val="0"/>
          <c:showCatName val="0"/>
          <c:showSerName val="0"/>
          <c:showPercent val="0"/>
          <c:showBubbleSize val="0"/>
        </c:dLbls>
        <c:gapWidth val="100"/>
        <c:overlap val="-24"/>
        <c:axId val="1283564960"/>
        <c:axId val="1283567840"/>
      </c:barChart>
      <c:catAx>
        <c:axId val="1283564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567840"/>
        <c:crosses val="autoZero"/>
        <c:auto val="1"/>
        <c:lblAlgn val="ctr"/>
        <c:lblOffset val="100"/>
        <c:noMultiLvlLbl val="0"/>
      </c:catAx>
      <c:valAx>
        <c:axId val="12835678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5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[Capstone_College_Canteen_FullDataset.xlsx]Sales_Pivots!PivotTable7</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QTY BY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Sales_Pivots!$M$15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Sales_Pivots!$L$16:$L$19</c:f>
              <c:strCache>
                <c:ptCount val="3"/>
                <c:pt idx="0">
                  <c:v>Beverage</c:v>
                </c:pt>
                <c:pt idx="1">
                  <c:v>Main</c:v>
                </c:pt>
                <c:pt idx="2">
                  <c:v>Snack</c:v>
                </c:pt>
              </c:strCache>
            </c:strRef>
          </c:cat>
          <c:val>
            <c:numRef>
              <c:f>Sales_Pivots!$M$16:$M$19</c:f>
              <c:numCache>
                <c:formatCode>0.00</c:formatCode>
                <c:ptCount val="3"/>
                <c:pt idx="0">
                  <c:v>884</c:v>
                </c:pt>
                <c:pt idx="1">
                  <c:v>942</c:v>
                </c:pt>
                <c:pt idx="2">
                  <c:v>910</c:v>
                </c:pt>
              </c:numCache>
            </c:numRef>
          </c:val>
          <c:extLst>
            <c:ext xmlns:c16="http://schemas.microsoft.com/office/drawing/2014/chart" uri="{C3380CC4-5D6E-409C-BE32-E72D297353CC}">
              <c16:uniqueId val="{00000000-8313-4522-8B8B-9E93D715AD40}"/>
            </c:ext>
          </c:extLst>
        </c:ser>
        <c:dLbls>
          <c:showLegendKey val="0"/>
          <c:showVal val="0"/>
          <c:showCatName val="0"/>
          <c:showSerName val="0"/>
          <c:showPercent val="0"/>
          <c:showBubbleSize val="0"/>
        </c:dLbls>
        <c:gapWidth val="315"/>
        <c:overlap val="-40"/>
        <c:axId val="1283594720"/>
        <c:axId val="1283593760"/>
      </c:barChart>
      <c:catAx>
        <c:axId val="128359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593760"/>
        <c:crosses val="autoZero"/>
        <c:auto val="1"/>
        <c:lblAlgn val="ctr"/>
        <c:lblOffset val="100"/>
        <c:noMultiLvlLbl val="0"/>
      </c:catAx>
      <c:valAx>
        <c:axId val="1283593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59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ITEMS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Sales_Pivots!$B$35</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Sales_Pivots!$A$36:$A$41</c:f>
              <c:strCache>
                <c:ptCount val="5"/>
                <c:pt idx="0">
                  <c:v>Chole Bhature</c:v>
                </c:pt>
                <c:pt idx="1">
                  <c:v>Cold Coffee</c:v>
                </c:pt>
                <c:pt idx="2">
                  <c:v>Grilled Sandwich</c:v>
                </c:pt>
                <c:pt idx="3">
                  <c:v>Paneer Roll</c:v>
                </c:pt>
                <c:pt idx="4">
                  <c:v>Veg Pulao</c:v>
                </c:pt>
              </c:strCache>
            </c:strRef>
          </c:cat>
          <c:val>
            <c:numRef>
              <c:f>Sales_Pivots!$B$36:$B$41</c:f>
              <c:numCache>
                <c:formatCode>"₹"\ #,##0.00</c:formatCode>
                <c:ptCount val="5"/>
                <c:pt idx="0">
                  <c:v>9945</c:v>
                </c:pt>
                <c:pt idx="1">
                  <c:v>9268</c:v>
                </c:pt>
                <c:pt idx="2">
                  <c:v>7740</c:v>
                </c:pt>
                <c:pt idx="3">
                  <c:v>10000</c:v>
                </c:pt>
                <c:pt idx="4">
                  <c:v>8785</c:v>
                </c:pt>
              </c:numCache>
            </c:numRef>
          </c:val>
          <c:smooth val="0"/>
          <c:extLst>
            <c:ext xmlns:c16="http://schemas.microsoft.com/office/drawing/2014/chart" uri="{C3380CC4-5D6E-409C-BE32-E72D297353CC}">
              <c16:uniqueId val="{00000000-7813-4C1A-8886-12D5660DAF90}"/>
            </c:ext>
          </c:extLst>
        </c:ser>
        <c:dLbls>
          <c:showLegendKey val="0"/>
          <c:showVal val="0"/>
          <c:showCatName val="0"/>
          <c:showSerName val="0"/>
          <c:showPercent val="0"/>
          <c:showBubbleSize val="0"/>
        </c:dLbls>
        <c:marker val="1"/>
        <c:smooth val="0"/>
        <c:axId val="1467377088"/>
        <c:axId val="1467378528"/>
      </c:lineChart>
      <c:catAx>
        <c:axId val="1467377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378528"/>
        <c:crosses val="autoZero"/>
        <c:auto val="1"/>
        <c:lblAlgn val="ctr"/>
        <c:lblOffset val="100"/>
        <c:noMultiLvlLbl val="0"/>
      </c:catAx>
      <c:valAx>
        <c:axId val="14673785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37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FEEDBACK</a:t>
            </a:r>
            <a:r>
              <a:rPr lang="en-US" baseline="0"/>
              <a:t> SCORES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Sales_Pivots!$B$52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Sales_Pivots!$A$53:$A$65</c:f>
              <c:strCache>
                <c:ptCount val="12"/>
                <c:pt idx="0">
                  <c:v>Chapati</c:v>
                </c:pt>
                <c:pt idx="1">
                  <c:v>Chole Bhature</c:v>
                </c:pt>
                <c:pt idx="2">
                  <c:v>Cold Coffee</c:v>
                </c:pt>
                <c:pt idx="3">
                  <c:v>Grilled Sandwich</c:v>
                </c:pt>
                <c:pt idx="4">
                  <c:v>Idli</c:v>
                </c:pt>
                <c:pt idx="5">
                  <c:v>Lemon Juice</c:v>
                </c:pt>
                <c:pt idx="6">
                  <c:v>Mango Lassi</c:v>
                </c:pt>
                <c:pt idx="7">
                  <c:v>Mojito</c:v>
                </c:pt>
                <c:pt idx="8">
                  <c:v>Paneer Roll</c:v>
                </c:pt>
                <c:pt idx="9">
                  <c:v>Samosa</c:v>
                </c:pt>
                <c:pt idx="10">
                  <c:v>Sundal</c:v>
                </c:pt>
                <c:pt idx="11">
                  <c:v>Veg Pulao</c:v>
                </c:pt>
              </c:strCache>
            </c:strRef>
          </c:cat>
          <c:val>
            <c:numRef>
              <c:f>Sales_Pivots!$B$53:$B$65</c:f>
              <c:numCache>
                <c:formatCode>General</c:formatCode>
                <c:ptCount val="12"/>
                <c:pt idx="0">
                  <c:v>121</c:v>
                </c:pt>
                <c:pt idx="1">
                  <c:v>115</c:v>
                </c:pt>
                <c:pt idx="2">
                  <c:v>168</c:v>
                </c:pt>
                <c:pt idx="3">
                  <c:v>140</c:v>
                </c:pt>
                <c:pt idx="4">
                  <c:v>162</c:v>
                </c:pt>
                <c:pt idx="5">
                  <c:v>112</c:v>
                </c:pt>
                <c:pt idx="6">
                  <c:v>126</c:v>
                </c:pt>
                <c:pt idx="7">
                  <c:v>112</c:v>
                </c:pt>
                <c:pt idx="8">
                  <c:v>122</c:v>
                </c:pt>
                <c:pt idx="9">
                  <c:v>123</c:v>
                </c:pt>
                <c:pt idx="10">
                  <c:v>94</c:v>
                </c:pt>
                <c:pt idx="11">
                  <c:v>150</c:v>
                </c:pt>
              </c:numCache>
            </c:numRef>
          </c:val>
          <c:extLst>
            <c:ext xmlns:c16="http://schemas.microsoft.com/office/drawing/2014/chart" uri="{C3380CC4-5D6E-409C-BE32-E72D297353CC}">
              <c16:uniqueId val="{00000000-62D9-40E1-A94B-20A990DD8B1F}"/>
            </c:ext>
          </c:extLst>
        </c:ser>
        <c:dLbls>
          <c:showLegendKey val="0"/>
          <c:showVal val="0"/>
          <c:showCatName val="0"/>
          <c:showSerName val="0"/>
          <c:showPercent val="0"/>
          <c:showBubbleSize val="0"/>
        </c:dLbls>
        <c:gapWidth val="315"/>
        <c:overlap val="-40"/>
        <c:axId val="1467382368"/>
        <c:axId val="1467409728"/>
      </c:barChart>
      <c:catAx>
        <c:axId val="1467382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7409728"/>
        <c:crosses val="autoZero"/>
        <c:auto val="1"/>
        <c:lblAlgn val="ctr"/>
        <c:lblOffset val="100"/>
        <c:noMultiLvlLbl val="0"/>
      </c:catAx>
      <c:valAx>
        <c:axId val="1467409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73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TREND</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Sales_Pivots!$M$53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B59-45FD-B37B-BBA24FEF77C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B59-45FD-B37B-BBA24FEF77C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B59-45FD-B37B-BBA24FEF77C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B59-45FD-B37B-BBA24FEF77CD}"/>
              </c:ext>
            </c:extLst>
          </c:dPt>
          <c:cat>
            <c:strRef>
              <c:f>Sales_Pivots!$L$54:$L$58</c:f>
              <c:strCache>
                <c:ptCount val="4"/>
                <c:pt idx="0">
                  <c:v>April</c:v>
                </c:pt>
                <c:pt idx="1">
                  <c:v>May</c:v>
                </c:pt>
                <c:pt idx="2">
                  <c:v>June</c:v>
                </c:pt>
                <c:pt idx="3">
                  <c:v>July</c:v>
                </c:pt>
              </c:strCache>
            </c:strRef>
          </c:cat>
          <c:val>
            <c:numRef>
              <c:f>Sales_Pivots!$M$54:$M$58</c:f>
              <c:numCache>
                <c:formatCode>0.00</c:formatCode>
                <c:ptCount val="4"/>
                <c:pt idx="0">
                  <c:v>341</c:v>
                </c:pt>
                <c:pt idx="1">
                  <c:v>5035</c:v>
                </c:pt>
                <c:pt idx="2">
                  <c:v>4726</c:v>
                </c:pt>
                <c:pt idx="3">
                  <c:v>4356</c:v>
                </c:pt>
              </c:numCache>
            </c:numRef>
          </c:val>
          <c:extLst>
            <c:ext xmlns:c16="http://schemas.microsoft.com/office/drawing/2014/chart" uri="{C3380CC4-5D6E-409C-BE32-E72D297353CC}">
              <c16:uniqueId val="{00000000-1AC1-45C6-9A2C-1AF25832CF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[Capstone_College_Canteen_FullDataset.xlsx]Sales_Pivots!PivotTable12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a:t>
            </a:r>
            <a:r>
              <a:rPr lang="en-US" baseline="0"/>
              <a:t> SALES TREND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Sales_Pivots!$M$32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Sales_Pivots!$L$33:$L$40</c:f>
              <c:strCache>
                <c:ptCount val="7"/>
                <c:pt idx="0">
                  <c:v>Sunday</c:v>
                </c:pt>
                <c:pt idx="1">
                  <c:v>Monday</c:v>
                </c:pt>
                <c:pt idx="2">
                  <c:v>Tuesday</c:v>
                </c:pt>
                <c:pt idx="3">
                  <c:v>Wednesday</c:v>
                </c:pt>
                <c:pt idx="4">
                  <c:v>Thursday</c:v>
                </c:pt>
                <c:pt idx="5">
                  <c:v>Friday</c:v>
                </c:pt>
                <c:pt idx="6">
                  <c:v>Saturday</c:v>
                </c:pt>
              </c:strCache>
            </c:strRef>
          </c:cat>
          <c:val>
            <c:numRef>
              <c:f>Sales_Pivots!$M$33:$M$40</c:f>
              <c:numCache>
                <c:formatCode>0.00</c:formatCode>
                <c:ptCount val="7"/>
                <c:pt idx="0">
                  <c:v>2137</c:v>
                </c:pt>
                <c:pt idx="1">
                  <c:v>1919</c:v>
                </c:pt>
                <c:pt idx="2">
                  <c:v>2068</c:v>
                </c:pt>
                <c:pt idx="3">
                  <c:v>1829</c:v>
                </c:pt>
                <c:pt idx="4">
                  <c:v>2347</c:v>
                </c:pt>
                <c:pt idx="5">
                  <c:v>1981</c:v>
                </c:pt>
                <c:pt idx="6">
                  <c:v>2177</c:v>
                </c:pt>
              </c:numCache>
            </c:numRef>
          </c:val>
          <c:extLst>
            <c:ext xmlns:c16="http://schemas.microsoft.com/office/drawing/2014/chart" uri="{C3380CC4-5D6E-409C-BE32-E72D297353CC}">
              <c16:uniqueId val="{00000000-8EA8-4074-BECB-80D5F9FE11E3}"/>
            </c:ext>
          </c:extLst>
        </c:ser>
        <c:dLbls>
          <c:showLegendKey val="0"/>
          <c:showVal val="0"/>
          <c:showCatName val="0"/>
          <c:showSerName val="0"/>
          <c:showPercent val="0"/>
          <c:showBubbleSize val="0"/>
        </c:dLbls>
        <c:gapWidth val="100"/>
        <c:overlap val="-24"/>
        <c:axId val="1467444288"/>
        <c:axId val="1467444768"/>
      </c:barChart>
      <c:catAx>
        <c:axId val="146744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444768"/>
        <c:crosses val="autoZero"/>
        <c:auto val="1"/>
        <c:lblAlgn val="ctr"/>
        <c:lblOffset val="100"/>
        <c:noMultiLvlLbl val="0"/>
      </c:catAx>
      <c:valAx>
        <c:axId val="1467444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44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53340</xdr:colOff>
      <xdr:row>16</xdr:row>
      <xdr:rowOff>118110</xdr:rowOff>
    </xdr:from>
    <xdr:to>
      <xdr:col>5</xdr:col>
      <xdr:colOff>525780</xdr:colOff>
      <xdr:row>28</xdr:row>
      <xdr:rowOff>167640</xdr:rowOff>
    </xdr:to>
    <xdr:graphicFrame macro="">
      <xdr:nvGraphicFramePr>
        <xdr:cNvPr id="2" name="Chart 1">
          <a:extLst>
            <a:ext uri="{FF2B5EF4-FFF2-40B4-BE49-F238E27FC236}">
              <a16:creationId xmlns:a16="http://schemas.microsoft.com/office/drawing/2014/main" id="{1C909F85-F11E-6893-F84A-889B0DFFC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205740</xdr:colOff>
      <xdr:row>16</xdr:row>
      <xdr:rowOff>87630</xdr:rowOff>
    </xdr:from>
    <xdr:to>
      <xdr:col>11</xdr:col>
      <xdr:colOff>22860</xdr:colOff>
      <xdr:row>28</xdr:row>
      <xdr:rowOff>137160</xdr:rowOff>
    </xdr:to>
    <xdr:graphicFrame macro="">
      <xdr:nvGraphicFramePr>
        <xdr:cNvPr id="3" name="Chart 2">
          <a:extLst>
            <a:ext uri="{FF2B5EF4-FFF2-40B4-BE49-F238E27FC236}">
              <a16:creationId xmlns:a16="http://schemas.microsoft.com/office/drawing/2014/main" id="{5A4BA154-9C43-EA66-E612-5899B72B7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83820</xdr:colOff>
      <xdr:row>24</xdr:row>
      <xdr:rowOff>11430</xdr:rowOff>
    </xdr:from>
    <xdr:to>
      <xdr:col>17</xdr:col>
      <xdr:colOff>152400</xdr:colOff>
      <xdr:row>37</xdr:row>
      <xdr:rowOff>160020</xdr:rowOff>
    </xdr:to>
    <xdr:graphicFrame macro="">
      <xdr:nvGraphicFramePr>
        <xdr:cNvPr id="4" name="Chart 3">
          <a:extLst>
            <a:ext uri="{FF2B5EF4-FFF2-40B4-BE49-F238E27FC236}">
              <a16:creationId xmlns:a16="http://schemas.microsoft.com/office/drawing/2014/main" id="{F3CB754D-CC4F-E41D-279E-53BB19347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458056</xdr:colOff>
      <xdr:row>9</xdr:row>
      <xdr:rowOff>49658</xdr:rowOff>
    </xdr:from>
    <xdr:to>
      <xdr:col>9</xdr:col>
      <xdr:colOff>500865</xdr:colOff>
      <xdr:row>24</xdr:row>
      <xdr:rowOff>10274</xdr:rowOff>
    </xdr:to>
    <xdr:graphicFrame macro="">
      <xdr:nvGraphicFramePr>
        <xdr:cNvPr id="4" name="Chart 3">
          <a:extLst>
            <a:ext uri="{FF2B5EF4-FFF2-40B4-BE49-F238E27FC236}">
              <a16:creationId xmlns:a16="http://schemas.microsoft.com/office/drawing/2014/main" id="{342351F2-51F7-FF91-7A00-D873DB87A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55652</xdr:colOff>
      <xdr:row>9</xdr:row>
      <xdr:rowOff>178085</xdr:rowOff>
    </xdr:from>
    <xdr:to>
      <xdr:col>19</xdr:col>
      <xdr:colOff>98460</xdr:colOff>
      <xdr:row>24</xdr:row>
      <xdr:rowOff>138701</xdr:rowOff>
    </xdr:to>
    <xdr:graphicFrame macro="">
      <xdr:nvGraphicFramePr>
        <xdr:cNvPr id="8" name="Chart 7">
          <a:extLst>
            <a:ext uri="{FF2B5EF4-FFF2-40B4-BE49-F238E27FC236}">
              <a16:creationId xmlns:a16="http://schemas.microsoft.com/office/drawing/2014/main" id="{ECB962B6-1FB6-95BB-BA54-3C1079E09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413972</xdr:colOff>
      <xdr:row>28</xdr:row>
      <xdr:rowOff>145073</xdr:rowOff>
    </xdr:from>
    <xdr:to>
      <xdr:col>9</xdr:col>
      <xdr:colOff>450606</xdr:colOff>
      <xdr:row>43</xdr:row>
      <xdr:rowOff>60081</xdr:rowOff>
    </xdr:to>
    <xdr:graphicFrame macro="">
      <xdr:nvGraphicFramePr>
        <xdr:cNvPr id="14" name="Chart 13">
          <a:extLst>
            <a:ext uri="{FF2B5EF4-FFF2-40B4-BE49-F238E27FC236}">
              <a16:creationId xmlns:a16="http://schemas.microsoft.com/office/drawing/2014/main" id="{88677F07-A74C-377E-516F-80F04183F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485914</xdr:colOff>
      <xdr:row>50</xdr:row>
      <xdr:rowOff>141357</xdr:rowOff>
    </xdr:from>
    <xdr:to>
      <xdr:col>9</xdr:col>
      <xdr:colOff>530088</xdr:colOff>
      <xdr:row>65</xdr:row>
      <xdr:rowOff>68470</xdr:rowOff>
    </xdr:to>
    <xdr:graphicFrame macro="">
      <xdr:nvGraphicFramePr>
        <xdr:cNvPr id="16" name="Chart 15">
          <a:extLst>
            <a:ext uri="{FF2B5EF4-FFF2-40B4-BE49-F238E27FC236}">
              <a16:creationId xmlns:a16="http://schemas.microsoft.com/office/drawing/2014/main" id="{396F227C-4F4A-9E2A-D939-BD72E274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22529</xdr:colOff>
      <xdr:row>48</xdr:row>
      <xdr:rowOff>248116</xdr:rowOff>
    </xdr:from>
    <xdr:to>
      <xdr:col>19</xdr:col>
      <xdr:colOff>490778</xdr:colOff>
      <xdr:row>64</xdr:row>
      <xdr:rowOff>129152</xdr:rowOff>
    </xdr:to>
    <xdr:graphicFrame macro="">
      <xdr:nvGraphicFramePr>
        <xdr:cNvPr id="17" name="Chart 16">
          <a:extLst>
            <a:ext uri="{FF2B5EF4-FFF2-40B4-BE49-F238E27FC236}">
              <a16:creationId xmlns:a16="http://schemas.microsoft.com/office/drawing/2014/main" id="{B08D089C-D181-B144-E81D-FD631D851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122695</xdr:colOff>
      <xdr:row>29</xdr:row>
      <xdr:rowOff>16791</xdr:rowOff>
    </xdr:from>
    <xdr:to>
      <xdr:col>19</xdr:col>
      <xdr:colOff>187271</xdr:colOff>
      <xdr:row>43</xdr:row>
      <xdr:rowOff>47787</xdr:rowOff>
    </xdr:to>
    <xdr:graphicFrame macro="">
      <xdr:nvGraphicFramePr>
        <xdr:cNvPr id="18" name="Chart 17">
          <a:extLst>
            <a:ext uri="{FF2B5EF4-FFF2-40B4-BE49-F238E27FC236}">
              <a16:creationId xmlns:a16="http://schemas.microsoft.com/office/drawing/2014/main" id="{911D4D26-4F08-817F-C3F3-F5BE5F885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327423</xdr:colOff>
      <xdr:row>80</xdr:row>
      <xdr:rowOff>39291</xdr:rowOff>
    </xdr:from>
    <xdr:to>
      <xdr:col>15</xdr:col>
      <xdr:colOff>738188</xdr:colOff>
      <xdr:row>118</xdr:row>
      <xdr:rowOff>23813</xdr:rowOff>
    </xdr:to>
    <xdr:graphicFrame macro="">
      <xdr:nvGraphicFramePr>
        <xdr:cNvPr id="19" name="Chart 18">
          <a:extLst>
            <a:ext uri="{FF2B5EF4-FFF2-40B4-BE49-F238E27FC236}">
              <a16:creationId xmlns:a16="http://schemas.microsoft.com/office/drawing/2014/main" id="{C43FEE90-C44C-CFF2-9732-6E01BBF92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725714</xdr:colOff>
      <xdr:row>130</xdr:row>
      <xdr:rowOff>102507</xdr:rowOff>
    </xdr:from>
    <xdr:to>
      <xdr:col>12</xdr:col>
      <xdr:colOff>1324429</xdr:colOff>
      <xdr:row>145</xdr:row>
      <xdr:rowOff>124278</xdr:rowOff>
    </xdr:to>
    <xdr:graphicFrame macro="">
      <xdr:nvGraphicFramePr>
        <xdr:cNvPr id="20" name="Chart 19">
          <a:extLst>
            <a:ext uri="{FF2B5EF4-FFF2-40B4-BE49-F238E27FC236}">
              <a16:creationId xmlns:a16="http://schemas.microsoft.com/office/drawing/2014/main" id="{259DBF58-A18C-ED6A-36F4-B68876826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183243</xdr:colOff>
      <xdr:row>10</xdr:row>
      <xdr:rowOff>121375</xdr:rowOff>
    </xdr:from>
    <xdr:to>
      <xdr:col>13</xdr:col>
      <xdr:colOff>488043</xdr:colOff>
      <xdr:row>25</xdr:row>
      <xdr:rowOff>121376</xdr:rowOff>
    </xdr:to>
    <xdr:graphicFrame macro="">
      <xdr:nvGraphicFramePr>
        <xdr:cNvPr id="2" name="Chart 1">
          <a:extLst>
            <a:ext uri="{FF2B5EF4-FFF2-40B4-BE49-F238E27FC236}">
              <a16:creationId xmlns:a16="http://schemas.microsoft.com/office/drawing/2014/main" id="{81A5CA7D-AF20-9097-2881-68A78BBC9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149861</xdr:colOff>
      <xdr:row>28</xdr:row>
      <xdr:rowOff>157662</xdr:rowOff>
    </xdr:from>
    <xdr:to>
      <xdr:col>13</xdr:col>
      <xdr:colOff>450669</xdr:colOff>
      <xdr:row>43</xdr:row>
      <xdr:rowOff>157662</xdr:rowOff>
    </xdr:to>
    <xdr:graphicFrame macro="">
      <xdr:nvGraphicFramePr>
        <xdr:cNvPr id="3" name="Chart 2">
          <a:extLst>
            <a:ext uri="{FF2B5EF4-FFF2-40B4-BE49-F238E27FC236}">
              <a16:creationId xmlns:a16="http://schemas.microsoft.com/office/drawing/2014/main" id="{E7EF42C1-63B6-1D51-3F9B-9341919F6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5</xdr:col>
      <xdr:colOff>538480</xdr:colOff>
      <xdr:row>13</xdr:row>
      <xdr:rowOff>101600</xdr:rowOff>
    </xdr:from>
    <xdr:ext cx="1414618" cy="311496"/>
    <xdr:sp macro="" textlink="">
      <xdr:nvSpPr>
        <xdr:cNvPr id="2" name="TextBox 1">
          <a:extLst>
            <a:ext uri="{FF2B5EF4-FFF2-40B4-BE49-F238E27FC236}">
              <a16:creationId xmlns:a16="http://schemas.microsoft.com/office/drawing/2014/main" id="{17B1A7E8-F6AD-4001-A01C-E3A6171BF170}"/>
            </a:ext>
          </a:extLst>
        </xdr:cNvPr>
        <xdr:cNvSpPr txBox="1"/>
      </xdr:nvSpPr>
      <xdr:spPr>
        <a:xfrm>
          <a:off x="1148080" y="833120"/>
          <a:ext cx="141461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TOTAL REVENUE</a:t>
          </a:r>
        </a:p>
      </xdr:txBody>
    </xdr:sp>
    <xdr:clientData/>
  </xdr:oneCellAnchor>
  <xdr:oneCellAnchor>
    <xdr:from>
      <xdr:col>10</xdr:col>
      <xdr:colOff>508000</xdr:colOff>
      <xdr:row>13</xdr:row>
      <xdr:rowOff>71120</xdr:rowOff>
    </xdr:from>
    <xdr:ext cx="1480277" cy="515013"/>
    <xdr:sp macro="" textlink="">
      <xdr:nvSpPr>
        <xdr:cNvPr id="3" name="TextBox 2">
          <a:extLst>
            <a:ext uri="{FF2B5EF4-FFF2-40B4-BE49-F238E27FC236}">
              <a16:creationId xmlns:a16="http://schemas.microsoft.com/office/drawing/2014/main" id="{F3A54696-73BD-2E81-CC3C-291712F8C02E}"/>
            </a:ext>
          </a:extLst>
        </xdr:cNvPr>
        <xdr:cNvSpPr txBox="1"/>
      </xdr:nvSpPr>
      <xdr:spPr>
        <a:xfrm>
          <a:off x="4165600" y="812800"/>
          <a:ext cx="1480277" cy="515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rPr>
            <a:t>TOTAL ORDERS</a:t>
          </a:r>
        </a:p>
        <a:p>
          <a:endParaRPr lang="en-IN" sz="1100"/>
        </a:p>
      </xdr:txBody>
    </xdr:sp>
    <xdr:clientData/>
  </xdr:oneCellAnchor>
  <xdr:oneCellAnchor>
    <xdr:from>
      <xdr:col>15</xdr:col>
      <xdr:colOff>477520</xdr:colOff>
      <xdr:row>13</xdr:row>
      <xdr:rowOff>20320</xdr:rowOff>
    </xdr:from>
    <xdr:ext cx="1344471" cy="546368"/>
    <xdr:sp macro="" textlink="">
      <xdr:nvSpPr>
        <xdr:cNvPr id="4" name="TextBox 3">
          <a:extLst>
            <a:ext uri="{FF2B5EF4-FFF2-40B4-BE49-F238E27FC236}">
              <a16:creationId xmlns:a16="http://schemas.microsoft.com/office/drawing/2014/main" id="{FE375A02-E344-57ED-A759-7576165835F8}"/>
            </a:ext>
          </a:extLst>
        </xdr:cNvPr>
        <xdr:cNvSpPr txBox="1"/>
      </xdr:nvSpPr>
      <xdr:spPr>
        <a:xfrm>
          <a:off x="7183120" y="762000"/>
          <a:ext cx="1344471" cy="546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chemeClr val="bg1"/>
              </a:solidFill>
            </a:rPr>
            <a:t>ITEMS SOLD</a:t>
          </a:r>
        </a:p>
        <a:p>
          <a:endParaRPr lang="en-IN" sz="1100"/>
        </a:p>
      </xdr:txBody>
    </xdr:sp>
    <xdr:clientData/>
  </xdr:oneCellAnchor>
  <xdr:oneCellAnchor>
    <xdr:from>
      <xdr:col>20</xdr:col>
      <xdr:colOff>426720</xdr:colOff>
      <xdr:row>13</xdr:row>
      <xdr:rowOff>60960</xdr:rowOff>
    </xdr:from>
    <xdr:ext cx="1779718" cy="342786"/>
    <xdr:sp macro="" textlink="">
      <xdr:nvSpPr>
        <xdr:cNvPr id="7" name="TextBox 6">
          <a:extLst>
            <a:ext uri="{FF2B5EF4-FFF2-40B4-BE49-F238E27FC236}">
              <a16:creationId xmlns:a16="http://schemas.microsoft.com/office/drawing/2014/main" id="{264BCD74-22E8-5757-E45D-51678BDA12C6}"/>
            </a:ext>
          </a:extLst>
        </xdr:cNvPr>
        <xdr:cNvSpPr txBox="1"/>
      </xdr:nvSpPr>
      <xdr:spPr>
        <a:xfrm>
          <a:off x="10180320" y="802640"/>
          <a:ext cx="177971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i="0">
              <a:solidFill>
                <a:schemeClr val="bg1"/>
              </a:solidFill>
            </a:rPr>
            <a:t>LOW STOCK ITEMS</a:t>
          </a:r>
        </a:p>
      </xdr:txBody>
    </xdr:sp>
    <xdr:clientData/>
  </xdr:oneCellAnchor>
  <xdr:oneCellAnchor>
    <xdr:from>
      <xdr:col>25</xdr:col>
      <xdr:colOff>213360</xdr:colOff>
      <xdr:row>13</xdr:row>
      <xdr:rowOff>60960</xdr:rowOff>
    </xdr:from>
    <xdr:ext cx="2132956" cy="342786"/>
    <xdr:sp macro="" textlink="">
      <xdr:nvSpPr>
        <xdr:cNvPr id="8" name="TextBox 7">
          <a:extLst>
            <a:ext uri="{FF2B5EF4-FFF2-40B4-BE49-F238E27FC236}">
              <a16:creationId xmlns:a16="http://schemas.microsoft.com/office/drawing/2014/main" id="{384F7DFC-D408-60EC-B8BE-AF8BB6982D1D}"/>
            </a:ext>
          </a:extLst>
        </xdr:cNvPr>
        <xdr:cNvSpPr txBox="1"/>
      </xdr:nvSpPr>
      <xdr:spPr>
        <a:xfrm>
          <a:off x="13014960" y="802640"/>
          <a:ext cx="213295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rPr>
            <a:t>EXPIRING SOON ITEMS</a:t>
          </a:r>
        </a:p>
      </xdr:txBody>
    </xdr:sp>
    <xdr:clientData/>
  </xdr:oneCellAnchor>
  <xdr:oneCellAnchor>
    <xdr:from>
      <xdr:col>30</xdr:col>
      <xdr:colOff>314960</xdr:colOff>
      <xdr:row>13</xdr:row>
      <xdr:rowOff>111760</xdr:rowOff>
    </xdr:from>
    <xdr:ext cx="1753813" cy="515013"/>
    <xdr:sp macro="" textlink="">
      <xdr:nvSpPr>
        <xdr:cNvPr id="9" name="TextBox 8">
          <a:extLst>
            <a:ext uri="{FF2B5EF4-FFF2-40B4-BE49-F238E27FC236}">
              <a16:creationId xmlns:a16="http://schemas.microsoft.com/office/drawing/2014/main" id="{ABED3214-6204-0BE4-7BC0-3B50D57BE231}"/>
            </a:ext>
          </a:extLst>
        </xdr:cNvPr>
        <xdr:cNvSpPr txBox="1"/>
      </xdr:nvSpPr>
      <xdr:spPr>
        <a:xfrm>
          <a:off x="16164560" y="853440"/>
          <a:ext cx="1753813" cy="515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bg1"/>
              </a:solidFill>
            </a:rPr>
            <a:t>TOP SELLING ITEM</a:t>
          </a:r>
        </a:p>
        <a:p>
          <a:endParaRPr lang="en-IN" sz="1100"/>
        </a:p>
      </xdr:txBody>
    </xdr:sp>
    <xdr:clientData/>
  </xdr:oneCellAnchor>
  <xdr:twoCellAnchor>
    <xdr:from>
      <xdr:col>5</xdr:col>
      <xdr:colOff>0</xdr:colOff>
      <xdr:row>25</xdr:row>
      <xdr:rowOff>0</xdr:rowOff>
    </xdr:from>
    <xdr:to>
      <xdr:col>10</xdr:col>
      <xdr:colOff>579120</xdr:colOff>
      <xdr:row>38</xdr:row>
      <xdr:rowOff>60960</xdr:rowOff>
    </xdr:to>
    <xdr:graphicFrame macro="">
      <xdr:nvGraphicFramePr>
        <xdr:cNvPr id="10" name="Chart 9">
          <a:extLst>
            <a:ext uri="{FF2B5EF4-FFF2-40B4-BE49-F238E27FC236}">
              <a16:creationId xmlns:a16="http://schemas.microsoft.com/office/drawing/2014/main" id="{EAC21A65-0E2A-46F0-8837-E50526B99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25</xdr:row>
      <xdr:rowOff>0</xdr:rowOff>
    </xdr:from>
    <xdr:to>
      <xdr:col>19</xdr:col>
      <xdr:colOff>30480</xdr:colOff>
      <xdr:row>37</xdr:row>
      <xdr:rowOff>172720</xdr:rowOff>
    </xdr:to>
    <xdr:graphicFrame macro="">
      <xdr:nvGraphicFramePr>
        <xdr:cNvPr id="11" name="Chart 10">
          <a:extLst>
            <a:ext uri="{FF2B5EF4-FFF2-40B4-BE49-F238E27FC236}">
              <a16:creationId xmlns:a16="http://schemas.microsoft.com/office/drawing/2014/main" id="{005EDEC2-AD82-403B-9EE1-7E1B2DEAD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579120</xdr:colOff>
      <xdr:row>25</xdr:row>
      <xdr:rowOff>20320</xdr:rowOff>
    </xdr:from>
    <xdr:to>
      <xdr:col>27</xdr:col>
      <xdr:colOff>274320</xdr:colOff>
      <xdr:row>38</xdr:row>
      <xdr:rowOff>10160</xdr:rowOff>
    </xdr:to>
    <xdr:graphicFrame macro="">
      <xdr:nvGraphicFramePr>
        <xdr:cNvPr id="12" name="Chart 11">
          <a:extLst>
            <a:ext uri="{FF2B5EF4-FFF2-40B4-BE49-F238E27FC236}">
              <a16:creationId xmlns:a16="http://schemas.microsoft.com/office/drawing/2014/main" id="{FE01520D-5020-49C1-AC05-539ADEF01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152400</xdr:colOff>
      <xdr:row>25</xdr:row>
      <xdr:rowOff>0</xdr:rowOff>
    </xdr:from>
    <xdr:to>
      <xdr:col>35</xdr:col>
      <xdr:colOff>304800</xdr:colOff>
      <xdr:row>37</xdr:row>
      <xdr:rowOff>20320</xdr:rowOff>
    </xdr:to>
    <xdr:graphicFrame macro="">
      <xdr:nvGraphicFramePr>
        <xdr:cNvPr id="13" name="Chart 12">
          <a:extLst>
            <a:ext uri="{FF2B5EF4-FFF2-40B4-BE49-F238E27FC236}">
              <a16:creationId xmlns:a16="http://schemas.microsoft.com/office/drawing/2014/main" id="{DD38EA5C-C4BC-4A3C-88D8-EF0176D1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223520</xdr:colOff>
      <xdr:row>42</xdr:row>
      <xdr:rowOff>50800</xdr:rowOff>
    </xdr:from>
    <xdr:to>
      <xdr:col>16</xdr:col>
      <xdr:colOff>48260</xdr:colOff>
      <xdr:row>57</xdr:row>
      <xdr:rowOff>50800</xdr:rowOff>
    </xdr:to>
    <xdr:graphicFrame macro="">
      <xdr:nvGraphicFramePr>
        <xdr:cNvPr id="14" name="Chart 13">
          <a:extLst>
            <a:ext uri="{FF2B5EF4-FFF2-40B4-BE49-F238E27FC236}">
              <a16:creationId xmlns:a16="http://schemas.microsoft.com/office/drawing/2014/main" id="{3F03D09E-618C-4FCB-9E58-87DE48250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42</xdr:row>
      <xdr:rowOff>0</xdr:rowOff>
    </xdr:from>
    <xdr:to>
      <xdr:col>26</xdr:col>
      <xdr:colOff>304800</xdr:colOff>
      <xdr:row>57</xdr:row>
      <xdr:rowOff>0</xdr:rowOff>
    </xdr:to>
    <xdr:graphicFrame macro="">
      <xdr:nvGraphicFramePr>
        <xdr:cNvPr id="15" name="Chart 14">
          <a:extLst>
            <a:ext uri="{FF2B5EF4-FFF2-40B4-BE49-F238E27FC236}">
              <a16:creationId xmlns:a16="http://schemas.microsoft.com/office/drawing/2014/main" id="{786453B0-85E2-471F-BB37-B143A1D34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180474</xdr:colOff>
      <xdr:row>64</xdr:row>
      <xdr:rowOff>150394</xdr:rowOff>
    </xdr:from>
    <xdr:to>
      <xdr:col>16</xdr:col>
      <xdr:colOff>140368</xdr:colOff>
      <xdr:row>82</xdr:row>
      <xdr:rowOff>10025</xdr:rowOff>
    </xdr:to>
    <xdr:graphicFrame macro="">
      <xdr:nvGraphicFramePr>
        <xdr:cNvPr id="16" name="Chart 15">
          <a:extLst>
            <a:ext uri="{FF2B5EF4-FFF2-40B4-BE49-F238E27FC236}">
              <a16:creationId xmlns:a16="http://schemas.microsoft.com/office/drawing/2014/main" id="{C9F6E3C4-48AD-4A4B-A76D-BA5A2F6F9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65</xdr:row>
      <xdr:rowOff>0</xdr:rowOff>
    </xdr:from>
    <xdr:to>
      <xdr:col>26</xdr:col>
      <xdr:colOff>370974</xdr:colOff>
      <xdr:row>82</xdr:row>
      <xdr:rowOff>150395</xdr:rowOff>
    </xdr:to>
    <xdr:graphicFrame macro="">
      <xdr:nvGraphicFramePr>
        <xdr:cNvPr id="17" name="Chart 16">
          <a:extLst>
            <a:ext uri="{FF2B5EF4-FFF2-40B4-BE49-F238E27FC236}">
              <a16:creationId xmlns:a16="http://schemas.microsoft.com/office/drawing/2014/main" id="{36B2CEDF-D9F7-4570-8A88-FCD5F17FF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91</xdr:row>
      <xdr:rowOff>0</xdr:rowOff>
    </xdr:from>
    <xdr:to>
      <xdr:col>14</xdr:col>
      <xdr:colOff>317500</xdr:colOff>
      <xdr:row>106</xdr:row>
      <xdr:rowOff>21772</xdr:rowOff>
    </xdr:to>
    <xdr:graphicFrame macro="">
      <xdr:nvGraphicFramePr>
        <xdr:cNvPr id="18" name="Chart 17">
          <a:extLst>
            <a:ext uri="{FF2B5EF4-FFF2-40B4-BE49-F238E27FC236}">
              <a16:creationId xmlns:a16="http://schemas.microsoft.com/office/drawing/2014/main" id="{4E160229-8CD7-4DF9-9DF0-B88BAC89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91</xdr:row>
      <xdr:rowOff>0</xdr:rowOff>
    </xdr:from>
    <xdr:to>
      <xdr:col>23</xdr:col>
      <xdr:colOff>317500</xdr:colOff>
      <xdr:row>106</xdr:row>
      <xdr:rowOff>21772</xdr:rowOff>
    </xdr:to>
    <xdr:graphicFrame macro="">
      <xdr:nvGraphicFramePr>
        <xdr:cNvPr id="19" name="Chart 18">
          <a:extLst>
            <a:ext uri="{FF2B5EF4-FFF2-40B4-BE49-F238E27FC236}">
              <a16:creationId xmlns:a16="http://schemas.microsoft.com/office/drawing/2014/main" id="{F001FECE-828D-4A90-8477-505DE2139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91</xdr:row>
      <xdr:rowOff>0</xdr:rowOff>
    </xdr:from>
    <xdr:to>
      <xdr:col>32</xdr:col>
      <xdr:colOff>317500</xdr:colOff>
      <xdr:row>106</xdr:row>
      <xdr:rowOff>21772</xdr:rowOff>
    </xdr:to>
    <xdr:graphicFrame macro="">
      <xdr:nvGraphicFramePr>
        <xdr:cNvPr id="20" name="Chart 19">
          <a:extLst>
            <a:ext uri="{FF2B5EF4-FFF2-40B4-BE49-F238E27FC236}">
              <a16:creationId xmlns:a16="http://schemas.microsoft.com/office/drawing/2014/main" id="{FA59F3E8-1F48-4677-B031-C12FBFE0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28</xdr:col>
      <xdr:colOff>273158</xdr:colOff>
      <xdr:row>42</xdr:row>
      <xdr:rowOff>21827</xdr:rowOff>
    </xdr:from>
    <xdr:to>
      <xdr:col>31</xdr:col>
      <xdr:colOff>280908</xdr:colOff>
      <xdr:row>55</xdr:row>
      <xdr:rowOff>138225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40264036-B76E-B5DA-23A4-F9867E44007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402059" y="10679095"/>
              <a:ext cx="1842990" cy="2488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92344</xdr:colOff>
      <xdr:row>42</xdr:row>
      <xdr:rowOff>47657</xdr:rowOff>
    </xdr:from>
    <xdr:to>
      <xdr:col>35</xdr:col>
      <xdr:colOff>100093</xdr:colOff>
      <xdr:row>55</xdr:row>
      <xdr:rowOff>164055</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6EBE987E-919A-D9E7-945D-0753751A674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9668231" y="10704925"/>
              <a:ext cx="1842989" cy="2488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866.903272222225" createdVersion="8" refreshedVersion="8" minRefreshableVersion="3" recordCount="500" xr:uid="{81969ED9-2A4B-4613-A965-1851E9DB392C}">
  <cacheSource type="worksheet">
    <worksheetSource name="Table1"/>
  </cacheSource>
  <cacheFields count="18">
    <cacheField name="Date" numFmtId="164">
      <sharedItems containsSemiMixedTypes="0" containsNonDate="0" containsDate="1" containsString="0" minDate="2025-04-28T00:00:00" maxDate="2025-07-28T00:00:00"/>
    </cacheField>
    <cacheField name="Time Slot" numFmtId="0">
      <sharedItems/>
    </cacheField>
    <cacheField name="Item Name" numFmtId="0">
      <sharedItems count="12">
        <s v="Mango Lassi"/>
        <s v="Mojito"/>
        <s v="Chole Bhature"/>
        <s v="Grilled Sandwich"/>
        <s v="Samosa"/>
        <s v="Lemon Juice"/>
        <s v="Cold Coffee"/>
        <s v="Idli"/>
        <s v="Veg Pulao"/>
        <s v="Chapati"/>
        <s v="Sundal"/>
        <s v="Paneer Roll"/>
      </sharedItems>
    </cacheField>
    <cacheField name="Category" numFmtId="0">
      <sharedItems/>
    </cacheField>
    <cacheField name="Prepared Qty" numFmtId="0">
      <sharedItems containsSemiMixedTypes="0" containsString="0" containsNumber="1" containsInteger="1" minValue="10" maxValue="100"/>
    </cacheField>
    <cacheField name="Sold Qty" numFmtId="2">
      <sharedItems containsSemiMixedTypes="0" containsString="0" containsNumber="1" containsInteger="1" minValue="5" maxValue="95"/>
    </cacheField>
    <cacheField name="Cost Price" numFmtId="165">
      <sharedItems containsSemiMixedTypes="0" containsString="0" containsNumber="1" containsInteger="1" minValue="5" maxValue="25"/>
    </cacheField>
    <cacheField name="Selling Price" numFmtId="165">
      <sharedItems containsSemiMixedTypes="0" containsString="0" containsNumber="1" containsInteger="1" minValue="10" maxValue="45"/>
    </cacheField>
    <cacheField name="Profit" numFmtId="165">
      <sharedItems containsSemiMixedTypes="0" containsString="0" containsNumber="1" containsInteger="1" minValue="25" maxValue="1860"/>
    </cacheField>
    <cacheField name="Weather" numFmtId="0">
      <sharedItems count="3">
        <s v="Cloudy"/>
        <s v="Sunny"/>
        <s v="Rainy"/>
      </sharedItems>
    </cacheField>
    <cacheField name="Day Type" numFmtId="0">
      <sharedItems/>
    </cacheField>
    <cacheField name="Feedback Score" numFmtId="0">
      <sharedItems containsSemiMixedTypes="0" containsString="0" containsNumber="1" containsInteger="1" minValue="1" maxValue="5"/>
    </cacheField>
    <cacheField name="Feedback Type" numFmtId="2">
      <sharedItems/>
    </cacheField>
    <cacheField name="Month" numFmtId="0">
      <sharedItems count="4">
        <s v="May"/>
        <s v="June"/>
        <s v="April"/>
        <s v="July"/>
      </sharedItems>
    </cacheField>
    <cacheField name="Item_Key" numFmtId="0">
      <sharedItems/>
    </cacheField>
    <cacheField name="Feedback_quality_tag" numFmtId="0">
      <sharedItems/>
    </cacheField>
    <cacheField name="Unit_Profit" numFmtId="165">
      <sharedItems containsSemiMixedTypes="0" containsString="0" containsNumber="1" containsInteger="1" minValue="5" maxValue="22"/>
    </cacheField>
    <cacheField name="Weekday" numFmtId="0">
      <sharedItems count="7">
        <s v="Monday"/>
        <s v="Wednesday"/>
        <s v="Tuesday"/>
        <s v="Sunday"/>
        <s v="Saturday"/>
        <s v="Friday"/>
        <s v="Thursda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866.925038194444" createdVersion="8" refreshedVersion="8" minRefreshableVersion="3" recordCount="12" xr:uid="{D1B5CAF1-FCC5-4FE2-AD38-5AECD3B642B1}">
  <cacheSource type="worksheet">
    <worksheetSource name="Table3"/>
  </cacheSource>
  <cacheFields count="11">
    <cacheField name="Item Name" numFmtId="0">
      <sharedItems count="12">
        <s v="Veg Pulao"/>
        <s v="Chole Bhature"/>
        <s v="Grilled Sandwich"/>
        <s v="Mango Lassi"/>
        <s v="Samosa"/>
        <s v="Sundal"/>
        <s v="Lemon Juice"/>
        <s v="Mojito"/>
        <s v="Idli"/>
        <s v="Cold Coffee"/>
        <s v="Chapati"/>
        <s v="Paneer Roll"/>
      </sharedItems>
    </cacheField>
    <cacheField name="Category" numFmtId="0">
      <sharedItems/>
    </cacheField>
    <cacheField name="Opening Stock" numFmtId="0">
      <sharedItems containsSemiMixedTypes="0" containsString="0" containsNumber="1" containsInteger="1" minValue="135" maxValue="284"/>
    </cacheField>
    <cacheField name="Stock In" numFmtId="0">
      <sharedItems containsSemiMixedTypes="0" containsString="0" containsNumber="1" containsInteger="1" minValue="56" maxValue="132"/>
    </cacheField>
    <cacheField name="Stock Out" numFmtId="0">
      <sharedItems containsSemiMixedTypes="0" containsString="0" containsNumber="1" containsInteger="1" minValue="52" maxValue="249"/>
    </cacheField>
    <cacheField name="Closing Stock" numFmtId="0">
      <sharedItems containsSemiMixedTypes="0" containsString="0" containsNumber="1" containsInteger="1" minValue="0" maxValue="301"/>
    </cacheField>
    <cacheField name="Unit Price" numFmtId="165">
      <sharedItems containsSemiMixedTypes="0" containsString="0" containsNumber="1" containsInteger="1" minValue="10" maxValue="45"/>
    </cacheField>
    <cacheField name="Expiry Date" numFmtId="14">
      <sharedItems/>
    </cacheField>
    <cacheField name="Last Restocked" numFmtId="14">
      <sharedItems/>
    </cacheField>
    <cacheField name="Reorder Level" numFmtId="0">
      <sharedItems containsSemiMixedTypes="0" containsString="0" containsNumber="1" containsInteger="1" minValue="28" maxValue="59"/>
    </cacheField>
    <cacheField name="Stock_Status" numFmtId="0">
      <sharedItems count="2">
        <s v="OK"/>
        <s v="Below Reord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867.820250115743" createdVersion="8" refreshedVersion="8" minRefreshableVersion="3" recordCount="500" xr:uid="{1B0290F6-483A-4C9E-AC8C-397ADFA566DA}">
  <cacheSource type="worksheet">
    <worksheetSource name="Table2"/>
  </cacheSource>
  <cacheFields count="15">
    <cacheField name="Transaction ID" numFmtId="2">
      <sharedItems/>
    </cacheField>
    <cacheField name="Date" numFmtId="164">
      <sharedItems count="90">
        <s v="2025-07-11"/>
        <s v="2025-06-29"/>
        <s v="2025-07-06"/>
        <s v="2025-06-30"/>
        <s v="2025-06-11"/>
        <s v="2025-07-17"/>
        <s v="2025-07-16"/>
        <s v="2025-05-28"/>
        <s v="2025-07-25"/>
        <s v="2025-06-25"/>
        <s v="2025-07-01"/>
        <s v="2025-07-21"/>
        <s v="2025-06-09"/>
        <s v="2025-05-20"/>
        <s v="2025-07-10"/>
        <s v="2025-05-09"/>
        <s v="2025-04-29"/>
        <s v="2025-04-30"/>
        <s v="2025-06-05"/>
        <s v="2025-05-11"/>
        <s v="2025-07-24"/>
        <s v="2025-05-25"/>
        <s v="2025-05-14"/>
        <s v="2025-05-31"/>
        <s v="2025-05-16"/>
        <s v="2025-05-29"/>
        <s v="2025-06-16"/>
        <s v="2025-05-10"/>
        <s v="2025-07-19"/>
        <s v="2025-05-04"/>
        <s v="2025-06-04"/>
        <s v="2025-07-05"/>
        <s v="2025-07-07"/>
        <s v="2025-05-12"/>
        <s v="2025-06-10"/>
        <s v="2025-07-22"/>
        <s v="2025-06-20"/>
        <s v="2025-05-18"/>
        <s v="2025-07-20"/>
        <s v="2025-05-15"/>
        <s v="2025-06-24"/>
        <s v="2025-05-07"/>
        <s v="2025-06-15"/>
        <s v="2025-05-26"/>
        <s v="2025-05-03"/>
        <s v="2025-06-13"/>
        <s v="2025-06-22"/>
        <s v="2025-05-06"/>
        <s v="2025-06-19"/>
        <s v="2025-06-23"/>
        <s v="2025-06-18"/>
        <s v="2025-06-02"/>
        <s v="2025-06-26"/>
        <s v="2025-06-17"/>
        <s v="2025-05-21"/>
        <s v="2025-06-03"/>
        <s v="2025-06-12"/>
        <s v="2025-07-13"/>
        <s v="2025-06-21"/>
        <s v="2025-07-23"/>
        <s v="2025-07-14"/>
        <s v="2025-06-08"/>
        <s v="2025-06-28"/>
        <s v="2025-05-22"/>
        <s v="2025-05-08"/>
        <s v="2025-05-27"/>
        <s v="2025-05-23"/>
        <s v="2025-07-08"/>
        <s v="2025-07-27"/>
        <s v="2025-06-01"/>
        <s v="2025-05-13"/>
        <s v="2025-07-12"/>
        <s v="2025-05-24"/>
        <s v="2025-06-06"/>
        <s v="2025-04-28"/>
        <s v="2025-07-09"/>
        <s v="2025-05-02"/>
        <s v="2025-07-03"/>
        <s v="2025-07-02"/>
        <s v="2025-06-07"/>
        <s v="2025-05-19"/>
        <s v="2025-07-15"/>
        <s v="2025-06-14"/>
        <s v="2025-06-27"/>
        <s v="2025-05-17"/>
        <s v="2025-07-26"/>
        <s v="2025-05-05"/>
        <s v="2025-07-18"/>
        <s v="2025-05-01"/>
        <s v="2025-05-30"/>
      </sharedItems>
    </cacheField>
    <cacheField name="Time Slot" numFmtId="0">
      <sharedItems/>
    </cacheField>
    <cacheField name="Student ID" numFmtId="0">
      <sharedItems/>
    </cacheField>
    <cacheField name="Item Name" numFmtId="0">
      <sharedItems count="12">
        <s v="Lemon Juice"/>
        <s v="Grilled Sandwich"/>
        <s v="Mango Lassi"/>
        <s v="Samosa"/>
        <s v="Cold Coffee"/>
        <s v="Chole Bhature"/>
        <s v="Veg Pulao"/>
        <s v="Paneer Roll"/>
        <s v="Idli"/>
        <s v="Chapati"/>
        <s v="Mojito"/>
        <s v="Sundal"/>
      </sharedItems>
    </cacheField>
    <cacheField name="Category" numFmtId="0">
      <sharedItems count="3">
        <s v="Beverage"/>
        <s v="Snack"/>
        <s v="Main"/>
      </sharedItems>
    </cacheField>
    <cacheField name="Quantity Sold" numFmtId="2">
      <sharedItems containsSemiMixedTypes="0" containsString="0" containsNumber="1" containsInteger="1" minValue="1" maxValue="10"/>
    </cacheField>
    <cacheField name="Cost Price" numFmtId="165">
      <sharedItems containsSemiMixedTypes="0" containsString="0" containsNumber="1" containsInteger="1" minValue="5" maxValue="25"/>
    </cacheField>
    <cacheField name="Selling Price" numFmtId="165">
      <sharedItems containsSemiMixedTypes="0" containsString="0" containsNumber="1" containsInteger="1" minValue="10" maxValue="45"/>
    </cacheField>
    <cacheField name="Total Cost" numFmtId="165">
      <sharedItems containsSemiMixedTypes="0" containsString="0" containsNumber="1" containsInteger="1" minValue="5" maxValue="250"/>
    </cacheField>
    <cacheField name="Total Revenue" numFmtId="165">
      <sharedItems containsSemiMixedTypes="0" containsString="0" containsNumber="1" containsInteger="1" minValue="10" maxValue="450"/>
    </cacheField>
    <cacheField name="Profit" numFmtId="165">
      <sharedItems containsSemiMixedTypes="0" containsString="0" containsNumber="1" containsInteger="1" minValue="5" maxValue="220"/>
    </cacheField>
    <cacheField name="Payment Method" numFmtId="0">
      <sharedItems count="3">
        <s v="Cash"/>
        <s v="Card"/>
        <s v="UPI"/>
      </sharedItems>
    </cacheField>
    <cacheField name="Feedback Score" numFmtId="0">
      <sharedItems containsSemiMixedTypes="0" containsString="0" containsNumber="1" containsInteger="1" minValue="1" maxValue="5"/>
    </cacheField>
    <cacheField name="Week Number" numFmtId="2">
      <sharedItems containsSemiMixedTypes="0" containsString="0" containsNumber="1" containsInteger="1" minValue="18" maxValue="30" count="13">
        <n v="28"/>
        <n v="26"/>
        <n v="27"/>
        <n v="24"/>
        <n v="29"/>
        <n v="22"/>
        <n v="30"/>
        <n v="21"/>
        <n v="19"/>
        <n v="18"/>
        <n v="23"/>
        <n v="20"/>
        <n v="25"/>
      </sharedItems>
    </cacheField>
  </cacheFields>
  <extLst>
    <ext xmlns:x14="http://schemas.microsoft.com/office/spreadsheetml/2009/9/main" uri="{725AE2AE-9491-48be-B2B4-4EB974FC3084}">
      <x14:pivotCacheDefinition pivotCacheId="128031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d v="2025-05-19T00:00:00"/>
    <s v="Evening"/>
    <x v="0"/>
    <s v="Beverage"/>
    <n v="98"/>
    <n v="79"/>
    <n v="12"/>
    <n v="25"/>
    <n v="1027"/>
    <x v="0"/>
    <s v="Exam Week"/>
    <n v="2"/>
    <s v="Hygiene"/>
    <x v="0"/>
    <s v="Mango Lassi_Beverage"/>
    <s v="Average"/>
    <n v="13"/>
    <x v="0"/>
  </r>
  <r>
    <d v="2025-06-30T00:00:00"/>
    <s v="Lunch"/>
    <x v="1"/>
    <s v="Beverage"/>
    <n v="39"/>
    <n v="23"/>
    <n v="10"/>
    <n v="22"/>
    <n v="276"/>
    <x v="1"/>
    <s v="Weekday"/>
    <n v="3"/>
    <s v="Hygiene"/>
    <x v="1"/>
    <s v="Mojito_Beverage"/>
    <s v="Average"/>
    <n v="12"/>
    <x v="0"/>
  </r>
  <r>
    <d v="2025-04-30T00:00:00"/>
    <s v="Lunch"/>
    <x v="2"/>
    <s v="Main"/>
    <n v="16"/>
    <n v="11"/>
    <n v="25"/>
    <n v="45"/>
    <n v="220"/>
    <x v="2"/>
    <s v="Exam Week"/>
    <n v="2"/>
    <s v="Hygiene"/>
    <x v="2"/>
    <s v="Chole Bhature_Main"/>
    <s v="Average"/>
    <n v="20"/>
    <x v="1"/>
  </r>
  <r>
    <d v="2025-07-01T00:00:00"/>
    <s v="Evening"/>
    <x v="3"/>
    <s v="Snack"/>
    <n v="10"/>
    <n v="7"/>
    <n v="15"/>
    <n v="30"/>
    <n v="105"/>
    <x v="0"/>
    <s v="Weekday"/>
    <n v="3"/>
    <s v="Quantity"/>
    <x v="3"/>
    <s v="Grilled Sandwich_Snack"/>
    <s v="Average"/>
    <n v="15"/>
    <x v="2"/>
  </r>
  <r>
    <d v="2025-04-30T00:00:00"/>
    <s v="Morning"/>
    <x v="3"/>
    <s v="Snack"/>
    <n v="45"/>
    <n v="15"/>
    <n v="15"/>
    <n v="30"/>
    <n v="225"/>
    <x v="1"/>
    <s v="Weekday"/>
    <n v="2"/>
    <s v="Quantity"/>
    <x v="2"/>
    <s v="Grilled Sandwich_Snack"/>
    <s v="Average"/>
    <n v="15"/>
    <x v="1"/>
  </r>
  <r>
    <d v="2025-05-28T00:00:00"/>
    <s v="Evening"/>
    <x v="1"/>
    <s v="Beverage"/>
    <n v="82"/>
    <n v="30"/>
    <n v="10"/>
    <n v="22"/>
    <n v="360"/>
    <x v="0"/>
    <s v="Exam Week"/>
    <n v="3"/>
    <s v="Taste"/>
    <x v="0"/>
    <s v="Mojito_Beverage"/>
    <s v="Average"/>
    <n v="12"/>
    <x v="1"/>
  </r>
  <r>
    <d v="2025-06-11T00:00:00"/>
    <s v="Evening"/>
    <x v="3"/>
    <s v="Snack"/>
    <n v="50"/>
    <n v="40"/>
    <n v="15"/>
    <n v="30"/>
    <n v="600"/>
    <x v="0"/>
    <s v="Weekday"/>
    <n v="4"/>
    <s v="Taste"/>
    <x v="1"/>
    <s v="Grilled Sandwich_Snack"/>
    <s v="Good"/>
    <n v="15"/>
    <x v="1"/>
  </r>
  <r>
    <d v="2025-04-29T00:00:00"/>
    <s v="Lunch"/>
    <x v="4"/>
    <s v="Snack"/>
    <n v="97"/>
    <n v="59"/>
    <n v="5"/>
    <n v="10"/>
    <n v="295"/>
    <x v="0"/>
    <s v="Weekday"/>
    <n v="3"/>
    <s v="Taste"/>
    <x v="2"/>
    <s v="Samosa_Snack"/>
    <s v="Average"/>
    <n v="5"/>
    <x v="2"/>
  </r>
  <r>
    <d v="2025-07-06T00:00:00"/>
    <s v="Evening"/>
    <x v="5"/>
    <s v="Beverage"/>
    <n v="42"/>
    <n v="30"/>
    <n v="10"/>
    <n v="22"/>
    <n v="360"/>
    <x v="2"/>
    <s v="Weekday"/>
    <n v="5"/>
    <s v="Quantity"/>
    <x v="3"/>
    <s v="Lemon Juice_Beverage"/>
    <s v="Good"/>
    <n v="12"/>
    <x v="3"/>
  </r>
  <r>
    <d v="2025-07-20T00:00:00"/>
    <s v="Morning"/>
    <x v="6"/>
    <s v="Beverage"/>
    <n v="12"/>
    <n v="8"/>
    <n v="12"/>
    <n v="28"/>
    <n v="128"/>
    <x v="1"/>
    <s v="Weekend"/>
    <n v="2"/>
    <s v="Taste"/>
    <x v="3"/>
    <s v="Cold Coffee_Beverage"/>
    <s v="Average"/>
    <n v="16"/>
    <x v="3"/>
  </r>
  <r>
    <d v="2025-07-15T00:00:00"/>
    <s v="Lunch"/>
    <x v="7"/>
    <s v="Main"/>
    <n v="34"/>
    <n v="30"/>
    <n v="8"/>
    <n v="20"/>
    <n v="360"/>
    <x v="1"/>
    <s v="Weekday"/>
    <n v="1"/>
    <s v="Taste"/>
    <x v="3"/>
    <s v="Idli_Main"/>
    <s v="Average"/>
    <n v="12"/>
    <x v="2"/>
  </r>
  <r>
    <d v="2025-05-25T00:00:00"/>
    <s v="Evening"/>
    <x v="8"/>
    <s v="Main"/>
    <n v="66"/>
    <n v="15"/>
    <n v="20"/>
    <n v="35"/>
    <n v="225"/>
    <x v="2"/>
    <s v="Exam Week"/>
    <n v="5"/>
    <s v="Hygiene"/>
    <x v="0"/>
    <s v="Veg Pulao_Main"/>
    <s v="Good"/>
    <n v="15"/>
    <x v="3"/>
  </r>
  <r>
    <d v="2025-05-18T00:00:00"/>
    <s v="Lunch"/>
    <x v="5"/>
    <s v="Beverage"/>
    <n v="35"/>
    <n v="35"/>
    <n v="10"/>
    <n v="22"/>
    <n v="420"/>
    <x v="1"/>
    <s v="Exam Week"/>
    <n v="3"/>
    <s v="Taste"/>
    <x v="0"/>
    <s v="Lemon Juice_Beverage"/>
    <s v="Average"/>
    <n v="12"/>
    <x v="3"/>
  </r>
  <r>
    <d v="2025-06-28T00:00:00"/>
    <s v="Lunch"/>
    <x v="8"/>
    <s v="Main"/>
    <n v="27"/>
    <n v="13"/>
    <n v="20"/>
    <n v="35"/>
    <n v="195"/>
    <x v="2"/>
    <s v="Weekday"/>
    <n v="5"/>
    <s v="Hygiene"/>
    <x v="1"/>
    <s v="Veg Pulao_Main"/>
    <s v="Good"/>
    <n v="15"/>
    <x v="4"/>
  </r>
  <r>
    <d v="2025-05-09T00:00:00"/>
    <s v="Morning"/>
    <x v="3"/>
    <s v="Snack"/>
    <n v="21"/>
    <n v="14"/>
    <n v="15"/>
    <n v="30"/>
    <n v="210"/>
    <x v="1"/>
    <s v="Weekend"/>
    <n v="1"/>
    <s v="Hygiene"/>
    <x v="0"/>
    <s v="Grilled Sandwich_Snack"/>
    <s v="Average"/>
    <n v="15"/>
    <x v="5"/>
  </r>
  <r>
    <d v="2025-07-05T00:00:00"/>
    <s v="Evening"/>
    <x v="9"/>
    <s v="Main"/>
    <n v="35"/>
    <n v="24"/>
    <n v="6"/>
    <n v="12"/>
    <n v="144"/>
    <x v="1"/>
    <s v="Weekend"/>
    <n v="2"/>
    <s v="Hygiene"/>
    <x v="3"/>
    <s v="Chapati_Main"/>
    <s v="Average"/>
    <n v="6"/>
    <x v="4"/>
  </r>
  <r>
    <d v="2025-07-11T00:00:00"/>
    <s v="Evening"/>
    <x v="10"/>
    <s v="Snack"/>
    <n v="15"/>
    <n v="6"/>
    <n v="6"/>
    <n v="14"/>
    <n v="48"/>
    <x v="1"/>
    <s v="Exam Week"/>
    <n v="1"/>
    <s v="Taste"/>
    <x v="3"/>
    <s v="Sundal_Snack"/>
    <s v="Average"/>
    <n v="8"/>
    <x v="5"/>
  </r>
  <r>
    <d v="2025-06-26T00:00:00"/>
    <s v="Evening"/>
    <x v="5"/>
    <s v="Beverage"/>
    <n v="76"/>
    <n v="8"/>
    <n v="10"/>
    <n v="22"/>
    <n v="96"/>
    <x v="0"/>
    <s v="Weekend"/>
    <n v="1"/>
    <s v="Hygiene"/>
    <x v="1"/>
    <s v="Lemon Juice_Beverage"/>
    <s v="Average"/>
    <n v="12"/>
    <x v="6"/>
  </r>
  <r>
    <d v="2025-07-23T00:00:00"/>
    <s v="Lunch"/>
    <x v="1"/>
    <s v="Beverage"/>
    <n v="30"/>
    <n v="15"/>
    <n v="10"/>
    <n v="22"/>
    <n v="180"/>
    <x v="1"/>
    <s v="Weekend"/>
    <n v="1"/>
    <s v="Quantity"/>
    <x v="3"/>
    <s v="Mojito_Beverage"/>
    <s v="Average"/>
    <n v="12"/>
    <x v="1"/>
  </r>
  <r>
    <d v="2025-05-22T00:00:00"/>
    <s v="Lunch"/>
    <x v="5"/>
    <s v="Beverage"/>
    <n v="60"/>
    <n v="22"/>
    <n v="10"/>
    <n v="22"/>
    <n v="264"/>
    <x v="0"/>
    <s v="Weekday"/>
    <n v="1"/>
    <s v="Hygiene"/>
    <x v="0"/>
    <s v="Lemon Juice_Beverage"/>
    <s v="Average"/>
    <n v="12"/>
    <x v="6"/>
  </r>
  <r>
    <d v="2025-05-16T00:00:00"/>
    <s v="Morning"/>
    <x v="4"/>
    <s v="Snack"/>
    <n v="65"/>
    <n v="15"/>
    <n v="5"/>
    <n v="10"/>
    <n v="75"/>
    <x v="2"/>
    <s v="Weekday"/>
    <n v="1"/>
    <s v="Quantity"/>
    <x v="0"/>
    <s v="Samosa_Snack"/>
    <s v="Average"/>
    <n v="5"/>
    <x v="5"/>
  </r>
  <r>
    <d v="2025-05-23T00:00:00"/>
    <s v="Evening"/>
    <x v="2"/>
    <s v="Main"/>
    <n v="95"/>
    <n v="57"/>
    <n v="25"/>
    <n v="45"/>
    <n v="1140"/>
    <x v="2"/>
    <s v="Weekend"/>
    <n v="5"/>
    <s v="Taste"/>
    <x v="0"/>
    <s v="Chole Bhature_Main"/>
    <s v="Good"/>
    <n v="20"/>
    <x v="5"/>
  </r>
  <r>
    <d v="2025-06-10T00:00:00"/>
    <s v="Lunch"/>
    <x v="5"/>
    <s v="Beverage"/>
    <n v="44"/>
    <n v="15"/>
    <n v="10"/>
    <n v="22"/>
    <n v="180"/>
    <x v="2"/>
    <s v="Weekend"/>
    <n v="2"/>
    <s v="Taste"/>
    <x v="1"/>
    <s v="Lemon Juice_Beverage"/>
    <s v="Average"/>
    <n v="12"/>
    <x v="2"/>
  </r>
  <r>
    <d v="2025-07-23T00:00:00"/>
    <s v="Morning"/>
    <x v="8"/>
    <s v="Main"/>
    <n v="69"/>
    <n v="67"/>
    <n v="20"/>
    <n v="35"/>
    <n v="1005"/>
    <x v="0"/>
    <s v="Exam Week"/>
    <n v="1"/>
    <s v="Hygiene"/>
    <x v="3"/>
    <s v="Veg Pulao_Main"/>
    <s v="Average"/>
    <n v="15"/>
    <x v="1"/>
  </r>
  <r>
    <d v="2025-07-08T00:00:00"/>
    <s v="Lunch"/>
    <x v="1"/>
    <s v="Beverage"/>
    <n v="45"/>
    <n v="33"/>
    <n v="10"/>
    <n v="22"/>
    <n v="396"/>
    <x v="1"/>
    <s v="Weekday"/>
    <n v="3"/>
    <s v="Quantity"/>
    <x v="3"/>
    <s v="Mojito_Beverage"/>
    <s v="Average"/>
    <n v="12"/>
    <x v="2"/>
  </r>
  <r>
    <d v="2025-05-27T00:00:00"/>
    <s v="Morning"/>
    <x v="4"/>
    <s v="Snack"/>
    <n v="77"/>
    <n v="69"/>
    <n v="5"/>
    <n v="10"/>
    <n v="345"/>
    <x v="2"/>
    <s v="Weekend"/>
    <n v="4"/>
    <s v="Hygiene"/>
    <x v="0"/>
    <s v="Samosa_Snack"/>
    <s v="Good"/>
    <n v="5"/>
    <x v="2"/>
  </r>
  <r>
    <d v="2025-05-01T00:00:00"/>
    <s v="Morning"/>
    <x v="4"/>
    <s v="Snack"/>
    <n v="92"/>
    <n v="8"/>
    <n v="5"/>
    <n v="10"/>
    <n v="40"/>
    <x v="1"/>
    <s v="Weekend"/>
    <n v="4"/>
    <s v="Quantity"/>
    <x v="0"/>
    <s v="Samosa_Snack"/>
    <s v="Good"/>
    <n v="5"/>
    <x v="6"/>
  </r>
  <r>
    <d v="2025-06-22T00:00:00"/>
    <s v="Lunch"/>
    <x v="5"/>
    <s v="Beverage"/>
    <n v="86"/>
    <n v="80"/>
    <n v="10"/>
    <n v="22"/>
    <n v="960"/>
    <x v="1"/>
    <s v="Exam Week"/>
    <n v="4"/>
    <s v="Taste"/>
    <x v="1"/>
    <s v="Lemon Juice_Beverage"/>
    <s v="Good"/>
    <n v="12"/>
    <x v="3"/>
  </r>
  <r>
    <d v="2025-06-06T00:00:00"/>
    <s v="Evening"/>
    <x v="2"/>
    <s v="Main"/>
    <n v="26"/>
    <n v="21"/>
    <n v="25"/>
    <n v="45"/>
    <n v="420"/>
    <x v="1"/>
    <s v="Weekday"/>
    <n v="4"/>
    <s v="Quantity"/>
    <x v="1"/>
    <s v="Chole Bhature_Main"/>
    <s v="Good"/>
    <n v="20"/>
    <x v="5"/>
  </r>
  <r>
    <d v="2025-06-24T00:00:00"/>
    <s v="Lunch"/>
    <x v="6"/>
    <s v="Beverage"/>
    <n v="99"/>
    <n v="23"/>
    <n v="12"/>
    <n v="28"/>
    <n v="368"/>
    <x v="2"/>
    <s v="Weekend"/>
    <n v="1"/>
    <s v="Quantity"/>
    <x v="1"/>
    <s v="Cold Coffee_Beverage"/>
    <s v="Average"/>
    <n v="16"/>
    <x v="2"/>
  </r>
  <r>
    <d v="2025-06-17T00:00:00"/>
    <s v="Lunch"/>
    <x v="8"/>
    <s v="Main"/>
    <n v="20"/>
    <n v="5"/>
    <n v="20"/>
    <n v="35"/>
    <n v="75"/>
    <x v="1"/>
    <s v="Exam Week"/>
    <n v="1"/>
    <s v="Quantity"/>
    <x v="1"/>
    <s v="Veg Pulao_Main"/>
    <s v="Average"/>
    <n v="15"/>
    <x v="2"/>
  </r>
  <r>
    <d v="2025-07-08T00:00:00"/>
    <s v="Evening"/>
    <x v="6"/>
    <s v="Beverage"/>
    <n v="39"/>
    <n v="28"/>
    <n v="12"/>
    <n v="28"/>
    <n v="448"/>
    <x v="1"/>
    <s v="Weekday"/>
    <n v="3"/>
    <s v="Quantity"/>
    <x v="3"/>
    <s v="Cold Coffee_Beverage"/>
    <s v="Average"/>
    <n v="16"/>
    <x v="2"/>
  </r>
  <r>
    <d v="2025-04-30T00:00:00"/>
    <s v="Evening"/>
    <x v="4"/>
    <s v="Snack"/>
    <n v="94"/>
    <n v="22"/>
    <n v="5"/>
    <n v="10"/>
    <n v="110"/>
    <x v="1"/>
    <s v="Weekend"/>
    <n v="5"/>
    <s v="Quantity"/>
    <x v="2"/>
    <s v="Samosa_Snack"/>
    <s v="Good"/>
    <n v="5"/>
    <x v="1"/>
  </r>
  <r>
    <d v="2025-07-17T00:00:00"/>
    <s v="Evening"/>
    <x v="11"/>
    <s v="Snack"/>
    <n v="89"/>
    <n v="78"/>
    <n v="18"/>
    <n v="40"/>
    <n v="1716"/>
    <x v="1"/>
    <s v="Weekend"/>
    <n v="2"/>
    <s v="Taste"/>
    <x v="3"/>
    <s v="Paneer Roll_Snack"/>
    <s v="Average"/>
    <n v="22"/>
    <x v="6"/>
  </r>
  <r>
    <d v="2025-05-31T00:00:00"/>
    <s v="Lunch"/>
    <x v="7"/>
    <s v="Main"/>
    <n v="45"/>
    <n v="40"/>
    <n v="8"/>
    <n v="20"/>
    <n v="480"/>
    <x v="2"/>
    <s v="Exam Week"/>
    <n v="2"/>
    <s v="Hygiene"/>
    <x v="0"/>
    <s v="Idli_Main"/>
    <s v="Average"/>
    <n v="12"/>
    <x v="4"/>
  </r>
  <r>
    <d v="2025-05-12T00:00:00"/>
    <s v="Morning"/>
    <x v="2"/>
    <s v="Main"/>
    <n v="71"/>
    <n v="28"/>
    <n v="25"/>
    <n v="45"/>
    <n v="560"/>
    <x v="0"/>
    <s v="Weekday"/>
    <n v="3"/>
    <s v="Hygiene"/>
    <x v="0"/>
    <s v="Chole Bhature_Main"/>
    <s v="Average"/>
    <n v="20"/>
    <x v="0"/>
  </r>
  <r>
    <d v="2025-07-19T00:00:00"/>
    <s v="Lunch"/>
    <x v="3"/>
    <s v="Snack"/>
    <n v="45"/>
    <n v="18"/>
    <n v="15"/>
    <n v="30"/>
    <n v="270"/>
    <x v="0"/>
    <s v="Weekend"/>
    <n v="5"/>
    <s v="Quantity"/>
    <x v="3"/>
    <s v="Grilled Sandwich_Snack"/>
    <s v="Good"/>
    <n v="15"/>
    <x v="4"/>
  </r>
  <r>
    <d v="2025-05-11T00:00:00"/>
    <s v="Evening"/>
    <x v="3"/>
    <s v="Snack"/>
    <n v="71"/>
    <n v="10"/>
    <n v="15"/>
    <n v="30"/>
    <n v="150"/>
    <x v="2"/>
    <s v="Weekday"/>
    <n v="2"/>
    <s v="Hygiene"/>
    <x v="0"/>
    <s v="Grilled Sandwich_Snack"/>
    <s v="Average"/>
    <n v="15"/>
    <x v="3"/>
  </r>
  <r>
    <d v="2025-06-20T00:00:00"/>
    <s v="Evening"/>
    <x v="9"/>
    <s v="Main"/>
    <n v="84"/>
    <n v="78"/>
    <n v="6"/>
    <n v="12"/>
    <n v="468"/>
    <x v="1"/>
    <s v="Weekend"/>
    <n v="5"/>
    <s v="Taste"/>
    <x v="1"/>
    <s v="Chapati_Main"/>
    <s v="Good"/>
    <n v="6"/>
    <x v="5"/>
  </r>
  <r>
    <d v="2025-05-21T00:00:00"/>
    <s v="Morning"/>
    <x v="7"/>
    <s v="Main"/>
    <n v="50"/>
    <n v="27"/>
    <n v="8"/>
    <n v="20"/>
    <n v="324"/>
    <x v="0"/>
    <s v="Weekday"/>
    <n v="3"/>
    <s v="Taste"/>
    <x v="0"/>
    <s v="Idli_Main"/>
    <s v="Average"/>
    <n v="12"/>
    <x v="1"/>
  </r>
  <r>
    <d v="2025-06-03T00:00:00"/>
    <s v="Evening"/>
    <x v="7"/>
    <s v="Main"/>
    <n v="46"/>
    <n v="21"/>
    <n v="8"/>
    <n v="20"/>
    <n v="252"/>
    <x v="0"/>
    <s v="Weekend"/>
    <n v="1"/>
    <s v="Quantity"/>
    <x v="1"/>
    <s v="Idli_Main"/>
    <s v="Average"/>
    <n v="12"/>
    <x v="2"/>
  </r>
  <r>
    <d v="2025-07-12T00:00:00"/>
    <s v="Evening"/>
    <x v="2"/>
    <s v="Main"/>
    <n v="83"/>
    <n v="24"/>
    <n v="25"/>
    <n v="45"/>
    <n v="480"/>
    <x v="1"/>
    <s v="Weekday"/>
    <n v="2"/>
    <s v="Hygiene"/>
    <x v="3"/>
    <s v="Chole Bhature_Main"/>
    <s v="Average"/>
    <n v="20"/>
    <x v="4"/>
  </r>
  <r>
    <d v="2025-06-10T00:00:00"/>
    <s v="Morning"/>
    <x v="5"/>
    <s v="Beverage"/>
    <n v="31"/>
    <n v="27"/>
    <n v="10"/>
    <n v="22"/>
    <n v="324"/>
    <x v="0"/>
    <s v="Exam Week"/>
    <n v="2"/>
    <s v="Taste"/>
    <x v="1"/>
    <s v="Lemon Juice_Beverage"/>
    <s v="Average"/>
    <n v="12"/>
    <x v="2"/>
  </r>
  <r>
    <d v="2025-06-16T00:00:00"/>
    <s v="Lunch"/>
    <x v="2"/>
    <s v="Main"/>
    <n v="27"/>
    <n v="15"/>
    <n v="25"/>
    <n v="45"/>
    <n v="300"/>
    <x v="1"/>
    <s v="Weekday"/>
    <n v="2"/>
    <s v="Quantity"/>
    <x v="1"/>
    <s v="Chole Bhature_Main"/>
    <s v="Average"/>
    <n v="20"/>
    <x v="0"/>
  </r>
  <r>
    <d v="2025-05-10T00:00:00"/>
    <s v="Lunch"/>
    <x v="0"/>
    <s v="Beverage"/>
    <n v="44"/>
    <n v="18"/>
    <n v="12"/>
    <n v="25"/>
    <n v="234"/>
    <x v="0"/>
    <s v="Exam Week"/>
    <n v="3"/>
    <s v="Taste"/>
    <x v="0"/>
    <s v="Mango Lassi_Beverage"/>
    <s v="Average"/>
    <n v="13"/>
    <x v="4"/>
  </r>
  <r>
    <d v="2025-06-06T00:00:00"/>
    <s v="Evening"/>
    <x v="0"/>
    <s v="Beverage"/>
    <n v="21"/>
    <n v="9"/>
    <n v="12"/>
    <n v="25"/>
    <n v="117"/>
    <x v="2"/>
    <s v="Weekend"/>
    <n v="3"/>
    <s v="Quantity"/>
    <x v="1"/>
    <s v="Mango Lassi_Beverage"/>
    <s v="Average"/>
    <n v="13"/>
    <x v="5"/>
  </r>
  <r>
    <d v="2025-05-10T00:00:00"/>
    <s v="Morning"/>
    <x v="1"/>
    <s v="Beverage"/>
    <n v="31"/>
    <n v="30"/>
    <n v="10"/>
    <n v="22"/>
    <n v="360"/>
    <x v="1"/>
    <s v="Weekday"/>
    <n v="3"/>
    <s v="Hygiene"/>
    <x v="0"/>
    <s v="Mojito_Beverage"/>
    <s v="Average"/>
    <n v="12"/>
    <x v="4"/>
  </r>
  <r>
    <d v="2025-05-08T00:00:00"/>
    <s v="Lunch"/>
    <x v="2"/>
    <s v="Main"/>
    <n v="29"/>
    <n v="19"/>
    <n v="25"/>
    <n v="45"/>
    <n v="380"/>
    <x v="0"/>
    <s v="Weekday"/>
    <n v="5"/>
    <s v="Hygiene"/>
    <x v="0"/>
    <s v="Chole Bhature_Main"/>
    <s v="Good"/>
    <n v="20"/>
    <x v="6"/>
  </r>
  <r>
    <d v="2025-07-16T00:00:00"/>
    <s v="Evening"/>
    <x v="0"/>
    <s v="Beverage"/>
    <n v="52"/>
    <n v="29"/>
    <n v="12"/>
    <n v="25"/>
    <n v="377"/>
    <x v="1"/>
    <s v="Exam Week"/>
    <n v="4"/>
    <s v="Hygiene"/>
    <x v="3"/>
    <s v="Mango Lassi_Beverage"/>
    <s v="Good"/>
    <n v="13"/>
    <x v="1"/>
  </r>
  <r>
    <d v="2025-06-19T00:00:00"/>
    <s v="Morning"/>
    <x v="8"/>
    <s v="Main"/>
    <n v="48"/>
    <n v="11"/>
    <n v="20"/>
    <n v="35"/>
    <n v="165"/>
    <x v="1"/>
    <s v="Weekday"/>
    <n v="2"/>
    <s v="Quantity"/>
    <x v="1"/>
    <s v="Veg Pulao_Main"/>
    <s v="Average"/>
    <n v="15"/>
    <x v="6"/>
  </r>
  <r>
    <d v="2025-05-20T00:00:00"/>
    <s v="Morning"/>
    <x v="8"/>
    <s v="Main"/>
    <n v="37"/>
    <n v="35"/>
    <n v="20"/>
    <n v="35"/>
    <n v="525"/>
    <x v="0"/>
    <s v="Weekend"/>
    <n v="2"/>
    <s v="Hygiene"/>
    <x v="0"/>
    <s v="Veg Pulao_Main"/>
    <s v="Average"/>
    <n v="15"/>
    <x v="2"/>
  </r>
  <r>
    <d v="2025-05-26T00:00:00"/>
    <s v="Evening"/>
    <x v="3"/>
    <s v="Snack"/>
    <n v="37"/>
    <n v="22"/>
    <n v="15"/>
    <n v="30"/>
    <n v="330"/>
    <x v="1"/>
    <s v="Weekday"/>
    <n v="2"/>
    <s v="Quantity"/>
    <x v="0"/>
    <s v="Grilled Sandwich_Snack"/>
    <s v="Average"/>
    <n v="15"/>
    <x v="0"/>
  </r>
  <r>
    <d v="2025-05-19T00:00:00"/>
    <s v="Morning"/>
    <x v="4"/>
    <s v="Snack"/>
    <n v="33"/>
    <n v="9"/>
    <n v="5"/>
    <n v="10"/>
    <n v="45"/>
    <x v="1"/>
    <s v="Exam Week"/>
    <n v="5"/>
    <s v="Taste"/>
    <x v="0"/>
    <s v="Samosa_Snack"/>
    <s v="Good"/>
    <n v="5"/>
    <x v="0"/>
  </r>
  <r>
    <d v="2025-06-22T00:00:00"/>
    <s v="Lunch"/>
    <x v="3"/>
    <s v="Snack"/>
    <n v="36"/>
    <n v="30"/>
    <n v="15"/>
    <n v="30"/>
    <n v="450"/>
    <x v="2"/>
    <s v="Exam Week"/>
    <n v="4"/>
    <s v="Quantity"/>
    <x v="1"/>
    <s v="Grilled Sandwich_Snack"/>
    <s v="Good"/>
    <n v="15"/>
    <x v="3"/>
  </r>
  <r>
    <d v="2025-05-10T00:00:00"/>
    <s v="Evening"/>
    <x v="11"/>
    <s v="Snack"/>
    <n v="40"/>
    <n v="25"/>
    <n v="18"/>
    <n v="40"/>
    <n v="550"/>
    <x v="0"/>
    <s v="Weekday"/>
    <n v="4"/>
    <s v="Hygiene"/>
    <x v="0"/>
    <s v="Paneer Roll_Snack"/>
    <s v="Good"/>
    <n v="22"/>
    <x v="4"/>
  </r>
  <r>
    <d v="2025-06-08T00:00:00"/>
    <s v="Lunch"/>
    <x v="3"/>
    <s v="Snack"/>
    <n v="74"/>
    <n v="58"/>
    <n v="15"/>
    <n v="30"/>
    <n v="870"/>
    <x v="0"/>
    <s v="Exam Week"/>
    <n v="1"/>
    <s v="Hygiene"/>
    <x v="1"/>
    <s v="Grilled Sandwich_Snack"/>
    <s v="Average"/>
    <n v="15"/>
    <x v="3"/>
  </r>
  <r>
    <d v="2025-07-13T00:00:00"/>
    <s v="Morning"/>
    <x v="8"/>
    <s v="Main"/>
    <n v="92"/>
    <n v="22"/>
    <n v="20"/>
    <n v="35"/>
    <n v="330"/>
    <x v="0"/>
    <s v="Weekday"/>
    <n v="5"/>
    <s v="Quantity"/>
    <x v="3"/>
    <s v="Veg Pulao_Main"/>
    <s v="Good"/>
    <n v="15"/>
    <x v="3"/>
  </r>
  <r>
    <d v="2025-05-10T00:00:00"/>
    <s v="Lunch"/>
    <x v="4"/>
    <s v="Snack"/>
    <n v="99"/>
    <n v="23"/>
    <n v="5"/>
    <n v="10"/>
    <n v="115"/>
    <x v="1"/>
    <s v="Exam Week"/>
    <n v="5"/>
    <s v="Hygiene"/>
    <x v="0"/>
    <s v="Samosa_Snack"/>
    <s v="Good"/>
    <n v="5"/>
    <x v="4"/>
  </r>
  <r>
    <d v="2025-07-22T00:00:00"/>
    <s v="Lunch"/>
    <x v="2"/>
    <s v="Main"/>
    <n v="50"/>
    <n v="37"/>
    <n v="25"/>
    <n v="45"/>
    <n v="740"/>
    <x v="1"/>
    <s v="Weekday"/>
    <n v="3"/>
    <s v="Hygiene"/>
    <x v="3"/>
    <s v="Chole Bhature_Main"/>
    <s v="Average"/>
    <n v="20"/>
    <x v="2"/>
  </r>
  <r>
    <d v="2025-05-02T00:00:00"/>
    <s v="Evening"/>
    <x v="11"/>
    <s v="Snack"/>
    <n v="76"/>
    <n v="50"/>
    <n v="18"/>
    <n v="40"/>
    <n v="1100"/>
    <x v="0"/>
    <s v="Weekend"/>
    <n v="2"/>
    <s v="Quantity"/>
    <x v="0"/>
    <s v="Paneer Roll_Snack"/>
    <s v="Average"/>
    <n v="22"/>
    <x v="5"/>
  </r>
  <r>
    <d v="2025-07-12T00:00:00"/>
    <s v="Lunch"/>
    <x v="0"/>
    <s v="Beverage"/>
    <n v="77"/>
    <n v="11"/>
    <n v="12"/>
    <n v="25"/>
    <n v="143"/>
    <x v="1"/>
    <s v="Weekend"/>
    <n v="5"/>
    <s v="Taste"/>
    <x v="3"/>
    <s v="Mango Lassi_Beverage"/>
    <s v="Good"/>
    <n v="13"/>
    <x v="4"/>
  </r>
  <r>
    <d v="2025-06-11T00:00:00"/>
    <s v="Lunch"/>
    <x v="1"/>
    <s v="Beverage"/>
    <n v="49"/>
    <n v="29"/>
    <n v="10"/>
    <n v="22"/>
    <n v="348"/>
    <x v="0"/>
    <s v="Weekend"/>
    <n v="2"/>
    <s v="Quantity"/>
    <x v="1"/>
    <s v="Mojito_Beverage"/>
    <s v="Average"/>
    <n v="12"/>
    <x v="1"/>
  </r>
  <r>
    <d v="2025-05-20T00:00:00"/>
    <s v="Morning"/>
    <x v="9"/>
    <s v="Main"/>
    <n v="59"/>
    <n v="49"/>
    <n v="6"/>
    <n v="12"/>
    <n v="294"/>
    <x v="1"/>
    <s v="Weekday"/>
    <n v="1"/>
    <s v="Hygiene"/>
    <x v="0"/>
    <s v="Chapati_Main"/>
    <s v="Average"/>
    <n v="6"/>
    <x v="2"/>
  </r>
  <r>
    <d v="2025-06-21T00:00:00"/>
    <s v="Evening"/>
    <x v="9"/>
    <s v="Main"/>
    <n v="74"/>
    <n v="23"/>
    <n v="6"/>
    <n v="12"/>
    <n v="138"/>
    <x v="2"/>
    <s v="Weekend"/>
    <n v="3"/>
    <s v="Quantity"/>
    <x v="1"/>
    <s v="Chapati_Main"/>
    <s v="Average"/>
    <n v="6"/>
    <x v="4"/>
  </r>
  <r>
    <d v="2025-05-23T00:00:00"/>
    <s v="Morning"/>
    <x v="11"/>
    <s v="Snack"/>
    <n v="47"/>
    <n v="44"/>
    <n v="18"/>
    <n v="40"/>
    <n v="968"/>
    <x v="0"/>
    <s v="Weekday"/>
    <n v="5"/>
    <s v="Quantity"/>
    <x v="0"/>
    <s v="Paneer Roll_Snack"/>
    <s v="Good"/>
    <n v="22"/>
    <x v="5"/>
  </r>
  <r>
    <d v="2025-07-25T00:00:00"/>
    <s v="Morning"/>
    <x v="3"/>
    <s v="Snack"/>
    <n v="11"/>
    <n v="8"/>
    <n v="15"/>
    <n v="30"/>
    <n v="120"/>
    <x v="0"/>
    <s v="Weekend"/>
    <n v="2"/>
    <s v="Quantity"/>
    <x v="3"/>
    <s v="Grilled Sandwich_Snack"/>
    <s v="Average"/>
    <n v="15"/>
    <x v="5"/>
  </r>
  <r>
    <d v="2025-07-15T00:00:00"/>
    <s v="Lunch"/>
    <x v="10"/>
    <s v="Snack"/>
    <n v="75"/>
    <n v="70"/>
    <n v="6"/>
    <n v="14"/>
    <n v="560"/>
    <x v="2"/>
    <s v="Weekday"/>
    <n v="5"/>
    <s v="Taste"/>
    <x v="3"/>
    <s v="Sundal_Snack"/>
    <s v="Good"/>
    <n v="8"/>
    <x v="2"/>
  </r>
  <r>
    <d v="2025-07-23T00:00:00"/>
    <s v="Evening"/>
    <x v="10"/>
    <s v="Snack"/>
    <n v="97"/>
    <n v="19"/>
    <n v="6"/>
    <n v="14"/>
    <n v="152"/>
    <x v="0"/>
    <s v="Weekday"/>
    <n v="3"/>
    <s v="Taste"/>
    <x v="3"/>
    <s v="Sundal_Snack"/>
    <s v="Average"/>
    <n v="8"/>
    <x v="1"/>
  </r>
  <r>
    <d v="2025-05-22T00:00:00"/>
    <s v="Evening"/>
    <x v="1"/>
    <s v="Beverage"/>
    <n v="43"/>
    <n v="10"/>
    <n v="10"/>
    <n v="22"/>
    <n v="120"/>
    <x v="1"/>
    <s v="Weekday"/>
    <n v="2"/>
    <s v="Hygiene"/>
    <x v="0"/>
    <s v="Mojito_Beverage"/>
    <s v="Average"/>
    <n v="12"/>
    <x v="6"/>
  </r>
  <r>
    <d v="2025-05-10T00:00:00"/>
    <s v="Evening"/>
    <x v="8"/>
    <s v="Main"/>
    <n v="42"/>
    <n v="18"/>
    <n v="20"/>
    <n v="35"/>
    <n v="270"/>
    <x v="1"/>
    <s v="Weekday"/>
    <n v="3"/>
    <s v="Hygiene"/>
    <x v="0"/>
    <s v="Veg Pulao_Main"/>
    <s v="Average"/>
    <n v="15"/>
    <x v="4"/>
  </r>
  <r>
    <d v="2025-06-14T00:00:00"/>
    <s v="Lunch"/>
    <x v="10"/>
    <s v="Snack"/>
    <n v="13"/>
    <n v="9"/>
    <n v="6"/>
    <n v="14"/>
    <n v="72"/>
    <x v="1"/>
    <s v="Weekend"/>
    <n v="1"/>
    <s v="Quantity"/>
    <x v="1"/>
    <s v="Sundal_Snack"/>
    <s v="Average"/>
    <n v="8"/>
    <x v="4"/>
  </r>
  <r>
    <d v="2025-07-14T00:00:00"/>
    <s v="Evening"/>
    <x v="0"/>
    <s v="Beverage"/>
    <n v="37"/>
    <n v="11"/>
    <n v="12"/>
    <n v="25"/>
    <n v="143"/>
    <x v="2"/>
    <s v="Exam Week"/>
    <n v="3"/>
    <s v="Hygiene"/>
    <x v="3"/>
    <s v="Mango Lassi_Beverage"/>
    <s v="Average"/>
    <n v="13"/>
    <x v="0"/>
  </r>
  <r>
    <d v="2025-06-17T00:00:00"/>
    <s v="Lunch"/>
    <x v="9"/>
    <s v="Main"/>
    <n v="60"/>
    <n v="35"/>
    <n v="6"/>
    <n v="12"/>
    <n v="210"/>
    <x v="1"/>
    <s v="Weekday"/>
    <n v="4"/>
    <s v="Taste"/>
    <x v="1"/>
    <s v="Chapati_Main"/>
    <s v="Good"/>
    <n v="6"/>
    <x v="2"/>
  </r>
  <r>
    <d v="2025-07-11T00:00:00"/>
    <s v="Evening"/>
    <x v="9"/>
    <s v="Main"/>
    <n v="89"/>
    <n v="36"/>
    <n v="6"/>
    <n v="12"/>
    <n v="216"/>
    <x v="1"/>
    <s v="Weekday"/>
    <n v="2"/>
    <s v="Quantity"/>
    <x v="3"/>
    <s v="Chapati_Main"/>
    <s v="Average"/>
    <n v="6"/>
    <x v="5"/>
  </r>
  <r>
    <d v="2025-05-13T00:00:00"/>
    <s v="Morning"/>
    <x v="5"/>
    <s v="Beverage"/>
    <n v="63"/>
    <n v="14"/>
    <n v="10"/>
    <n v="22"/>
    <n v="168"/>
    <x v="1"/>
    <s v="Exam Week"/>
    <n v="4"/>
    <s v="Quantity"/>
    <x v="0"/>
    <s v="Lemon Juice_Beverage"/>
    <s v="Good"/>
    <n v="12"/>
    <x v="2"/>
  </r>
  <r>
    <d v="2025-05-01T00:00:00"/>
    <s v="Morning"/>
    <x v="1"/>
    <s v="Beverage"/>
    <n v="46"/>
    <n v="10"/>
    <n v="10"/>
    <n v="22"/>
    <n v="120"/>
    <x v="0"/>
    <s v="Weekday"/>
    <n v="4"/>
    <s v="Taste"/>
    <x v="0"/>
    <s v="Mojito_Beverage"/>
    <s v="Good"/>
    <n v="12"/>
    <x v="6"/>
  </r>
  <r>
    <d v="2025-07-05T00:00:00"/>
    <s v="Lunch"/>
    <x v="7"/>
    <s v="Main"/>
    <n v="81"/>
    <n v="59"/>
    <n v="8"/>
    <n v="20"/>
    <n v="708"/>
    <x v="2"/>
    <s v="Weekend"/>
    <n v="4"/>
    <s v="Hygiene"/>
    <x v="3"/>
    <s v="Idli_Main"/>
    <s v="Good"/>
    <n v="12"/>
    <x v="4"/>
  </r>
  <r>
    <d v="2025-05-17T00:00:00"/>
    <s v="Evening"/>
    <x v="4"/>
    <s v="Snack"/>
    <n v="88"/>
    <n v="19"/>
    <n v="5"/>
    <n v="10"/>
    <n v="95"/>
    <x v="0"/>
    <s v="Weekday"/>
    <n v="5"/>
    <s v="Quantity"/>
    <x v="0"/>
    <s v="Samosa_Snack"/>
    <s v="Good"/>
    <n v="5"/>
    <x v="4"/>
  </r>
  <r>
    <d v="2025-05-10T00:00:00"/>
    <s v="Lunch"/>
    <x v="9"/>
    <s v="Main"/>
    <n v="87"/>
    <n v="77"/>
    <n v="6"/>
    <n v="12"/>
    <n v="462"/>
    <x v="2"/>
    <s v="Weekend"/>
    <n v="1"/>
    <s v="Quantity"/>
    <x v="0"/>
    <s v="Chapati_Main"/>
    <s v="Average"/>
    <n v="6"/>
    <x v="4"/>
  </r>
  <r>
    <d v="2025-04-29T00:00:00"/>
    <s v="Lunch"/>
    <x v="4"/>
    <s v="Snack"/>
    <n v="28"/>
    <n v="14"/>
    <n v="5"/>
    <n v="10"/>
    <n v="70"/>
    <x v="0"/>
    <s v="Weekday"/>
    <n v="2"/>
    <s v="Quantity"/>
    <x v="2"/>
    <s v="Samosa_Snack"/>
    <s v="Average"/>
    <n v="5"/>
    <x v="2"/>
  </r>
  <r>
    <d v="2025-06-26T00:00:00"/>
    <s v="Morning"/>
    <x v="6"/>
    <s v="Beverage"/>
    <n v="52"/>
    <n v="8"/>
    <n v="12"/>
    <n v="28"/>
    <n v="128"/>
    <x v="0"/>
    <s v="Weekend"/>
    <n v="1"/>
    <s v="Quantity"/>
    <x v="1"/>
    <s v="Cold Coffee_Beverage"/>
    <s v="Average"/>
    <n v="16"/>
    <x v="6"/>
  </r>
  <r>
    <d v="2025-06-28T00:00:00"/>
    <s v="Lunch"/>
    <x v="2"/>
    <s v="Main"/>
    <n v="36"/>
    <n v="19"/>
    <n v="25"/>
    <n v="45"/>
    <n v="380"/>
    <x v="2"/>
    <s v="Exam Week"/>
    <n v="5"/>
    <s v="Taste"/>
    <x v="1"/>
    <s v="Chole Bhature_Main"/>
    <s v="Good"/>
    <n v="20"/>
    <x v="4"/>
  </r>
  <r>
    <d v="2025-07-07T00:00:00"/>
    <s v="Lunch"/>
    <x v="0"/>
    <s v="Beverage"/>
    <n v="24"/>
    <n v="5"/>
    <n v="12"/>
    <n v="25"/>
    <n v="65"/>
    <x v="2"/>
    <s v="Exam Week"/>
    <n v="3"/>
    <s v="Quantity"/>
    <x v="3"/>
    <s v="Mango Lassi_Beverage"/>
    <s v="Average"/>
    <n v="13"/>
    <x v="0"/>
  </r>
  <r>
    <d v="2025-07-08T00:00:00"/>
    <s v="Lunch"/>
    <x v="6"/>
    <s v="Beverage"/>
    <n v="12"/>
    <n v="9"/>
    <n v="12"/>
    <n v="28"/>
    <n v="144"/>
    <x v="2"/>
    <s v="Weekday"/>
    <n v="5"/>
    <s v="Hygiene"/>
    <x v="3"/>
    <s v="Cold Coffee_Beverage"/>
    <s v="Good"/>
    <n v="16"/>
    <x v="2"/>
  </r>
  <r>
    <d v="2025-07-03T00:00:00"/>
    <s v="Lunch"/>
    <x v="10"/>
    <s v="Snack"/>
    <n v="80"/>
    <n v="66"/>
    <n v="6"/>
    <n v="14"/>
    <n v="528"/>
    <x v="2"/>
    <s v="Weekday"/>
    <n v="3"/>
    <s v="Taste"/>
    <x v="3"/>
    <s v="Sundal_Snack"/>
    <s v="Average"/>
    <n v="8"/>
    <x v="6"/>
  </r>
  <r>
    <d v="2025-04-28T00:00:00"/>
    <s v="Lunch"/>
    <x v="1"/>
    <s v="Beverage"/>
    <n v="35"/>
    <n v="18"/>
    <n v="10"/>
    <n v="22"/>
    <n v="216"/>
    <x v="1"/>
    <s v="Weekend"/>
    <n v="4"/>
    <s v="Taste"/>
    <x v="2"/>
    <s v="Mojito_Beverage"/>
    <s v="Good"/>
    <n v="12"/>
    <x v="0"/>
  </r>
  <r>
    <d v="2025-06-05T00:00:00"/>
    <s v="Evening"/>
    <x v="11"/>
    <s v="Snack"/>
    <n v="78"/>
    <n v="73"/>
    <n v="18"/>
    <n v="40"/>
    <n v="1606"/>
    <x v="2"/>
    <s v="Weekend"/>
    <n v="1"/>
    <s v="Hygiene"/>
    <x v="1"/>
    <s v="Paneer Roll_Snack"/>
    <s v="Average"/>
    <n v="22"/>
    <x v="6"/>
  </r>
  <r>
    <d v="2025-06-11T00:00:00"/>
    <s v="Morning"/>
    <x v="1"/>
    <s v="Beverage"/>
    <n v="31"/>
    <n v="13"/>
    <n v="10"/>
    <n v="22"/>
    <n v="156"/>
    <x v="1"/>
    <s v="Exam Week"/>
    <n v="3"/>
    <s v="Quantity"/>
    <x v="1"/>
    <s v="Mojito_Beverage"/>
    <s v="Average"/>
    <n v="12"/>
    <x v="1"/>
  </r>
  <r>
    <d v="2025-07-17T00:00:00"/>
    <s v="Evening"/>
    <x v="4"/>
    <s v="Snack"/>
    <n v="69"/>
    <n v="67"/>
    <n v="5"/>
    <n v="10"/>
    <n v="335"/>
    <x v="1"/>
    <s v="Weekday"/>
    <n v="3"/>
    <s v="Taste"/>
    <x v="3"/>
    <s v="Samosa_Snack"/>
    <s v="Average"/>
    <n v="5"/>
    <x v="6"/>
  </r>
  <r>
    <d v="2025-05-06T00:00:00"/>
    <s v="Morning"/>
    <x v="1"/>
    <s v="Beverage"/>
    <n v="26"/>
    <n v="12"/>
    <n v="10"/>
    <n v="22"/>
    <n v="144"/>
    <x v="2"/>
    <s v="Weekend"/>
    <n v="3"/>
    <s v="Taste"/>
    <x v="0"/>
    <s v="Mojito_Beverage"/>
    <s v="Average"/>
    <n v="12"/>
    <x v="2"/>
  </r>
  <r>
    <d v="2025-07-25T00:00:00"/>
    <s v="Morning"/>
    <x v="5"/>
    <s v="Beverage"/>
    <n v="85"/>
    <n v="63"/>
    <n v="10"/>
    <n v="22"/>
    <n v="756"/>
    <x v="2"/>
    <s v="Weekday"/>
    <n v="3"/>
    <s v="Quantity"/>
    <x v="3"/>
    <s v="Lemon Juice_Beverage"/>
    <s v="Average"/>
    <n v="12"/>
    <x v="5"/>
  </r>
  <r>
    <d v="2025-06-22T00:00:00"/>
    <s v="Lunch"/>
    <x v="10"/>
    <s v="Snack"/>
    <n v="64"/>
    <n v="36"/>
    <n v="6"/>
    <n v="14"/>
    <n v="288"/>
    <x v="2"/>
    <s v="Weekend"/>
    <n v="2"/>
    <s v="Quantity"/>
    <x v="1"/>
    <s v="Sundal_Snack"/>
    <s v="Average"/>
    <n v="8"/>
    <x v="3"/>
  </r>
  <r>
    <d v="2025-06-26T00:00:00"/>
    <s v="Evening"/>
    <x v="6"/>
    <s v="Beverage"/>
    <n v="41"/>
    <n v="11"/>
    <n v="12"/>
    <n v="28"/>
    <n v="176"/>
    <x v="2"/>
    <s v="Weekend"/>
    <n v="3"/>
    <s v="Taste"/>
    <x v="1"/>
    <s v="Cold Coffee_Beverage"/>
    <s v="Average"/>
    <n v="16"/>
    <x v="6"/>
  </r>
  <r>
    <d v="2025-07-17T00:00:00"/>
    <s v="Morning"/>
    <x v="11"/>
    <s v="Snack"/>
    <n v="44"/>
    <n v="23"/>
    <n v="18"/>
    <n v="40"/>
    <n v="506"/>
    <x v="1"/>
    <s v="Exam Week"/>
    <n v="2"/>
    <s v="Quantity"/>
    <x v="3"/>
    <s v="Paneer Roll_Snack"/>
    <s v="Average"/>
    <n v="22"/>
    <x v="6"/>
  </r>
  <r>
    <d v="2025-07-25T00:00:00"/>
    <s v="Lunch"/>
    <x v="3"/>
    <s v="Snack"/>
    <n v="70"/>
    <n v="65"/>
    <n v="15"/>
    <n v="30"/>
    <n v="975"/>
    <x v="2"/>
    <s v="Weekday"/>
    <n v="1"/>
    <s v="Hygiene"/>
    <x v="3"/>
    <s v="Grilled Sandwich_Snack"/>
    <s v="Average"/>
    <n v="15"/>
    <x v="5"/>
  </r>
  <r>
    <d v="2025-04-28T00:00:00"/>
    <s v="Morning"/>
    <x v="11"/>
    <s v="Snack"/>
    <n v="62"/>
    <n v="5"/>
    <n v="18"/>
    <n v="40"/>
    <n v="110"/>
    <x v="2"/>
    <s v="Exam Week"/>
    <n v="2"/>
    <s v="Taste"/>
    <x v="2"/>
    <s v="Paneer Roll_Snack"/>
    <s v="Average"/>
    <n v="22"/>
    <x v="0"/>
  </r>
  <r>
    <d v="2025-05-23T00:00:00"/>
    <s v="Lunch"/>
    <x v="6"/>
    <s v="Beverage"/>
    <n v="87"/>
    <n v="18"/>
    <n v="12"/>
    <n v="28"/>
    <n v="288"/>
    <x v="2"/>
    <s v="Exam Week"/>
    <n v="1"/>
    <s v="Quantity"/>
    <x v="0"/>
    <s v="Cold Coffee_Beverage"/>
    <s v="Average"/>
    <n v="16"/>
    <x v="5"/>
  </r>
  <r>
    <d v="2025-06-09T00:00:00"/>
    <s v="Evening"/>
    <x v="9"/>
    <s v="Main"/>
    <n v="10"/>
    <n v="10"/>
    <n v="6"/>
    <n v="12"/>
    <n v="60"/>
    <x v="0"/>
    <s v="Exam Week"/>
    <n v="4"/>
    <s v="Taste"/>
    <x v="1"/>
    <s v="Chapati_Main"/>
    <s v="Good"/>
    <n v="6"/>
    <x v="0"/>
  </r>
  <r>
    <d v="2025-05-17T00:00:00"/>
    <s v="Morning"/>
    <x v="1"/>
    <s v="Beverage"/>
    <n v="42"/>
    <n v="25"/>
    <n v="10"/>
    <n v="22"/>
    <n v="300"/>
    <x v="0"/>
    <s v="Weekend"/>
    <n v="2"/>
    <s v="Taste"/>
    <x v="0"/>
    <s v="Mojito_Beverage"/>
    <s v="Average"/>
    <n v="12"/>
    <x v="4"/>
  </r>
  <r>
    <d v="2025-06-22T00:00:00"/>
    <s v="Morning"/>
    <x v="4"/>
    <s v="Snack"/>
    <n v="75"/>
    <n v="73"/>
    <n v="5"/>
    <n v="10"/>
    <n v="365"/>
    <x v="2"/>
    <s v="Weekend"/>
    <n v="2"/>
    <s v="Taste"/>
    <x v="1"/>
    <s v="Samosa_Snack"/>
    <s v="Average"/>
    <n v="5"/>
    <x v="3"/>
  </r>
  <r>
    <d v="2025-05-19T00:00:00"/>
    <s v="Evening"/>
    <x v="7"/>
    <s v="Main"/>
    <n v="40"/>
    <n v="29"/>
    <n v="8"/>
    <n v="20"/>
    <n v="348"/>
    <x v="2"/>
    <s v="Weekday"/>
    <n v="2"/>
    <s v="Hygiene"/>
    <x v="0"/>
    <s v="Idli_Main"/>
    <s v="Average"/>
    <n v="12"/>
    <x v="0"/>
  </r>
  <r>
    <d v="2025-06-26T00:00:00"/>
    <s v="Evening"/>
    <x v="7"/>
    <s v="Main"/>
    <n v="91"/>
    <n v="46"/>
    <n v="8"/>
    <n v="20"/>
    <n v="552"/>
    <x v="2"/>
    <s v="Weekend"/>
    <n v="2"/>
    <s v="Quantity"/>
    <x v="1"/>
    <s v="Idli_Main"/>
    <s v="Average"/>
    <n v="12"/>
    <x v="6"/>
  </r>
  <r>
    <d v="2025-07-26T00:00:00"/>
    <s v="Lunch"/>
    <x v="8"/>
    <s v="Main"/>
    <n v="52"/>
    <n v="20"/>
    <n v="20"/>
    <n v="35"/>
    <n v="300"/>
    <x v="0"/>
    <s v="Weekend"/>
    <n v="5"/>
    <s v="Taste"/>
    <x v="3"/>
    <s v="Veg Pulao_Main"/>
    <s v="Good"/>
    <n v="15"/>
    <x v="4"/>
  </r>
  <r>
    <d v="2025-07-21T00:00:00"/>
    <s v="Evening"/>
    <x v="9"/>
    <s v="Main"/>
    <n v="71"/>
    <n v="8"/>
    <n v="6"/>
    <n v="12"/>
    <n v="48"/>
    <x v="1"/>
    <s v="Weekday"/>
    <n v="5"/>
    <s v="Hygiene"/>
    <x v="3"/>
    <s v="Chapati_Main"/>
    <s v="Good"/>
    <n v="6"/>
    <x v="0"/>
  </r>
  <r>
    <d v="2025-05-27T00:00:00"/>
    <s v="Morning"/>
    <x v="4"/>
    <s v="Snack"/>
    <n v="76"/>
    <n v="50"/>
    <n v="5"/>
    <n v="10"/>
    <n v="250"/>
    <x v="1"/>
    <s v="Weekend"/>
    <n v="1"/>
    <s v="Hygiene"/>
    <x v="0"/>
    <s v="Samosa_Snack"/>
    <s v="Average"/>
    <n v="5"/>
    <x v="2"/>
  </r>
  <r>
    <d v="2025-07-11T00:00:00"/>
    <s v="Lunch"/>
    <x v="2"/>
    <s v="Main"/>
    <n v="87"/>
    <n v="58"/>
    <n v="25"/>
    <n v="45"/>
    <n v="1160"/>
    <x v="0"/>
    <s v="Weekday"/>
    <n v="3"/>
    <s v="Quantity"/>
    <x v="3"/>
    <s v="Chole Bhature_Main"/>
    <s v="Average"/>
    <n v="20"/>
    <x v="5"/>
  </r>
  <r>
    <d v="2025-06-16T00:00:00"/>
    <s v="Morning"/>
    <x v="11"/>
    <s v="Snack"/>
    <n v="29"/>
    <n v="20"/>
    <n v="18"/>
    <n v="40"/>
    <n v="440"/>
    <x v="2"/>
    <s v="Weekday"/>
    <n v="2"/>
    <s v="Quantity"/>
    <x v="1"/>
    <s v="Paneer Roll_Snack"/>
    <s v="Average"/>
    <n v="22"/>
    <x v="0"/>
  </r>
  <r>
    <d v="2025-05-28T00:00:00"/>
    <s v="Evening"/>
    <x v="2"/>
    <s v="Main"/>
    <n v="43"/>
    <n v="17"/>
    <n v="25"/>
    <n v="45"/>
    <n v="340"/>
    <x v="1"/>
    <s v="Weekend"/>
    <n v="2"/>
    <s v="Quantity"/>
    <x v="0"/>
    <s v="Chole Bhature_Main"/>
    <s v="Average"/>
    <n v="20"/>
    <x v="1"/>
  </r>
  <r>
    <d v="2025-06-04T00:00:00"/>
    <s v="Evening"/>
    <x v="10"/>
    <s v="Snack"/>
    <n v="63"/>
    <n v="27"/>
    <n v="6"/>
    <n v="14"/>
    <n v="216"/>
    <x v="2"/>
    <s v="Weekend"/>
    <n v="4"/>
    <s v="Hygiene"/>
    <x v="1"/>
    <s v="Sundal_Snack"/>
    <s v="Good"/>
    <n v="8"/>
    <x v="1"/>
  </r>
  <r>
    <d v="2025-07-08T00:00:00"/>
    <s v="Evening"/>
    <x v="11"/>
    <s v="Snack"/>
    <n v="51"/>
    <n v="34"/>
    <n v="18"/>
    <n v="40"/>
    <n v="748"/>
    <x v="2"/>
    <s v="Weekend"/>
    <n v="5"/>
    <s v="Hygiene"/>
    <x v="3"/>
    <s v="Paneer Roll_Snack"/>
    <s v="Good"/>
    <n v="22"/>
    <x v="2"/>
  </r>
  <r>
    <d v="2025-07-16T00:00:00"/>
    <s v="Evening"/>
    <x v="6"/>
    <s v="Beverage"/>
    <n v="77"/>
    <n v="58"/>
    <n v="12"/>
    <n v="28"/>
    <n v="928"/>
    <x v="1"/>
    <s v="Weekend"/>
    <n v="2"/>
    <s v="Hygiene"/>
    <x v="3"/>
    <s v="Cold Coffee_Beverage"/>
    <s v="Average"/>
    <n v="16"/>
    <x v="1"/>
  </r>
  <r>
    <d v="2025-07-24T00:00:00"/>
    <s v="Lunch"/>
    <x v="7"/>
    <s v="Main"/>
    <n v="82"/>
    <n v="12"/>
    <n v="8"/>
    <n v="20"/>
    <n v="144"/>
    <x v="2"/>
    <s v="Weekday"/>
    <n v="2"/>
    <s v="Quantity"/>
    <x v="3"/>
    <s v="Idli_Main"/>
    <s v="Average"/>
    <n v="12"/>
    <x v="6"/>
  </r>
  <r>
    <d v="2025-07-13T00:00:00"/>
    <s v="Lunch"/>
    <x v="7"/>
    <s v="Main"/>
    <n v="42"/>
    <n v="18"/>
    <n v="8"/>
    <n v="20"/>
    <n v="216"/>
    <x v="1"/>
    <s v="Weekend"/>
    <n v="4"/>
    <s v="Taste"/>
    <x v="3"/>
    <s v="Idli_Main"/>
    <s v="Good"/>
    <n v="12"/>
    <x v="3"/>
  </r>
  <r>
    <d v="2025-07-04T00:00:00"/>
    <s v="Evening"/>
    <x v="11"/>
    <s v="Snack"/>
    <n v="32"/>
    <n v="10"/>
    <n v="18"/>
    <n v="40"/>
    <n v="220"/>
    <x v="1"/>
    <s v="Weekday"/>
    <n v="5"/>
    <s v="Taste"/>
    <x v="3"/>
    <s v="Paneer Roll_Snack"/>
    <s v="Good"/>
    <n v="22"/>
    <x v="5"/>
  </r>
  <r>
    <d v="2025-05-25T00:00:00"/>
    <s v="Morning"/>
    <x v="5"/>
    <s v="Beverage"/>
    <n v="75"/>
    <n v="35"/>
    <n v="10"/>
    <n v="22"/>
    <n v="420"/>
    <x v="2"/>
    <s v="Exam Week"/>
    <n v="3"/>
    <s v="Taste"/>
    <x v="0"/>
    <s v="Lemon Juice_Beverage"/>
    <s v="Average"/>
    <n v="12"/>
    <x v="3"/>
  </r>
  <r>
    <d v="2025-07-01T00:00:00"/>
    <s v="Lunch"/>
    <x v="8"/>
    <s v="Main"/>
    <n v="75"/>
    <n v="15"/>
    <n v="20"/>
    <n v="35"/>
    <n v="225"/>
    <x v="1"/>
    <s v="Exam Week"/>
    <n v="1"/>
    <s v="Quantity"/>
    <x v="3"/>
    <s v="Veg Pulao_Main"/>
    <s v="Average"/>
    <n v="15"/>
    <x v="2"/>
  </r>
  <r>
    <d v="2025-07-13T00:00:00"/>
    <s v="Lunch"/>
    <x v="0"/>
    <s v="Beverage"/>
    <n v="89"/>
    <n v="36"/>
    <n v="12"/>
    <n v="25"/>
    <n v="468"/>
    <x v="2"/>
    <s v="Weekday"/>
    <n v="1"/>
    <s v="Taste"/>
    <x v="3"/>
    <s v="Mango Lassi_Beverage"/>
    <s v="Average"/>
    <n v="13"/>
    <x v="3"/>
  </r>
  <r>
    <d v="2025-07-19T00:00:00"/>
    <s v="Morning"/>
    <x v="8"/>
    <s v="Main"/>
    <n v="67"/>
    <n v="47"/>
    <n v="20"/>
    <n v="35"/>
    <n v="705"/>
    <x v="1"/>
    <s v="Weekend"/>
    <n v="1"/>
    <s v="Hygiene"/>
    <x v="3"/>
    <s v="Veg Pulao_Main"/>
    <s v="Average"/>
    <n v="15"/>
    <x v="4"/>
  </r>
  <r>
    <d v="2025-06-26T00:00:00"/>
    <s v="Evening"/>
    <x v="2"/>
    <s v="Main"/>
    <n v="40"/>
    <n v="31"/>
    <n v="25"/>
    <n v="45"/>
    <n v="620"/>
    <x v="2"/>
    <s v="Weekday"/>
    <n v="4"/>
    <s v="Hygiene"/>
    <x v="1"/>
    <s v="Chole Bhature_Main"/>
    <s v="Good"/>
    <n v="20"/>
    <x v="6"/>
  </r>
  <r>
    <d v="2025-07-03T00:00:00"/>
    <s v="Morning"/>
    <x v="3"/>
    <s v="Snack"/>
    <n v="78"/>
    <n v="34"/>
    <n v="15"/>
    <n v="30"/>
    <n v="510"/>
    <x v="2"/>
    <s v="Weekday"/>
    <n v="5"/>
    <s v="Quantity"/>
    <x v="3"/>
    <s v="Grilled Sandwich_Snack"/>
    <s v="Good"/>
    <n v="15"/>
    <x v="6"/>
  </r>
  <r>
    <d v="2025-05-04T00:00:00"/>
    <s v="Evening"/>
    <x v="11"/>
    <s v="Snack"/>
    <n v="92"/>
    <n v="46"/>
    <n v="18"/>
    <n v="40"/>
    <n v="1012"/>
    <x v="1"/>
    <s v="Weekend"/>
    <n v="4"/>
    <s v="Quantity"/>
    <x v="0"/>
    <s v="Paneer Roll_Snack"/>
    <s v="Good"/>
    <n v="22"/>
    <x v="3"/>
  </r>
  <r>
    <d v="2025-06-09T00:00:00"/>
    <s v="Lunch"/>
    <x v="5"/>
    <s v="Beverage"/>
    <n v="13"/>
    <n v="5"/>
    <n v="10"/>
    <n v="22"/>
    <n v="60"/>
    <x v="0"/>
    <s v="Weekend"/>
    <n v="1"/>
    <s v="Quantity"/>
    <x v="1"/>
    <s v="Lemon Juice_Beverage"/>
    <s v="Average"/>
    <n v="12"/>
    <x v="0"/>
  </r>
  <r>
    <d v="2025-05-10T00:00:00"/>
    <s v="Morning"/>
    <x v="3"/>
    <s v="Snack"/>
    <n v="55"/>
    <n v="17"/>
    <n v="15"/>
    <n v="30"/>
    <n v="255"/>
    <x v="1"/>
    <s v="Weekday"/>
    <n v="3"/>
    <s v="Taste"/>
    <x v="0"/>
    <s v="Grilled Sandwich_Snack"/>
    <s v="Average"/>
    <n v="15"/>
    <x v="4"/>
  </r>
  <r>
    <d v="2025-07-13T00:00:00"/>
    <s v="Morning"/>
    <x v="7"/>
    <s v="Main"/>
    <n v="59"/>
    <n v="19"/>
    <n v="8"/>
    <n v="20"/>
    <n v="228"/>
    <x v="2"/>
    <s v="Exam Week"/>
    <n v="4"/>
    <s v="Taste"/>
    <x v="3"/>
    <s v="Idli_Main"/>
    <s v="Good"/>
    <n v="12"/>
    <x v="3"/>
  </r>
  <r>
    <d v="2025-06-08T00:00:00"/>
    <s v="Lunch"/>
    <x v="0"/>
    <s v="Beverage"/>
    <n v="27"/>
    <n v="25"/>
    <n v="12"/>
    <n v="25"/>
    <n v="325"/>
    <x v="0"/>
    <s v="Weekend"/>
    <n v="1"/>
    <s v="Hygiene"/>
    <x v="1"/>
    <s v="Mango Lassi_Beverage"/>
    <s v="Average"/>
    <n v="13"/>
    <x v="3"/>
  </r>
  <r>
    <d v="2025-07-17T00:00:00"/>
    <s v="Evening"/>
    <x v="4"/>
    <s v="Snack"/>
    <n v="70"/>
    <n v="67"/>
    <n v="5"/>
    <n v="10"/>
    <n v="335"/>
    <x v="2"/>
    <s v="Exam Week"/>
    <n v="5"/>
    <s v="Taste"/>
    <x v="3"/>
    <s v="Samosa_Snack"/>
    <s v="Good"/>
    <n v="5"/>
    <x v="6"/>
  </r>
  <r>
    <d v="2025-07-07T00:00:00"/>
    <s v="Morning"/>
    <x v="1"/>
    <s v="Beverage"/>
    <n v="39"/>
    <n v="22"/>
    <n v="10"/>
    <n v="22"/>
    <n v="264"/>
    <x v="1"/>
    <s v="Weekend"/>
    <n v="2"/>
    <s v="Taste"/>
    <x v="3"/>
    <s v="Mojito_Beverage"/>
    <s v="Average"/>
    <n v="12"/>
    <x v="0"/>
  </r>
  <r>
    <d v="2025-05-21T00:00:00"/>
    <s v="Lunch"/>
    <x v="2"/>
    <s v="Main"/>
    <n v="16"/>
    <n v="13"/>
    <n v="25"/>
    <n v="45"/>
    <n v="260"/>
    <x v="2"/>
    <s v="Weekday"/>
    <n v="5"/>
    <s v="Quantity"/>
    <x v="0"/>
    <s v="Chole Bhature_Main"/>
    <s v="Good"/>
    <n v="20"/>
    <x v="1"/>
  </r>
  <r>
    <d v="2025-06-28T00:00:00"/>
    <s v="Lunch"/>
    <x v="9"/>
    <s v="Main"/>
    <n v="39"/>
    <n v="39"/>
    <n v="6"/>
    <n v="12"/>
    <n v="234"/>
    <x v="1"/>
    <s v="Exam Week"/>
    <n v="2"/>
    <s v="Quantity"/>
    <x v="1"/>
    <s v="Chapati_Main"/>
    <s v="Average"/>
    <n v="6"/>
    <x v="4"/>
  </r>
  <r>
    <d v="2025-06-15T00:00:00"/>
    <s v="Evening"/>
    <x v="2"/>
    <s v="Main"/>
    <n v="81"/>
    <n v="36"/>
    <n v="25"/>
    <n v="45"/>
    <n v="720"/>
    <x v="2"/>
    <s v="Weekend"/>
    <n v="5"/>
    <s v="Hygiene"/>
    <x v="1"/>
    <s v="Chole Bhature_Main"/>
    <s v="Good"/>
    <n v="20"/>
    <x v="3"/>
  </r>
  <r>
    <d v="2025-07-03T00:00:00"/>
    <s v="Evening"/>
    <x v="0"/>
    <s v="Beverage"/>
    <n v="55"/>
    <n v="26"/>
    <n v="12"/>
    <n v="25"/>
    <n v="338"/>
    <x v="2"/>
    <s v="Weekend"/>
    <n v="4"/>
    <s v="Taste"/>
    <x v="3"/>
    <s v="Mango Lassi_Beverage"/>
    <s v="Good"/>
    <n v="13"/>
    <x v="6"/>
  </r>
  <r>
    <d v="2025-05-21T00:00:00"/>
    <s v="Lunch"/>
    <x v="5"/>
    <s v="Beverage"/>
    <n v="29"/>
    <n v="23"/>
    <n v="10"/>
    <n v="22"/>
    <n v="276"/>
    <x v="2"/>
    <s v="Weekend"/>
    <n v="1"/>
    <s v="Taste"/>
    <x v="0"/>
    <s v="Lemon Juice_Beverage"/>
    <s v="Average"/>
    <n v="12"/>
    <x v="1"/>
  </r>
  <r>
    <d v="2025-05-26T00:00:00"/>
    <s v="Lunch"/>
    <x v="5"/>
    <s v="Beverage"/>
    <n v="13"/>
    <n v="12"/>
    <n v="10"/>
    <n v="22"/>
    <n v="144"/>
    <x v="0"/>
    <s v="Exam Week"/>
    <n v="1"/>
    <s v="Hygiene"/>
    <x v="0"/>
    <s v="Lemon Juice_Beverage"/>
    <s v="Average"/>
    <n v="12"/>
    <x v="0"/>
  </r>
  <r>
    <d v="2025-06-16T00:00:00"/>
    <s v="Morning"/>
    <x v="9"/>
    <s v="Main"/>
    <n v="56"/>
    <n v="11"/>
    <n v="6"/>
    <n v="12"/>
    <n v="66"/>
    <x v="1"/>
    <s v="Exam Week"/>
    <n v="1"/>
    <s v="Hygiene"/>
    <x v="1"/>
    <s v="Chapati_Main"/>
    <s v="Average"/>
    <n v="6"/>
    <x v="0"/>
  </r>
  <r>
    <d v="2025-06-26T00:00:00"/>
    <s v="Evening"/>
    <x v="3"/>
    <s v="Snack"/>
    <n v="57"/>
    <n v="43"/>
    <n v="15"/>
    <n v="30"/>
    <n v="645"/>
    <x v="0"/>
    <s v="Exam Week"/>
    <n v="4"/>
    <s v="Quantity"/>
    <x v="1"/>
    <s v="Grilled Sandwich_Snack"/>
    <s v="Good"/>
    <n v="15"/>
    <x v="6"/>
  </r>
  <r>
    <d v="2025-06-03T00:00:00"/>
    <s v="Lunch"/>
    <x v="6"/>
    <s v="Beverage"/>
    <n v="45"/>
    <n v="21"/>
    <n v="12"/>
    <n v="28"/>
    <n v="336"/>
    <x v="0"/>
    <s v="Weekend"/>
    <n v="1"/>
    <s v="Hygiene"/>
    <x v="1"/>
    <s v="Cold Coffee_Beverage"/>
    <s v="Average"/>
    <n v="16"/>
    <x v="2"/>
  </r>
  <r>
    <d v="2025-06-21T00:00:00"/>
    <s v="Evening"/>
    <x v="6"/>
    <s v="Beverage"/>
    <n v="38"/>
    <n v="32"/>
    <n v="12"/>
    <n v="28"/>
    <n v="512"/>
    <x v="2"/>
    <s v="Weekend"/>
    <n v="2"/>
    <s v="Hygiene"/>
    <x v="1"/>
    <s v="Cold Coffee_Beverage"/>
    <s v="Average"/>
    <n v="16"/>
    <x v="4"/>
  </r>
  <r>
    <d v="2025-05-12T00:00:00"/>
    <s v="Lunch"/>
    <x v="8"/>
    <s v="Main"/>
    <n v="72"/>
    <n v="27"/>
    <n v="20"/>
    <n v="35"/>
    <n v="405"/>
    <x v="1"/>
    <s v="Weekend"/>
    <n v="5"/>
    <s v="Quantity"/>
    <x v="0"/>
    <s v="Veg Pulao_Main"/>
    <s v="Good"/>
    <n v="15"/>
    <x v="0"/>
  </r>
  <r>
    <d v="2025-07-01T00:00:00"/>
    <s v="Morning"/>
    <x v="11"/>
    <s v="Snack"/>
    <n v="87"/>
    <n v="30"/>
    <n v="18"/>
    <n v="40"/>
    <n v="660"/>
    <x v="0"/>
    <s v="Weekday"/>
    <n v="5"/>
    <s v="Hygiene"/>
    <x v="3"/>
    <s v="Paneer Roll_Snack"/>
    <s v="Good"/>
    <n v="22"/>
    <x v="2"/>
  </r>
  <r>
    <d v="2025-07-04T00:00:00"/>
    <s v="Morning"/>
    <x v="5"/>
    <s v="Beverage"/>
    <n v="75"/>
    <n v="74"/>
    <n v="10"/>
    <n v="22"/>
    <n v="888"/>
    <x v="2"/>
    <s v="Exam Week"/>
    <n v="4"/>
    <s v="Taste"/>
    <x v="3"/>
    <s v="Lemon Juice_Beverage"/>
    <s v="Good"/>
    <n v="12"/>
    <x v="5"/>
  </r>
  <r>
    <d v="2025-07-20T00:00:00"/>
    <s v="Lunch"/>
    <x v="2"/>
    <s v="Main"/>
    <n v="39"/>
    <n v="36"/>
    <n v="25"/>
    <n v="45"/>
    <n v="720"/>
    <x v="0"/>
    <s v="Weekend"/>
    <n v="3"/>
    <s v="Hygiene"/>
    <x v="3"/>
    <s v="Chole Bhature_Main"/>
    <s v="Average"/>
    <n v="20"/>
    <x v="3"/>
  </r>
  <r>
    <d v="2025-06-07T00:00:00"/>
    <s v="Lunch"/>
    <x v="9"/>
    <s v="Main"/>
    <n v="45"/>
    <n v="13"/>
    <n v="6"/>
    <n v="12"/>
    <n v="78"/>
    <x v="1"/>
    <s v="Weekend"/>
    <n v="2"/>
    <s v="Taste"/>
    <x v="1"/>
    <s v="Chapati_Main"/>
    <s v="Average"/>
    <n v="6"/>
    <x v="4"/>
  </r>
  <r>
    <d v="2025-06-20T00:00:00"/>
    <s v="Evening"/>
    <x v="3"/>
    <s v="Snack"/>
    <n v="40"/>
    <n v="36"/>
    <n v="15"/>
    <n v="30"/>
    <n v="540"/>
    <x v="0"/>
    <s v="Weekday"/>
    <n v="4"/>
    <s v="Taste"/>
    <x v="1"/>
    <s v="Grilled Sandwich_Snack"/>
    <s v="Good"/>
    <n v="15"/>
    <x v="5"/>
  </r>
  <r>
    <d v="2025-06-04T00:00:00"/>
    <s v="Evening"/>
    <x v="6"/>
    <s v="Beverage"/>
    <n v="96"/>
    <n v="51"/>
    <n v="12"/>
    <n v="28"/>
    <n v="816"/>
    <x v="1"/>
    <s v="Exam Week"/>
    <n v="5"/>
    <s v="Quantity"/>
    <x v="1"/>
    <s v="Cold Coffee_Beverage"/>
    <s v="Good"/>
    <n v="16"/>
    <x v="1"/>
  </r>
  <r>
    <d v="2025-04-30T00:00:00"/>
    <s v="Evening"/>
    <x v="4"/>
    <s v="Snack"/>
    <n v="48"/>
    <n v="29"/>
    <n v="5"/>
    <n v="10"/>
    <n v="145"/>
    <x v="1"/>
    <s v="Weekend"/>
    <n v="1"/>
    <s v="Quantity"/>
    <x v="2"/>
    <s v="Samosa_Snack"/>
    <s v="Average"/>
    <n v="5"/>
    <x v="1"/>
  </r>
  <r>
    <d v="2025-05-03T00:00:00"/>
    <s v="Morning"/>
    <x v="7"/>
    <s v="Main"/>
    <n v="93"/>
    <n v="93"/>
    <n v="8"/>
    <n v="20"/>
    <n v="1116"/>
    <x v="1"/>
    <s v="Exam Week"/>
    <n v="4"/>
    <s v="Hygiene"/>
    <x v="0"/>
    <s v="Idli_Main"/>
    <s v="Good"/>
    <n v="12"/>
    <x v="4"/>
  </r>
  <r>
    <d v="2025-07-01T00:00:00"/>
    <s v="Morning"/>
    <x v="6"/>
    <s v="Beverage"/>
    <n v="13"/>
    <n v="8"/>
    <n v="12"/>
    <n v="28"/>
    <n v="128"/>
    <x v="1"/>
    <s v="Exam Week"/>
    <n v="4"/>
    <s v="Taste"/>
    <x v="3"/>
    <s v="Cold Coffee_Beverage"/>
    <s v="Good"/>
    <n v="16"/>
    <x v="2"/>
  </r>
  <r>
    <d v="2025-05-16T00:00:00"/>
    <s v="Morning"/>
    <x v="0"/>
    <s v="Beverage"/>
    <n v="98"/>
    <n v="54"/>
    <n v="12"/>
    <n v="25"/>
    <n v="702"/>
    <x v="2"/>
    <s v="Exam Week"/>
    <n v="2"/>
    <s v="Quantity"/>
    <x v="0"/>
    <s v="Mango Lassi_Beverage"/>
    <s v="Average"/>
    <n v="13"/>
    <x v="5"/>
  </r>
  <r>
    <d v="2025-07-14T00:00:00"/>
    <s v="Evening"/>
    <x v="9"/>
    <s v="Main"/>
    <n v="62"/>
    <n v="33"/>
    <n v="6"/>
    <n v="12"/>
    <n v="198"/>
    <x v="2"/>
    <s v="Weekday"/>
    <n v="3"/>
    <s v="Quantity"/>
    <x v="3"/>
    <s v="Chapati_Main"/>
    <s v="Average"/>
    <n v="6"/>
    <x v="0"/>
  </r>
  <r>
    <d v="2025-06-25T00:00:00"/>
    <s v="Lunch"/>
    <x v="2"/>
    <s v="Main"/>
    <n v="100"/>
    <n v="93"/>
    <n v="25"/>
    <n v="45"/>
    <n v="1860"/>
    <x v="0"/>
    <s v="Weekday"/>
    <n v="2"/>
    <s v="Quantity"/>
    <x v="1"/>
    <s v="Chole Bhature_Main"/>
    <s v="Average"/>
    <n v="20"/>
    <x v="1"/>
  </r>
  <r>
    <d v="2025-05-11T00:00:00"/>
    <s v="Morning"/>
    <x v="11"/>
    <s v="Snack"/>
    <n v="42"/>
    <n v="20"/>
    <n v="18"/>
    <n v="40"/>
    <n v="440"/>
    <x v="2"/>
    <s v="Weekday"/>
    <n v="3"/>
    <s v="Hygiene"/>
    <x v="0"/>
    <s v="Paneer Roll_Snack"/>
    <s v="Average"/>
    <n v="22"/>
    <x v="3"/>
  </r>
  <r>
    <d v="2025-05-23T00:00:00"/>
    <s v="Evening"/>
    <x v="5"/>
    <s v="Beverage"/>
    <n v="96"/>
    <n v="55"/>
    <n v="10"/>
    <n v="22"/>
    <n v="660"/>
    <x v="0"/>
    <s v="Weekday"/>
    <n v="3"/>
    <s v="Quantity"/>
    <x v="0"/>
    <s v="Lemon Juice_Beverage"/>
    <s v="Average"/>
    <n v="12"/>
    <x v="5"/>
  </r>
  <r>
    <d v="2025-05-19T00:00:00"/>
    <s v="Evening"/>
    <x v="7"/>
    <s v="Main"/>
    <n v="48"/>
    <n v="16"/>
    <n v="8"/>
    <n v="20"/>
    <n v="192"/>
    <x v="1"/>
    <s v="Exam Week"/>
    <n v="5"/>
    <s v="Taste"/>
    <x v="0"/>
    <s v="Idli_Main"/>
    <s v="Good"/>
    <n v="12"/>
    <x v="0"/>
  </r>
  <r>
    <d v="2025-06-24T00:00:00"/>
    <s v="Evening"/>
    <x v="10"/>
    <s v="Snack"/>
    <n v="22"/>
    <n v="22"/>
    <n v="6"/>
    <n v="14"/>
    <n v="176"/>
    <x v="2"/>
    <s v="Weekday"/>
    <n v="1"/>
    <s v="Quantity"/>
    <x v="1"/>
    <s v="Sundal_Snack"/>
    <s v="Average"/>
    <n v="8"/>
    <x v="2"/>
  </r>
  <r>
    <d v="2025-05-20T00:00:00"/>
    <s v="Morning"/>
    <x v="7"/>
    <s v="Main"/>
    <n v="52"/>
    <n v="35"/>
    <n v="8"/>
    <n v="20"/>
    <n v="420"/>
    <x v="0"/>
    <s v="Weekday"/>
    <n v="4"/>
    <s v="Taste"/>
    <x v="0"/>
    <s v="Idli_Main"/>
    <s v="Good"/>
    <n v="12"/>
    <x v="2"/>
  </r>
  <r>
    <d v="2025-06-07T00:00:00"/>
    <s v="Lunch"/>
    <x v="9"/>
    <s v="Main"/>
    <n v="55"/>
    <n v="9"/>
    <n v="6"/>
    <n v="12"/>
    <n v="54"/>
    <x v="0"/>
    <s v="Weekend"/>
    <n v="5"/>
    <s v="Taste"/>
    <x v="1"/>
    <s v="Chapati_Main"/>
    <s v="Good"/>
    <n v="6"/>
    <x v="4"/>
  </r>
  <r>
    <d v="2025-06-02T00:00:00"/>
    <s v="Lunch"/>
    <x v="3"/>
    <s v="Snack"/>
    <n v="47"/>
    <n v="37"/>
    <n v="15"/>
    <n v="30"/>
    <n v="555"/>
    <x v="0"/>
    <s v="Weekend"/>
    <n v="1"/>
    <s v="Hygiene"/>
    <x v="1"/>
    <s v="Grilled Sandwich_Snack"/>
    <s v="Average"/>
    <n v="15"/>
    <x v="0"/>
  </r>
  <r>
    <d v="2025-06-05T00:00:00"/>
    <s v="Evening"/>
    <x v="0"/>
    <s v="Beverage"/>
    <n v="83"/>
    <n v="16"/>
    <n v="12"/>
    <n v="25"/>
    <n v="208"/>
    <x v="1"/>
    <s v="Weekend"/>
    <n v="1"/>
    <s v="Taste"/>
    <x v="1"/>
    <s v="Mango Lassi_Beverage"/>
    <s v="Average"/>
    <n v="13"/>
    <x v="6"/>
  </r>
  <r>
    <d v="2025-05-26T00:00:00"/>
    <s v="Morning"/>
    <x v="0"/>
    <s v="Beverage"/>
    <n v="21"/>
    <n v="7"/>
    <n v="12"/>
    <n v="25"/>
    <n v="91"/>
    <x v="0"/>
    <s v="Weekend"/>
    <n v="4"/>
    <s v="Hygiene"/>
    <x v="0"/>
    <s v="Mango Lassi_Beverage"/>
    <s v="Good"/>
    <n v="13"/>
    <x v="0"/>
  </r>
  <r>
    <d v="2025-07-20T00:00:00"/>
    <s v="Evening"/>
    <x v="4"/>
    <s v="Snack"/>
    <n v="76"/>
    <n v="25"/>
    <n v="5"/>
    <n v="10"/>
    <n v="125"/>
    <x v="2"/>
    <s v="Weekday"/>
    <n v="4"/>
    <s v="Quantity"/>
    <x v="3"/>
    <s v="Samosa_Snack"/>
    <s v="Good"/>
    <n v="5"/>
    <x v="3"/>
  </r>
  <r>
    <d v="2025-05-20T00:00:00"/>
    <s v="Lunch"/>
    <x v="5"/>
    <s v="Beverage"/>
    <n v="82"/>
    <n v="18"/>
    <n v="10"/>
    <n v="22"/>
    <n v="216"/>
    <x v="2"/>
    <s v="Exam Week"/>
    <n v="4"/>
    <s v="Hygiene"/>
    <x v="0"/>
    <s v="Lemon Juice_Beverage"/>
    <s v="Good"/>
    <n v="12"/>
    <x v="2"/>
  </r>
  <r>
    <d v="2025-06-19T00:00:00"/>
    <s v="Evening"/>
    <x v="5"/>
    <s v="Beverage"/>
    <n v="52"/>
    <n v="32"/>
    <n v="10"/>
    <n v="22"/>
    <n v="384"/>
    <x v="0"/>
    <s v="Exam Week"/>
    <n v="3"/>
    <s v="Hygiene"/>
    <x v="1"/>
    <s v="Lemon Juice_Beverage"/>
    <s v="Average"/>
    <n v="12"/>
    <x v="6"/>
  </r>
  <r>
    <d v="2025-06-25T00:00:00"/>
    <s v="Evening"/>
    <x v="1"/>
    <s v="Beverage"/>
    <n v="99"/>
    <n v="34"/>
    <n v="10"/>
    <n v="22"/>
    <n v="408"/>
    <x v="1"/>
    <s v="Weekday"/>
    <n v="2"/>
    <s v="Taste"/>
    <x v="1"/>
    <s v="Mojito_Beverage"/>
    <s v="Average"/>
    <n v="12"/>
    <x v="1"/>
  </r>
  <r>
    <d v="2025-05-06T00:00:00"/>
    <s v="Morning"/>
    <x v="7"/>
    <s v="Main"/>
    <n v="78"/>
    <n v="8"/>
    <n v="8"/>
    <n v="20"/>
    <n v="96"/>
    <x v="0"/>
    <s v="Exam Week"/>
    <n v="5"/>
    <s v="Taste"/>
    <x v="0"/>
    <s v="Idli_Main"/>
    <s v="Good"/>
    <n v="12"/>
    <x v="2"/>
  </r>
  <r>
    <d v="2025-06-28T00:00:00"/>
    <s v="Lunch"/>
    <x v="5"/>
    <s v="Beverage"/>
    <n v="31"/>
    <n v="14"/>
    <n v="10"/>
    <n v="22"/>
    <n v="168"/>
    <x v="1"/>
    <s v="Weekend"/>
    <n v="4"/>
    <s v="Hygiene"/>
    <x v="1"/>
    <s v="Lemon Juice_Beverage"/>
    <s v="Good"/>
    <n v="12"/>
    <x v="4"/>
  </r>
  <r>
    <d v="2025-07-04T00:00:00"/>
    <s v="Morning"/>
    <x v="1"/>
    <s v="Beverage"/>
    <n v="94"/>
    <n v="8"/>
    <n v="10"/>
    <n v="22"/>
    <n v="96"/>
    <x v="1"/>
    <s v="Weekend"/>
    <n v="4"/>
    <s v="Taste"/>
    <x v="3"/>
    <s v="Mojito_Beverage"/>
    <s v="Good"/>
    <n v="12"/>
    <x v="5"/>
  </r>
  <r>
    <d v="2025-07-07T00:00:00"/>
    <s v="Evening"/>
    <x v="8"/>
    <s v="Main"/>
    <n v="37"/>
    <n v="26"/>
    <n v="20"/>
    <n v="35"/>
    <n v="390"/>
    <x v="1"/>
    <s v="Exam Week"/>
    <n v="2"/>
    <s v="Quantity"/>
    <x v="3"/>
    <s v="Veg Pulao_Main"/>
    <s v="Average"/>
    <n v="15"/>
    <x v="0"/>
  </r>
  <r>
    <d v="2025-05-30T00:00:00"/>
    <s v="Lunch"/>
    <x v="0"/>
    <s v="Beverage"/>
    <n v="23"/>
    <n v="5"/>
    <n v="12"/>
    <n v="25"/>
    <n v="65"/>
    <x v="1"/>
    <s v="Exam Week"/>
    <n v="1"/>
    <s v="Taste"/>
    <x v="0"/>
    <s v="Mango Lassi_Beverage"/>
    <s v="Average"/>
    <n v="13"/>
    <x v="5"/>
  </r>
  <r>
    <d v="2025-05-17T00:00:00"/>
    <s v="Evening"/>
    <x v="6"/>
    <s v="Beverage"/>
    <n v="43"/>
    <n v="15"/>
    <n v="12"/>
    <n v="28"/>
    <n v="240"/>
    <x v="2"/>
    <s v="Weekday"/>
    <n v="1"/>
    <s v="Taste"/>
    <x v="0"/>
    <s v="Cold Coffee_Beverage"/>
    <s v="Average"/>
    <n v="16"/>
    <x v="4"/>
  </r>
  <r>
    <d v="2025-05-26T00:00:00"/>
    <s v="Morning"/>
    <x v="7"/>
    <s v="Main"/>
    <n v="94"/>
    <n v="68"/>
    <n v="8"/>
    <n v="20"/>
    <n v="816"/>
    <x v="1"/>
    <s v="Weekend"/>
    <n v="1"/>
    <s v="Quantity"/>
    <x v="0"/>
    <s v="Idli_Main"/>
    <s v="Average"/>
    <n v="12"/>
    <x v="0"/>
  </r>
  <r>
    <d v="2025-05-17T00:00:00"/>
    <s v="Evening"/>
    <x v="8"/>
    <s v="Main"/>
    <n v="47"/>
    <n v="37"/>
    <n v="20"/>
    <n v="35"/>
    <n v="555"/>
    <x v="1"/>
    <s v="Weekday"/>
    <n v="2"/>
    <s v="Quantity"/>
    <x v="0"/>
    <s v="Veg Pulao_Main"/>
    <s v="Average"/>
    <n v="15"/>
    <x v="4"/>
  </r>
  <r>
    <d v="2025-06-15T00:00:00"/>
    <s v="Morning"/>
    <x v="7"/>
    <s v="Main"/>
    <n v="84"/>
    <n v="23"/>
    <n v="8"/>
    <n v="20"/>
    <n v="276"/>
    <x v="1"/>
    <s v="Exam Week"/>
    <n v="5"/>
    <s v="Hygiene"/>
    <x v="1"/>
    <s v="Idli_Main"/>
    <s v="Good"/>
    <n v="12"/>
    <x v="3"/>
  </r>
  <r>
    <d v="2025-05-05T00:00:00"/>
    <s v="Evening"/>
    <x v="4"/>
    <s v="Snack"/>
    <n v="94"/>
    <n v="30"/>
    <n v="5"/>
    <n v="10"/>
    <n v="150"/>
    <x v="0"/>
    <s v="Weekday"/>
    <n v="5"/>
    <s v="Taste"/>
    <x v="0"/>
    <s v="Samosa_Snack"/>
    <s v="Good"/>
    <n v="5"/>
    <x v="0"/>
  </r>
  <r>
    <d v="2025-04-28T00:00:00"/>
    <s v="Morning"/>
    <x v="1"/>
    <s v="Beverage"/>
    <n v="19"/>
    <n v="16"/>
    <n v="10"/>
    <n v="22"/>
    <n v="192"/>
    <x v="0"/>
    <s v="Weekend"/>
    <n v="2"/>
    <s v="Hygiene"/>
    <x v="2"/>
    <s v="Mojito_Beverage"/>
    <s v="Average"/>
    <n v="12"/>
    <x v="0"/>
  </r>
  <r>
    <d v="2025-05-26T00:00:00"/>
    <s v="Morning"/>
    <x v="3"/>
    <s v="Snack"/>
    <n v="52"/>
    <n v="10"/>
    <n v="15"/>
    <n v="30"/>
    <n v="150"/>
    <x v="2"/>
    <s v="Weekday"/>
    <n v="1"/>
    <s v="Taste"/>
    <x v="0"/>
    <s v="Grilled Sandwich_Snack"/>
    <s v="Average"/>
    <n v="15"/>
    <x v="0"/>
  </r>
  <r>
    <d v="2025-06-20T00:00:00"/>
    <s v="Evening"/>
    <x v="1"/>
    <s v="Beverage"/>
    <n v="33"/>
    <n v="16"/>
    <n v="10"/>
    <n v="22"/>
    <n v="192"/>
    <x v="2"/>
    <s v="Weekend"/>
    <n v="4"/>
    <s v="Taste"/>
    <x v="1"/>
    <s v="Mojito_Beverage"/>
    <s v="Good"/>
    <n v="12"/>
    <x v="5"/>
  </r>
  <r>
    <d v="2025-05-12T00:00:00"/>
    <s v="Evening"/>
    <x v="3"/>
    <s v="Snack"/>
    <n v="86"/>
    <n v="47"/>
    <n v="15"/>
    <n v="30"/>
    <n v="705"/>
    <x v="0"/>
    <s v="Weekday"/>
    <n v="5"/>
    <s v="Hygiene"/>
    <x v="0"/>
    <s v="Grilled Sandwich_Snack"/>
    <s v="Good"/>
    <n v="15"/>
    <x v="0"/>
  </r>
  <r>
    <d v="2025-06-16T00:00:00"/>
    <s v="Morning"/>
    <x v="0"/>
    <s v="Beverage"/>
    <n v="23"/>
    <n v="8"/>
    <n v="12"/>
    <n v="25"/>
    <n v="104"/>
    <x v="1"/>
    <s v="Weekday"/>
    <n v="1"/>
    <s v="Taste"/>
    <x v="1"/>
    <s v="Mango Lassi_Beverage"/>
    <s v="Average"/>
    <n v="13"/>
    <x v="0"/>
  </r>
  <r>
    <d v="2025-07-15T00:00:00"/>
    <s v="Morning"/>
    <x v="0"/>
    <s v="Beverage"/>
    <n v="84"/>
    <n v="37"/>
    <n v="12"/>
    <n v="25"/>
    <n v="481"/>
    <x v="0"/>
    <s v="Exam Week"/>
    <n v="3"/>
    <s v="Quantity"/>
    <x v="3"/>
    <s v="Mango Lassi_Beverage"/>
    <s v="Average"/>
    <n v="13"/>
    <x v="2"/>
  </r>
  <r>
    <d v="2025-05-26T00:00:00"/>
    <s v="Lunch"/>
    <x v="0"/>
    <s v="Beverage"/>
    <n v="67"/>
    <n v="14"/>
    <n v="12"/>
    <n v="25"/>
    <n v="182"/>
    <x v="1"/>
    <s v="Weekday"/>
    <n v="3"/>
    <s v="Hygiene"/>
    <x v="0"/>
    <s v="Mango Lassi_Beverage"/>
    <s v="Average"/>
    <n v="13"/>
    <x v="0"/>
  </r>
  <r>
    <d v="2025-06-08T00:00:00"/>
    <s v="Evening"/>
    <x v="9"/>
    <s v="Main"/>
    <n v="48"/>
    <n v="39"/>
    <n v="6"/>
    <n v="12"/>
    <n v="234"/>
    <x v="2"/>
    <s v="Weekday"/>
    <n v="3"/>
    <s v="Taste"/>
    <x v="1"/>
    <s v="Chapati_Main"/>
    <s v="Average"/>
    <n v="6"/>
    <x v="3"/>
  </r>
  <r>
    <d v="2025-05-30T00:00:00"/>
    <s v="Lunch"/>
    <x v="5"/>
    <s v="Beverage"/>
    <n v="13"/>
    <n v="9"/>
    <n v="10"/>
    <n v="22"/>
    <n v="108"/>
    <x v="2"/>
    <s v="Weekend"/>
    <n v="2"/>
    <s v="Taste"/>
    <x v="0"/>
    <s v="Lemon Juice_Beverage"/>
    <s v="Average"/>
    <n v="12"/>
    <x v="5"/>
  </r>
  <r>
    <d v="2025-06-16T00:00:00"/>
    <s v="Lunch"/>
    <x v="10"/>
    <s v="Snack"/>
    <n v="68"/>
    <n v="37"/>
    <n v="6"/>
    <n v="14"/>
    <n v="296"/>
    <x v="2"/>
    <s v="Weekend"/>
    <n v="2"/>
    <s v="Hygiene"/>
    <x v="1"/>
    <s v="Sundal_Snack"/>
    <s v="Average"/>
    <n v="8"/>
    <x v="0"/>
  </r>
  <r>
    <d v="2025-06-08T00:00:00"/>
    <s v="Lunch"/>
    <x v="11"/>
    <s v="Snack"/>
    <n v="35"/>
    <n v="15"/>
    <n v="18"/>
    <n v="40"/>
    <n v="330"/>
    <x v="2"/>
    <s v="Exam Week"/>
    <n v="1"/>
    <s v="Quantity"/>
    <x v="1"/>
    <s v="Paneer Roll_Snack"/>
    <s v="Average"/>
    <n v="22"/>
    <x v="3"/>
  </r>
  <r>
    <d v="2025-07-14T00:00:00"/>
    <s v="Evening"/>
    <x v="2"/>
    <s v="Main"/>
    <n v="75"/>
    <n v="17"/>
    <n v="25"/>
    <n v="45"/>
    <n v="340"/>
    <x v="0"/>
    <s v="Weekday"/>
    <n v="1"/>
    <s v="Taste"/>
    <x v="3"/>
    <s v="Chole Bhature_Main"/>
    <s v="Average"/>
    <n v="20"/>
    <x v="0"/>
  </r>
  <r>
    <d v="2025-06-18T00:00:00"/>
    <s v="Lunch"/>
    <x v="9"/>
    <s v="Main"/>
    <n v="50"/>
    <n v="17"/>
    <n v="6"/>
    <n v="12"/>
    <n v="102"/>
    <x v="2"/>
    <s v="Weekend"/>
    <n v="4"/>
    <s v="Taste"/>
    <x v="1"/>
    <s v="Chapati_Main"/>
    <s v="Good"/>
    <n v="6"/>
    <x v="1"/>
  </r>
  <r>
    <d v="2025-07-25T00:00:00"/>
    <s v="Lunch"/>
    <x v="8"/>
    <s v="Main"/>
    <n v="100"/>
    <n v="31"/>
    <n v="20"/>
    <n v="35"/>
    <n v="465"/>
    <x v="1"/>
    <s v="Weekend"/>
    <n v="5"/>
    <s v="Quantity"/>
    <x v="3"/>
    <s v="Veg Pulao_Main"/>
    <s v="Good"/>
    <n v="15"/>
    <x v="5"/>
  </r>
  <r>
    <d v="2025-06-30T00:00:00"/>
    <s v="Lunch"/>
    <x v="2"/>
    <s v="Main"/>
    <n v="76"/>
    <n v="31"/>
    <n v="25"/>
    <n v="45"/>
    <n v="620"/>
    <x v="2"/>
    <s v="Weekend"/>
    <n v="1"/>
    <s v="Taste"/>
    <x v="1"/>
    <s v="Chole Bhature_Main"/>
    <s v="Average"/>
    <n v="20"/>
    <x v="0"/>
  </r>
  <r>
    <d v="2025-06-21T00:00:00"/>
    <s v="Morning"/>
    <x v="5"/>
    <s v="Beverage"/>
    <n v="94"/>
    <n v="19"/>
    <n v="10"/>
    <n v="22"/>
    <n v="228"/>
    <x v="0"/>
    <s v="Weekday"/>
    <n v="5"/>
    <s v="Hygiene"/>
    <x v="1"/>
    <s v="Lemon Juice_Beverage"/>
    <s v="Good"/>
    <n v="12"/>
    <x v="4"/>
  </r>
  <r>
    <d v="2025-05-29T00:00:00"/>
    <s v="Lunch"/>
    <x v="5"/>
    <s v="Beverage"/>
    <n v="85"/>
    <n v="54"/>
    <n v="10"/>
    <n v="22"/>
    <n v="648"/>
    <x v="1"/>
    <s v="Weekday"/>
    <n v="1"/>
    <s v="Quantity"/>
    <x v="0"/>
    <s v="Lemon Juice_Beverage"/>
    <s v="Average"/>
    <n v="12"/>
    <x v="6"/>
  </r>
  <r>
    <d v="2025-05-29T00:00:00"/>
    <s v="Evening"/>
    <x v="8"/>
    <s v="Main"/>
    <n v="84"/>
    <n v="53"/>
    <n v="20"/>
    <n v="35"/>
    <n v="795"/>
    <x v="0"/>
    <s v="Weekend"/>
    <n v="4"/>
    <s v="Taste"/>
    <x v="0"/>
    <s v="Veg Pulao_Main"/>
    <s v="Good"/>
    <n v="15"/>
    <x v="6"/>
  </r>
  <r>
    <d v="2025-05-13T00:00:00"/>
    <s v="Morning"/>
    <x v="3"/>
    <s v="Snack"/>
    <n v="64"/>
    <n v="9"/>
    <n v="15"/>
    <n v="30"/>
    <n v="135"/>
    <x v="0"/>
    <s v="Weekday"/>
    <n v="4"/>
    <s v="Hygiene"/>
    <x v="0"/>
    <s v="Grilled Sandwich_Snack"/>
    <s v="Good"/>
    <n v="15"/>
    <x v="2"/>
  </r>
  <r>
    <d v="2025-06-24T00:00:00"/>
    <s v="Morning"/>
    <x v="3"/>
    <s v="Snack"/>
    <n v="10"/>
    <n v="7"/>
    <n v="15"/>
    <n v="30"/>
    <n v="105"/>
    <x v="2"/>
    <s v="Exam Week"/>
    <n v="1"/>
    <s v="Taste"/>
    <x v="1"/>
    <s v="Grilled Sandwich_Snack"/>
    <s v="Average"/>
    <n v="15"/>
    <x v="2"/>
  </r>
  <r>
    <d v="2025-06-30T00:00:00"/>
    <s v="Morning"/>
    <x v="10"/>
    <s v="Snack"/>
    <n v="10"/>
    <n v="8"/>
    <n v="6"/>
    <n v="14"/>
    <n v="64"/>
    <x v="2"/>
    <s v="Exam Week"/>
    <n v="4"/>
    <s v="Hygiene"/>
    <x v="1"/>
    <s v="Sundal_Snack"/>
    <s v="Good"/>
    <n v="8"/>
    <x v="0"/>
  </r>
  <r>
    <d v="2025-05-24T00:00:00"/>
    <s v="Evening"/>
    <x v="10"/>
    <s v="Snack"/>
    <n v="45"/>
    <n v="7"/>
    <n v="6"/>
    <n v="14"/>
    <n v="56"/>
    <x v="0"/>
    <s v="Weekday"/>
    <n v="3"/>
    <s v="Taste"/>
    <x v="0"/>
    <s v="Sundal_Snack"/>
    <s v="Average"/>
    <n v="8"/>
    <x v="4"/>
  </r>
  <r>
    <d v="2025-05-05T00:00:00"/>
    <s v="Lunch"/>
    <x v="6"/>
    <s v="Beverage"/>
    <n v="73"/>
    <n v="58"/>
    <n v="12"/>
    <n v="28"/>
    <n v="928"/>
    <x v="0"/>
    <s v="Exam Week"/>
    <n v="4"/>
    <s v="Taste"/>
    <x v="0"/>
    <s v="Cold Coffee_Beverage"/>
    <s v="Good"/>
    <n v="16"/>
    <x v="0"/>
  </r>
  <r>
    <d v="2025-06-02T00:00:00"/>
    <s v="Lunch"/>
    <x v="3"/>
    <s v="Snack"/>
    <n v="74"/>
    <n v="60"/>
    <n v="15"/>
    <n v="30"/>
    <n v="900"/>
    <x v="1"/>
    <s v="Weekday"/>
    <n v="2"/>
    <s v="Taste"/>
    <x v="1"/>
    <s v="Grilled Sandwich_Snack"/>
    <s v="Average"/>
    <n v="15"/>
    <x v="0"/>
  </r>
  <r>
    <d v="2025-06-12T00:00:00"/>
    <s v="Evening"/>
    <x v="3"/>
    <s v="Snack"/>
    <n v="65"/>
    <n v="9"/>
    <n v="15"/>
    <n v="30"/>
    <n v="135"/>
    <x v="1"/>
    <s v="Weekday"/>
    <n v="4"/>
    <s v="Taste"/>
    <x v="1"/>
    <s v="Grilled Sandwich_Snack"/>
    <s v="Good"/>
    <n v="15"/>
    <x v="6"/>
  </r>
  <r>
    <d v="2025-06-24T00:00:00"/>
    <s v="Evening"/>
    <x v="4"/>
    <s v="Snack"/>
    <n v="50"/>
    <n v="29"/>
    <n v="5"/>
    <n v="10"/>
    <n v="145"/>
    <x v="2"/>
    <s v="Weekday"/>
    <n v="3"/>
    <s v="Hygiene"/>
    <x v="1"/>
    <s v="Samosa_Snack"/>
    <s v="Average"/>
    <n v="5"/>
    <x v="2"/>
  </r>
  <r>
    <d v="2025-07-21T00:00:00"/>
    <s v="Lunch"/>
    <x v="4"/>
    <s v="Snack"/>
    <n v="11"/>
    <n v="11"/>
    <n v="5"/>
    <n v="10"/>
    <n v="55"/>
    <x v="1"/>
    <s v="Exam Week"/>
    <n v="1"/>
    <s v="Hygiene"/>
    <x v="3"/>
    <s v="Samosa_Snack"/>
    <s v="Average"/>
    <n v="5"/>
    <x v="0"/>
  </r>
  <r>
    <d v="2025-05-09T00:00:00"/>
    <s v="Morning"/>
    <x v="7"/>
    <s v="Main"/>
    <n v="13"/>
    <n v="13"/>
    <n v="8"/>
    <n v="20"/>
    <n v="156"/>
    <x v="2"/>
    <s v="Exam Week"/>
    <n v="3"/>
    <s v="Hygiene"/>
    <x v="0"/>
    <s v="Idli_Main"/>
    <s v="Average"/>
    <n v="12"/>
    <x v="5"/>
  </r>
  <r>
    <d v="2025-05-03T00:00:00"/>
    <s v="Lunch"/>
    <x v="10"/>
    <s v="Snack"/>
    <n v="11"/>
    <n v="7"/>
    <n v="6"/>
    <n v="14"/>
    <n v="56"/>
    <x v="2"/>
    <s v="Weekend"/>
    <n v="1"/>
    <s v="Hygiene"/>
    <x v="0"/>
    <s v="Sundal_Snack"/>
    <s v="Average"/>
    <n v="8"/>
    <x v="4"/>
  </r>
  <r>
    <d v="2025-07-10T00:00:00"/>
    <s v="Lunch"/>
    <x v="10"/>
    <s v="Snack"/>
    <n v="31"/>
    <n v="8"/>
    <n v="6"/>
    <n v="14"/>
    <n v="64"/>
    <x v="2"/>
    <s v="Weekday"/>
    <n v="4"/>
    <s v="Quantity"/>
    <x v="3"/>
    <s v="Sundal_Snack"/>
    <s v="Good"/>
    <n v="8"/>
    <x v="6"/>
  </r>
  <r>
    <d v="2025-06-11T00:00:00"/>
    <s v="Morning"/>
    <x v="10"/>
    <s v="Snack"/>
    <n v="45"/>
    <n v="34"/>
    <n v="6"/>
    <n v="14"/>
    <n v="272"/>
    <x v="2"/>
    <s v="Weekday"/>
    <n v="3"/>
    <s v="Taste"/>
    <x v="1"/>
    <s v="Sundal_Snack"/>
    <s v="Average"/>
    <n v="8"/>
    <x v="1"/>
  </r>
  <r>
    <d v="2025-07-19T00:00:00"/>
    <s v="Evening"/>
    <x v="2"/>
    <s v="Main"/>
    <n v="58"/>
    <n v="38"/>
    <n v="25"/>
    <n v="45"/>
    <n v="760"/>
    <x v="1"/>
    <s v="Weekday"/>
    <n v="1"/>
    <s v="Hygiene"/>
    <x v="3"/>
    <s v="Chole Bhature_Main"/>
    <s v="Average"/>
    <n v="20"/>
    <x v="4"/>
  </r>
  <r>
    <d v="2025-07-19T00:00:00"/>
    <s v="Morning"/>
    <x v="8"/>
    <s v="Main"/>
    <n v="70"/>
    <n v="51"/>
    <n v="20"/>
    <n v="35"/>
    <n v="765"/>
    <x v="1"/>
    <s v="Exam Week"/>
    <n v="3"/>
    <s v="Quantity"/>
    <x v="3"/>
    <s v="Veg Pulao_Main"/>
    <s v="Average"/>
    <n v="15"/>
    <x v="4"/>
  </r>
  <r>
    <d v="2025-05-16T00:00:00"/>
    <s v="Lunch"/>
    <x v="2"/>
    <s v="Main"/>
    <n v="12"/>
    <n v="7"/>
    <n v="25"/>
    <n v="45"/>
    <n v="140"/>
    <x v="1"/>
    <s v="Weekend"/>
    <n v="1"/>
    <s v="Hygiene"/>
    <x v="0"/>
    <s v="Chole Bhature_Main"/>
    <s v="Average"/>
    <n v="20"/>
    <x v="5"/>
  </r>
  <r>
    <d v="2025-07-17T00:00:00"/>
    <s v="Morning"/>
    <x v="2"/>
    <s v="Main"/>
    <n v="18"/>
    <n v="18"/>
    <n v="25"/>
    <n v="45"/>
    <n v="360"/>
    <x v="1"/>
    <s v="Exam Week"/>
    <n v="3"/>
    <s v="Hygiene"/>
    <x v="3"/>
    <s v="Chole Bhature_Main"/>
    <s v="Average"/>
    <n v="20"/>
    <x v="6"/>
  </r>
  <r>
    <d v="2025-06-14T00:00:00"/>
    <s v="Lunch"/>
    <x v="5"/>
    <s v="Beverage"/>
    <n v="49"/>
    <n v="23"/>
    <n v="10"/>
    <n v="22"/>
    <n v="276"/>
    <x v="2"/>
    <s v="Weekend"/>
    <n v="4"/>
    <s v="Hygiene"/>
    <x v="1"/>
    <s v="Lemon Juice_Beverage"/>
    <s v="Good"/>
    <n v="12"/>
    <x v="4"/>
  </r>
  <r>
    <d v="2025-06-27T00:00:00"/>
    <s v="Morning"/>
    <x v="3"/>
    <s v="Snack"/>
    <n v="74"/>
    <n v="34"/>
    <n v="15"/>
    <n v="30"/>
    <n v="510"/>
    <x v="1"/>
    <s v="Exam Week"/>
    <n v="4"/>
    <s v="Hygiene"/>
    <x v="1"/>
    <s v="Grilled Sandwich_Snack"/>
    <s v="Good"/>
    <n v="15"/>
    <x v="5"/>
  </r>
  <r>
    <d v="2025-07-02T00:00:00"/>
    <s v="Lunch"/>
    <x v="7"/>
    <s v="Main"/>
    <n v="57"/>
    <n v="38"/>
    <n v="8"/>
    <n v="20"/>
    <n v="456"/>
    <x v="1"/>
    <s v="Weekend"/>
    <n v="2"/>
    <s v="Quantity"/>
    <x v="3"/>
    <s v="Idli_Main"/>
    <s v="Average"/>
    <n v="12"/>
    <x v="1"/>
  </r>
  <r>
    <d v="2025-06-17T00:00:00"/>
    <s v="Lunch"/>
    <x v="1"/>
    <s v="Beverage"/>
    <n v="48"/>
    <n v="41"/>
    <n v="10"/>
    <n v="22"/>
    <n v="492"/>
    <x v="1"/>
    <s v="Weekday"/>
    <n v="5"/>
    <s v="Quantity"/>
    <x v="1"/>
    <s v="Mojito_Beverage"/>
    <s v="Good"/>
    <n v="12"/>
    <x v="2"/>
  </r>
  <r>
    <d v="2025-06-06T00:00:00"/>
    <s v="Evening"/>
    <x v="8"/>
    <s v="Main"/>
    <n v="91"/>
    <n v="6"/>
    <n v="20"/>
    <n v="35"/>
    <n v="90"/>
    <x v="0"/>
    <s v="Exam Week"/>
    <n v="2"/>
    <s v="Quantity"/>
    <x v="1"/>
    <s v="Veg Pulao_Main"/>
    <s v="Average"/>
    <n v="15"/>
    <x v="5"/>
  </r>
  <r>
    <d v="2025-06-12T00:00:00"/>
    <s v="Evening"/>
    <x v="4"/>
    <s v="Snack"/>
    <n v="73"/>
    <n v="13"/>
    <n v="5"/>
    <n v="10"/>
    <n v="65"/>
    <x v="2"/>
    <s v="Exam Week"/>
    <n v="1"/>
    <s v="Quantity"/>
    <x v="1"/>
    <s v="Samosa_Snack"/>
    <s v="Average"/>
    <n v="5"/>
    <x v="6"/>
  </r>
  <r>
    <d v="2025-07-07T00:00:00"/>
    <s v="Morning"/>
    <x v="1"/>
    <s v="Beverage"/>
    <n v="73"/>
    <n v="63"/>
    <n v="10"/>
    <n v="22"/>
    <n v="756"/>
    <x v="2"/>
    <s v="Weekend"/>
    <n v="1"/>
    <s v="Quantity"/>
    <x v="3"/>
    <s v="Mojito_Beverage"/>
    <s v="Average"/>
    <n v="12"/>
    <x v="0"/>
  </r>
  <r>
    <d v="2025-07-05T00:00:00"/>
    <s v="Lunch"/>
    <x v="2"/>
    <s v="Main"/>
    <n v="35"/>
    <n v="14"/>
    <n v="25"/>
    <n v="45"/>
    <n v="280"/>
    <x v="2"/>
    <s v="Exam Week"/>
    <n v="5"/>
    <s v="Hygiene"/>
    <x v="3"/>
    <s v="Chole Bhature_Main"/>
    <s v="Good"/>
    <n v="20"/>
    <x v="4"/>
  </r>
  <r>
    <d v="2025-04-28T00:00:00"/>
    <s v="Lunch"/>
    <x v="3"/>
    <s v="Snack"/>
    <n v="98"/>
    <n v="17"/>
    <n v="15"/>
    <n v="30"/>
    <n v="255"/>
    <x v="1"/>
    <s v="Exam Week"/>
    <n v="1"/>
    <s v="Quantity"/>
    <x v="2"/>
    <s v="Grilled Sandwich_Snack"/>
    <s v="Average"/>
    <n v="15"/>
    <x v="0"/>
  </r>
  <r>
    <d v="2025-07-11T00:00:00"/>
    <s v="Morning"/>
    <x v="3"/>
    <s v="Snack"/>
    <n v="34"/>
    <n v="11"/>
    <n v="15"/>
    <n v="30"/>
    <n v="165"/>
    <x v="2"/>
    <s v="Weekend"/>
    <n v="2"/>
    <s v="Quantity"/>
    <x v="3"/>
    <s v="Grilled Sandwich_Snack"/>
    <s v="Average"/>
    <n v="15"/>
    <x v="5"/>
  </r>
  <r>
    <d v="2025-06-22T00:00:00"/>
    <s v="Lunch"/>
    <x v="4"/>
    <s v="Snack"/>
    <n v="97"/>
    <n v="14"/>
    <n v="5"/>
    <n v="10"/>
    <n v="70"/>
    <x v="0"/>
    <s v="Weekday"/>
    <n v="4"/>
    <s v="Hygiene"/>
    <x v="1"/>
    <s v="Samosa_Snack"/>
    <s v="Good"/>
    <n v="5"/>
    <x v="3"/>
  </r>
  <r>
    <d v="2025-07-27T00:00:00"/>
    <s v="Evening"/>
    <x v="9"/>
    <s v="Main"/>
    <n v="89"/>
    <n v="60"/>
    <n v="6"/>
    <n v="12"/>
    <n v="360"/>
    <x v="2"/>
    <s v="Weekday"/>
    <n v="1"/>
    <s v="Quantity"/>
    <x v="3"/>
    <s v="Chapati_Main"/>
    <s v="Average"/>
    <n v="6"/>
    <x v="3"/>
  </r>
  <r>
    <d v="2025-06-10T00:00:00"/>
    <s v="Evening"/>
    <x v="10"/>
    <s v="Snack"/>
    <n v="22"/>
    <n v="11"/>
    <n v="6"/>
    <n v="14"/>
    <n v="88"/>
    <x v="2"/>
    <s v="Weekday"/>
    <n v="4"/>
    <s v="Hygiene"/>
    <x v="1"/>
    <s v="Sundal_Snack"/>
    <s v="Good"/>
    <n v="8"/>
    <x v="2"/>
  </r>
  <r>
    <d v="2025-05-29T00:00:00"/>
    <s v="Lunch"/>
    <x v="11"/>
    <s v="Snack"/>
    <n v="80"/>
    <n v="46"/>
    <n v="18"/>
    <n v="40"/>
    <n v="1012"/>
    <x v="2"/>
    <s v="Weekend"/>
    <n v="4"/>
    <s v="Taste"/>
    <x v="0"/>
    <s v="Paneer Roll_Snack"/>
    <s v="Good"/>
    <n v="22"/>
    <x v="6"/>
  </r>
  <r>
    <d v="2025-05-23T00:00:00"/>
    <s v="Morning"/>
    <x v="4"/>
    <s v="Snack"/>
    <n v="82"/>
    <n v="58"/>
    <n v="5"/>
    <n v="10"/>
    <n v="290"/>
    <x v="2"/>
    <s v="Weekday"/>
    <n v="2"/>
    <s v="Quantity"/>
    <x v="0"/>
    <s v="Samosa_Snack"/>
    <s v="Average"/>
    <n v="5"/>
    <x v="5"/>
  </r>
  <r>
    <d v="2025-05-22T00:00:00"/>
    <s v="Morning"/>
    <x v="8"/>
    <s v="Main"/>
    <n v="96"/>
    <n v="57"/>
    <n v="20"/>
    <n v="35"/>
    <n v="855"/>
    <x v="1"/>
    <s v="Weekday"/>
    <n v="3"/>
    <s v="Hygiene"/>
    <x v="0"/>
    <s v="Veg Pulao_Main"/>
    <s v="Average"/>
    <n v="15"/>
    <x v="6"/>
  </r>
  <r>
    <d v="2025-05-22T00:00:00"/>
    <s v="Evening"/>
    <x v="8"/>
    <s v="Main"/>
    <n v="75"/>
    <n v="62"/>
    <n v="20"/>
    <n v="35"/>
    <n v="930"/>
    <x v="0"/>
    <s v="Weekend"/>
    <n v="2"/>
    <s v="Quantity"/>
    <x v="0"/>
    <s v="Veg Pulao_Main"/>
    <s v="Average"/>
    <n v="15"/>
    <x v="6"/>
  </r>
  <r>
    <d v="2025-07-10T00:00:00"/>
    <s v="Evening"/>
    <x v="11"/>
    <s v="Snack"/>
    <n v="90"/>
    <n v="39"/>
    <n v="18"/>
    <n v="40"/>
    <n v="858"/>
    <x v="0"/>
    <s v="Weekend"/>
    <n v="5"/>
    <s v="Taste"/>
    <x v="3"/>
    <s v="Paneer Roll_Snack"/>
    <s v="Good"/>
    <n v="22"/>
    <x v="6"/>
  </r>
  <r>
    <d v="2025-07-15T00:00:00"/>
    <s v="Evening"/>
    <x v="11"/>
    <s v="Snack"/>
    <n v="83"/>
    <n v="35"/>
    <n v="18"/>
    <n v="40"/>
    <n v="770"/>
    <x v="2"/>
    <s v="Exam Week"/>
    <n v="2"/>
    <s v="Hygiene"/>
    <x v="3"/>
    <s v="Paneer Roll_Snack"/>
    <s v="Average"/>
    <n v="22"/>
    <x v="2"/>
  </r>
  <r>
    <d v="2025-05-08T00:00:00"/>
    <s v="Evening"/>
    <x v="3"/>
    <s v="Snack"/>
    <n v="66"/>
    <n v="35"/>
    <n v="15"/>
    <n v="30"/>
    <n v="525"/>
    <x v="2"/>
    <s v="Weekday"/>
    <n v="4"/>
    <s v="Taste"/>
    <x v="0"/>
    <s v="Grilled Sandwich_Snack"/>
    <s v="Good"/>
    <n v="15"/>
    <x v="6"/>
  </r>
  <r>
    <d v="2025-07-15T00:00:00"/>
    <s v="Morning"/>
    <x v="8"/>
    <s v="Main"/>
    <n v="64"/>
    <n v="27"/>
    <n v="20"/>
    <n v="35"/>
    <n v="405"/>
    <x v="0"/>
    <s v="Exam Week"/>
    <n v="2"/>
    <s v="Taste"/>
    <x v="3"/>
    <s v="Veg Pulao_Main"/>
    <s v="Average"/>
    <n v="15"/>
    <x v="2"/>
  </r>
  <r>
    <d v="2025-07-27T00:00:00"/>
    <s v="Morning"/>
    <x v="4"/>
    <s v="Snack"/>
    <n v="63"/>
    <n v="45"/>
    <n v="5"/>
    <n v="10"/>
    <n v="225"/>
    <x v="0"/>
    <s v="Weekday"/>
    <n v="1"/>
    <s v="Taste"/>
    <x v="3"/>
    <s v="Samosa_Snack"/>
    <s v="Average"/>
    <n v="5"/>
    <x v="3"/>
  </r>
  <r>
    <d v="2025-05-10T00:00:00"/>
    <s v="Lunch"/>
    <x v="1"/>
    <s v="Beverage"/>
    <n v="31"/>
    <n v="30"/>
    <n v="10"/>
    <n v="22"/>
    <n v="360"/>
    <x v="1"/>
    <s v="Exam Week"/>
    <n v="3"/>
    <s v="Taste"/>
    <x v="0"/>
    <s v="Mojito_Beverage"/>
    <s v="Average"/>
    <n v="12"/>
    <x v="4"/>
  </r>
  <r>
    <d v="2025-05-08T00:00:00"/>
    <s v="Evening"/>
    <x v="9"/>
    <s v="Main"/>
    <n v="23"/>
    <n v="7"/>
    <n v="6"/>
    <n v="12"/>
    <n v="42"/>
    <x v="2"/>
    <s v="Exam Week"/>
    <n v="5"/>
    <s v="Taste"/>
    <x v="0"/>
    <s v="Chapati_Main"/>
    <s v="Good"/>
    <n v="6"/>
    <x v="6"/>
  </r>
  <r>
    <d v="2025-07-11T00:00:00"/>
    <s v="Evening"/>
    <x v="10"/>
    <s v="Snack"/>
    <n v="55"/>
    <n v="35"/>
    <n v="6"/>
    <n v="14"/>
    <n v="280"/>
    <x v="1"/>
    <s v="Weekend"/>
    <n v="2"/>
    <s v="Taste"/>
    <x v="3"/>
    <s v="Sundal_Snack"/>
    <s v="Average"/>
    <n v="8"/>
    <x v="5"/>
  </r>
  <r>
    <d v="2025-07-27T00:00:00"/>
    <s v="Evening"/>
    <x v="1"/>
    <s v="Beverage"/>
    <n v="78"/>
    <n v="59"/>
    <n v="10"/>
    <n v="22"/>
    <n v="708"/>
    <x v="2"/>
    <s v="Weekday"/>
    <n v="5"/>
    <s v="Quantity"/>
    <x v="3"/>
    <s v="Mojito_Beverage"/>
    <s v="Good"/>
    <n v="12"/>
    <x v="3"/>
  </r>
  <r>
    <d v="2025-06-16T00:00:00"/>
    <s v="Lunch"/>
    <x v="7"/>
    <s v="Main"/>
    <n v="56"/>
    <n v="34"/>
    <n v="8"/>
    <n v="20"/>
    <n v="408"/>
    <x v="0"/>
    <s v="Weekend"/>
    <n v="5"/>
    <s v="Taste"/>
    <x v="1"/>
    <s v="Idli_Main"/>
    <s v="Good"/>
    <n v="12"/>
    <x v="0"/>
  </r>
  <r>
    <d v="2025-05-04T00:00:00"/>
    <s v="Lunch"/>
    <x v="10"/>
    <s v="Snack"/>
    <n v="88"/>
    <n v="32"/>
    <n v="6"/>
    <n v="14"/>
    <n v="256"/>
    <x v="0"/>
    <s v="Weekend"/>
    <n v="3"/>
    <s v="Taste"/>
    <x v="0"/>
    <s v="Sundal_Snack"/>
    <s v="Average"/>
    <n v="8"/>
    <x v="3"/>
  </r>
  <r>
    <d v="2025-04-30T00:00:00"/>
    <s v="Lunch"/>
    <x v="11"/>
    <s v="Snack"/>
    <n v="35"/>
    <n v="18"/>
    <n v="18"/>
    <n v="40"/>
    <n v="396"/>
    <x v="2"/>
    <s v="Exam Week"/>
    <n v="1"/>
    <s v="Quantity"/>
    <x v="2"/>
    <s v="Paneer Roll_Snack"/>
    <s v="Average"/>
    <n v="22"/>
    <x v="1"/>
  </r>
  <r>
    <d v="2025-06-29T00:00:00"/>
    <s v="Evening"/>
    <x v="8"/>
    <s v="Main"/>
    <n v="89"/>
    <n v="71"/>
    <n v="20"/>
    <n v="35"/>
    <n v="1065"/>
    <x v="0"/>
    <s v="Weekend"/>
    <n v="1"/>
    <s v="Quantity"/>
    <x v="1"/>
    <s v="Veg Pulao_Main"/>
    <s v="Average"/>
    <n v="15"/>
    <x v="3"/>
  </r>
  <r>
    <d v="2025-07-17T00:00:00"/>
    <s v="Lunch"/>
    <x v="9"/>
    <s v="Main"/>
    <n v="87"/>
    <n v="87"/>
    <n v="6"/>
    <n v="12"/>
    <n v="522"/>
    <x v="2"/>
    <s v="Weekday"/>
    <n v="2"/>
    <s v="Taste"/>
    <x v="3"/>
    <s v="Chapati_Main"/>
    <s v="Average"/>
    <n v="6"/>
    <x v="6"/>
  </r>
  <r>
    <d v="2025-06-10T00:00:00"/>
    <s v="Lunch"/>
    <x v="2"/>
    <s v="Main"/>
    <n v="23"/>
    <n v="6"/>
    <n v="25"/>
    <n v="45"/>
    <n v="120"/>
    <x v="2"/>
    <s v="Weekday"/>
    <n v="3"/>
    <s v="Quantity"/>
    <x v="1"/>
    <s v="Chole Bhature_Main"/>
    <s v="Average"/>
    <n v="20"/>
    <x v="2"/>
  </r>
  <r>
    <d v="2025-07-24T00:00:00"/>
    <s v="Lunch"/>
    <x v="5"/>
    <s v="Beverage"/>
    <n v="21"/>
    <n v="8"/>
    <n v="10"/>
    <n v="22"/>
    <n v="96"/>
    <x v="1"/>
    <s v="Weekend"/>
    <n v="4"/>
    <s v="Quantity"/>
    <x v="3"/>
    <s v="Lemon Juice_Beverage"/>
    <s v="Good"/>
    <n v="12"/>
    <x v="6"/>
  </r>
  <r>
    <d v="2025-07-13T00:00:00"/>
    <s v="Morning"/>
    <x v="2"/>
    <s v="Main"/>
    <n v="58"/>
    <n v="27"/>
    <n v="25"/>
    <n v="45"/>
    <n v="540"/>
    <x v="2"/>
    <s v="Exam Week"/>
    <n v="2"/>
    <s v="Quantity"/>
    <x v="3"/>
    <s v="Chole Bhature_Main"/>
    <s v="Average"/>
    <n v="20"/>
    <x v="3"/>
  </r>
  <r>
    <d v="2025-07-17T00:00:00"/>
    <s v="Morning"/>
    <x v="5"/>
    <s v="Beverage"/>
    <n v="45"/>
    <n v="38"/>
    <n v="10"/>
    <n v="22"/>
    <n v="456"/>
    <x v="0"/>
    <s v="Weekday"/>
    <n v="2"/>
    <s v="Taste"/>
    <x v="3"/>
    <s v="Lemon Juice_Beverage"/>
    <s v="Average"/>
    <n v="12"/>
    <x v="6"/>
  </r>
  <r>
    <d v="2025-07-13T00:00:00"/>
    <s v="Lunch"/>
    <x v="11"/>
    <s v="Snack"/>
    <n v="85"/>
    <n v="9"/>
    <n v="18"/>
    <n v="40"/>
    <n v="198"/>
    <x v="0"/>
    <s v="Weekday"/>
    <n v="4"/>
    <s v="Quantity"/>
    <x v="3"/>
    <s v="Paneer Roll_Snack"/>
    <s v="Good"/>
    <n v="22"/>
    <x v="3"/>
  </r>
  <r>
    <d v="2025-07-10T00:00:00"/>
    <s v="Lunch"/>
    <x v="0"/>
    <s v="Beverage"/>
    <n v="44"/>
    <n v="8"/>
    <n v="12"/>
    <n v="25"/>
    <n v="104"/>
    <x v="0"/>
    <s v="Weekend"/>
    <n v="2"/>
    <s v="Taste"/>
    <x v="3"/>
    <s v="Mango Lassi_Beverage"/>
    <s v="Average"/>
    <n v="13"/>
    <x v="6"/>
  </r>
  <r>
    <d v="2025-05-26T00:00:00"/>
    <s v="Morning"/>
    <x v="10"/>
    <s v="Snack"/>
    <n v="84"/>
    <n v="54"/>
    <n v="6"/>
    <n v="14"/>
    <n v="432"/>
    <x v="0"/>
    <s v="Exam Week"/>
    <n v="2"/>
    <s v="Taste"/>
    <x v="0"/>
    <s v="Sundal_Snack"/>
    <s v="Average"/>
    <n v="8"/>
    <x v="0"/>
  </r>
  <r>
    <d v="2025-06-23T00:00:00"/>
    <s v="Lunch"/>
    <x v="2"/>
    <s v="Main"/>
    <n v="46"/>
    <n v="16"/>
    <n v="25"/>
    <n v="45"/>
    <n v="320"/>
    <x v="2"/>
    <s v="Weekend"/>
    <n v="2"/>
    <s v="Hygiene"/>
    <x v="1"/>
    <s v="Chole Bhature_Main"/>
    <s v="Average"/>
    <n v="20"/>
    <x v="0"/>
  </r>
  <r>
    <d v="2025-07-01T00:00:00"/>
    <s v="Morning"/>
    <x v="8"/>
    <s v="Main"/>
    <n v="81"/>
    <n v="51"/>
    <n v="20"/>
    <n v="35"/>
    <n v="765"/>
    <x v="0"/>
    <s v="Exam Week"/>
    <n v="5"/>
    <s v="Hygiene"/>
    <x v="3"/>
    <s v="Veg Pulao_Main"/>
    <s v="Good"/>
    <n v="15"/>
    <x v="2"/>
  </r>
  <r>
    <d v="2025-07-08T00:00:00"/>
    <s v="Lunch"/>
    <x v="7"/>
    <s v="Main"/>
    <n v="16"/>
    <n v="11"/>
    <n v="8"/>
    <n v="20"/>
    <n v="132"/>
    <x v="0"/>
    <s v="Weekday"/>
    <n v="4"/>
    <s v="Quantity"/>
    <x v="3"/>
    <s v="Idli_Main"/>
    <s v="Good"/>
    <n v="12"/>
    <x v="2"/>
  </r>
  <r>
    <d v="2025-06-04T00:00:00"/>
    <s v="Morning"/>
    <x v="1"/>
    <s v="Beverage"/>
    <n v="16"/>
    <n v="15"/>
    <n v="10"/>
    <n v="22"/>
    <n v="180"/>
    <x v="2"/>
    <s v="Exam Week"/>
    <n v="1"/>
    <s v="Quantity"/>
    <x v="1"/>
    <s v="Mojito_Beverage"/>
    <s v="Average"/>
    <n v="12"/>
    <x v="1"/>
  </r>
  <r>
    <d v="2025-06-12T00:00:00"/>
    <s v="Evening"/>
    <x v="9"/>
    <s v="Main"/>
    <n v="71"/>
    <n v="62"/>
    <n v="6"/>
    <n v="12"/>
    <n v="372"/>
    <x v="0"/>
    <s v="Weekday"/>
    <n v="4"/>
    <s v="Quantity"/>
    <x v="1"/>
    <s v="Chapati_Main"/>
    <s v="Good"/>
    <n v="6"/>
    <x v="6"/>
  </r>
  <r>
    <d v="2025-06-19T00:00:00"/>
    <s v="Evening"/>
    <x v="5"/>
    <s v="Beverage"/>
    <n v="24"/>
    <n v="15"/>
    <n v="10"/>
    <n v="22"/>
    <n v="180"/>
    <x v="2"/>
    <s v="Weekday"/>
    <n v="3"/>
    <s v="Quantity"/>
    <x v="1"/>
    <s v="Lemon Juice_Beverage"/>
    <s v="Average"/>
    <n v="12"/>
    <x v="6"/>
  </r>
  <r>
    <d v="2025-07-24T00:00:00"/>
    <s v="Morning"/>
    <x v="0"/>
    <s v="Beverage"/>
    <n v="20"/>
    <n v="9"/>
    <n v="12"/>
    <n v="25"/>
    <n v="117"/>
    <x v="2"/>
    <s v="Exam Week"/>
    <n v="5"/>
    <s v="Quantity"/>
    <x v="3"/>
    <s v="Mango Lassi_Beverage"/>
    <s v="Good"/>
    <n v="13"/>
    <x v="6"/>
  </r>
  <r>
    <d v="2025-05-13T00:00:00"/>
    <s v="Lunch"/>
    <x v="3"/>
    <s v="Snack"/>
    <n v="82"/>
    <n v="32"/>
    <n v="15"/>
    <n v="30"/>
    <n v="480"/>
    <x v="1"/>
    <s v="Weekend"/>
    <n v="3"/>
    <s v="Quantity"/>
    <x v="0"/>
    <s v="Grilled Sandwich_Snack"/>
    <s v="Average"/>
    <n v="15"/>
    <x v="2"/>
  </r>
  <r>
    <d v="2025-07-23T00:00:00"/>
    <s v="Lunch"/>
    <x v="4"/>
    <s v="Snack"/>
    <n v="81"/>
    <n v="69"/>
    <n v="5"/>
    <n v="10"/>
    <n v="345"/>
    <x v="2"/>
    <s v="Exam Week"/>
    <n v="2"/>
    <s v="Quantity"/>
    <x v="3"/>
    <s v="Samosa_Snack"/>
    <s v="Average"/>
    <n v="5"/>
    <x v="1"/>
  </r>
  <r>
    <d v="2025-05-29T00:00:00"/>
    <s v="Evening"/>
    <x v="2"/>
    <s v="Main"/>
    <n v="64"/>
    <n v="18"/>
    <n v="25"/>
    <n v="45"/>
    <n v="360"/>
    <x v="2"/>
    <s v="Weekday"/>
    <n v="4"/>
    <s v="Taste"/>
    <x v="0"/>
    <s v="Chole Bhature_Main"/>
    <s v="Good"/>
    <n v="20"/>
    <x v="6"/>
  </r>
  <r>
    <d v="2025-06-02T00:00:00"/>
    <s v="Morning"/>
    <x v="2"/>
    <s v="Main"/>
    <n v="25"/>
    <n v="11"/>
    <n v="25"/>
    <n v="45"/>
    <n v="220"/>
    <x v="2"/>
    <s v="Weekday"/>
    <n v="5"/>
    <s v="Taste"/>
    <x v="1"/>
    <s v="Chole Bhature_Main"/>
    <s v="Good"/>
    <n v="20"/>
    <x v="0"/>
  </r>
  <r>
    <d v="2025-07-18T00:00:00"/>
    <s v="Morning"/>
    <x v="0"/>
    <s v="Beverage"/>
    <n v="59"/>
    <n v="15"/>
    <n v="12"/>
    <n v="25"/>
    <n v="195"/>
    <x v="1"/>
    <s v="Weekend"/>
    <n v="4"/>
    <s v="Quantity"/>
    <x v="3"/>
    <s v="Mango Lassi_Beverage"/>
    <s v="Good"/>
    <n v="13"/>
    <x v="5"/>
  </r>
  <r>
    <d v="2025-05-31T00:00:00"/>
    <s v="Lunch"/>
    <x v="6"/>
    <s v="Beverage"/>
    <n v="28"/>
    <n v="5"/>
    <n v="12"/>
    <n v="28"/>
    <n v="80"/>
    <x v="2"/>
    <s v="Weekday"/>
    <n v="4"/>
    <s v="Quantity"/>
    <x v="0"/>
    <s v="Cold Coffee_Beverage"/>
    <s v="Good"/>
    <n v="16"/>
    <x v="4"/>
  </r>
  <r>
    <d v="2025-07-25T00:00:00"/>
    <s v="Evening"/>
    <x v="8"/>
    <s v="Main"/>
    <n v="98"/>
    <n v="66"/>
    <n v="20"/>
    <n v="35"/>
    <n v="990"/>
    <x v="2"/>
    <s v="Weekday"/>
    <n v="5"/>
    <s v="Quantity"/>
    <x v="3"/>
    <s v="Veg Pulao_Main"/>
    <s v="Good"/>
    <n v="15"/>
    <x v="5"/>
  </r>
  <r>
    <d v="2025-06-03T00:00:00"/>
    <s v="Lunch"/>
    <x v="4"/>
    <s v="Snack"/>
    <n v="55"/>
    <n v="20"/>
    <n v="5"/>
    <n v="10"/>
    <n v="100"/>
    <x v="2"/>
    <s v="Weekend"/>
    <n v="1"/>
    <s v="Taste"/>
    <x v="1"/>
    <s v="Samosa_Snack"/>
    <s v="Average"/>
    <n v="5"/>
    <x v="2"/>
  </r>
  <r>
    <d v="2025-05-02T00:00:00"/>
    <s v="Morning"/>
    <x v="11"/>
    <s v="Snack"/>
    <n v="28"/>
    <n v="7"/>
    <n v="18"/>
    <n v="40"/>
    <n v="154"/>
    <x v="2"/>
    <s v="Weekend"/>
    <n v="5"/>
    <s v="Quantity"/>
    <x v="0"/>
    <s v="Paneer Roll_Snack"/>
    <s v="Good"/>
    <n v="22"/>
    <x v="5"/>
  </r>
  <r>
    <d v="2025-05-30T00:00:00"/>
    <s v="Lunch"/>
    <x v="6"/>
    <s v="Beverage"/>
    <n v="90"/>
    <n v="28"/>
    <n v="12"/>
    <n v="28"/>
    <n v="448"/>
    <x v="2"/>
    <s v="Weekday"/>
    <n v="2"/>
    <s v="Quantity"/>
    <x v="0"/>
    <s v="Cold Coffee_Beverage"/>
    <s v="Average"/>
    <n v="16"/>
    <x v="5"/>
  </r>
  <r>
    <d v="2025-06-19T00:00:00"/>
    <s v="Lunch"/>
    <x v="1"/>
    <s v="Beverage"/>
    <n v="12"/>
    <n v="6"/>
    <n v="10"/>
    <n v="22"/>
    <n v="72"/>
    <x v="2"/>
    <s v="Weekday"/>
    <n v="2"/>
    <s v="Quantity"/>
    <x v="1"/>
    <s v="Mojito_Beverage"/>
    <s v="Average"/>
    <n v="12"/>
    <x v="6"/>
  </r>
  <r>
    <d v="2025-06-19T00:00:00"/>
    <s v="Lunch"/>
    <x v="4"/>
    <s v="Snack"/>
    <n v="10"/>
    <n v="5"/>
    <n v="5"/>
    <n v="10"/>
    <n v="25"/>
    <x v="1"/>
    <s v="Weekend"/>
    <n v="5"/>
    <s v="Taste"/>
    <x v="1"/>
    <s v="Samosa_Snack"/>
    <s v="Good"/>
    <n v="5"/>
    <x v="6"/>
  </r>
  <r>
    <d v="2025-06-16T00:00:00"/>
    <s v="Lunch"/>
    <x v="9"/>
    <s v="Main"/>
    <n v="80"/>
    <n v="29"/>
    <n v="6"/>
    <n v="12"/>
    <n v="174"/>
    <x v="1"/>
    <s v="Exam Week"/>
    <n v="1"/>
    <s v="Taste"/>
    <x v="1"/>
    <s v="Chapati_Main"/>
    <s v="Average"/>
    <n v="6"/>
    <x v="0"/>
  </r>
  <r>
    <d v="2025-06-20T00:00:00"/>
    <s v="Evening"/>
    <x v="11"/>
    <s v="Snack"/>
    <n v="13"/>
    <n v="12"/>
    <n v="18"/>
    <n v="40"/>
    <n v="264"/>
    <x v="2"/>
    <s v="Weekend"/>
    <n v="4"/>
    <s v="Hygiene"/>
    <x v="1"/>
    <s v="Paneer Roll_Snack"/>
    <s v="Good"/>
    <n v="22"/>
    <x v="5"/>
  </r>
  <r>
    <d v="2025-07-06T00:00:00"/>
    <s v="Lunch"/>
    <x v="10"/>
    <s v="Snack"/>
    <n v="88"/>
    <n v="72"/>
    <n v="6"/>
    <n v="14"/>
    <n v="576"/>
    <x v="2"/>
    <s v="Weekend"/>
    <n v="4"/>
    <s v="Taste"/>
    <x v="3"/>
    <s v="Sundal_Snack"/>
    <s v="Good"/>
    <n v="8"/>
    <x v="3"/>
  </r>
  <r>
    <d v="2025-05-06T00:00:00"/>
    <s v="Evening"/>
    <x v="9"/>
    <s v="Main"/>
    <n v="66"/>
    <n v="35"/>
    <n v="6"/>
    <n v="12"/>
    <n v="210"/>
    <x v="0"/>
    <s v="Exam Week"/>
    <n v="5"/>
    <s v="Taste"/>
    <x v="0"/>
    <s v="Chapati_Main"/>
    <s v="Good"/>
    <n v="6"/>
    <x v="2"/>
  </r>
  <r>
    <d v="2025-05-18T00:00:00"/>
    <s v="Evening"/>
    <x v="4"/>
    <s v="Snack"/>
    <n v="66"/>
    <n v="35"/>
    <n v="5"/>
    <n v="10"/>
    <n v="175"/>
    <x v="1"/>
    <s v="Weekday"/>
    <n v="3"/>
    <s v="Taste"/>
    <x v="0"/>
    <s v="Samosa_Snack"/>
    <s v="Average"/>
    <n v="5"/>
    <x v="3"/>
  </r>
  <r>
    <d v="2025-05-08T00:00:00"/>
    <s v="Morning"/>
    <x v="6"/>
    <s v="Beverage"/>
    <n v="95"/>
    <n v="79"/>
    <n v="12"/>
    <n v="28"/>
    <n v="1264"/>
    <x v="1"/>
    <s v="Exam Week"/>
    <n v="1"/>
    <s v="Hygiene"/>
    <x v="0"/>
    <s v="Cold Coffee_Beverage"/>
    <s v="Average"/>
    <n v="16"/>
    <x v="6"/>
  </r>
  <r>
    <d v="2025-06-13T00:00:00"/>
    <s v="Evening"/>
    <x v="10"/>
    <s v="Snack"/>
    <n v="80"/>
    <n v="9"/>
    <n v="6"/>
    <n v="14"/>
    <n v="72"/>
    <x v="1"/>
    <s v="Weekday"/>
    <n v="5"/>
    <s v="Quantity"/>
    <x v="1"/>
    <s v="Sundal_Snack"/>
    <s v="Good"/>
    <n v="8"/>
    <x v="5"/>
  </r>
  <r>
    <d v="2025-07-23T00:00:00"/>
    <s v="Evening"/>
    <x v="11"/>
    <s v="Snack"/>
    <n v="92"/>
    <n v="18"/>
    <n v="18"/>
    <n v="40"/>
    <n v="396"/>
    <x v="2"/>
    <s v="Weekday"/>
    <n v="2"/>
    <s v="Hygiene"/>
    <x v="3"/>
    <s v="Paneer Roll_Snack"/>
    <s v="Average"/>
    <n v="22"/>
    <x v="1"/>
  </r>
  <r>
    <d v="2025-07-21T00:00:00"/>
    <s v="Morning"/>
    <x v="1"/>
    <s v="Beverage"/>
    <n v="46"/>
    <n v="21"/>
    <n v="10"/>
    <n v="22"/>
    <n v="252"/>
    <x v="1"/>
    <s v="Exam Week"/>
    <n v="2"/>
    <s v="Hygiene"/>
    <x v="3"/>
    <s v="Mojito_Beverage"/>
    <s v="Average"/>
    <n v="12"/>
    <x v="0"/>
  </r>
  <r>
    <d v="2025-05-28T00:00:00"/>
    <s v="Morning"/>
    <x v="4"/>
    <s v="Snack"/>
    <n v="62"/>
    <n v="46"/>
    <n v="5"/>
    <n v="10"/>
    <n v="230"/>
    <x v="2"/>
    <s v="Exam Week"/>
    <n v="3"/>
    <s v="Taste"/>
    <x v="0"/>
    <s v="Samosa_Snack"/>
    <s v="Average"/>
    <n v="5"/>
    <x v="1"/>
  </r>
  <r>
    <d v="2025-05-04T00:00:00"/>
    <s v="Evening"/>
    <x v="3"/>
    <s v="Snack"/>
    <n v="91"/>
    <n v="32"/>
    <n v="15"/>
    <n v="30"/>
    <n v="480"/>
    <x v="0"/>
    <s v="Weekend"/>
    <n v="2"/>
    <s v="Taste"/>
    <x v="0"/>
    <s v="Grilled Sandwich_Snack"/>
    <s v="Average"/>
    <n v="15"/>
    <x v="3"/>
  </r>
  <r>
    <d v="2025-05-20T00:00:00"/>
    <s v="Evening"/>
    <x v="6"/>
    <s v="Beverage"/>
    <n v="39"/>
    <n v="12"/>
    <n v="12"/>
    <n v="28"/>
    <n v="192"/>
    <x v="1"/>
    <s v="Exam Week"/>
    <n v="5"/>
    <s v="Hygiene"/>
    <x v="0"/>
    <s v="Cold Coffee_Beverage"/>
    <s v="Good"/>
    <n v="16"/>
    <x v="2"/>
  </r>
  <r>
    <d v="2025-05-07T00:00:00"/>
    <s v="Lunch"/>
    <x v="10"/>
    <s v="Snack"/>
    <n v="72"/>
    <n v="12"/>
    <n v="6"/>
    <n v="14"/>
    <n v="96"/>
    <x v="0"/>
    <s v="Exam Week"/>
    <n v="4"/>
    <s v="Taste"/>
    <x v="0"/>
    <s v="Sundal_Snack"/>
    <s v="Good"/>
    <n v="8"/>
    <x v="1"/>
  </r>
  <r>
    <d v="2025-05-27T00:00:00"/>
    <s v="Evening"/>
    <x v="8"/>
    <s v="Main"/>
    <n v="72"/>
    <n v="14"/>
    <n v="20"/>
    <n v="35"/>
    <n v="210"/>
    <x v="0"/>
    <s v="Weekend"/>
    <n v="1"/>
    <s v="Quantity"/>
    <x v="0"/>
    <s v="Veg Pulao_Main"/>
    <s v="Average"/>
    <n v="15"/>
    <x v="2"/>
  </r>
  <r>
    <d v="2025-06-17T00:00:00"/>
    <s v="Evening"/>
    <x v="4"/>
    <s v="Snack"/>
    <n v="32"/>
    <n v="21"/>
    <n v="5"/>
    <n v="10"/>
    <n v="105"/>
    <x v="0"/>
    <s v="Weekday"/>
    <n v="3"/>
    <s v="Hygiene"/>
    <x v="1"/>
    <s v="Samosa_Snack"/>
    <s v="Average"/>
    <n v="5"/>
    <x v="2"/>
  </r>
  <r>
    <d v="2025-07-25T00:00:00"/>
    <s v="Morning"/>
    <x v="7"/>
    <s v="Main"/>
    <n v="29"/>
    <n v="23"/>
    <n v="8"/>
    <n v="20"/>
    <n v="276"/>
    <x v="0"/>
    <s v="Weekend"/>
    <n v="1"/>
    <s v="Taste"/>
    <x v="3"/>
    <s v="Idli_Main"/>
    <s v="Average"/>
    <n v="12"/>
    <x v="5"/>
  </r>
  <r>
    <d v="2025-07-25T00:00:00"/>
    <s v="Evening"/>
    <x v="5"/>
    <s v="Beverage"/>
    <n v="19"/>
    <n v="12"/>
    <n v="10"/>
    <n v="22"/>
    <n v="144"/>
    <x v="0"/>
    <s v="Weekday"/>
    <n v="4"/>
    <s v="Taste"/>
    <x v="3"/>
    <s v="Lemon Juice_Beverage"/>
    <s v="Good"/>
    <n v="12"/>
    <x v="5"/>
  </r>
  <r>
    <d v="2025-07-11T00:00:00"/>
    <s v="Lunch"/>
    <x v="7"/>
    <s v="Main"/>
    <n v="74"/>
    <n v="21"/>
    <n v="8"/>
    <n v="20"/>
    <n v="252"/>
    <x v="0"/>
    <s v="Exam Week"/>
    <n v="1"/>
    <s v="Hygiene"/>
    <x v="3"/>
    <s v="Idli_Main"/>
    <s v="Average"/>
    <n v="12"/>
    <x v="5"/>
  </r>
  <r>
    <d v="2025-05-22T00:00:00"/>
    <s v="Lunch"/>
    <x v="2"/>
    <s v="Main"/>
    <n v="67"/>
    <n v="53"/>
    <n v="25"/>
    <n v="45"/>
    <n v="1060"/>
    <x v="1"/>
    <s v="Exam Week"/>
    <n v="1"/>
    <s v="Quantity"/>
    <x v="0"/>
    <s v="Chole Bhature_Main"/>
    <s v="Average"/>
    <n v="20"/>
    <x v="6"/>
  </r>
  <r>
    <d v="2025-07-16T00:00:00"/>
    <s v="Lunch"/>
    <x v="5"/>
    <s v="Beverage"/>
    <n v="50"/>
    <n v="10"/>
    <n v="10"/>
    <n v="22"/>
    <n v="120"/>
    <x v="1"/>
    <s v="Weekend"/>
    <n v="2"/>
    <s v="Hygiene"/>
    <x v="3"/>
    <s v="Lemon Juice_Beverage"/>
    <s v="Average"/>
    <n v="12"/>
    <x v="1"/>
  </r>
  <r>
    <d v="2025-06-21T00:00:00"/>
    <s v="Lunch"/>
    <x v="9"/>
    <s v="Main"/>
    <n v="36"/>
    <n v="34"/>
    <n v="6"/>
    <n v="12"/>
    <n v="204"/>
    <x v="0"/>
    <s v="Exam Week"/>
    <n v="2"/>
    <s v="Taste"/>
    <x v="1"/>
    <s v="Chapati_Main"/>
    <s v="Average"/>
    <n v="6"/>
    <x v="4"/>
  </r>
  <r>
    <d v="2025-05-12T00:00:00"/>
    <s v="Morning"/>
    <x v="5"/>
    <s v="Beverage"/>
    <n v="53"/>
    <n v="14"/>
    <n v="10"/>
    <n v="22"/>
    <n v="168"/>
    <x v="2"/>
    <s v="Exam Week"/>
    <n v="4"/>
    <s v="Taste"/>
    <x v="0"/>
    <s v="Lemon Juice_Beverage"/>
    <s v="Good"/>
    <n v="12"/>
    <x v="0"/>
  </r>
  <r>
    <d v="2025-05-17T00:00:00"/>
    <s v="Evening"/>
    <x v="1"/>
    <s v="Beverage"/>
    <n v="26"/>
    <n v="17"/>
    <n v="10"/>
    <n v="22"/>
    <n v="204"/>
    <x v="0"/>
    <s v="Exam Week"/>
    <n v="3"/>
    <s v="Quantity"/>
    <x v="0"/>
    <s v="Mojito_Beverage"/>
    <s v="Average"/>
    <n v="12"/>
    <x v="4"/>
  </r>
  <r>
    <d v="2025-06-09T00:00:00"/>
    <s v="Lunch"/>
    <x v="2"/>
    <s v="Main"/>
    <n v="78"/>
    <n v="11"/>
    <n v="25"/>
    <n v="45"/>
    <n v="220"/>
    <x v="0"/>
    <s v="Weekend"/>
    <n v="1"/>
    <s v="Taste"/>
    <x v="1"/>
    <s v="Chole Bhature_Main"/>
    <s v="Average"/>
    <n v="20"/>
    <x v="0"/>
  </r>
  <r>
    <d v="2025-05-15T00:00:00"/>
    <s v="Morning"/>
    <x v="8"/>
    <s v="Main"/>
    <n v="17"/>
    <n v="9"/>
    <n v="20"/>
    <n v="35"/>
    <n v="135"/>
    <x v="1"/>
    <s v="Weekday"/>
    <n v="1"/>
    <s v="Quantity"/>
    <x v="0"/>
    <s v="Veg Pulao_Main"/>
    <s v="Average"/>
    <n v="15"/>
    <x v="6"/>
  </r>
  <r>
    <d v="2025-06-21T00:00:00"/>
    <s v="Morning"/>
    <x v="3"/>
    <s v="Snack"/>
    <n v="40"/>
    <n v="38"/>
    <n v="15"/>
    <n v="30"/>
    <n v="570"/>
    <x v="1"/>
    <s v="Weekday"/>
    <n v="3"/>
    <s v="Taste"/>
    <x v="1"/>
    <s v="Grilled Sandwich_Snack"/>
    <s v="Average"/>
    <n v="15"/>
    <x v="4"/>
  </r>
  <r>
    <d v="2025-06-29T00:00:00"/>
    <s v="Morning"/>
    <x v="11"/>
    <s v="Snack"/>
    <n v="83"/>
    <n v="27"/>
    <n v="18"/>
    <n v="40"/>
    <n v="594"/>
    <x v="2"/>
    <s v="Weekday"/>
    <n v="4"/>
    <s v="Quantity"/>
    <x v="1"/>
    <s v="Paneer Roll_Snack"/>
    <s v="Good"/>
    <n v="22"/>
    <x v="3"/>
  </r>
  <r>
    <d v="2025-05-11T00:00:00"/>
    <s v="Lunch"/>
    <x v="9"/>
    <s v="Main"/>
    <n v="50"/>
    <n v="38"/>
    <n v="6"/>
    <n v="12"/>
    <n v="228"/>
    <x v="0"/>
    <s v="Exam Week"/>
    <n v="4"/>
    <s v="Taste"/>
    <x v="0"/>
    <s v="Chapati_Main"/>
    <s v="Good"/>
    <n v="6"/>
    <x v="3"/>
  </r>
  <r>
    <d v="2025-05-22T00:00:00"/>
    <s v="Evening"/>
    <x v="7"/>
    <s v="Main"/>
    <n v="83"/>
    <n v="36"/>
    <n v="8"/>
    <n v="20"/>
    <n v="432"/>
    <x v="0"/>
    <s v="Weekend"/>
    <n v="4"/>
    <s v="Quantity"/>
    <x v="0"/>
    <s v="Idli_Main"/>
    <s v="Good"/>
    <n v="12"/>
    <x v="6"/>
  </r>
  <r>
    <d v="2025-06-12T00:00:00"/>
    <s v="Lunch"/>
    <x v="3"/>
    <s v="Snack"/>
    <n v="90"/>
    <n v="45"/>
    <n v="15"/>
    <n v="30"/>
    <n v="675"/>
    <x v="2"/>
    <s v="Exam Week"/>
    <n v="3"/>
    <s v="Taste"/>
    <x v="1"/>
    <s v="Grilled Sandwich_Snack"/>
    <s v="Average"/>
    <n v="15"/>
    <x v="6"/>
  </r>
  <r>
    <d v="2025-06-23T00:00:00"/>
    <s v="Lunch"/>
    <x v="0"/>
    <s v="Beverage"/>
    <n v="39"/>
    <n v="27"/>
    <n v="12"/>
    <n v="25"/>
    <n v="351"/>
    <x v="1"/>
    <s v="Weekend"/>
    <n v="4"/>
    <s v="Hygiene"/>
    <x v="1"/>
    <s v="Mango Lassi_Beverage"/>
    <s v="Good"/>
    <n v="13"/>
    <x v="0"/>
  </r>
  <r>
    <d v="2025-06-25T00:00:00"/>
    <s v="Lunch"/>
    <x v="1"/>
    <s v="Beverage"/>
    <n v="55"/>
    <n v="10"/>
    <n v="10"/>
    <n v="22"/>
    <n v="120"/>
    <x v="1"/>
    <s v="Weekday"/>
    <n v="2"/>
    <s v="Taste"/>
    <x v="1"/>
    <s v="Mojito_Beverage"/>
    <s v="Average"/>
    <n v="12"/>
    <x v="1"/>
  </r>
  <r>
    <d v="2025-06-21T00:00:00"/>
    <s v="Morning"/>
    <x v="9"/>
    <s v="Main"/>
    <n v="62"/>
    <n v="38"/>
    <n v="6"/>
    <n v="12"/>
    <n v="228"/>
    <x v="0"/>
    <s v="Weekend"/>
    <n v="3"/>
    <s v="Taste"/>
    <x v="1"/>
    <s v="Chapati_Main"/>
    <s v="Average"/>
    <n v="6"/>
    <x v="4"/>
  </r>
  <r>
    <d v="2025-07-15T00:00:00"/>
    <s v="Morning"/>
    <x v="5"/>
    <s v="Beverage"/>
    <n v="74"/>
    <n v="71"/>
    <n v="10"/>
    <n v="22"/>
    <n v="852"/>
    <x v="1"/>
    <s v="Weekday"/>
    <n v="5"/>
    <s v="Taste"/>
    <x v="3"/>
    <s v="Lemon Juice_Beverage"/>
    <s v="Good"/>
    <n v="12"/>
    <x v="2"/>
  </r>
  <r>
    <d v="2025-05-11T00:00:00"/>
    <s v="Morning"/>
    <x v="6"/>
    <s v="Beverage"/>
    <n v="49"/>
    <n v="49"/>
    <n v="12"/>
    <n v="28"/>
    <n v="784"/>
    <x v="1"/>
    <s v="Weekend"/>
    <n v="3"/>
    <s v="Taste"/>
    <x v="0"/>
    <s v="Cold Coffee_Beverage"/>
    <s v="Average"/>
    <n v="16"/>
    <x v="3"/>
  </r>
  <r>
    <d v="2025-06-01T00:00:00"/>
    <s v="Evening"/>
    <x v="0"/>
    <s v="Beverage"/>
    <n v="46"/>
    <n v="41"/>
    <n v="12"/>
    <n v="25"/>
    <n v="533"/>
    <x v="2"/>
    <s v="Weekend"/>
    <n v="1"/>
    <s v="Quantity"/>
    <x v="1"/>
    <s v="Mango Lassi_Beverage"/>
    <s v="Average"/>
    <n v="13"/>
    <x v="3"/>
  </r>
  <r>
    <d v="2025-05-14T00:00:00"/>
    <s v="Lunch"/>
    <x v="7"/>
    <s v="Main"/>
    <n v="26"/>
    <n v="7"/>
    <n v="8"/>
    <n v="20"/>
    <n v="84"/>
    <x v="0"/>
    <s v="Weekend"/>
    <n v="4"/>
    <s v="Taste"/>
    <x v="0"/>
    <s v="Idli_Main"/>
    <s v="Good"/>
    <n v="12"/>
    <x v="1"/>
  </r>
  <r>
    <d v="2025-05-06T00:00:00"/>
    <s v="Evening"/>
    <x v="1"/>
    <s v="Beverage"/>
    <n v="73"/>
    <n v="58"/>
    <n v="10"/>
    <n v="22"/>
    <n v="696"/>
    <x v="1"/>
    <s v="Weekday"/>
    <n v="1"/>
    <s v="Quantity"/>
    <x v="0"/>
    <s v="Mojito_Beverage"/>
    <s v="Average"/>
    <n v="12"/>
    <x v="2"/>
  </r>
  <r>
    <d v="2025-07-19T00:00:00"/>
    <s v="Lunch"/>
    <x v="6"/>
    <s v="Beverage"/>
    <n v="80"/>
    <n v="34"/>
    <n v="12"/>
    <n v="28"/>
    <n v="544"/>
    <x v="1"/>
    <s v="Weekend"/>
    <n v="1"/>
    <s v="Taste"/>
    <x v="3"/>
    <s v="Cold Coffee_Beverage"/>
    <s v="Average"/>
    <n v="16"/>
    <x v="4"/>
  </r>
  <r>
    <d v="2025-05-23T00:00:00"/>
    <s v="Evening"/>
    <x v="8"/>
    <s v="Main"/>
    <n v="25"/>
    <n v="19"/>
    <n v="20"/>
    <n v="35"/>
    <n v="285"/>
    <x v="2"/>
    <s v="Exam Week"/>
    <n v="4"/>
    <s v="Taste"/>
    <x v="0"/>
    <s v="Veg Pulao_Main"/>
    <s v="Good"/>
    <n v="15"/>
    <x v="5"/>
  </r>
  <r>
    <d v="2025-06-08T00:00:00"/>
    <s v="Morning"/>
    <x v="8"/>
    <s v="Main"/>
    <n v="84"/>
    <n v="48"/>
    <n v="20"/>
    <n v="35"/>
    <n v="720"/>
    <x v="0"/>
    <s v="Weekend"/>
    <n v="5"/>
    <s v="Taste"/>
    <x v="1"/>
    <s v="Veg Pulao_Main"/>
    <s v="Good"/>
    <n v="15"/>
    <x v="3"/>
  </r>
  <r>
    <d v="2025-05-21T00:00:00"/>
    <s v="Morning"/>
    <x v="1"/>
    <s v="Beverage"/>
    <n v="29"/>
    <n v="8"/>
    <n v="10"/>
    <n v="22"/>
    <n v="96"/>
    <x v="2"/>
    <s v="Weekend"/>
    <n v="4"/>
    <s v="Quantity"/>
    <x v="0"/>
    <s v="Mojito_Beverage"/>
    <s v="Good"/>
    <n v="12"/>
    <x v="1"/>
  </r>
  <r>
    <d v="2025-06-01T00:00:00"/>
    <s v="Lunch"/>
    <x v="4"/>
    <s v="Snack"/>
    <n v="39"/>
    <n v="30"/>
    <n v="5"/>
    <n v="10"/>
    <n v="150"/>
    <x v="0"/>
    <s v="Weekday"/>
    <n v="5"/>
    <s v="Hygiene"/>
    <x v="1"/>
    <s v="Samosa_Snack"/>
    <s v="Good"/>
    <n v="5"/>
    <x v="3"/>
  </r>
  <r>
    <d v="2025-05-10T00:00:00"/>
    <s v="Lunch"/>
    <x v="7"/>
    <s v="Main"/>
    <n v="68"/>
    <n v="5"/>
    <n v="8"/>
    <n v="20"/>
    <n v="60"/>
    <x v="0"/>
    <s v="Weekday"/>
    <n v="2"/>
    <s v="Taste"/>
    <x v="0"/>
    <s v="Idli_Main"/>
    <s v="Average"/>
    <n v="12"/>
    <x v="4"/>
  </r>
  <r>
    <d v="2025-05-28T00:00:00"/>
    <s v="Lunch"/>
    <x v="10"/>
    <s v="Snack"/>
    <n v="55"/>
    <n v="24"/>
    <n v="6"/>
    <n v="14"/>
    <n v="192"/>
    <x v="1"/>
    <s v="Weekend"/>
    <n v="1"/>
    <s v="Hygiene"/>
    <x v="0"/>
    <s v="Sundal_Snack"/>
    <s v="Average"/>
    <n v="8"/>
    <x v="1"/>
  </r>
  <r>
    <d v="2025-05-01T00:00:00"/>
    <s v="Lunch"/>
    <x v="9"/>
    <s v="Main"/>
    <n v="55"/>
    <n v="29"/>
    <n v="6"/>
    <n v="12"/>
    <n v="174"/>
    <x v="1"/>
    <s v="Weekend"/>
    <n v="2"/>
    <s v="Hygiene"/>
    <x v="0"/>
    <s v="Chapati_Main"/>
    <s v="Average"/>
    <n v="6"/>
    <x v="6"/>
  </r>
  <r>
    <d v="2025-06-10T00:00:00"/>
    <s v="Evening"/>
    <x v="8"/>
    <s v="Main"/>
    <n v="51"/>
    <n v="28"/>
    <n v="20"/>
    <n v="35"/>
    <n v="420"/>
    <x v="0"/>
    <s v="Weekday"/>
    <n v="4"/>
    <s v="Taste"/>
    <x v="1"/>
    <s v="Veg Pulao_Main"/>
    <s v="Good"/>
    <n v="15"/>
    <x v="2"/>
  </r>
  <r>
    <d v="2025-06-10T00:00:00"/>
    <s v="Morning"/>
    <x v="3"/>
    <s v="Snack"/>
    <n v="14"/>
    <n v="11"/>
    <n v="15"/>
    <n v="30"/>
    <n v="165"/>
    <x v="1"/>
    <s v="Exam Week"/>
    <n v="1"/>
    <s v="Quantity"/>
    <x v="1"/>
    <s v="Grilled Sandwich_Snack"/>
    <s v="Average"/>
    <n v="15"/>
    <x v="2"/>
  </r>
  <r>
    <d v="2025-05-29T00:00:00"/>
    <s v="Lunch"/>
    <x v="3"/>
    <s v="Snack"/>
    <n v="88"/>
    <n v="69"/>
    <n v="15"/>
    <n v="30"/>
    <n v="1035"/>
    <x v="1"/>
    <s v="Weekday"/>
    <n v="2"/>
    <s v="Quantity"/>
    <x v="0"/>
    <s v="Grilled Sandwich_Snack"/>
    <s v="Average"/>
    <n v="15"/>
    <x v="6"/>
  </r>
  <r>
    <d v="2025-05-10T00:00:00"/>
    <s v="Lunch"/>
    <x v="10"/>
    <s v="Snack"/>
    <n v="35"/>
    <n v="20"/>
    <n v="6"/>
    <n v="14"/>
    <n v="160"/>
    <x v="2"/>
    <s v="Weekend"/>
    <n v="4"/>
    <s v="Quantity"/>
    <x v="0"/>
    <s v="Sundal_Snack"/>
    <s v="Good"/>
    <n v="8"/>
    <x v="4"/>
  </r>
  <r>
    <d v="2025-05-30T00:00:00"/>
    <s v="Lunch"/>
    <x v="9"/>
    <s v="Main"/>
    <n v="29"/>
    <n v="11"/>
    <n v="6"/>
    <n v="12"/>
    <n v="66"/>
    <x v="2"/>
    <s v="Weekday"/>
    <n v="3"/>
    <s v="Quantity"/>
    <x v="0"/>
    <s v="Chapati_Main"/>
    <s v="Average"/>
    <n v="6"/>
    <x v="5"/>
  </r>
  <r>
    <d v="2025-05-19T00:00:00"/>
    <s v="Lunch"/>
    <x v="2"/>
    <s v="Main"/>
    <n v="78"/>
    <n v="78"/>
    <n v="25"/>
    <n v="45"/>
    <n v="1560"/>
    <x v="1"/>
    <s v="Weekend"/>
    <n v="2"/>
    <s v="Hygiene"/>
    <x v="0"/>
    <s v="Chole Bhature_Main"/>
    <s v="Average"/>
    <n v="20"/>
    <x v="0"/>
  </r>
  <r>
    <d v="2025-07-24T00:00:00"/>
    <s v="Lunch"/>
    <x v="6"/>
    <s v="Beverage"/>
    <n v="54"/>
    <n v="14"/>
    <n v="12"/>
    <n v="28"/>
    <n v="224"/>
    <x v="1"/>
    <s v="Weekend"/>
    <n v="3"/>
    <s v="Quantity"/>
    <x v="3"/>
    <s v="Cold Coffee_Beverage"/>
    <s v="Average"/>
    <n v="16"/>
    <x v="6"/>
  </r>
  <r>
    <d v="2025-06-14T00:00:00"/>
    <s v="Morning"/>
    <x v="5"/>
    <s v="Beverage"/>
    <n v="79"/>
    <n v="35"/>
    <n v="10"/>
    <n v="22"/>
    <n v="420"/>
    <x v="1"/>
    <s v="Exam Week"/>
    <n v="5"/>
    <s v="Quantity"/>
    <x v="1"/>
    <s v="Lemon Juice_Beverage"/>
    <s v="Good"/>
    <n v="12"/>
    <x v="4"/>
  </r>
  <r>
    <d v="2025-06-03T00:00:00"/>
    <s v="Morning"/>
    <x v="4"/>
    <s v="Snack"/>
    <n v="29"/>
    <n v="23"/>
    <n v="5"/>
    <n v="10"/>
    <n v="115"/>
    <x v="1"/>
    <s v="Weekday"/>
    <n v="3"/>
    <s v="Quantity"/>
    <x v="1"/>
    <s v="Samosa_Snack"/>
    <s v="Average"/>
    <n v="5"/>
    <x v="2"/>
  </r>
  <r>
    <d v="2025-07-13T00:00:00"/>
    <s v="Evening"/>
    <x v="10"/>
    <s v="Snack"/>
    <n v="19"/>
    <n v="15"/>
    <n v="6"/>
    <n v="14"/>
    <n v="120"/>
    <x v="2"/>
    <s v="Exam Week"/>
    <n v="1"/>
    <s v="Hygiene"/>
    <x v="3"/>
    <s v="Sundal_Snack"/>
    <s v="Average"/>
    <n v="8"/>
    <x v="3"/>
  </r>
  <r>
    <d v="2025-06-18T00:00:00"/>
    <s v="Morning"/>
    <x v="6"/>
    <s v="Beverage"/>
    <n v="69"/>
    <n v="34"/>
    <n v="12"/>
    <n v="28"/>
    <n v="544"/>
    <x v="2"/>
    <s v="Weekend"/>
    <n v="4"/>
    <s v="Taste"/>
    <x v="1"/>
    <s v="Cold Coffee_Beverage"/>
    <s v="Good"/>
    <n v="16"/>
    <x v="1"/>
  </r>
  <r>
    <d v="2025-06-06T00:00:00"/>
    <s v="Morning"/>
    <x v="2"/>
    <s v="Main"/>
    <n v="89"/>
    <n v="57"/>
    <n v="25"/>
    <n v="45"/>
    <n v="1140"/>
    <x v="2"/>
    <s v="Weekday"/>
    <n v="3"/>
    <s v="Taste"/>
    <x v="1"/>
    <s v="Chole Bhature_Main"/>
    <s v="Average"/>
    <n v="20"/>
    <x v="5"/>
  </r>
  <r>
    <d v="2025-07-16T00:00:00"/>
    <s v="Morning"/>
    <x v="9"/>
    <s v="Main"/>
    <n v="76"/>
    <n v="16"/>
    <n v="6"/>
    <n v="12"/>
    <n v="96"/>
    <x v="1"/>
    <s v="Weekend"/>
    <n v="2"/>
    <s v="Hygiene"/>
    <x v="3"/>
    <s v="Chapati_Main"/>
    <s v="Average"/>
    <n v="6"/>
    <x v="1"/>
  </r>
  <r>
    <d v="2025-04-30T00:00:00"/>
    <s v="Lunch"/>
    <x v="6"/>
    <s v="Beverage"/>
    <n v="34"/>
    <n v="15"/>
    <n v="12"/>
    <n v="28"/>
    <n v="240"/>
    <x v="1"/>
    <s v="Weekend"/>
    <n v="5"/>
    <s v="Taste"/>
    <x v="2"/>
    <s v="Cold Coffee_Beverage"/>
    <s v="Good"/>
    <n v="16"/>
    <x v="1"/>
  </r>
  <r>
    <d v="2025-06-15T00:00:00"/>
    <s v="Lunch"/>
    <x v="3"/>
    <s v="Snack"/>
    <n v="51"/>
    <n v="42"/>
    <n v="15"/>
    <n v="30"/>
    <n v="630"/>
    <x v="1"/>
    <s v="Weekend"/>
    <n v="5"/>
    <s v="Quantity"/>
    <x v="1"/>
    <s v="Grilled Sandwich_Snack"/>
    <s v="Good"/>
    <n v="15"/>
    <x v="3"/>
  </r>
  <r>
    <d v="2025-05-30T00:00:00"/>
    <s v="Lunch"/>
    <x v="2"/>
    <s v="Main"/>
    <n v="15"/>
    <n v="10"/>
    <n v="25"/>
    <n v="45"/>
    <n v="200"/>
    <x v="2"/>
    <s v="Exam Week"/>
    <n v="4"/>
    <s v="Taste"/>
    <x v="0"/>
    <s v="Chole Bhature_Main"/>
    <s v="Good"/>
    <n v="20"/>
    <x v="5"/>
  </r>
  <r>
    <d v="2025-05-29T00:00:00"/>
    <s v="Morning"/>
    <x v="9"/>
    <s v="Main"/>
    <n v="48"/>
    <n v="13"/>
    <n v="6"/>
    <n v="12"/>
    <n v="78"/>
    <x v="0"/>
    <s v="Exam Week"/>
    <n v="5"/>
    <s v="Hygiene"/>
    <x v="0"/>
    <s v="Chapati_Main"/>
    <s v="Good"/>
    <n v="6"/>
    <x v="6"/>
  </r>
  <r>
    <d v="2025-06-12T00:00:00"/>
    <s v="Morning"/>
    <x v="10"/>
    <s v="Snack"/>
    <n v="79"/>
    <n v="77"/>
    <n v="6"/>
    <n v="14"/>
    <n v="616"/>
    <x v="0"/>
    <s v="Exam Week"/>
    <n v="3"/>
    <s v="Taste"/>
    <x v="1"/>
    <s v="Sundal_Snack"/>
    <s v="Average"/>
    <n v="8"/>
    <x v="6"/>
  </r>
  <r>
    <d v="2025-05-18T00:00:00"/>
    <s v="Evening"/>
    <x v="3"/>
    <s v="Snack"/>
    <n v="48"/>
    <n v="41"/>
    <n v="15"/>
    <n v="30"/>
    <n v="615"/>
    <x v="0"/>
    <s v="Exam Week"/>
    <n v="4"/>
    <s v="Quantity"/>
    <x v="0"/>
    <s v="Grilled Sandwich_Snack"/>
    <s v="Good"/>
    <n v="15"/>
    <x v="3"/>
  </r>
  <r>
    <d v="2025-05-28T00:00:00"/>
    <s v="Morning"/>
    <x v="4"/>
    <s v="Snack"/>
    <n v="56"/>
    <n v="22"/>
    <n v="5"/>
    <n v="10"/>
    <n v="110"/>
    <x v="0"/>
    <s v="Exam Week"/>
    <n v="1"/>
    <s v="Hygiene"/>
    <x v="0"/>
    <s v="Samosa_Snack"/>
    <s v="Average"/>
    <n v="5"/>
    <x v="1"/>
  </r>
  <r>
    <d v="2025-06-28T00:00:00"/>
    <s v="Morning"/>
    <x v="11"/>
    <s v="Snack"/>
    <n v="49"/>
    <n v="30"/>
    <n v="18"/>
    <n v="40"/>
    <n v="660"/>
    <x v="2"/>
    <s v="Exam Week"/>
    <n v="1"/>
    <s v="Quantity"/>
    <x v="1"/>
    <s v="Paneer Roll_Snack"/>
    <s v="Average"/>
    <n v="22"/>
    <x v="4"/>
  </r>
  <r>
    <d v="2025-05-24T00:00:00"/>
    <s v="Lunch"/>
    <x v="11"/>
    <s v="Snack"/>
    <n v="83"/>
    <n v="46"/>
    <n v="18"/>
    <n v="40"/>
    <n v="1012"/>
    <x v="2"/>
    <s v="Weekday"/>
    <n v="2"/>
    <s v="Hygiene"/>
    <x v="0"/>
    <s v="Paneer Roll_Snack"/>
    <s v="Average"/>
    <n v="22"/>
    <x v="4"/>
  </r>
  <r>
    <d v="2025-06-10T00:00:00"/>
    <s v="Evening"/>
    <x v="4"/>
    <s v="Snack"/>
    <n v="75"/>
    <n v="19"/>
    <n v="5"/>
    <n v="10"/>
    <n v="95"/>
    <x v="0"/>
    <s v="Weekday"/>
    <n v="4"/>
    <s v="Quantity"/>
    <x v="1"/>
    <s v="Samosa_Snack"/>
    <s v="Good"/>
    <n v="5"/>
    <x v="2"/>
  </r>
  <r>
    <d v="2025-06-18T00:00:00"/>
    <s v="Evening"/>
    <x v="8"/>
    <s v="Main"/>
    <n v="40"/>
    <n v="40"/>
    <n v="20"/>
    <n v="35"/>
    <n v="600"/>
    <x v="2"/>
    <s v="Weekend"/>
    <n v="5"/>
    <s v="Quantity"/>
    <x v="1"/>
    <s v="Veg Pulao_Main"/>
    <s v="Good"/>
    <n v="15"/>
    <x v="1"/>
  </r>
  <r>
    <d v="2025-05-25T00:00:00"/>
    <s v="Evening"/>
    <x v="6"/>
    <s v="Beverage"/>
    <n v="29"/>
    <n v="16"/>
    <n v="12"/>
    <n v="28"/>
    <n v="256"/>
    <x v="2"/>
    <s v="Weekday"/>
    <n v="1"/>
    <s v="Taste"/>
    <x v="0"/>
    <s v="Cold Coffee_Beverage"/>
    <s v="Average"/>
    <n v="16"/>
    <x v="3"/>
  </r>
  <r>
    <d v="2025-07-27T00:00:00"/>
    <s v="Lunch"/>
    <x v="6"/>
    <s v="Beverage"/>
    <n v="44"/>
    <n v="11"/>
    <n v="12"/>
    <n v="28"/>
    <n v="176"/>
    <x v="1"/>
    <s v="Exam Week"/>
    <n v="3"/>
    <s v="Quantity"/>
    <x v="3"/>
    <s v="Cold Coffee_Beverage"/>
    <s v="Average"/>
    <n v="16"/>
    <x v="3"/>
  </r>
  <r>
    <d v="2025-05-21T00:00:00"/>
    <s v="Morning"/>
    <x v="4"/>
    <s v="Snack"/>
    <n v="93"/>
    <n v="14"/>
    <n v="5"/>
    <n v="10"/>
    <n v="70"/>
    <x v="1"/>
    <s v="Exam Week"/>
    <n v="3"/>
    <s v="Quantity"/>
    <x v="0"/>
    <s v="Samosa_Snack"/>
    <s v="Average"/>
    <n v="5"/>
    <x v="1"/>
  </r>
  <r>
    <d v="2025-06-11T00:00:00"/>
    <s v="Evening"/>
    <x v="2"/>
    <s v="Main"/>
    <n v="64"/>
    <n v="51"/>
    <n v="25"/>
    <n v="45"/>
    <n v="1020"/>
    <x v="0"/>
    <s v="Exam Week"/>
    <n v="2"/>
    <s v="Taste"/>
    <x v="1"/>
    <s v="Chole Bhature_Main"/>
    <s v="Average"/>
    <n v="20"/>
    <x v="1"/>
  </r>
  <r>
    <d v="2025-07-12T00:00:00"/>
    <s v="Evening"/>
    <x v="6"/>
    <s v="Beverage"/>
    <n v="97"/>
    <n v="25"/>
    <n v="12"/>
    <n v="28"/>
    <n v="400"/>
    <x v="0"/>
    <s v="Weekday"/>
    <n v="4"/>
    <s v="Hygiene"/>
    <x v="3"/>
    <s v="Cold Coffee_Beverage"/>
    <s v="Good"/>
    <n v="16"/>
    <x v="4"/>
  </r>
  <r>
    <d v="2025-05-07T00:00:00"/>
    <s v="Evening"/>
    <x v="3"/>
    <s v="Snack"/>
    <n v="89"/>
    <n v="32"/>
    <n v="15"/>
    <n v="30"/>
    <n v="480"/>
    <x v="1"/>
    <s v="Weekday"/>
    <n v="5"/>
    <s v="Quantity"/>
    <x v="0"/>
    <s v="Grilled Sandwich_Snack"/>
    <s v="Good"/>
    <n v="15"/>
    <x v="1"/>
  </r>
  <r>
    <d v="2025-05-28T00:00:00"/>
    <s v="Evening"/>
    <x v="9"/>
    <s v="Main"/>
    <n v="27"/>
    <n v="18"/>
    <n v="6"/>
    <n v="12"/>
    <n v="108"/>
    <x v="0"/>
    <s v="Exam Week"/>
    <n v="2"/>
    <s v="Quantity"/>
    <x v="0"/>
    <s v="Chapati_Main"/>
    <s v="Average"/>
    <n v="6"/>
    <x v="1"/>
  </r>
  <r>
    <d v="2025-07-18T00:00:00"/>
    <s v="Evening"/>
    <x v="5"/>
    <s v="Beverage"/>
    <n v="13"/>
    <n v="13"/>
    <n v="10"/>
    <n v="22"/>
    <n v="156"/>
    <x v="0"/>
    <s v="Weekday"/>
    <n v="2"/>
    <s v="Taste"/>
    <x v="3"/>
    <s v="Lemon Juice_Beverage"/>
    <s v="Average"/>
    <n v="12"/>
    <x v="5"/>
  </r>
  <r>
    <d v="2025-06-03T00:00:00"/>
    <s v="Lunch"/>
    <x v="2"/>
    <s v="Main"/>
    <n v="52"/>
    <n v="18"/>
    <n v="25"/>
    <n v="45"/>
    <n v="360"/>
    <x v="1"/>
    <s v="Weekend"/>
    <n v="5"/>
    <s v="Taste"/>
    <x v="1"/>
    <s v="Chole Bhature_Main"/>
    <s v="Good"/>
    <n v="20"/>
    <x v="2"/>
  </r>
  <r>
    <d v="2025-07-17T00:00:00"/>
    <s v="Morning"/>
    <x v="2"/>
    <s v="Main"/>
    <n v="63"/>
    <n v="36"/>
    <n v="25"/>
    <n v="45"/>
    <n v="720"/>
    <x v="1"/>
    <s v="Exam Week"/>
    <n v="2"/>
    <s v="Quantity"/>
    <x v="3"/>
    <s v="Chole Bhature_Main"/>
    <s v="Average"/>
    <n v="20"/>
    <x v="6"/>
  </r>
  <r>
    <d v="2025-05-29T00:00:00"/>
    <s v="Lunch"/>
    <x v="1"/>
    <s v="Beverage"/>
    <n v="40"/>
    <n v="8"/>
    <n v="10"/>
    <n v="22"/>
    <n v="96"/>
    <x v="0"/>
    <s v="Exam Week"/>
    <n v="3"/>
    <s v="Quantity"/>
    <x v="0"/>
    <s v="Mojito_Beverage"/>
    <s v="Average"/>
    <n v="12"/>
    <x v="6"/>
  </r>
  <r>
    <d v="2025-06-20T00:00:00"/>
    <s v="Morning"/>
    <x v="1"/>
    <s v="Beverage"/>
    <n v="93"/>
    <n v="14"/>
    <n v="10"/>
    <n v="22"/>
    <n v="168"/>
    <x v="1"/>
    <s v="Exam Week"/>
    <n v="2"/>
    <s v="Quantity"/>
    <x v="1"/>
    <s v="Mojito_Beverage"/>
    <s v="Average"/>
    <n v="12"/>
    <x v="5"/>
  </r>
  <r>
    <d v="2025-05-10T00:00:00"/>
    <s v="Morning"/>
    <x v="9"/>
    <s v="Main"/>
    <n v="82"/>
    <n v="74"/>
    <n v="6"/>
    <n v="12"/>
    <n v="444"/>
    <x v="1"/>
    <s v="Exam Week"/>
    <n v="2"/>
    <s v="Hygiene"/>
    <x v="0"/>
    <s v="Chapati_Main"/>
    <s v="Average"/>
    <n v="6"/>
    <x v="4"/>
  </r>
  <r>
    <d v="2025-05-24T00:00:00"/>
    <s v="Lunch"/>
    <x v="1"/>
    <s v="Beverage"/>
    <n v="33"/>
    <n v="17"/>
    <n v="10"/>
    <n v="22"/>
    <n v="204"/>
    <x v="0"/>
    <s v="Exam Week"/>
    <n v="2"/>
    <s v="Taste"/>
    <x v="0"/>
    <s v="Mojito_Beverage"/>
    <s v="Average"/>
    <n v="12"/>
    <x v="4"/>
  </r>
  <r>
    <d v="2025-05-14T00:00:00"/>
    <s v="Morning"/>
    <x v="10"/>
    <s v="Snack"/>
    <n v="68"/>
    <n v="55"/>
    <n v="6"/>
    <n v="14"/>
    <n v="440"/>
    <x v="2"/>
    <s v="Weekday"/>
    <n v="1"/>
    <s v="Hygiene"/>
    <x v="0"/>
    <s v="Sundal_Snack"/>
    <s v="Average"/>
    <n v="8"/>
    <x v="1"/>
  </r>
  <r>
    <d v="2025-05-15T00:00:00"/>
    <s v="Evening"/>
    <x v="4"/>
    <s v="Snack"/>
    <n v="27"/>
    <n v="25"/>
    <n v="5"/>
    <n v="10"/>
    <n v="125"/>
    <x v="0"/>
    <s v="Exam Week"/>
    <n v="3"/>
    <s v="Quantity"/>
    <x v="0"/>
    <s v="Samosa_Snack"/>
    <s v="Average"/>
    <n v="5"/>
    <x v="6"/>
  </r>
  <r>
    <d v="2025-07-17T00:00:00"/>
    <s v="Morning"/>
    <x v="2"/>
    <s v="Main"/>
    <n v="59"/>
    <n v="10"/>
    <n v="25"/>
    <n v="45"/>
    <n v="200"/>
    <x v="1"/>
    <s v="Exam Week"/>
    <n v="1"/>
    <s v="Hygiene"/>
    <x v="3"/>
    <s v="Chole Bhature_Main"/>
    <s v="Average"/>
    <n v="20"/>
    <x v="6"/>
  </r>
  <r>
    <d v="2025-07-02T00:00:00"/>
    <s v="Morning"/>
    <x v="0"/>
    <s v="Beverage"/>
    <n v="90"/>
    <n v="18"/>
    <n v="12"/>
    <n v="25"/>
    <n v="234"/>
    <x v="2"/>
    <s v="Exam Week"/>
    <n v="2"/>
    <s v="Quantity"/>
    <x v="3"/>
    <s v="Mango Lassi_Beverage"/>
    <s v="Average"/>
    <n v="13"/>
    <x v="1"/>
  </r>
  <r>
    <d v="2025-06-16T00:00:00"/>
    <s v="Lunch"/>
    <x v="4"/>
    <s v="Snack"/>
    <n v="48"/>
    <n v="17"/>
    <n v="5"/>
    <n v="10"/>
    <n v="85"/>
    <x v="2"/>
    <s v="Weekday"/>
    <n v="3"/>
    <s v="Quantity"/>
    <x v="1"/>
    <s v="Samosa_Snack"/>
    <s v="Average"/>
    <n v="5"/>
    <x v="0"/>
  </r>
  <r>
    <d v="2025-06-11T00:00:00"/>
    <s v="Morning"/>
    <x v="8"/>
    <s v="Main"/>
    <n v="92"/>
    <n v="32"/>
    <n v="20"/>
    <n v="35"/>
    <n v="480"/>
    <x v="0"/>
    <s v="Weekday"/>
    <n v="3"/>
    <s v="Hygiene"/>
    <x v="1"/>
    <s v="Veg Pulao_Main"/>
    <s v="Average"/>
    <n v="15"/>
    <x v="1"/>
  </r>
  <r>
    <d v="2025-06-24T00:00:00"/>
    <s v="Evening"/>
    <x v="5"/>
    <s v="Beverage"/>
    <n v="47"/>
    <n v="45"/>
    <n v="10"/>
    <n v="22"/>
    <n v="540"/>
    <x v="0"/>
    <s v="Weekend"/>
    <n v="4"/>
    <s v="Taste"/>
    <x v="1"/>
    <s v="Lemon Juice_Beverage"/>
    <s v="Good"/>
    <n v="12"/>
    <x v="2"/>
  </r>
  <r>
    <d v="2025-05-12T00:00:00"/>
    <s v="Morning"/>
    <x v="11"/>
    <s v="Snack"/>
    <n v="16"/>
    <n v="7"/>
    <n v="18"/>
    <n v="40"/>
    <n v="154"/>
    <x v="0"/>
    <s v="Weekday"/>
    <n v="1"/>
    <s v="Taste"/>
    <x v="0"/>
    <s v="Paneer Roll_Snack"/>
    <s v="Average"/>
    <n v="22"/>
    <x v="0"/>
  </r>
  <r>
    <d v="2025-07-16T00:00:00"/>
    <s v="Evening"/>
    <x v="11"/>
    <s v="Snack"/>
    <n v="12"/>
    <n v="10"/>
    <n v="18"/>
    <n v="40"/>
    <n v="220"/>
    <x v="0"/>
    <s v="Weekend"/>
    <n v="5"/>
    <s v="Taste"/>
    <x v="3"/>
    <s v="Paneer Roll_Snack"/>
    <s v="Good"/>
    <n v="22"/>
    <x v="1"/>
  </r>
  <r>
    <d v="2025-07-19T00:00:00"/>
    <s v="Lunch"/>
    <x v="0"/>
    <s v="Beverage"/>
    <n v="95"/>
    <n v="76"/>
    <n v="12"/>
    <n v="25"/>
    <n v="988"/>
    <x v="1"/>
    <s v="Weekday"/>
    <n v="4"/>
    <s v="Taste"/>
    <x v="3"/>
    <s v="Mango Lassi_Beverage"/>
    <s v="Good"/>
    <n v="13"/>
    <x v="4"/>
  </r>
  <r>
    <d v="2025-06-02T00:00:00"/>
    <s v="Lunch"/>
    <x v="11"/>
    <s v="Snack"/>
    <n v="78"/>
    <n v="65"/>
    <n v="18"/>
    <n v="40"/>
    <n v="1430"/>
    <x v="2"/>
    <s v="Weekday"/>
    <n v="1"/>
    <s v="Quantity"/>
    <x v="1"/>
    <s v="Paneer Roll_Snack"/>
    <s v="Average"/>
    <n v="22"/>
    <x v="0"/>
  </r>
  <r>
    <d v="2025-05-25T00:00:00"/>
    <s v="Evening"/>
    <x v="10"/>
    <s v="Snack"/>
    <n v="42"/>
    <n v="24"/>
    <n v="6"/>
    <n v="14"/>
    <n v="192"/>
    <x v="2"/>
    <s v="Weekend"/>
    <n v="3"/>
    <s v="Hygiene"/>
    <x v="0"/>
    <s v="Sundal_Snack"/>
    <s v="Average"/>
    <n v="8"/>
    <x v="3"/>
  </r>
  <r>
    <d v="2025-06-23T00:00:00"/>
    <s v="Evening"/>
    <x v="11"/>
    <s v="Snack"/>
    <n v="35"/>
    <n v="27"/>
    <n v="18"/>
    <n v="40"/>
    <n v="594"/>
    <x v="1"/>
    <s v="Weekday"/>
    <n v="5"/>
    <s v="Taste"/>
    <x v="1"/>
    <s v="Paneer Roll_Snack"/>
    <s v="Good"/>
    <n v="22"/>
    <x v="0"/>
  </r>
  <r>
    <d v="2025-07-19T00:00:00"/>
    <s v="Evening"/>
    <x v="4"/>
    <s v="Snack"/>
    <n v="78"/>
    <n v="68"/>
    <n v="5"/>
    <n v="10"/>
    <n v="340"/>
    <x v="0"/>
    <s v="Weekend"/>
    <n v="5"/>
    <s v="Quantity"/>
    <x v="3"/>
    <s v="Samosa_Snack"/>
    <s v="Good"/>
    <n v="5"/>
    <x v="4"/>
  </r>
  <r>
    <d v="2025-06-11T00:00:00"/>
    <s v="Lunch"/>
    <x v="11"/>
    <s v="Snack"/>
    <n v="69"/>
    <n v="43"/>
    <n v="18"/>
    <n v="40"/>
    <n v="946"/>
    <x v="1"/>
    <s v="Weekday"/>
    <n v="2"/>
    <s v="Taste"/>
    <x v="1"/>
    <s v="Paneer Roll_Snack"/>
    <s v="Average"/>
    <n v="22"/>
    <x v="1"/>
  </r>
  <r>
    <d v="2025-05-09T00:00:00"/>
    <s v="Morning"/>
    <x v="1"/>
    <s v="Beverage"/>
    <n v="32"/>
    <n v="17"/>
    <n v="10"/>
    <n v="22"/>
    <n v="204"/>
    <x v="2"/>
    <s v="Weekday"/>
    <n v="5"/>
    <s v="Taste"/>
    <x v="0"/>
    <s v="Mojito_Beverage"/>
    <s v="Good"/>
    <n v="12"/>
    <x v="5"/>
  </r>
  <r>
    <d v="2025-05-20T00:00:00"/>
    <s v="Evening"/>
    <x v="8"/>
    <s v="Main"/>
    <n v="90"/>
    <n v="51"/>
    <n v="20"/>
    <n v="35"/>
    <n v="765"/>
    <x v="1"/>
    <s v="Weekday"/>
    <n v="4"/>
    <s v="Quantity"/>
    <x v="0"/>
    <s v="Veg Pulao_Main"/>
    <s v="Good"/>
    <n v="15"/>
    <x v="2"/>
  </r>
  <r>
    <d v="2025-06-19T00:00:00"/>
    <s v="Evening"/>
    <x v="5"/>
    <s v="Beverage"/>
    <n v="37"/>
    <n v="18"/>
    <n v="10"/>
    <n v="22"/>
    <n v="216"/>
    <x v="2"/>
    <s v="Exam Week"/>
    <n v="4"/>
    <s v="Quantity"/>
    <x v="1"/>
    <s v="Lemon Juice_Beverage"/>
    <s v="Good"/>
    <n v="12"/>
    <x v="6"/>
  </r>
  <r>
    <d v="2025-07-20T00:00:00"/>
    <s v="Evening"/>
    <x v="10"/>
    <s v="Snack"/>
    <n v="100"/>
    <n v="35"/>
    <n v="6"/>
    <n v="14"/>
    <n v="280"/>
    <x v="0"/>
    <s v="Exam Week"/>
    <n v="1"/>
    <s v="Quantity"/>
    <x v="3"/>
    <s v="Sundal_Snack"/>
    <s v="Average"/>
    <n v="8"/>
    <x v="3"/>
  </r>
  <r>
    <d v="2025-06-17T00:00:00"/>
    <s v="Morning"/>
    <x v="7"/>
    <s v="Main"/>
    <n v="68"/>
    <n v="52"/>
    <n v="8"/>
    <n v="20"/>
    <n v="624"/>
    <x v="2"/>
    <s v="Exam Week"/>
    <n v="2"/>
    <s v="Hygiene"/>
    <x v="1"/>
    <s v="Idli_Main"/>
    <s v="Average"/>
    <n v="12"/>
    <x v="2"/>
  </r>
  <r>
    <d v="2025-05-30T00:00:00"/>
    <s v="Lunch"/>
    <x v="8"/>
    <s v="Main"/>
    <n v="30"/>
    <n v="14"/>
    <n v="20"/>
    <n v="35"/>
    <n v="210"/>
    <x v="0"/>
    <s v="Weekend"/>
    <n v="4"/>
    <s v="Quantity"/>
    <x v="0"/>
    <s v="Veg Pulao_Main"/>
    <s v="Good"/>
    <n v="15"/>
    <x v="5"/>
  </r>
  <r>
    <d v="2025-06-14T00:00:00"/>
    <s v="Evening"/>
    <x v="7"/>
    <s v="Main"/>
    <n v="95"/>
    <n v="24"/>
    <n v="8"/>
    <n v="20"/>
    <n v="288"/>
    <x v="0"/>
    <s v="Weekday"/>
    <n v="3"/>
    <s v="Quantity"/>
    <x v="1"/>
    <s v="Idli_Main"/>
    <s v="Average"/>
    <n v="12"/>
    <x v="4"/>
  </r>
  <r>
    <d v="2025-07-26T00:00:00"/>
    <s v="Morning"/>
    <x v="10"/>
    <s v="Snack"/>
    <n v="37"/>
    <n v="8"/>
    <n v="6"/>
    <n v="14"/>
    <n v="64"/>
    <x v="1"/>
    <s v="Weekday"/>
    <n v="4"/>
    <s v="Hygiene"/>
    <x v="3"/>
    <s v="Sundal_Snack"/>
    <s v="Good"/>
    <n v="8"/>
    <x v="4"/>
  </r>
  <r>
    <d v="2025-05-03T00:00:00"/>
    <s v="Lunch"/>
    <x v="11"/>
    <s v="Snack"/>
    <n v="13"/>
    <n v="5"/>
    <n v="18"/>
    <n v="40"/>
    <n v="110"/>
    <x v="2"/>
    <s v="Weekday"/>
    <n v="4"/>
    <s v="Taste"/>
    <x v="0"/>
    <s v="Paneer Roll_Snack"/>
    <s v="Good"/>
    <n v="22"/>
    <x v="4"/>
  </r>
  <r>
    <d v="2025-07-14T00:00:00"/>
    <s v="Evening"/>
    <x v="6"/>
    <s v="Beverage"/>
    <n v="16"/>
    <n v="12"/>
    <n v="12"/>
    <n v="28"/>
    <n v="192"/>
    <x v="0"/>
    <s v="Exam Week"/>
    <n v="2"/>
    <s v="Quantity"/>
    <x v="3"/>
    <s v="Cold Coffee_Beverage"/>
    <s v="Average"/>
    <n v="16"/>
    <x v="0"/>
  </r>
  <r>
    <d v="2025-07-19T00:00:00"/>
    <s v="Evening"/>
    <x v="4"/>
    <s v="Snack"/>
    <n v="31"/>
    <n v="20"/>
    <n v="5"/>
    <n v="10"/>
    <n v="100"/>
    <x v="1"/>
    <s v="Weekend"/>
    <n v="3"/>
    <s v="Hygiene"/>
    <x v="3"/>
    <s v="Samosa_Snack"/>
    <s v="Average"/>
    <n v="5"/>
    <x v="4"/>
  </r>
  <r>
    <d v="2025-06-27T00:00:00"/>
    <s v="Lunch"/>
    <x v="3"/>
    <s v="Snack"/>
    <n v="51"/>
    <n v="46"/>
    <n v="15"/>
    <n v="30"/>
    <n v="690"/>
    <x v="1"/>
    <s v="Weekday"/>
    <n v="2"/>
    <s v="Taste"/>
    <x v="1"/>
    <s v="Grilled Sandwich_Snack"/>
    <s v="Average"/>
    <n v="15"/>
    <x v="5"/>
  </r>
  <r>
    <d v="2025-07-17T00:00:00"/>
    <s v="Morning"/>
    <x v="8"/>
    <s v="Main"/>
    <n v="97"/>
    <n v="58"/>
    <n v="20"/>
    <n v="35"/>
    <n v="870"/>
    <x v="1"/>
    <s v="Weekday"/>
    <n v="2"/>
    <s v="Taste"/>
    <x v="3"/>
    <s v="Veg Pulao_Main"/>
    <s v="Average"/>
    <n v="15"/>
    <x v="6"/>
  </r>
  <r>
    <d v="2025-05-08T00:00:00"/>
    <s v="Evening"/>
    <x v="7"/>
    <s v="Main"/>
    <n v="22"/>
    <n v="6"/>
    <n v="8"/>
    <n v="20"/>
    <n v="72"/>
    <x v="0"/>
    <s v="Exam Week"/>
    <n v="5"/>
    <s v="Hygiene"/>
    <x v="0"/>
    <s v="Idli_Main"/>
    <s v="Good"/>
    <n v="12"/>
    <x v="6"/>
  </r>
  <r>
    <d v="2025-05-05T00:00:00"/>
    <s v="Evening"/>
    <x v="8"/>
    <s v="Main"/>
    <n v="17"/>
    <n v="14"/>
    <n v="20"/>
    <n v="35"/>
    <n v="210"/>
    <x v="0"/>
    <s v="Exam Week"/>
    <n v="1"/>
    <s v="Hygiene"/>
    <x v="0"/>
    <s v="Veg Pulao_Main"/>
    <s v="Average"/>
    <n v="15"/>
    <x v="0"/>
  </r>
  <r>
    <d v="2025-07-02T00:00:00"/>
    <s v="Lunch"/>
    <x v="4"/>
    <s v="Snack"/>
    <n v="67"/>
    <n v="46"/>
    <n v="5"/>
    <n v="10"/>
    <n v="230"/>
    <x v="0"/>
    <s v="Exam Week"/>
    <n v="3"/>
    <s v="Quantity"/>
    <x v="3"/>
    <s v="Samosa_Snack"/>
    <s v="Average"/>
    <n v="5"/>
    <x v="1"/>
  </r>
  <r>
    <d v="2025-05-30T00:00:00"/>
    <s v="Evening"/>
    <x v="8"/>
    <s v="Main"/>
    <n v="85"/>
    <n v="31"/>
    <n v="20"/>
    <n v="35"/>
    <n v="465"/>
    <x v="0"/>
    <s v="Exam Week"/>
    <n v="5"/>
    <s v="Quantity"/>
    <x v="0"/>
    <s v="Veg Pulao_Main"/>
    <s v="Good"/>
    <n v="15"/>
    <x v="5"/>
  </r>
  <r>
    <d v="2025-07-04T00:00:00"/>
    <s v="Evening"/>
    <x v="1"/>
    <s v="Beverage"/>
    <n v="47"/>
    <n v="7"/>
    <n v="10"/>
    <n v="22"/>
    <n v="84"/>
    <x v="1"/>
    <s v="Weekend"/>
    <n v="5"/>
    <s v="Taste"/>
    <x v="3"/>
    <s v="Mojito_Beverage"/>
    <s v="Good"/>
    <n v="12"/>
    <x v="5"/>
  </r>
  <r>
    <d v="2025-05-03T00:00:00"/>
    <s v="Lunch"/>
    <x v="0"/>
    <s v="Beverage"/>
    <n v="80"/>
    <n v="19"/>
    <n v="12"/>
    <n v="25"/>
    <n v="247"/>
    <x v="1"/>
    <s v="Weekend"/>
    <n v="5"/>
    <s v="Taste"/>
    <x v="0"/>
    <s v="Mango Lassi_Beverage"/>
    <s v="Good"/>
    <n v="13"/>
    <x v="4"/>
  </r>
  <r>
    <d v="2025-05-31T00:00:00"/>
    <s v="Lunch"/>
    <x v="2"/>
    <s v="Main"/>
    <n v="72"/>
    <n v="17"/>
    <n v="25"/>
    <n v="45"/>
    <n v="340"/>
    <x v="2"/>
    <s v="Exam Week"/>
    <n v="5"/>
    <s v="Quantity"/>
    <x v="0"/>
    <s v="Chole Bhature_Main"/>
    <s v="Good"/>
    <n v="20"/>
    <x v="4"/>
  </r>
  <r>
    <d v="2025-06-19T00:00:00"/>
    <s v="Lunch"/>
    <x v="9"/>
    <s v="Main"/>
    <n v="62"/>
    <n v="10"/>
    <n v="6"/>
    <n v="12"/>
    <n v="60"/>
    <x v="0"/>
    <s v="Weekday"/>
    <n v="5"/>
    <s v="Quantity"/>
    <x v="1"/>
    <s v="Chapati_Main"/>
    <s v="Good"/>
    <n v="6"/>
    <x v="6"/>
  </r>
  <r>
    <d v="2025-07-03T00:00:00"/>
    <s v="Morning"/>
    <x v="10"/>
    <s v="Snack"/>
    <n v="72"/>
    <n v="17"/>
    <n v="6"/>
    <n v="14"/>
    <n v="136"/>
    <x v="2"/>
    <s v="Weekend"/>
    <n v="5"/>
    <s v="Taste"/>
    <x v="3"/>
    <s v="Sundal_Snack"/>
    <s v="Good"/>
    <n v="8"/>
    <x v="6"/>
  </r>
  <r>
    <d v="2025-07-24T00:00:00"/>
    <s v="Lunch"/>
    <x v="10"/>
    <s v="Snack"/>
    <n v="69"/>
    <n v="31"/>
    <n v="6"/>
    <n v="14"/>
    <n v="248"/>
    <x v="2"/>
    <s v="Weekend"/>
    <n v="3"/>
    <s v="Taste"/>
    <x v="3"/>
    <s v="Sundal_Snack"/>
    <s v="Average"/>
    <n v="8"/>
    <x v="6"/>
  </r>
  <r>
    <d v="2025-06-02T00:00:00"/>
    <s v="Morning"/>
    <x v="11"/>
    <s v="Snack"/>
    <n v="21"/>
    <n v="6"/>
    <n v="18"/>
    <n v="40"/>
    <n v="132"/>
    <x v="1"/>
    <s v="Weekend"/>
    <n v="5"/>
    <s v="Hygiene"/>
    <x v="1"/>
    <s v="Paneer Roll_Snack"/>
    <s v="Good"/>
    <n v="22"/>
    <x v="0"/>
  </r>
  <r>
    <d v="2025-07-05T00:00:00"/>
    <s v="Morning"/>
    <x v="7"/>
    <s v="Main"/>
    <n v="54"/>
    <n v="51"/>
    <n v="8"/>
    <n v="20"/>
    <n v="612"/>
    <x v="2"/>
    <s v="Weekend"/>
    <n v="5"/>
    <s v="Taste"/>
    <x v="3"/>
    <s v="Idli_Main"/>
    <s v="Good"/>
    <n v="12"/>
    <x v="4"/>
  </r>
  <r>
    <d v="2025-06-19T00:00:00"/>
    <s v="Morning"/>
    <x v="11"/>
    <s v="Snack"/>
    <n v="86"/>
    <n v="17"/>
    <n v="18"/>
    <n v="40"/>
    <n v="374"/>
    <x v="2"/>
    <s v="Exam Week"/>
    <n v="3"/>
    <s v="Taste"/>
    <x v="1"/>
    <s v="Paneer Roll_Snack"/>
    <s v="Average"/>
    <n v="22"/>
    <x v="6"/>
  </r>
  <r>
    <d v="2025-06-22T00:00:00"/>
    <s v="Lunch"/>
    <x v="7"/>
    <s v="Main"/>
    <n v="66"/>
    <n v="58"/>
    <n v="8"/>
    <n v="20"/>
    <n v="696"/>
    <x v="1"/>
    <s v="Weekend"/>
    <n v="3"/>
    <s v="Hygiene"/>
    <x v="1"/>
    <s v="Idli_Main"/>
    <s v="Average"/>
    <n v="12"/>
    <x v="3"/>
  </r>
  <r>
    <d v="2025-07-25T00:00:00"/>
    <s v="Lunch"/>
    <x v="5"/>
    <s v="Beverage"/>
    <n v="23"/>
    <n v="18"/>
    <n v="10"/>
    <n v="22"/>
    <n v="216"/>
    <x v="2"/>
    <s v="Weekend"/>
    <n v="1"/>
    <s v="Quantity"/>
    <x v="3"/>
    <s v="Lemon Juice_Beverage"/>
    <s v="Average"/>
    <n v="12"/>
    <x v="5"/>
  </r>
  <r>
    <d v="2025-07-15T00:00:00"/>
    <s v="Morning"/>
    <x v="5"/>
    <s v="Beverage"/>
    <n v="77"/>
    <n v="34"/>
    <n v="10"/>
    <n v="22"/>
    <n v="408"/>
    <x v="0"/>
    <s v="Weekday"/>
    <n v="5"/>
    <s v="Taste"/>
    <x v="3"/>
    <s v="Lemon Juice_Beverage"/>
    <s v="Good"/>
    <n v="12"/>
    <x v="2"/>
  </r>
  <r>
    <d v="2025-05-31T00:00:00"/>
    <s v="Evening"/>
    <x v="1"/>
    <s v="Beverage"/>
    <n v="100"/>
    <n v="61"/>
    <n v="10"/>
    <n v="22"/>
    <n v="732"/>
    <x v="0"/>
    <s v="Weekday"/>
    <n v="5"/>
    <s v="Taste"/>
    <x v="0"/>
    <s v="Mojito_Beverage"/>
    <s v="Good"/>
    <n v="12"/>
    <x v="4"/>
  </r>
  <r>
    <d v="2025-05-28T00:00:00"/>
    <s v="Lunch"/>
    <x v="10"/>
    <s v="Snack"/>
    <n v="80"/>
    <n v="70"/>
    <n v="6"/>
    <n v="14"/>
    <n v="560"/>
    <x v="1"/>
    <s v="Exam Week"/>
    <n v="1"/>
    <s v="Hygiene"/>
    <x v="0"/>
    <s v="Sundal_Snack"/>
    <s v="Average"/>
    <n v="8"/>
    <x v="1"/>
  </r>
  <r>
    <d v="2025-05-19T00:00:00"/>
    <s v="Lunch"/>
    <x v="1"/>
    <s v="Beverage"/>
    <n v="23"/>
    <n v="15"/>
    <n v="10"/>
    <n v="22"/>
    <n v="180"/>
    <x v="1"/>
    <s v="Weekday"/>
    <n v="2"/>
    <s v="Taste"/>
    <x v="0"/>
    <s v="Mojito_Beverage"/>
    <s v="Average"/>
    <n v="12"/>
    <x v="0"/>
  </r>
  <r>
    <d v="2025-06-13T00:00:00"/>
    <s v="Evening"/>
    <x v="1"/>
    <s v="Beverage"/>
    <n v="51"/>
    <n v="24"/>
    <n v="10"/>
    <n v="22"/>
    <n v="288"/>
    <x v="1"/>
    <s v="Exam Week"/>
    <n v="5"/>
    <s v="Hygiene"/>
    <x v="1"/>
    <s v="Mojito_Beverage"/>
    <s v="Good"/>
    <n v="12"/>
    <x v="5"/>
  </r>
  <r>
    <d v="2025-06-04T00:00:00"/>
    <s v="Evening"/>
    <x v="1"/>
    <s v="Beverage"/>
    <n v="69"/>
    <n v="43"/>
    <n v="10"/>
    <n v="22"/>
    <n v="516"/>
    <x v="2"/>
    <s v="Weekend"/>
    <n v="2"/>
    <s v="Quantity"/>
    <x v="1"/>
    <s v="Mojito_Beverage"/>
    <s v="Average"/>
    <n v="12"/>
    <x v="1"/>
  </r>
  <r>
    <d v="2025-07-23T00:00:00"/>
    <s v="Lunch"/>
    <x v="7"/>
    <s v="Main"/>
    <n v="76"/>
    <n v="40"/>
    <n v="8"/>
    <n v="20"/>
    <n v="480"/>
    <x v="2"/>
    <s v="Weekday"/>
    <n v="5"/>
    <s v="Taste"/>
    <x v="3"/>
    <s v="Idli_Main"/>
    <s v="Good"/>
    <n v="12"/>
    <x v="1"/>
  </r>
  <r>
    <d v="2025-07-09T00:00:00"/>
    <s v="Evening"/>
    <x v="10"/>
    <s v="Snack"/>
    <n v="22"/>
    <n v="21"/>
    <n v="6"/>
    <n v="14"/>
    <n v="168"/>
    <x v="2"/>
    <s v="Exam Week"/>
    <n v="3"/>
    <s v="Quantity"/>
    <x v="3"/>
    <s v="Sundal_Snack"/>
    <s v="Average"/>
    <n v="8"/>
    <x v="1"/>
  </r>
  <r>
    <d v="2025-05-26T00:00:00"/>
    <s v="Morning"/>
    <x v="6"/>
    <s v="Beverage"/>
    <n v="86"/>
    <n v="64"/>
    <n v="12"/>
    <n v="28"/>
    <n v="1024"/>
    <x v="2"/>
    <s v="Weekend"/>
    <n v="3"/>
    <s v="Taste"/>
    <x v="0"/>
    <s v="Cold Coffee_Beverage"/>
    <s v="Average"/>
    <n v="16"/>
    <x v="0"/>
  </r>
  <r>
    <d v="2025-07-06T00:00:00"/>
    <s v="Morning"/>
    <x v="5"/>
    <s v="Beverage"/>
    <n v="55"/>
    <n v="40"/>
    <n v="10"/>
    <n v="22"/>
    <n v="480"/>
    <x v="0"/>
    <s v="Weekend"/>
    <n v="2"/>
    <s v="Taste"/>
    <x v="3"/>
    <s v="Lemon Juice_Beverage"/>
    <s v="Average"/>
    <n v="12"/>
    <x v="3"/>
  </r>
  <r>
    <d v="2025-07-12T00:00:00"/>
    <s v="Lunch"/>
    <x v="7"/>
    <s v="Main"/>
    <n v="31"/>
    <n v="9"/>
    <n v="8"/>
    <n v="20"/>
    <n v="108"/>
    <x v="0"/>
    <s v="Weekend"/>
    <n v="3"/>
    <s v="Quantity"/>
    <x v="3"/>
    <s v="Idli_Main"/>
    <s v="Average"/>
    <n v="12"/>
    <x v="4"/>
  </r>
  <r>
    <d v="2025-05-09T00:00:00"/>
    <s v="Morning"/>
    <x v="3"/>
    <s v="Snack"/>
    <n v="75"/>
    <n v="9"/>
    <n v="15"/>
    <n v="30"/>
    <n v="135"/>
    <x v="2"/>
    <s v="Weekend"/>
    <n v="3"/>
    <s v="Hygiene"/>
    <x v="0"/>
    <s v="Grilled Sandwich_Snack"/>
    <s v="Average"/>
    <n v="15"/>
    <x v="5"/>
  </r>
  <r>
    <d v="2025-05-12T00:00:00"/>
    <s v="Evening"/>
    <x v="1"/>
    <s v="Beverage"/>
    <n v="58"/>
    <n v="40"/>
    <n v="10"/>
    <n v="22"/>
    <n v="480"/>
    <x v="0"/>
    <s v="Weekday"/>
    <n v="4"/>
    <s v="Hygiene"/>
    <x v="0"/>
    <s v="Mojito_Beverage"/>
    <s v="Good"/>
    <n v="12"/>
    <x v="0"/>
  </r>
  <r>
    <d v="2025-04-29T00:00:00"/>
    <s v="Morning"/>
    <x v="6"/>
    <s v="Beverage"/>
    <n v="35"/>
    <n v="8"/>
    <n v="12"/>
    <n v="28"/>
    <n v="128"/>
    <x v="0"/>
    <s v="Weekend"/>
    <n v="3"/>
    <s v="Taste"/>
    <x v="2"/>
    <s v="Cold Coffee_Beverage"/>
    <s v="Average"/>
    <n v="16"/>
    <x v="2"/>
  </r>
  <r>
    <d v="2025-05-17T00:00:00"/>
    <s v="Lunch"/>
    <x v="8"/>
    <s v="Main"/>
    <n v="68"/>
    <n v="54"/>
    <n v="20"/>
    <n v="35"/>
    <n v="810"/>
    <x v="0"/>
    <s v="Exam Week"/>
    <n v="2"/>
    <s v="Hygiene"/>
    <x v="0"/>
    <s v="Veg Pulao_Main"/>
    <s v="Average"/>
    <n v="15"/>
    <x v="4"/>
  </r>
  <r>
    <d v="2025-07-05T00:00:00"/>
    <s v="Lunch"/>
    <x v="1"/>
    <s v="Beverage"/>
    <n v="38"/>
    <n v="15"/>
    <n v="10"/>
    <n v="22"/>
    <n v="180"/>
    <x v="1"/>
    <s v="Exam Week"/>
    <n v="4"/>
    <s v="Hygiene"/>
    <x v="3"/>
    <s v="Mojito_Beverage"/>
    <s v="Good"/>
    <n v="12"/>
    <x v="4"/>
  </r>
  <r>
    <d v="2025-07-22T00:00:00"/>
    <s v="Lunch"/>
    <x v="4"/>
    <s v="Snack"/>
    <n v="29"/>
    <n v="23"/>
    <n v="5"/>
    <n v="10"/>
    <n v="115"/>
    <x v="0"/>
    <s v="Exam Week"/>
    <n v="3"/>
    <s v="Hygiene"/>
    <x v="3"/>
    <s v="Samosa_Snack"/>
    <s v="Average"/>
    <n v="5"/>
    <x v="2"/>
  </r>
  <r>
    <d v="2025-06-16T00:00:00"/>
    <s v="Lunch"/>
    <x v="8"/>
    <s v="Main"/>
    <n v="95"/>
    <n v="51"/>
    <n v="20"/>
    <n v="35"/>
    <n v="765"/>
    <x v="0"/>
    <s v="Exam Week"/>
    <n v="2"/>
    <s v="Taste"/>
    <x v="1"/>
    <s v="Veg Pulao_Main"/>
    <s v="Average"/>
    <n v="15"/>
    <x v="0"/>
  </r>
  <r>
    <d v="2025-06-16T00:00:00"/>
    <s v="Lunch"/>
    <x v="4"/>
    <s v="Snack"/>
    <n v="23"/>
    <n v="22"/>
    <n v="5"/>
    <n v="10"/>
    <n v="110"/>
    <x v="1"/>
    <s v="Weekend"/>
    <n v="1"/>
    <s v="Hygiene"/>
    <x v="1"/>
    <s v="Samosa_Snack"/>
    <s v="Average"/>
    <n v="5"/>
    <x v="0"/>
  </r>
  <r>
    <d v="2025-06-14T00:00:00"/>
    <s v="Lunch"/>
    <x v="5"/>
    <s v="Beverage"/>
    <n v="40"/>
    <n v="37"/>
    <n v="10"/>
    <n v="22"/>
    <n v="444"/>
    <x v="1"/>
    <s v="Weekend"/>
    <n v="1"/>
    <s v="Taste"/>
    <x v="1"/>
    <s v="Lemon Juice_Beverage"/>
    <s v="Average"/>
    <n v="12"/>
    <x v="4"/>
  </r>
  <r>
    <d v="2025-07-11T00:00:00"/>
    <s v="Morning"/>
    <x v="4"/>
    <s v="Snack"/>
    <n v="92"/>
    <n v="14"/>
    <n v="5"/>
    <n v="10"/>
    <n v="70"/>
    <x v="2"/>
    <s v="Exam Week"/>
    <n v="5"/>
    <s v="Quantity"/>
    <x v="3"/>
    <s v="Samosa_Snack"/>
    <s v="Good"/>
    <n v="5"/>
    <x v="5"/>
  </r>
  <r>
    <d v="2025-05-14T00:00:00"/>
    <s v="Lunch"/>
    <x v="6"/>
    <s v="Beverage"/>
    <n v="21"/>
    <n v="9"/>
    <n v="12"/>
    <n v="28"/>
    <n v="144"/>
    <x v="0"/>
    <s v="Weekend"/>
    <n v="5"/>
    <s v="Hygiene"/>
    <x v="0"/>
    <s v="Cold Coffee_Beverage"/>
    <s v="Good"/>
    <n v="16"/>
    <x v="1"/>
  </r>
  <r>
    <d v="2025-06-05T00:00:00"/>
    <s v="Evening"/>
    <x v="3"/>
    <s v="Snack"/>
    <n v="42"/>
    <n v="7"/>
    <n v="15"/>
    <n v="30"/>
    <n v="105"/>
    <x v="2"/>
    <s v="Exam Week"/>
    <n v="3"/>
    <s v="Taste"/>
    <x v="1"/>
    <s v="Grilled Sandwich_Snack"/>
    <s v="Average"/>
    <n v="15"/>
    <x v="6"/>
  </r>
  <r>
    <d v="2025-05-20T00:00:00"/>
    <s v="Lunch"/>
    <x v="9"/>
    <s v="Main"/>
    <n v="29"/>
    <n v="17"/>
    <n v="6"/>
    <n v="12"/>
    <n v="102"/>
    <x v="2"/>
    <s v="Exam Week"/>
    <n v="3"/>
    <s v="Quantity"/>
    <x v="0"/>
    <s v="Chapati_Main"/>
    <s v="Average"/>
    <n v="6"/>
    <x v="2"/>
  </r>
  <r>
    <d v="2025-06-13T00:00:00"/>
    <s v="Lunch"/>
    <x v="10"/>
    <s v="Snack"/>
    <n v="51"/>
    <n v="49"/>
    <n v="6"/>
    <n v="14"/>
    <n v="392"/>
    <x v="0"/>
    <s v="Weekday"/>
    <n v="1"/>
    <s v="Taste"/>
    <x v="1"/>
    <s v="Sundal_Snack"/>
    <s v="Average"/>
    <n v="8"/>
    <x v="5"/>
  </r>
  <r>
    <d v="2025-06-10T00:00:00"/>
    <s v="Evening"/>
    <x v="5"/>
    <s v="Beverage"/>
    <n v="99"/>
    <n v="17"/>
    <n v="10"/>
    <n v="22"/>
    <n v="204"/>
    <x v="1"/>
    <s v="Weekday"/>
    <n v="3"/>
    <s v="Taste"/>
    <x v="1"/>
    <s v="Lemon Juice_Beverage"/>
    <s v="Average"/>
    <n v="12"/>
    <x v="2"/>
  </r>
  <r>
    <d v="2025-06-15T00:00:00"/>
    <s v="Evening"/>
    <x v="10"/>
    <s v="Snack"/>
    <n v="40"/>
    <n v="7"/>
    <n v="6"/>
    <n v="14"/>
    <n v="56"/>
    <x v="1"/>
    <s v="Weekday"/>
    <n v="2"/>
    <s v="Hygiene"/>
    <x v="1"/>
    <s v="Sundal_Snack"/>
    <s v="Average"/>
    <n v="8"/>
    <x v="3"/>
  </r>
  <r>
    <d v="2025-06-22T00:00:00"/>
    <s v="Morning"/>
    <x v="0"/>
    <s v="Beverage"/>
    <n v="63"/>
    <n v="51"/>
    <n v="12"/>
    <n v="25"/>
    <n v="663"/>
    <x v="0"/>
    <s v="Exam Week"/>
    <n v="1"/>
    <s v="Hygiene"/>
    <x v="1"/>
    <s v="Mango Lassi_Beverage"/>
    <s v="Average"/>
    <n v="13"/>
    <x v="3"/>
  </r>
  <r>
    <d v="2025-05-02T00:00:00"/>
    <s v="Morning"/>
    <x v="6"/>
    <s v="Beverage"/>
    <n v="43"/>
    <n v="13"/>
    <n v="12"/>
    <n v="28"/>
    <n v="208"/>
    <x v="2"/>
    <s v="Weekday"/>
    <n v="3"/>
    <s v="Hygiene"/>
    <x v="0"/>
    <s v="Cold Coffee_Beverage"/>
    <s v="Average"/>
    <n v="16"/>
    <x v="5"/>
  </r>
  <r>
    <d v="2025-05-18T00:00:00"/>
    <s v="Morning"/>
    <x v="7"/>
    <s v="Main"/>
    <n v="72"/>
    <n v="37"/>
    <n v="8"/>
    <n v="20"/>
    <n v="444"/>
    <x v="0"/>
    <s v="Weekday"/>
    <n v="4"/>
    <s v="Hygiene"/>
    <x v="0"/>
    <s v="Idli_Main"/>
    <s v="Good"/>
    <n v="12"/>
    <x v="3"/>
  </r>
  <r>
    <d v="2025-04-29T00:00:00"/>
    <s v="Evening"/>
    <x v="7"/>
    <s v="Main"/>
    <n v="97"/>
    <n v="86"/>
    <n v="8"/>
    <n v="20"/>
    <n v="1032"/>
    <x v="2"/>
    <s v="Weekend"/>
    <n v="3"/>
    <s v="Hygiene"/>
    <x v="2"/>
    <s v="Idli_Main"/>
    <s v="Average"/>
    <n v="12"/>
    <x v="2"/>
  </r>
  <r>
    <d v="2025-05-22T00:00:00"/>
    <s v="Morning"/>
    <x v="8"/>
    <s v="Main"/>
    <n v="89"/>
    <n v="59"/>
    <n v="20"/>
    <n v="35"/>
    <n v="885"/>
    <x v="1"/>
    <s v="Weekend"/>
    <n v="5"/>
    <s v="Taste"/>
    <x v="0"/>
    <s v="Veg Pulao_Main"/>
    <s v="Good"/>
    <n v="15"/>
    <x v="6"/>
  </r>
  <r>
    <d v="2025-07-01T00:00:00"/>
    <s v="Evening"/>
    <x v="11"/>
    <s v="Snack"/>
    <n v="11"/>
    <n v="7"/>
    <n v="18"/>
    <n v="40"/>
    <n v="154"/>
    <x v="1"/>
    <s v="Weekend"/>
    <n v="3"/>
    <s v="Quantity"/>
    <x v="3"/>
    <s v="Paneer Roll_Snack"/>
    <s v="Average"/>
    <n v="22"/>
    <x v="2"/>
  </r>
  <r>
    <d v="2025-04-29T00:00:00"/>
    <s v="Lunch"/>
    <x v="1"/>
    <s v="Beverage"/>
    <n v="64"/>
    <n v="8"/>
    <n v="10"/>
    <n v="22"/>
    <n v="96"/>
    <x v="2"/>
    <s v="Weekday"/>
    <n v="1"/>
    <s v="Quantity"/>
    <x v="2"/>
    <s v="Mojito_Beverage"/>
    <s v="Average"/>
    <n v="12"/>
    <x v="2"/>
  </r>
  <r>
    <d v="2025-05-13T00:00:00"/>
    <s v="Lunch"/>
    <x v="4"/>
    <s v="Snack"/>
    <n v="49"/>
    <n v="10"/>
    <n v="5"/>
    <n v="10"/>
    <n v="50"/>
    <x v="2"/>
    <s v="Exam Week"/>
    <n v="5"/>
    <s v="Taste"/>
    <x v="0"/>
    <s v="Samosa_Snack"/>
    <s v="Good"/>
    <n v="5"/>
    <x v="2"/>
  </r>
  <r>
    <d v="2025-07-06T00:00:00"/>
    <s v="Lunch"/>
    <x v="3"/>
    <s v="Snack"/>
    <n v="17"/>
    <n v="12"/>
    <n v="15"/>
    <n v="30"/>
    <n v="180"/>
    <x v="2"/>
    <s v="Weekend"/>
    <n v="1"/>
    <s v="Taste"/>
    <x v="3"/>
    <s v="Grilled Sandwich_Snack"/>
    <s v="Average"/>
    <n v="15"/>
    <x v="3"/>
  </r>
  <r>
    <d v="2025-06-03T00:00:00"/>
    <s v="Evening"/>
    <x v="8"/>
    <s v="Main"/>
    <n v="26"/>
    <n v="19"/>
    <n v="20"/>
    <n v="35"/>
    <n v="285"/>
    <x v="1"/>
    <s v="Weekday"/>
    <n v="4"/>
    <s v="Taste"/>
    <x v="1"/>
    <s v="Veg Pulao_Main"/>
    <s v="Good"/>
    <n v="15"/>
    <x v="2"/>
  </r>
  <r>
    <d v="2025-06-14T00:00:00"/>
    <s v="Evening"/>
    <x v="2"/>
    <s v="Main"/>
    <n v="60"/>
    <n v="45"/>
    <n v="25"/>
    <n v="45"/>
    <n v="900"/>
    <x v="2"/>
    <s v="Exam Week"/>
    <n v="1"/>
    <s v="Taste"/>
    <x v="1"/>
    <s v="Chole Bhature_Main"/>
    <s v="Average"/>
    <n v="20"/>
    <x v="4"/>
  </r>
  <r>
    <d v="2025-06-11T00:00:00"/>
    <s v="Morning"/>
    <x v="9"/>
    <s v="Main"/>
    <n v="96"/>
    <n v="23"/>
    <n v="6"/>
    <n v="12"/>
    <n v="138"/>
    <x v="1"/>
    <s v="Exam Week"/>
    <n v="5"/>
    <s v="Hygiene"/>
    <x v="1"/>
    <s v="Chapati_Main"/>
    <s v="Good"/>
    <n v="6"/>
    <x v="1"/>
  </r>
  <r>
    <d v="2025-05-09T00:00:00"/>
    <s v="Morning"/>
    <x v="5"/>
    <s v="Beverage"/>
    <n v="17"/>
    <n v="15"/>
    <n v="10"/>
    <n v="22"/>
    <n v="180"/>
    <x v="0"/>
    <s v="Weekday"/>
    <n v="3"/>
    <s v="Quantity"/>
    <x v="0"/>
    <s v="Lemon Juice_Beverage"/>
    <s v="Average"/>
    <n v="12"/>
    <x v="5"/>
  </r>
  <r>
    <d v="2025-06-05T00:00:00"/>
    <s v="Lunch"/>
    <x v="4"/>
    <s v="Snack"/>
    <n v="93"/>
    <n v="58"/>
    <n v="5"/>
    <n v="10"/>
    <n v="290"/>
    <x v="1"/>
    <s v="Exam Week"/>
    <n v="4"/>
    <s v="Quantity"/>
    <x v="1"/>
    <s v="Samosa_Snack"/>
    <s v="Good"/>
    <n v="5"/>
    <x v="6"/>
  </r>
  <r>
    <d v="2025-06-14T00:00:00"/>
    <s v="Lunch"/>
    <x v="2"/>
    <s v="Main"/>
    <n v="15"/>
    <n v="7"/>
    <n v="25"/>
    <n v="45"/>
    <n v="140"/>
    <x v="0"/>
    <s v="Weekday"/>
    <n v="5"/>
    <s v="Taste"/>
    <x v="1"/>
    <s v="Chole Bhature_Main"/>
    <s v="Good"/>
    <n v="20"/>
    <x v="4"/>
  </r>
  <r>
    <d v="2025-06-20T00:00:00"/>
    <s v="Lunch"/>
    <x v="4"/>
    <s v="Snack"/>
    <n v="62"/>
    <n v="33"/>
    <n v="5"/>
    <n v="10"/>
    <n v="165"/>
    <x v="0"/>
    <s v="Weekend"/>
    <n v="2"/>
    <s v="Hygiene"/>
    <x v="1"/>
    <s v="Samosa_Snack"/>
    <s v="Average"/>
    <n v="5"/>
    <x v="5"/>
  </r>
  <r>
    <d v="2025-06-13T00:00:00"/>
    <s v="Evening"/>
    <x v="10"/>
    <s v="Snack"/>
    <n v="22"/>
    <n v="9"/>
    <n v="6"/>
    <n v="14"/>
    <n v="72"/>
    <x v="0"/>
    <s v="Weekday"/>
    <n v="1"/>
    <s v="Taste"/>
    <x v="1"/>
    <s v="Sundal_Snack"/>
    <s v="Average"/>
    <n v="8"/>
    <x v="5"/>
  </r>
  <r>
    <d v="2025-06-17T00:00:00"/>
    <s v="Evening"/>
    <x v="3"/>
    <s v="Snack"/>
    <n v="56"/>
    <n v="34"/>
    <n v="15"/>
    <n v="30"/>
    <n v="510"/>
    <x v="1"/>
    <s v="Exam Week"/>
    <n v="3"/>
    <s v="Taste"/>
    <x v="1"/>
    <s v="Grilled Sandwich_Snack"/>
    <s v="Average"/>
    <n v="15"/>
    <x v="2"/>
  </r>
  <r>
    <d v="2025-06-24T00:00:00"/>
    <s v="Evening"/>
    <x v="6"/>
    <s v="Beverage"/>
    <n v="14"/>
    <n v="12"/>
    <n v="12"/>
    <n v="28"/>
    <n v="192"/>
    <x v="1"/>
    <s v="Exam Week"/>
    <n v="1"/>
    <s v="Hygiene"/>
    <x v="1"/>
    <s v="Cold Coffee_Beverage"/>
    <s v="Average"/>
    <n v="16"/>
    <x v="2"/>
  </r>
  <r>
    <d v="2025-06-11T00:00:00"/>
    <s v="Evening"/>
    <x v="3"/>
    <s v="Snack"/>
    <n v="62"/>
    <n v="18"/>
    <n v="15"/>
    <n v="30"/>
    <n v="270"/>
    <x v="1"/>
    <s v="Exam Week"/>
    <n v="3"/>
    <s v="Hygiene"/>
    <x v="1"/>
    <s v="Grilled Sandwich_Snack"/>
    <s v="Average"/>
    <n v="15"/>
    <x v="1"/>
  </r>
  <r>
    <d v="2025-06-12T00:00:00"/>
    <s v="Morning"/>
    <x v="3"/>
    <s v="Snack"/>
    <n v="42"/>
    <n v="5"/>
    <n v="15"/>
    <n v="30"/>
    <n v="75"/>
    <x v="2"/>
    <s v="Exam Week"/>
    <n v="3"/>
    <s v="Taste"/>
    <x v="1"/>
    <s v="Grilled Sandwich_Snack"/>
    <s v="Average"/>
    <n v="15"/>
    <x v="6"/>
  </r>
  <r>
    <d v="2025-05-03T00:00:00"/>
    <s v="Evening"/>
    <x v="8"/>
    <s v="Main"/>
    <n v="81"/>
    <n v="45"/>
    <n v="20"/>
    <n v="35"/>
    <n v="675"/>
    <x v="2"/>
    <s v="Weekday"/>
    <n v="1"/>
    <s v="Taste"/>
    <x v="0"/>
    <s v="Veg Pulao_Main"/>
    <s v="Average"/>
    <n v="15"/>
    <x v="4"/>
  </r>
  <r>
    <d v="2025-06-27T00:00:00"/>
    <s v="Lunch"/>
    <x v="0"/>
    <s v="Beverage"/>
    <n v="11"/>
    <n v="8"/>
    <n v="12"/>
    <n v="25"/>
    <n v="104"/>
    <x v="0"/>
    <s v="Weekend"/>
    <n v="1"/>
    <s v="Hygiene"/>
    <x v="1"/>
    <s v="Mango Lassi_Beverage"/>
    <s v="Average"/>
    <n v="13"/>
    <x v="5"/>
  </r>
  <r>
    <d v="2025-05-10T00:00:00"/>
    <s v="Morning"/>
    <x v="11"/>
    <s v="Snack"/>
    <n v="52"/>
    <n v="26"/>
    <n v="18"/>
    <n v="40"/>
    <n v="572"/>
    <x v="0"/>
    <s v="Weekend"/>
    <n v="3"/>
    <s v="Quantity"/>
    <x v="0"/>
    <s v="Paneer Roll_Snack"/>
    <s v="Average"/>
    <n v="22"/>
    <x v="4"/>
  </r>
  <r>
    <d v="2025-07-03T00:00:00"/>
    <s v="Lunch"/>
    <x v="8"/>
    <s v="Main"/>
    <n v="53"/>
    <n v="32"/>
    <n v="20"/>
    <n v="35"/>
    <n v="480"/>
    <x v="2"/>
    <s v="Weekday"/>
    <n v="1"/>
    <s v="Quantity"/>
    <x v="3"/>
    <s v="Veg Pulao_Main"/>
    <s v="Average"/>
    <n v="15"/>
    <x v="6"/>
  </r>
  <r>
    <d v="2025-05-28T00:00:00"/>
    <s v="Morning"/>
    <x v="9"/>
    <s v="Main"/>
    <n v="54"/>
    <n v="25"/>
    <n v="6"/>
    <n v="12"/>
    <n v="150"/>
    <x v="0"/>
    <s v="Exam Week"/>
    <n v="4"/>
    <s v="Quantity"/>
    <x v="0"/>
    <s v="Chapati_Main"/>
    <s v="Good"/>
    <n v="6"/>
    <x v="1"/>
  </r>
  <r>
    <d v="2025-06-27T00:00:00"/>
    <s v="Morning"/>
    <x v="10"/>
    <s v="Snack"/>
    <n v="60"/>
    <n v="6"/>
    <n v="6"/>
    <n v="14"/>
    <n v="48"/>
    <x v="1"/>
    <s v="Weekend"/>
    <n v="2"/>
    <s v="Hygiene"/>
    <x v="1"/>
    <s v="Sundal_Snack"/>
    <s v="Average"/>
    <n v="8"/>
    <x v="5"/>
  </r>
  <r>
    <d v="2025-06-27T00:00:00"/>
    <s v="Lunch"/>
    <x v="10"/>
    <s v="Snack"/>
    <n v="82"/>
    <n v="28"/>
    <n v="6"/>
    <n v="14"/>
    <n v="224"/>
    <x v="0"/>
    <s v="Weekday"/>
    <n v="5"/>
    <s v="Taste"/>
    <x v="1"/>
    <s v="Sundal_Snack"/>
    <s v="Good"/>
    <n v="8"/>
    <x v="5"/>
  </r>
  <r>
    <d v="2025-05-24T00:00:00"/>
    <s v="Morning"/>
    <x v="8"/>
    <s v="Main"/>
    <n v="25"/>
    <n v="10"/>
    <n v="20"/>
    <n v="35"/>
    <n v="150"/>
    <x v="1"/>
    <s v="Weekend"/>
    <n v="1"/>
    <s v="Taste"/>
    <x v="0"/>
    <s v="Veg Pulao_Main"/>
    <s v="Average"/>
    <n v="15"/>
    <x v="4"/>
  </r>
  <r>
    <d v="2025-05-14T00:00:00"/>
    <s v="Morning"/>
    <x v="8"/>
    <s v="Main"/>
    <n v="18"/>
    <n v="8"/>
    <n v="20"/>
    <n v="35"/>
    <n v="120"/>
    <x v="2"/>
    <s v="Weekday"/>
    <n v="1"/>
    <s v="Quantity"/>
    <x v="0"/>
    <s v="Veg Pulao_Main"/>
    <s v="Average"/>
    <n v="15"/>
    <x v="1"/>
  </r>
  <r>
    <d v="2025-07-20T00:00:00"/>
    <s v="Morning"/>
    <x v="5"/>
    <s v="Beverage"/>
    <n v="83"/>
    <n v="48"/>
    <n v="10"/>
    <n v="22"/>
    <n v="576"/>
    <x v="1"/>
    <s v="Exam Week"/>
    <n v="2"/>
    <s v="Taste"/>
    <x v="3"/>
    <s v="Lemon Juice_Beverage"/>
    <s v="Average"/>
    <n v="12"/>
    <x v="3"/>
  </r>
  <r>
    <d v="2025-05-30T00:00:00"/>
    <s v="Evening"/>
    <x v="7"/>
    <s v="Main"/>
    <n v="28"/>
    <n v="24"/>
    <n v="8"/>
    <n v="20"/>
    <n v="288"/>
    <x v="2"/>
    <s v="Weekend"/>
    <n v="5"/>
    <s v="Quantity"/>
    <x v="0"/>
    <s v="Idli_Main"/>
    <s v="Good"/>
    <n v="12"/>
    <x v="5"/>
  </r>
  <r>
    <d v="2025-05-16T00:00:00"/>
    <s v="Evening"/>
    <x v="9"/>
    <s v="Main"/>
    <n v="57"/>
    <n v="38"/>
    <n v="6"/>
    <n v="12"/>
    <n v="228"/>
    <x v="2"/>
    <s v="Weekday"/>
    <n v="4"/>
    <s v="Hygiene"/>
    <x v="0"/>
    <s v="Chapati_Main"/>
    <s v="Good"/>
    <n v="6"/>
    <x v="5"/>
  </r>
  <r>
    <d v="2025-06-09T00:00:00"/>
    <s v="Lunch"/>
    <x v="6"/>
    <s v="Beverage"/>
    <n v="90"/>
    <n v="40"/>
    <n v="12"/>
    <n v="28"/>
    <n v="640"/>
    <x v="1"/>
    <s v="Exam Week"/>
    <n v="5"/>
    <s v="Taste"/>
    <x v="1"/>
    <s v="Cold Coffee_Beverage"/>
    <s v="Good"/>
    <n v="16"/>
    <x v="0"/>
  </r>
  <r>
    <d v="2025-07-07T00:00:00"/>
    <s v="Morning"/>
    <x v="5"/>
    <s v="Beverage"/>
    <n v="84"/>
    <n v="21"/>
    <n v="10"/>
    <n v="22"/>
    <n v="252"/>
    <x v="0"/>
    <s v="Weekday"/>
    <n v="2"/>
    <s v="Hygiene"/>
    <x v="3"/>
    <s v="Lemon Juice_Beverage"/>
    <s v="Average"/>
    <n v="12"/>
    <x v="0"/>
  </r>
  <r>
    <d v="2025-06-01T00:00:00"/>
    <s v="Morning"/>
    <x v="6"/>
    <s v="Beverage"/>
    <n v="79"/>
    <n v="18"/>
    <n v="12"/>
    <n v="28"/>
    <n v="288"/>
    <x v="1"/>
    <s v="Weekday"/>
    <n v="5"/>
    <s v="Taste"/>
    <x v="1"/>
    <s v="Cold Coffee_Beverage"/>
    <s v="Good"/>
    <n v="16"/>
    <x v="3"/>
  </r>
  <r>
    <d v="2025-06-27T00:00:00"/>
    <s v="Evening"/>
    <x v="4"/>
    <s v="Snack"/>
    <n v="18"/>
    <n v="17"/>
    <n v="5"/>
    <n v="10"/>
    <n v="85"/>
    <x v="2"/>
    <s v="Weekday"/>
    <n v="3"/>
    <s v="Quantity"/>
    <x v="1"/>
    <s v="Samosa_Snack"/>
    <s v="Average"/>
    <n v="5"/>
    <x v="5"/>
  </r>
  <r>
    <d v="2025-05-22T00:00:00"/>
    <s v="Evening"/>
    <x v="5"/>
    <s v="Beverage"/>
    <n v="52"/>
    <n v="15"/>
    <n v="10"/>
    <n v="22"/>
    <n v="180"/>
    <x v="0"/>
    <s v="Exam Week"/>
    <n v="4"/>
    <s v="Quantity"/>
    <x v="0"/>
    <s v="Lemon Juice_Beverage"/>
    <s v="Good"/>
    <n v="12"/>
    <x v="6"/>
  </r>
  <r>
    <d v="2025-06-21T00:00:00"/>
    <s v="Lunch"/>
    <x v="5"/>
    <s v="Beverage"/>
    <n v="86"/>
    <n v="62"/>
    <n v="10"/>
    <n v="22"/>
    <n v="744"/>
    <x v="0"/>
    <s v="Weekday"/>
    <n v="4"/>
    <s v="Quantity"/>
    <x v="1"/>
    <s v="Lemon Juice_Beverage"/>
    <s v="Good"/>
    <n v="12"/>
    <x v="4"/>
  </r>
  <r>
    <d v="2025-07-19T00:00:00"/>
    <s v="Lunch"/>
    <x v="5"/>
    <s v="Beverage"/>
    <n v="74"/>
    <n v="17"/>
    <n v="10"/>
    <n v="22"/>
    <n v="204"/>
    <x v="1"/>
    <s v="Weekday"/>
    <n v="2"/>
    <s v="Quantity"/>
    <x v="3"/>
    <s v="Lemon Juice_Beverage"/>
    <s v="Average"/>
    <n v="12"/>
    <x v="4"/>
  </r>
  <r>
    <d v="2025-07-17T00:00:00"/>
    <s v="Lunch"/>
    <x v="8"/>
    <s v="Main"/>
    <n v="23"/>
    <n v="7"/>
    <n v="20"/>
    <n v="35"/>
    <n v="105"/>
    <x v="2"/>
    <s v="Weekend"/>
    <n v="4"/>
    <s v="Taste"/>
    <x v="3"/>
    <s v="Veg Pulao_Main"/>
    <s v="Good"/>
    <n v="15"/>
    <x v="6"/>
  </r>
  <r>
    <d v="2025-05-05T00:00:00"/>
    <s v="Evening"/>
    <x v="5"/>
    <s v="Beverage"/>
    <n v="15"/>
    <n v="14"/>
    <n v="10"/>
    <n v="22"/>
    <n v="168"/>
    <x v="1"/>
    <s v="Exam Week"/>
    <n v="5"/>
    <s v="Taste"/>
    <x v="0"/>
    <s v="Lemon Juice_Beverage"/>
    <s v="Good"/>
    <n v="12"/>
    <x v="0"/>
  </r>
  <r>
    <d v="2025-07-02T00:00:00"/>
    <s v="Evening"/>
    <x v="8"/>
    <s v="Main"/>
    <n v="61"/>
    <n v="54"/>
    <n v="20"/>
    <n v="35"/>
    <n v="810"/>
    <x v="2"/>
    <s v="Weekday"/>
    <n v="3"/>
    <s v="Quantity"/>
    <x v="3"/>
    <s v="Veg Pulao_Main"/>
    <s v="Average"/>
    <n v="15"/>
    <x v="1"/>
  </r>
  <r>
    <d v="2025-06-23T00:00:00"/>
    <s v="Lunch"/>
    <x v="7"/>
    <s v="Main"/>
    <n v="32"/>
    <n v="24"/>
    <n v="8"/>
    <n v="20"/>
    <n v="288"/>
    <x v="1"/>
    <s v="Weekend"/>
    <n v="3"/>
    <s v="Taste"/>
    <x v="1"/>
    <s v="Idli_Main"/>
    <s v="Average"/>
    <n v="12"/>
    <x v="0"/>
  </r>
  <r>
    <d v="2025-07-17T00:00:00"/>
    <s v="Lunch"/>
    <x v="3"/>
    <s v="Snack"/>
    <n v="31"/>
    <n v="6"/>
    <n v="15"/>
    <n v="30"/>
    <n v="90"/>
    <x v="2"/>
    <s v="Weekday"/>
    <n v="3"/>
    <s v="Quantity"/>
    <x v="3"/>
    <s v="Grilled Sandwich_Snack"/>
    <s v="Average"/>
    <n v="15"/>
    <x v="6"/>
  </r>
  <r>
    <d v="2025-06-09T00:00:00"/>
    <s v="Morning"/>
    <x v="1"/>
    <s v="Beverage"/>
    <n v="28"/>
    <n v="17"/>
    <n v="10"/>
    <n v="22"/>
    <n v="204"/>
    <x v="0"/>
    <s v="Weekday"/>
    <n v="4"/>
    <s v="Quantity"/>
    <x v="1"/>
    <s v="Mojito_Beverage"/>
    <s v="Good"/>
    <n v="12"/>
    <x v="0"/>
  </r>
  <r>
    <d v="2025-06-08T00:00:00"/>
    <s v="Lunch"/>
    <x v="2"/>
    <s v="Main"/>
    <n v="67"/>
    <n v="20"/>
    <n v="25"/>
    <n v="45"/>
    <n v="400"/>
    <x v="2"/>
    <s v="Weekday"/>
    <n v="2"/>
    <s v="Hygiene"/>
    <x v="1"/>
    <s v="Chole Bhature_Main"/>
    <s v="Average"/>
    <n v="20"/>
    <x v="3"/>
  </r>
  <r>
    <d v="2025-07-08T00:00:00"/>
    <s v="Lunch"/>
    <x v="8"/>
    <s v="Main"/>
    <n v="21"/>
    <n v="21"/>
    <n v="20"/>
    <n v="35"/>
    <n v="315"/>
    <x v="0"/>
    <s v="Weekend"/>
    <n v="4"/>
    <s v="Hygiene"/>
    <x v="3"/>
    <s v="Veg Pulao_Main"/>
    <s v="Good"/>
    <n v="15"/>
    <x v="2"/>
  </r>
  <r>
    <d v="2025-07-09T00:00:00"/>
    <s v="Lunch"/>
    <x v="3"/>
    <s v="Snack"/>
    <n v="62"/>
    <n v="11"/>
    <n v="15"/>
    <n v="30"/>
    <n v="165"/>
    <x v="0"/>
    <s v="Exam Week"/>
    <n v="5"/>
    <s v="Hygiene"/>
    <x v="3"/>
    <s v="Grilled Sandwich_Snack"/>
    <s v="Good"/>
    <n v="15"/>
    <x v="1"/>
  </r>
  <r>
    <d v="2025-07-05T00:00:00"/>
    <s v="Evening"/>
    <x v="2"/>
    <s v="Main"/>
    <n v="21"/>
    <n v="9"/>
    <n v="25"/>
    <n v="45"/>
    <n v="180"/>
    <x v="2"/>
    <s v="Weekday"/>
    <n v="2"/>
    <s v="Hygiene"/>
    <x v="3"/>
    <s v="Chole Bhature_Main"/>
    <s v="Average"/>
    <n v="20"/>
    <x v="4"/>
  </r>
  <r>
    <d v="2025-05-03T00:00:00"/>
    <s v="Morning"/>
    <x v="1"/>
    <s v="Beverage"/>
    <n v="16"/>
    <n v="10"/>
    <n v="10"/>
    <n v="22"/>
    <n v="120"/>
    <x v="2"/>
    <s v="Exam Week"/>
    <n v="2"/>
    <s v="Hygiene"/>
    <x v="0"/>
    <s v="Mojito_Beverage"/>
    <s v="Average"/>
    <n v="12"/>
    <x v="4"/>
  </r>
  <r>
    <d v="2025-07-13T00:00:00"/>
    <s v="Evening"/>
    <x v="7"/>
    <s v="Main"/>
    <n v="68"/>
    <n v="45"/>
    <n v="8"/>
    <n v="20"/>
    <n v="540"/>
    <x v="1"/>
    <s v="Exam Week"/>
    <n v="3"/>
    <s v="Hygiene"/>
    <x v="3"/>
    <s v="Idli_Main"/>
    <s v="Average"/>
    <n v="12"/>
    <x v="3"/>
  </r>
  <r>
    <d v="2025-07-19T00:00:00"/>
    <s v="Lunch"/>
    <x v="11"/>
    <s v="Snack"/>
    <n v="56"/>
    <n v="11"/>
    <n v="18"/>
    <n v="40"/>
    <n v="242"/>
    <x v="1"/>
    <s v="Weekend"/>
    <n v="2"/>
    <s v="Quantity"/>
    <x v="3"/>
    <s v="Paneer Roll_Snack"/>
    <s v="Average"/>
    <n v="22"/>
    <x v="4"/>
  </r>
  <r>
    <d v="2025-06-17T00:00:00"/>
    <s v="Morning"/>
    <x v="3"/>
    <s v="Snack"/>
    <n v="95"/>
    <n v="16"/>
    <n v="15"/>
    <n v="30"/>
    <n v="240"/>
    <x v="0"/>
    <s v="Exam Week"/>
    <n v="2"/>
    <s v="Taste"/>
    <x v="1"/>
    <s v="Grilled Sandwich_Snack"/>
    <s v="Average"/>
    <n v="15"/>
    <x v="2"/>
  </r>
  <r>
    <d v="2025-07-07T00:00:00"/>
    <s v="Lunch"/>
    <x v="11"/>
    <s v="Snack"/>
    <n v="35"/>
    <n v="16"/>
    <n v="18"/>
    <n v="40"/>
    <n v="352"/>
    <x v="0"/>
    <s v="Weekend"/>
    <n v="2"/>
    <s v="Quantity"/>
    <x v="3"/>
    <s v="Paneer Roll_Snack"/>
    <s v="Average"/>
    <n v="22"/>
    <x v="0"/>
  </r>
  <r>
    <d v="2025-05-05T00:00:00"/>
    <s v="Lunch"/>
    <x v="0"/>
    <s v="Beverage"/>
    <n v="84"/>
    <n v="73"/>
    <n v="12"/>
    <n v="25"/>
    <n v="949"/>
    <x v="2"/>
    <s v="Weekend"/>
    <n v="4"/>
    <s v="Taste"/>
    <x v="0"/>
    <s v="Mango Lassi_Beverage"/>
    <s v="Good"/>
    <n v="13"/>
    <x v="0"/>
  </r>
  <r>
    <d v="2025-07-09T00:00:00"/>
    <s v="Evening"/>
    <x v="2"/>
    <s v="Main"/>
    <n v="19"/>
    <n v="5"/>
    <n v="25"/>
    <n v="45"/>
    <n v="100"/>
    <x v="0"/>
    <s v="Weekday"/>
    <n v="3"/>
    <s v="Quantity"/>
    <x v="3"/>
    <s v="Chole Bhature_Main"/>
    <s v="Average"/>
    <n v="20"/>
    <x v="1"/>
  </r>
  <r>
    <d v="2025-05-29T00:00:00"/>
    <s v="Lunch"/>
    <x v="8"/>
    <s v="Main"/>
    <n v="61"/>
    <n v="47"/>
    <n v="20"/>
    <n v="35"/>
    <n v="705"/>
    <x v="2"/>
    <s v="Weekend"/>
    <n v="3"/>
    <s v="Quantity"/>
    <x v="0"/>
    <s v="Veg Pulao_Main"/>
    <s v="Average"/>
    <n v="15"/>
    <x v="6"/>
  </r>
  <r>
    <d v="2025-05-13T00:00:00"/>
    <s v="Lunch"/>
    <x v="5"/>
    <s v="Beverage"/>
    <n v="66"/>
    <n v="29"/>
    <n v="10"/>
    <n v="22"/>
    <n v="348"/>
    <x v="1"/>
    <s v="Weekend"/>
    <n v="3"/>
    <s v="Taste"/>
    <x v="0"/>
    <s v="Lemon Juice_Beverage"/>
    <s v="Average"/>
    <n v="12"/>
    <x v="2"/>
  </r>
  <r>
    <d v="2025-05-05T00:00:00"/>
    <s v="Lunch"/>
    <x v="0"/>
    <s v="Beverage"/>
    <n v="50"/>
    <n v="10"/>
    <n v="12"/>
    <n v="25"/>
    <n v="130"/>
    <x v="2"/>
    <s v="Weekend"/>
    <n v="1"/>
    <s v="Hygiene"/>
    <x v="0"/>
    <s v="Mango Lassi_Beverage"/>
    <s v="Average"/>
    <n v="13"/>
    <x v="0"/>
  </r>
  <r>
    <d v="2025-06-20T00:00:00"/>
    <s v="Evening"/>
    <x v="6"/>
    <s v="Beverage"/>
    <n v="80"/>
    <n v="78"/>
    <n v="12"/>
    <n v="28"/>
    <n v="1248"/>
    <x v="2"/>
    <s v="Weekend"/>
    <n v="1"/>
    <s v="Taste"/>
    <x v="1"/>
    <s v="Cold Coffee_Beverage"/>
    <s v="Average"/>
    <n v="16"/>
    <x v="5"/>
  </r>
  <r>
    <d v="2025-06-12T00:00:00"/>
    <s v="Morning"/>
    <x v="0"/>
    <s v="Beverage"/>
    <n v="20"/>
    <n v="10"/>
    <n v="12"/>
    <n v="25"/>
    <n v="130"/>
    <x v="2"/>
    <s v="Exam Week"/>
    <n v="4"/>
    <s v="Quantity"/>
    <x v="1"/>
    <s v="Mango Lassi_Beverage"/>
    <s v="Good"/>
    <n v="13"/>
    <x v="6"/>
  </r>
  <r>
    <d v="2025-07-23T00:00:00"/>
    <s v="Evening"/>
    <x v="1"/>
    <s v="Beverage"/>
    <n v="55"/>
    <n v="25"/>
    <n v="10"/>
    <n v="22"/>
    <n v="300"/>
    <x v="1"/>
    <s v="Weekend"/>
    <n v="3"/>
    <s v="Quantity"/>
    <x v="3"/>
    <s v="Mojito_Beverage"/>
    <s v="Average"/>
    <n v="12"/>
    <x v="1"/>
  </r>
  <r>
    <d v="2025-05-24T00:00:00"/>
    <s v="Lunch"/>
    <x v="3"/>
    <s v="Snack"/>
    <n v="34"/>
    <n v="12"/>
    <n v="15"/>
    <n v="30"/>
    <n v="180"/>
    <x v="1"/>
    <s v="Weekday"/>
    <n v="2"/>
    <s v="Hygiene"/>
    <x v="0"/>
    <s v="Grilled Sandwich_Snack"/>
    <s v="Average"/>
    <n v="15"/>
    <x v="4"/>
  </r>
  <r>
    <d v="2025-05-08T00:00:00"/>
    <s v="Evening"/>
    <x v="11"/>
    <s v="Snack"/>
    <n v="96"/>
    <n v="55"/>
    <n v="18"/>
    <n v="40"/>
    <n v="1210"/>
    <x v="0"/>
    <s v="Weekday"/>
    <n v="1"/>
    <s v="Quantity"/>
    <x v="0"/>
    <s v="Paneer Roll_Snack"/>
    <s v="Average"/>
    <n v="22"/>
    <x v="6"/>
  </r>
  <r>
    <d v="2025-05-04T00:00:00"/>
    <s v="Morning"/>
    <x v="8"/>
    <s v="Main"/>
    <n v="46"/>
    <n v="22"/>
    <n v="20"/>
    <n v="35"/>
    <n v="330"/>
    <x v="1"/>
    <s v="Weekday"/>
    <n v="1"/>
    <s v="Hygiene"/>
    <x v="0"/>
    <s v="Veg Pulao_Main"/>
    <s v="Average"/>
    <n v="15"/>
    <x v="3"/>
  </r>
  <r>
    <d v="2025-05-24T00:00:00"/>
    <s v="Morning"/>
    <x v="8"/>
    <s v="Main"/>
    <n v="25"/>
    <n v="19"/>
    <n v="20"/>
    <n v="35"/>
    <n v="285"/>
    <x v="1"/>
    <s v="Weekend"/>
    <n v="2"/>
    <s v="Hygiene"/>
    <x v="0"/>
    <s v="Veg Pulao_Main"/>
    <s v="Average"/>
    <n v="15"/>
    <x v="4"/>
  </r>
  <r>
    <d v="2025-05-23T00:00:00"/>
    <s v="Lunch"/>
    <x v="3"/>
    <s v="Snack"/>
    <n v="97"/>
    <n v="95"/>
    <n v="15"/>
    <n v="30"/>
    <n v="1425"/>
    <x v="1"/>
    <s v="Weekday"/>
    <n v="1"/>
    <s v="Quantity"/>
    <x v="0"/>
    <s v="Grilled Sandwich_Snack"/>
    <s v="Average"/>
    <n v="15"/>
    <x v="5"/>
  </r>
  <r>
    <d v="2025-06-12T00:00:00"/>
    <s v="Morning"/>
    <x v="1"/>
    <s v="Beverage"/>
    <n v="38"/>
    <n v="8"/>
    <n v="10"/>
    <n v="22"/>
    <n v="96"/>
    <x v="2"/>
    <s v="Weekday"/>
    <n v="1"/>
    <s v="Quantity"/>
    <x v="1"/>
    <s v="Mojito_Beverage"/>
    <s v="Average"/>
    <n v="12"/>
    <x v="6"/>
  </r>
  <r>
    <d v="2025-07-01T00:00:00"/>
    <s v="Lunch"/>
    <x v="7"/>
    <s v="Main"/>
    <n v="76"/>
    <n v="53"/>
    <n v="8"/>
    <n v="20"/>
    <n v="636"/>
    <x v="1"/>
    <s v="Weekend"/>
    <n v="5"/>
    <s v="Hygiene"/>
    <x v="3"/>
    <s v="Idli_Main"/>
    <s v="Good"/>
    <n v="12"/>
    <x v="2"/>
  </r>
  <r>
    <d v="2025-07-13T00:00:00"/>
    <s v="Lunch"/>
    <x v="0"/>
    <s v="Beverage"/>
    <n v="56"/>
    <n v="11"/>
    <n v="12"/>
    <n v="25"/>
    <n v="143"/>
    <x v="2"/>
    <s v="Weekend"/>
    <n v="3"/>
    <s v="Hygiene"/>
    <x v="3"/>
    <s v="Mango Lassi_Beverage"/>
    <s v="Average"/>
    <n v="13"/>
    <x v="3"/>
  </r>
  <r>
    <d v="2025-07-22T00:00:00"/>
    <s v="Evening"/>
    <x v="3"/>
    <s v="Snack"/>
    <n v="81"/>
    <n v="67"/>
    <n v="15"/>
    <n v="30"/>
    <n v="1005"/>
    <x v="1"/>
    <s v="Weekday"/>
    <n v="1"/>
    <s v="Taste"/>
    <x v="3"/>
    <s v="Grilled Sandwich_Snack"/>
    <s v="Average"/>
    <n v="15"/>
    <x v="2"/>
  </r>
  <r>
    <d v="2025-06-25T00:00:00"/>
    <s v="Evening"/>
    <x v="9"/>
    <s v="Main"/>
    <n v="92"/>
    <n v="43"/>
    <n v="6"/>
    <n v="12"/>
    <n v="258"/>
    <x v="1"/>
    <s v="Weekday"/>
    <n v="3"/>
    <s v="Hygiene"/>
    <x v="1"/>
    <s v="Chapati_Main"/>
    <s v="Average"/>
    <n v="6"/>
    <x v="1"/>
  </r>
  <r>
    <d v="2025-07-27T00:00:00"/>
    <s v="Morning"/>
    <x v="10"/>
    <s v="Snack"/>
    <n v="73"/>
    <n v="52"/>
    <n v="6"/>
    <n v="14"/>
    <n v="416"/>
    <x v="2"/>
    <s v="Weekend"/>
    <n v="5"/>
    <s v="Taste"/>
    <x v="3"/>
    <s v="Sundal_Snack"/>
    <s v="Good"/>
    <n v="8"/>
    <x v="3"/>
  </r>
  <r>
    <d v="2025-06-22T00:00:00"/>
    <s v="Evening"/>
    <x v="6"/>
    <s v="Beverage"/>
    <n v="64"/>
    <n v="58"/>
    <n v="12"/>
    <n v="28"/>
    <n v="928"/>
    <x v="0"/>
    <s v="Exam Week"/>
    <n v="5"/>
    <s v="Taste"/>
    <x v="1"/>
    <s v="Cold Coffee_Beverage"/>
    <s v="Good"/>
    <n v="16"/>
    <x v="3"/>
  </r>
  <r>
    <d v="2025-05-05T00:00:00"/>
    <s v="Morning"/>
    <x v="6"/>
    <s v="Beverage"/>
    <n v="64"/>
    <n v="33"/>
    <n v="12"/>
    <n v="28"/>
    <n v="528"/>
    <x v="2"/>
    <s v="Exam Week"/>
    <n v="1"/>
    <s v="Hygiene"/>
    <x v="0"/>
    <s v="Cold Coffee_Beverage"/>
    <s v="Average"/>
    <n v="16"/>
    <x v="0"/>
  </r>
  <r>
    <d v="2025-05-04T00:00:00"/>
    <s v="Lunch"/>
    <x v="3"/>
    <s v="Snack"/>
    <n v="100"/>
    <n v="15"/>
    <n v="15"/>
    <n v="30"/>
    <n v="225"/>
    <x v="2"/>
    <s v="Weekend"/>
    <n v="3"/>
    <s v="Quantity"/>
    <x v="0"/>
    <s v="Grilled Sandwich_Snack"/>
    <s v="Average"/>
    <n v="15"/>
    <x v="3"/>
  </r>
  <r>
    <d v="2025-06-09T00:00:00"/>
    <s v="Evening"/>
    <x v="2"/>
    <s v="Main"/>
    <n v="81"/>
    <n v="57"/>
    <n v="25"/>
    <n v="45"/>
    <n v="1140"/>
    <x v="2"/>
    <s v="Weekend"/>
    <n v="1"/>
    <s v="Hygiene"/>
    <x v="1"/>
    <s v="Chole Bhature_Main"/>
    <s v="Average"/>
    <n v="20"/>
    <x v="0"/>
  </r>
  <r>
    <d v="2025-05-30T00:00:00"/>
    <s v="Lunch"/>
    <x v="5"/>
    <s v="Beverage"/>
    <n v="92"/>
    <n v="67"/>
    <n v="10"/>
    <n v="22"/>
    <n v="804"/>
    <x v="0"/>
    <s v="Exam Week"/>
    <n v="5"/>
    <s v="Hygiene"/>
    <x v="0"/>
    <s v="Lemon Juice_Beverage"/>
    <s v="Good"/>
    <n v="12"/>
    <x v="5"/>
  </r>
  <r>
    <d v="2025-07-07T00:00:00"/>
    <s v="Evening"/>
    <x v="2"/>
    <s v="Main"/>
    <n v="32"/>
    <n v="6"/>
    <n v="25"/>
    <n v="45"/>
    <n v="120"/>
    <x v="1"/>
    <s v="Weekday"/>
    <n v="2"/>
    <s v="Taste"/>
    <x v="3"/>
    <s v="Chole Bhature_Main"/>
    <s v="Average"/>
    <n v="20"/>
    <x v="0"/>
  </r>
  <r>
    <d v="2025-06-07T00:00:00"/>
    <s v="Evening"/>
    <x v="2"/>
    <s v="Main"/>
    <n v="58"/>
    <n v="22"/>
    <n v="25"/>
    <n v="45"/>
    <n v="440"/>
    <x v="1"/>
    <s v="Exam Week"/>
    <n v="2"/>
    <s v="Taste"/>
    <x v="1"/>
    <s v="Chole Bhature_Main"/>
    <s v="Average"/>
    <n v="2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Main"/>
    <n v="239"/>
    <n v="56"/>
    <n v="249"/>
    <n v="46"/>
    <n v="35"/>
    <s v="2025-08-22"/>
    <s v="2025-07-23"/>
    <n v="35"/>
    <x v="0"/>
  </r>
  <r>
    <x v="1"/>
    <s v="Main"/>
    <n v="184"/>
    <n v="105"/>
    <n v="230"/>
    <n v="59"/>
    <n v="45"/>
    <s v="2025-08-18"/>
    <s v="2025-07-23"/>
    <n v="35"/>
    <x v="0"/>
  </r>
  <r>
    <x v="2"/>
    <s v="Snack"/>
    <n v="182"/>
    <n v="130"/>
    <n v="225"/>
    <n v="87"/>
    <n v="30"/>
    <s v="2025-08-04"/>
    <s v="2025-07-19"/>
    <n v="59"/>
    <x v="0"/>
  </r>
  <r>
    <x v="3"/>
    <s v="Beverage"/>
    <n v="284"/>
    <n v="95"/>
    <n v="78"/>
    <n v="301"/>
    <n v="25"/>
    <s v="2025-08-08"/>
    <s v="2025-07-22"/>
    <n v="42"/>
    <x v="0"/>
  </r>
  <r>
    <x v="4"/>
    <s v="Snack"/>
    <n v="178"/>
    <n v="105"/>
    <n v="52"/>
    <n v="231"/>
    <n v="10"/>
    <s v="2025-08-05"/>
    <s v="2025-07-24"/>
    <n v="52"/>
    <x v="0"/>
  </r>
  <r>
    <x v="5"/>
    <s v="Snack"/>
    <n v="260"/>
    <n v="132"/>
    <n v="147"/>
    <n v="245"/>
    <n v="14"/>
    <s v="2025-08-11"/>
    <s v="2025-07-19"/>
    <n v="28"/>
    <x v="0"/>
  </r>
  <r>
    <x v="6"/>
    <s v="Beverage"/>
    <n v="164"/>
    <n v="101"/>
    <n v="168"/>
    <n v="97"/>
    <n v="22"/>
    <s v="2025-08-05"/>
    <s v="2025-07-25"/>
    <n v="41"/>
    <x v="0"/>
  </r>
  <r>
    <x v="7"/>
    <s v="Beverage"/>
    <n v="183"/>
    <n v="108"/>
    <n v="126"/>
    <n v="165"/>
    <n v="22"/>
    <s v="2025-08-11"/>
    <s v="2025-07-25"/>
    <n v="42"/>
    <x v="0"/>
  </r>
  <r>
    <x v="8"/>
    <s v="Main"/>
    <n v="272"/>
    <n v="124"/>
    <n v="237"/>
    <n v="159"/>
    <n v="20"/>
    <s v="2025-08-03"/>
    <s v="2025-07-18"/>
    <n v="34"/>
    <x v="0"/>
  </r>
  <r>
    <x v="9"/>
    <s v="Beverage"/>
    <n v="160"/>
    <n v="86"/>
    <n v="87"/>
    <n v="159"/>
    <n v="28"/>
    <s v="2025-08-15"/>
    <s v="2025-07-23"/>
    <n v="29"/>
    <x v="0"/>
  </r>
  <r>
    <x v="10"/>
    <s v="Main"/>
    <n v="209"/>
    <n v="59"/>
    <n v="89"/>
    <n v="179"/>
    <n v="12"/>
    <s v="2025-08-08"/>
    <s v="2025-07-17"/>
    <n v="47"/>
    <x v="0"/>
  </r>
  <r>
    <x v="11"/>
    <s v="Snack"/>
    <n v="135"/>
    <n v="57"/>
    <n v="199"/>
    <n v="0"/>
    <n v="40"/>
    <s v="2025-08-15"/>
    <s v="2025-07-25"/>
    <n v="5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T1000"/>
    <x v="0"/>
    <s v="Lunch"/>
    <s v="S1127"/>
    <x v="0"/>
    <x v="0"/>
    <n v="5"/>
    <n v="10"/>
    <n v="22"/>
    <n v="50"/>
    <n v="110"/>
    <n v="60"/>
    <x v="0"/>
    <n v="4"/>
    <x v="0"/>
  </r>
  <r>
    <s v="T1001"/>
    <x v="1"/>
    <s v="Lunch"/>
    <s v="S1229"/>
    <x v="1"/>
    <x v="1"/>
    <n v="10"/>
    <n v="15"/>
    <n v="30"/>
    <n v="150"/>
    <n v="300"/>
    <n v="150"/>
    <x v="0"/>
    <n v="4"/>
    <x v="1"/>
  </r>
  <r>
    <s v="T1002"/>
    <x v="2"/>
    <s v="Morning"/>
    <s v="S1945"/>
    <x v="2"/>
    <x v="0"/>
    <n v="1"/>
    <n v="12"/>
    <n v="25"/>
    <n v="12"/>
    <n v="25"/>
    <n v="13"/>
    <x v="1"/>
    <n v="5"/>
    <x v="2"/>
  </r>
  <r>
    <s v="T1003"/>
    <x v="3"/>
    <s v="Morning"/>
    <s v="S1441"/>
    <x v="2"/>
    <x v="0"/>
    <n v="8"/>
    <n v="12"/>
    <n v="25"/>
    <n v="96"/>
    <n v="200"/>
    <n v="104"/>
    <x v="0"/>
    <n v="5"/>
    <x v="2"/>
  </r>
  <r>
    <s v="T1004"/>
    <x v="4"/>
    <s v="Evening"/>
    <s v="S1573"/>
    <x v="3"/>
    <x v="1"/>
    <n v="7"/>
    <n v="5"/>
    <n v="10"/>
    <n v="35"/>
    <n v="70"/>
    <n v="35"/>
    <x v="1"/>
    <n v="1"/>
    <x v="3"/>
  </r>
  <r>
    <s v="T1005"/>
    <x v="5"/>
    <s v="Lunch"/>
    <s v="S1992"/>
    <x v="4"/>
    <x v="0"/>
    <n v="10"/>
    <n v="12"/>
    <n v="28"/>
    <n v="120"/>
    <n v="280"/>
    <n v="160"/>
    <x v="0"/>
    <n v="4"/>
    <x v="4"/>
  </r>
  <r>
    <s v="T1006"/>
    <x v="6"/>
    <s v="Lunch"/>
    <s v="S1263"/>
    <x v="5"/>
    <x v="2"/>
    <n v="8"/>
    <n v="25"/>
    <n v="45"/>
    <n v="200"/>
    <n v="360"/>
    <n v="160"/>
    <x v="2"/>
    <n v="4"/>
    <x v="4"/>
  </r>
  <r>
    <s v="T1007"/>
    <x v="7"/>
    <s v="Lunch"/>
    <s v="S1799"/>
    <x v="6"/>
    <x v="2"/>
    <n v="3"/>
    <n v="20"/>
    <n v="35"/>
    <n v="60"/>
    <n v="105"/>
    <n v="45"/>
    <x v="1"/>
    <n v="5"/>
    <x v="5"/>
  </r>
  <r>
    <s v="T1008"/>
    <x v="8"/>
    <s v="Evening"/>
    <s v="S1427"/>
    <x v="1"/>
    <x v="1"/>
    <n v="9"/>
    <n v="15"/>
    <n v="30"/>
    <n v="135"/>
    <n v="270"/>
    <n v="135"/>
    <x v="2"/>
    <n v="2"/>
    <x v="6"/>
  </r>
  <r>
    <s v="T1009"/>
    <x v="9"/>
    <s v="Morning"/>
    <s v="S1881"/>
    <x v="7"/>
    <x v="1"/>
    <n v="2"/>
    <n v="18"/>
    <n v="40"/>
    <n v="36"/>
    <n v="80"/>
    <n v="44"/>
    <x v="2"/>
    <n v="5"/>
    <x v="1"/>
  </r>
  <r>
    <s v="T1010"/>
    <x v="10"/>
    <s v="Morning"/>
    <s v="S1793"/>
    <x v="5"/>
    <x v="2"/>
    <n v="3"/>
    <n v="25"/>
    <n v="45"/>
    <n v="75"/>
    <n v="135"/>
    <n v="60"/>
    <x v="0"/>
    <n v="4"/>
    <x v="2"/>
  </r>
  <r>
    <s v="T1011"/>
    <x v="11"/>
    <s v="Evening"/>
    <s v="S1761"/>
    <x v="4"/>
    <x v="0"/>
    <n v="5"/>
    <n v="12"/>
    <n v="28"/>
    <n v="60"/>
    <n v="140"/>
    <n v="80"/>
    <x v="1"/>
    <n v="5"/>
    <x v="6"/>
  </r>
  <r>
    <s v="T1012"/>
    <x v="12"/>
    <s v="Lunch"/>
    <s v="S1854"/>
    <x v="7"/>
    <x v="1"/>
    <n v="3"/>
    <n v="18"/>
    <n v="40"/>
    <n v="54"/>
    <n v="120"/>
    <n v="66"/>
    <x v="2"/>
    <n v="3"/>
    <x v="3"/>
  </r>
  <r>
    <s v="T1013"/>
    <x v="13"/>
    <s v="Lunch"/>
    <s v="S1664"/>
    <x v="8"/>
    <x v="2"/>
    <n v="7"/>
    <n v="8"/>
    <n v="20"/>
    <n v="56"/>
    <n v="140"/>
    <n v="84"/>
    <x v="2"/>
    <n v="2"/>
    <x v="7"/>
  </r>
  <r>
    <s v="T1014"/>
    <x v="14"/>
    <s v="Evening"/>
    <s v="S1278"/>
    <x v="9"/>
    <x v="2"/>
    <n v="2"/>
    <n v="6"/>
    <n v="12"/>
    <n v="12"/>
    <n v="24"/>
    <n v="12"/>
    <x v="1"/>
    <n v="2"/>
    <x v="0"/>
  </r>
  <r>
    <s v="T1015"/>
    <x v="15"/>
    <s v="Morning"/>
    <s v="S1325"/>
    <x v="3"/>
    <x v="1"/>
    <n v="2"/>
    <n v="5"/>
    <n v="10"/>
    <n v="10"/>
    <n v="20"/>
    <n v="10"/>
    <x v="2"/>
    <n v="5"/>
    <x v="8"/>
  </r>
  <r>
    <s v="T1016"/>
    <x v="14"/>
    <s v="Lunch"/>
    <s v="S1733"/>
    <x v="4"/>
    <x v="0"/>
    <n v="3"/>
    <n v="12"/>
    <n v="28"/>
    <n v="36"/>
    <n v="84"/>
    <n v="48"/>
    <x v="0"/>
    <n v="4"/>
    <x v="0"/>
  </r>
  <r>
    <s v="T1017"/>
    <x v="16"/>
    <s v="Morning"/>
    <s v="S1152"/>
    <x v="8"/>
    <x v="2"/>
    <n v="2"/>
    <n v="8"/>
    <n v="20"/>
    <n v="16"/>
    <n v="40"/>
    <n v="24"/>
    <x v="2"/>
    <n v="2"/>
    <x v="9"/>
  </r>
  <r>
    <s v="T1018"/>
    <x v="17"/>
    <s v="Morning"/>
    <s v="S1838"/>
    <x v="7"/>
    <x v="1"/>
    <n v="9"/>
    <n v="18"/>
    <n v="40"/>
    <n v="162"/>
    <n v="360"/>
    <n v="198"/>
    <x v="0"/>
    <n v="1"/>
    <x v="9"/>
  </r>
  <r>
    <s v="T1019"/>
    <x v="13"/>
    <s v="Evening"/>
    <s v="S1385"/>
    <x v="9"/>
    <x v="2"/>
    <n v="3"/>
    <n v="6"/>
    <n v="12"/>
    <n v="18"/>
    <n v="36"/>
    <n v="18"/>
    <x v="1"/>
    <n v="5"/>
    <x v="7"/>
  </r>
  <r>
    <s v="T1020"/>
    <x v="12"/>
    <s v="Morning"/>
    <s v="S1346"/>
    <x v="0"/>
    <x v="0"/>
    <n v="6"/>
    <n v="10"/>
    <n v="22"/>
    <n v="60"/>
    <n v="132"/>
    <n v="72"/>
    <x v="2"/>
    <n v="3"/>
    <x v="3"/>
  </r>
  <r>
    <s v="T1021"/>
    <x v="18"/>
    <s v="Evening"/>
    <s v="S1122"/>
    <x v="3"/>
    <x v="1"/>
    <n v="5"/>
    <n v="5"/>
    <n v="10"/>
    <n v="25"/>
    <n v="50"/>
    <n v="25"/>
    <x v="0"/>
    <n v="1"/>
    <x v="10"/>
  </r>
  <r>
    <s v="T1022"/>
    <x v="1"/>
    <s v="Evening"/>
    <s v="S1336"/>
    <x v="0"/>
    <x v="0"/>
    <n v="9"/>
    <n v="10"/>
    <n v="22"/>
    <n v="90"/>
    <n v="198"/>
    <n v="108"/>
    <x v="1"/>
    <n v="4"/>
    <x v="1"/>
  </r>
  <r>
    <s v="T1023"/>
    <x v="19"/>
    <s v="Morning"/>
    <s v="S1594"/>
    <x v="2"/>
    <x v="0"/>
    <n v="7"/>
    <n v="12"/>
    <n v="25"/>
    <n v="84"/>
    <n v="175"/>
    <n v="91"/>
    <x v="2"/>
    <n v="5"/>
    <x v="8"/>
  </r>
  <r>
    <s v="T1024"/>
    <x v="20"/>
    <s v="Lunch"/>
    <s v="S1846"/>
    <x v="10"/>
    <x v="0"/>
    <n v="3"/>
    <n v="10"/>
    <n v="22"/>
    <n v="30"/>
    <n v="66"/>
    <n v="36"/>
    <x v="2"/>
    <n v="5"/>
    <x v="6"/>
  </r>
  <r>
    <s v="T1025"/>
    <x v="21"/>
    <s v="Lunch"/>
    <s v="S1533"/>
    <x v="6"/>
    <x v="2"/>
    <n v="6"/>
    <n v="20"/>
    <n v="35"/>
    <n v="120"/>
    <n v="210"/>
    <n v="90"/>
    <x v="1"/>
    <n v="5"/>
    <x v="7"/>
  </r>
  <r>
    <s v="T1026"/>
    <x v="22"/>
    <s v="Lunch"/>
    <s v="S1671"/>
    <x v="3"/>
    <x v="1"/>
    <n v="1"/>
    <n v="5"/>
    <n v="10"/>
    <n v="5"/>
    <n v="10"/>
    <n v="5"/>
    <x v="2"/>
    <n v="2"/>
    <x v="11"/>
  </r>
  <r>
    <s v="T1027"/>
    <x v="23"/>
    <s v="Morning"/>
    <s v="S1158"/>
    <x v="4"/>
    <x v="0"/>
    <n v="10"/>
    <n v="12"/>
    <n v="28"/>
    <n v="120"/>
    <n v="280"/>
    <n v="160"/>
    <x v="0"/>
    <n v="1"/>
    <x v="5"/>
  </r>
  <r>
    <s v="T1028"/>
    <x v="24"/>
    <s v="Lunch"/>
    <s v="S1363"/>
    <x v="3"/>
    <x v="1"/>
    <n v="3"/>
    <n v="5"/>
    <n v="10"/>
    <n v="15"/>
    <n v="30"/>
    <n v="15"/>
    <x v="2"/>
    <n v="1"/>
    <x v="11"/>
  </r>
  <r>
    <s v="T1029"/>
    <x v="25"/>
    <s v="Morning"/>
    <s v="S1534"/>
    <x v="6"/>
    <x v="2"/>
    <n v="5"/>
    <n v="20"/>
    <n v="35"/>
    <n v="100"/>
    <n v="175"/>
    <n v="75"/>
    <x v="1"/>
    <n v="3"/>
    <x v="5"/>
  </r>
  <r>
    <s v="T1030"/>
    <x v="5"/>
    <s v="Evening"/>
    <s v="S1478"/>
    <x v="10"/>
    <x v="0"/>
    <n v="9"/>
    <n v="10"/>
    <n v="22"/>
    <n v="90"/>
    <n v="198"/>
    <n v="108"/>
    <x v="0"/>
    <n v="2"/>
    <x v="4"/>
  </r>
  <r>
    <s v="T1031"/>
    <x v="26"/>
    <s v="Morning"/>
    <s v="S1383"/>
    <x v="1"/>
    <x v="1"/>
    <n v="9"/>
    <n v="15"/>
    <n v="30"/>
    <n v="135"/>
    <n v="270"/>
    <n v="135"/>
    <x v="0"/>
    <n v="5"/>
    <x v="12"/>
  </r>
  <r>
    <s v="T1032"/>
    <x v="27"/>
    <s v="Morning"/>
    <s v="S1277"/>
    <x v="4"/>
    <x v="0"/>
    <n v="6"/>
    <n v="12"/>
    <n v="28"/>
    <n v="72"/>
    <n v="168"/>
    <n v="96"/>
    <x v="2"/>
    <n v="5"/>
    <x v="8"/>
  </r>
  <r>
    <s v="T1033"/>
    <x v="28"/>
    <s v="Morning"/>
    <s v="S1567"/>
    <x v="6"/>
    <x v="2"/>
    <n v="2"/>
    <n v="20"/>
    <n v="35"/>
    <n v="40"/>
    <n v="70"/>
    <n v="30"/>
    <x v="2"/>
    <n v="5"/>
    <x v="4"/>
  </r>
  <r>
    <s v="T1034"/>
    <x v="29"/>
    <s v="Morning"/>
    <s v="S1367"/>
    <x v="10"/>
    <x v="0"/>
    <n v="6"/>
    <n v="10"/>
    <n v="22"/>
    <n v="60"/>
    <n v="132"/>
    <n v="72"/>
    <x v="2"/>
    <n v="1"/>
    <x v="9"/>
  </r>
  <r>
    <s v="T1035"/>
    <x v="22"/>
    <s v="Evening"/>
    <s v="S1917"/>
    <x v="3"/>
    <x v="1"/>
    <n v="8"/>
    <n v="5"/>
    <n v="10"/>
    <n v="40"/>
    <n v="80"/>
    <n v="40"/>
    <x v="0"/>
    <n v="2"/>
    <x v="11"/>
  </r>
  <r>
    <s v="T1036"/>
    <x v="30"/>
    <s v="Evening"/>
    <s v="S1494"/>
    <x v="8"/>
    <x v="2"/>
    <n v="9"/>
    <n v="8"/>
    <n v="20"/>
    <n v="72"/>
    <n v="180"/>
    <n v="108"/>
    <x v="2"/>
    <n v="3"/>
    <x v="10"/>
  </r>
  <r>
    <s v="T1037"/>
    <x v="31"/>
    <s v="Lunch"/>
    <s v="S1280"/>
    <x v="0"/>
    <x v="0"/>
    <n v="3"/>
    <n v="10"/>
    <n v="22"/>
    <n v="30"/>
    <n v="66"/>
    <n v="36"/>
    <x v="0"/>
    <n v="1"/>
    <x v="2"/>
  </r>
  <r>
    <s v="T1038"/>
    <x v="32"/>
    <s v="Lunch"/>
    <s v="S1199"/>
    <x v="7"/>
    <x v="1"/>
    <n v="2"/>
    <n v="18"/>
    <n v="40"/>
    <n v="36"/>
    <n v="80"/>
    <n v="44"/>
    <x v="0"/>
    <n v="1"/>
    <x v="0"/>
  </r>
  <r>
    <s v="T1039"/>
    <x v="33"/>
    <s v="Lunch"/>
    <s v="S1834"/>
    <x v="3"/>
    <x v="1"/>
    <n v="6"/>
    <n v="5"/>
    <n v="10"/>
    <n v="30"/>
    <n v="60"/>
    <n v="30"/>
    <x v="0"/>
    <n v="5"/>
    <x v="11"/>
  </r>
  <r>
    <s v="T1040"/>
    <x v="34"/>
    <s v="Morning"/>
    <s v="S1767"/>
    <x v="4"/>
    <x v="0"/>
    <n v="2"/>
    <n v="12"/>
    <n v="28"/>
    <n v="24"/>
    <n v="56"/>
    <n v="32"/>
    <x v="1"/>
    <n v="2"/>
    <x v="3"/>
  </r>
  <r>
    <s v="T1041"/>
    <x v="35"/>
    <s v="Morning"/>
    <s v="S1469"/>
    <x v="1"/>
    <x v="1"/>
    <n v="5"/>
    <n v="15"/>
    <n v="30"/>
    <n v="75"/>
    <n v="150"/>
    <n v="75"/>
    <x v="1"/>
    <n v="5"/>
    <x v="6"/>
  </r>
  <r>
    <s v="T1042"/>
    <x v="36"/>
    <s v="Evening"/>
    <s v="S1513"/>
    <x v="5"/>
    <x v="2"/>
    <n v="8"/>
    <n v="25"/>
    <n v="45"/>
    <n v="200"/>
    <n v="360"/>
    <n v="160"/>
    <x v="2"/>
    <n v="3"/>
    <x v="12"/>
  </r>
  <r>
    <s v="T1043"/>
    <x v="37"/>
    <s v="Morning"/>
    <s v="S1218"/>
    <x v="7"/>
    <x v="1"/>
    <n v="5"/>
    <n v="18"/>
    <n v="40"/>
    <n v="90"/>
    <n v="200"/>
    <n v="110"/>
    <x v="1"/>
    <n v="5"/>
    <x v="11"/>
  </r>
  <r>
    <s v="T1044"/>
    <x v="38"/>
    <s v="Morning"/>
    <s v="S1318"/>
    <x v="11"/>
    <x v="1"/>
    <n v="10"/>
    <n v="6"/>
    <n v="14"/>
    <n v="60"/>
    <n v="140"/>
    <n v="80"/>
    <x v="2"/>
    <n v="5"/>
    <x v="4"/>
  </r>
  <r>
    <s v="T1045"/>
    <x v="0"/>
    <s v="Lunch"/>
    <s v="S1105"/>
    <x v="6"/>
    <x v="2"/>
    <n v="2"/>
    <n v="20"/>
    <n v="35"/>
    <n v="40"/>
    <n v="70"/>
    <n v="30"/>
    <x v="1"/>
    <n v="1"/>
    <x v="0"/>
  </r>
  <r>
    <s v="T1046"/>
    <x v="39"/>
    <s v="Morning"/>
    <s v="S1974"/>
    <x v="5"/>
    <x v="2"/>
    <n v="8"/>
    <n v="25"/>
    <n v="45"/>
    <n v="200"/>
    <n v="360"/>
    <n v="160"/>
    <x v="1"/>
    <n v="1"/>
    <x v="11"/>
  </r>
  <r>
    <s v="T1047"/>
    <x v="40"/>
    <s v="Evening"/>
    <s v="S1482"/>
    <x v="7"/>
    <x v="1"/>
    <n v="4"/>
    <n v="18"/>
    <n v="40"/>
    <n v="72"/>
    <n v="160"/>
    <n v="88"/>
    <x v="2"/>
    <n v="4"/>
    <x v="1"/>
  </r>
  <r>
    <s v="T1048"/>
    <x v="41"/>
    <s v="Evening"/>
    <s v="S1018"/>
    <x v="6"/>
    <x v="2"/>
    <n v="1"/>
    <n v="20"/>
    <n v="35"/>
    <n v="20"/>
    <n v="35"/>
    <n v="15"/>
    <x v="0"/>
    <n v="4"/>
    <x v="8"/>
  </r>
  <r>
    <s v="T1049"/>
    <x v="13"/>
    <s v="Evening"/>
    <s v="S1550"/>
    <x v="8"/>
    <x v="2"/>
    <n v="7"/>
    <n v="8"/>
    <n v="20"/>
    <n v="56"/>
    <n v="140"/>
    <n v="84"/>
    <x v="2"/>
    <n v="2"/>
    <x v="7"/>
  </r>
  <r>
    <s v="T1050"/>
    <x v="37"/>
    <s v="Evening"/>
    <s v="S1574"/>
    <x v="8"/>
    <x v="2"/>
    <n v="2"/>
    <n v="8"/>
    <n v="20"/>
    <n v="16"/>
    <n v="40"/>
    <n v="24"/>
    <x v="2"/>
    <n v="5"/>
    <x v="11"/>
  </r>
  <r>
    <s v="T1051"/>
    <x v="42"/>
    <s v="Morning"/>
    <s v="S1609"/>
    <x v="5"/>
    <x v="2"/>
    <n v="8"/>
    <n v="25"/>
    <n v="45"/>
    <n v="200"/>
    <n v="360"/>
    <n v="160"/>
    <x v="0"/>
    <n v="4"/>
    <x v="3"/>
  </r>
  <r>
    <s v="T1052"/>
    <x v="43"/>
    <s v="Lunch"/>
    <s v="S1058"/>
    <x v="6"/>
    <x v="2"/>
    <n v="5"/>
    <n v="20"/>
    <n v="35"/>
    <n v="100"/>
    <n v="175"/>
    <n v="75"/>
    <x v="1"/>
    <n v="3"/>
    <x v="5"/>
  </r>
  <r>
    <s v="T1053"/>
    <x v="44"/>
    <s v="Lunch"/>
    <s v="S1711"/>
    <x v="4"/>
    <x v="0"/>
    <n v="10"/>
    <n v="12"/>
    <n v="28"/>
    <n v="120"/>
    <n v="280"/>
    <n v="160"/>
    <x v="0"/>
    <n v="1"/>
    <x v="9"/>
  </r>
  <r>
    <s v="T1054"/>
    <x v="14"/>
    <s v="Lunch"/>
    <s v="S1839"/>
    <x v="8"/>
    <x v="2"/>
    <n v="10"/>
    <n v="8"/>
    <n v="20"/>
    <n v="80"/>
    <n v="200"/>
    <n v="120"/>
    <x v="2"/>
    <n v="5"/>
    <x v="0"/>
  </r>
  <r>
    <s v="T1055"/>
    <x v="45"/>
    <s v="Lunch"/>
    <s v="S1726"/>
    <x v="11"/>
    <x v="1"/>
    <n v="10"/>
    <n v="6"/>
    <n v="14"/>
    <n v="60"/>
    <n v="140"/>
    <n v="80"/>
    <x v="2"/>
    <n v="2"/>
    <x v="3"/>
  </r>
  <r>
    <s v="T1056"/>
    <x v="46"/>
    <s v="Evening"/>
    <s v="S1632"/>
    <x v="7"/>
    <x v="1"/>
    <n v="10"/>
    <n v="18"/>
    <n v="40"/>
    <n v="180"/>
    <n v="400"/>
    <n v="220"/>
    <x v="1"/>
    <n v="3"/>
    <x v="12"/>
  </r>
  <r>
    <s v="T1057"/>
    <x v="36"/>
    <s v="Lunch"/>
    <s v="S1003"/>
    <x v="8"/>
    <x v="2"/>
    <n v="1"/>
    <n v="8"/>
    <n v="20"/>
    <n v="8"/>
    <n v="20"/>
    <n v="12"/>
    <x v="0"/>
    <n v="4"/>
    <x v="12"/>
  </r>
  <r>
    <s v="T1058"/>
    <x v="24"/>
    <s v="Evening"/>
    <s v="S1163"/>
    <x v="2"/>
    <x v="0"/>
    <n v="6"/>
    <n v="12"/>
    <n v="25"/>
    <n v="72"/>
    <n v="150"/>
    <n v="78"/>
    <x v="0"/>
    <n v="2"/>
    <x v="11"/>
  </r>
  <r>
    <s v="T1059"/>
    <x v="32"/>
    <s v="Lunch"/>
    <s v="S1745"/>
    <x v="4"/>
    <x v="0"/>
    <n v="10"/>
    <n v="12"/>
    <n v="28"/>
    <n v="120"/>
    <n v="280"/>
    <n v="160"/>
    <x v="2"/>
    <n v="4"/>
    <x v="0"/>
  </r>
  <r>
    <s v="T1060"/>
    <x v="25"/>
    <s v="Lunch"/>
    <s v="S1036"/>
    <x v="9"/>
    <x v="2"/>
    <n v="7"/>
    <n v="6"/>
    <n v="12"/>
    <n v="42"/>
    <n v="84"/>
    <n v="42"/>
    <x v="2"/>
    <n v="2"/>
    <x v="5"/>
  </r>
  <r>
    <s v="T1061"/>
    <x v="47"/>
    <s v="Evening"/>
    <s v="S1210"/>
    <x v="10"/>
    <x v="0"/>
    <n v="7"/>
    <n v="10"/>
    <n v="22"/>
    <n v="70"/>
    <n v="154"/>
    <n v="84"/>
    <x v="0"/>
    <n v="2"/>
    <x v="8"/>
  </r>
  <r>
    <s v="T1062"/>
    <x v="39"/>
    <s v="Evening"/>
    <s v="S1611"/>
    <x v="11"/>
    <x v="1"/>
    <n v="3"/>
    <n v="6"/>
    <n v="14"/>
    <n v="18"/>
    <n v="42"/>
    <n v="24"/>
    <x v="0"/>
    <n v="5"/>
    <x v="11"/>
  </r>
  <r>
    <s v="T1063"/>
    <x v="11"/>
    <s v="Lunch"/>
    <s v="S1212"/>
    <x v="7"/>
    <x v="1"/>
    <n v="3"/>
    <n v="18"/>
    <n v="40"/>
    <n v="54"/>
    <n v="120"/>
    <n v="66"/>
    <x v="1"/>
    <n v="2"/>
    <x v="6"/>
  </r>
  <r>
    <s v="T1064"/>
    <x v="48"/>
    <s v="Morning"/>
    <s v="S1137"/>
    <x v="1"/>
    <x v="1"/>
    <n v="8"/>
    <n v="15"/>
    <n v="30"/>
    <n v="120"/>
    <n v="240"/>
    <n v="120"/>
    <x v="2"/>
    <n v="2"/>
    <x v="12"/>
  </r>
  <r>
    <s v="T1065"/>
    <x v="16"/>
    <s v="Lunch"/>
    <s v="S1236"/>
    <x v="0"/>
    <x v="0"/>
    <n v="4"/>
    <n v="10"/>
    <n v="22"/>
    <n v="40"/>
    <n v="88"/>
    <n v="48"/>
    <x v="1"/>
    <n v="2"/>
    <x v="9"/>
  </r>
  <r>
    <s v="T1066"/>
    <x v="49"/>
    <s v="Evening"/>
    <s v="S1711"/>
    <x v="0"/>
    <x v="0"/>
    <n v="5"/>
    <n v="10"/>
    <n v="22"/>
    <n v="50"/>
    <n v="110"/>
    <n v="60"/>
    <x v="2"/>
    <n v="1"/>
    <x v="1"/>
  </r>
  <r>
    <s v="T1067"/>
    <x v="50"/>
    <s v="Lunch"/>
    <s v="S1922"/>
    <x v="3"/>
    <x v="1"/>
    <n v="7"/>
    <n v="5"/>
    <n v="10"/>
    <n v="35"/>
    <n v="70"/>
    <n v="35"/>
    <x v="1"/>
    <n v="1"/>
    <x v="12"/>
  </r>
  <r>
    <s v="T1068"/>
    <x v="51"/>
    <s v="Lunch"/>
    <s v="S1686"/>
    <x v="8"/>
    <x v="2"/>
    <n v="6"/>
    <n v="8"/>
    <n v="20"/>
    <n v="48"/>
    <n v="120"/>
    <n v="72"/>
    <x v="2"/>
    <n v="3"/>
    <x v="10"/>
  </r>
  <r>
    <s v="T1069"/>
    <x v="36"/>
    <s v="Evening"/>
    <s v="S1774"/>
    <x v="2"/>
    <x v="0"/>
    <n v="2"/>
    <n v="12"/>
    <n v="25"/>
    <n v="24"/>
    <n v="50"/>
    <n v="26"/>
    <x v="1"/>
    <n v="4"/>
    <x v="12"/>
  </r>
  <r>
    <s v="T1070"/>
    <x v="31"/>
    <s v="Morning"/>
    <s v="S1543"/>
    <x v="4"/>
    <x v="0"/>
    <n v="3"/>
    <n v="12"/>
    <n v="28"/>
    <n v="36"/>
    <n v="84"/>
    <n v="48"/>
    <x v="1"/>
    <n v="3"/>
    <x v="2"/>
  </r>
  <r>
    <s v="T1071"/>
    <x v="52"/>
    <s v="Morning"/>
    <s v="S1211"/>
    <x v="0"/>
    <x v="0"/>
    <n v="4"/>
    <n v="10"/>
    <n v="22"/>
    <n v="40"/>
    <n v="88"/>
    <n v="48"/>
    <x v="1"/>
    <n v="3"/>
    <x v="1"/>
  </r>
  <r>
    <s v="T1072"/>
    <x v="53"/>
    <s v="Lunch"/>
    <s v="S1420"/>
    <x v="8"/>
    <x v="2"/>
    <n v="3"/>
    <n v="8"/>
    <n v="20"/>
    <n v="24"/>
    <n v="60"/>
    <n v="36"/>
    <x v="2"/>
    <n v="3"/>
    <x v="12"/>
  </r>
  <r>
    <s v="T1073"/>
    <x v="41"/>
    <s v="Evening"/>
    <s v="S1094"/>
    <x v="11"/>
    <x v="1"/>
    <n v="3"/>
    <n v="6"/>
    <n v="14"/>
    <n v="18"/>
    <n v="42"/>
    <n v="24"/>
    <x v="2"/>
    <n v="5"/>
    <x v="8"/>
  </r>
  <r>
    <s v="T1074"/>
    <x v="54"/>
    <s v="Morning"/>
    <s v="S1082"/>
    <x v="11"/>
    <x v="1"/>
    <n v="7"/>
    <n v="6"/>
    <n v="14"/>
    <n v="42"/>
    <n v="98"/>
    <n v="56"/>
    <x v="0"/>
    <n v="5"/>
    <x v="7"/>
  </r>
  <r>
    <s v="T1075"/>
    <x v="4"/>
    <s v="Morning"/>
    <s v="S1474"/>
    <x v="2"/>
    <x v="0"/>
    <n v="6"/>
    <n v="12"/>
    <n v="25"/>
    <n v="72"/>
    <n v="150"/>
    <n v="78"/>
    <x v="2"/>
    <n v="2"/>
    <x v="3"/>
  </r>
  <r>
    <s v="T1076"/>
    <x v="35"/>
    <s v="Evening"/>
    <s v="S1616"/>
    <x v="9"/>
    <x v="2"/>
    <n v="10"/>
    <n v="6"/>
    <n v="12"/>
    <n v="60"/>
    <n v="120"/>
    <n v="60"/>
    <x v="0"/>
    <n v="2"/>
    <x v="6"/>
  </r>
  <r>
    <s v="T1077"/>
    <x v="55"/>
    <s v="Evening"/>
    <s v="S1526"/>
    <x v="6"/>
    <x v="2"/>
    <n v="2"/>
    <n v="20"/>
    <n v="35"/>
    <n v="40"/>
    <n v="70"/>
    <n v="30"/>
    <x v="1"/>
    <n v="1"/>
    <x v="10"/>
  </r>
  <r>
    <s v="T1078"/>
    <x v="56"/>
    <s v="Lunch"/>
    <s v="S1718"/>
    <x v="2"/>
    <x v="0"/>
    <n v="3"/>
    <n v="12"/>
    <n v="25"/>
    <n v="36"/>
    <n v="75"/>
    <n v="39"/>
    <x v="1"/>
    <n v="3"/>
    <x v="3"/>
  </r>
  <r>
    <s v="T1079"/>
    <x v="57"/>
    <s v="Evening"/>
    <s v="S1287"/>
    <x v="6"/>
    <x v="2"/>
    <n v="9"/>
    <n v="20"/>
    <n v="35"/>
    <n v="180"/>
    <n v="315"/>
    <n v="135"/>
    <x v="0"/>
    <n v="2"/>
    <x v="0"/>
  </r>
  <r>
    <s v="T1080"/>
    <x v="45"/>
    <s v="Evening"/>
    <s v="S1554"/>
    <x v="7"/>
    <x v="1"/>
    <n v="7"/>
    <n v="18"/>
    <n v="40"/>
    <n v="126"/>
    <n v="280"/>
    <n v="154"/>
    <x v="1"/>
    <n v="2"/>
    <x v="3"/>
  </r>
  <r>
    <s v="T1081"/>
    <x v="58"/>
    <s v="Evening"/>
    <s v="S1389"/>
    <x v="4"/>
    <x v="0"/>
    <n v="4"/>
    <n v="12"/>
    <n v="28"/>
    <n v="48"/>
    <n v="112"/>
    <n v="64"/>
    <x v="2"/>
    <n v="2"/>
    <x v="12"/>
  </r>
  <r>
    <s v="T1082"/>
    <x v="59"/>
    <s v="Morning"/>
    <s v="S1737"/>
    <x v="4"/>
    <x v="0"/>
    <n v="10"/>
    <n v="12"/>
    <n v="28"/>
    <n v="120"/>
    <n v="280"/>
    <n v="160"/>
    <x v="0"/>
    <n v="3"/>
    <x v="6"/>
  </r>
  <r>
    <s v="T1083"/>
    <x v="28"/>
    <s v="Lunch"/>
    <s v="S1665"/>
    <x v="5"/>
    <x v="2"/>
    <n v="4"/>
    <n v="25"/>
    <n v="45"/>
    <n v="100"/>
    <n v="180"/>
    <n v="80"/>
    <x v="2"/>
    <n v="1"/>
    <x v="4"/>
  </r>
  <r>
    <s v="T1084"/>
    <x v="53"/>
    <s v="Morning"/>
    <s v="S1345"/>
    <x v="1"/>
    <x v="1"/>
    <n v="2"/>
    <n v="15"/>
    <n v="30"/>
    <n v="30"/>
    <n v="60"/>
    <n v="30"/>
    <x v="2"/>
    <n v="5"/>
    <x v="12"/>
  </r>
  <r>
    <s v="T1085"/>
    <x v="5"/>
    <s v="Lunch"/>
    <s v="S1481"/>
    <x v="3"/>
    <x v="1"/>
    <n v="4"/>
    <n v="5"/>
    <n v="10"/>
    <n v="20"/>
    <n v="40"/>
    <n v="20"/>
    <x v="0"/>
    <n v="4"/>
    <x v="4"/>
  </r>
  <r>
    <s v="T1086"/>
    <x v="59"/>
    <s v="Lunch"/>
    <s v="S1454"/>
    <x v="5"/>
    <x v="2"/>
    <n v="10"/>
    <n v="25"/>
    <n v="45"/>
    <n v="250"/>
    <n v="450"/>
    <n v="200"/>
    <x v="2"/>
    <n v="4"/>
    <x v="6"/>
  </r>
  <r>
    <s v="T1087"/>
    <x v="58"/>
    <s v="Morning"/>
    <s v="S1018"/>
    <x v="0"/>
    <x v="0"/>
    <n v="5"/>
    <n v="10"/>
    <n v="22"/>
    <n v="50"/>
    <n v="110"/>
    <n v="60"/>
    <x v="1"/>
    <n v="4"/>
    <x v="12"/>
  </r>
  <r>
    <s v="T1088"/>
    <x v="45"/>
    <s v="Morning"/>
    <s v="S1052"/>
    <x v="2"/>
    <x v="0"/>
    <n v="1"/>
    <n v="12"/>
    <n v="25"/>
    <n v="12"/>
    <n v="25"/>
    <n v="13"/>
    <x v="1"/>
    <n v="5"/>
    <x v="3"/>
  </r>
  <r>
    <s v="T1089"/>
    <x v="15"/>
    <s v="Morning"/>
    <s v="S1304"/>
    <x v="4"/>
    <x v="0"/>
    <n v="7"/>
    <n v="12"/>
    <n v="28"/>
    <n v="84"/>
    <n v="196"/>
    <n v="112"/>
    <x v="1"/>
    <n v="4"/>
    <x v="8"/>
  </r>
  <r>
    <s v="T1090"/>
    <x v="34"/>
    <s v="Lunch"/>
    <s v="S1539"/>
    <x v="5"/>
    <x v="2"/>
    <n v="4"/>
    <n v="25"/>
    <n v="45"/>
    <n v="100"/>
    <n v="180"/>
    <n v="80"/>
    <x v="1"/>
    <n v="2"/>
    <x v="3"/>
  </r>
  <r>
    <s v="T1091"/>
    <x v="10"/>
    <s v="Lunch"/>
    <s v="S1643"/>
    <x v="1"/>
    <x v="1"/>
    <n v="4"/>
    <n v="15"/>
    <n v="30"/>
    <n v="60"/>
    <n v="120"/>
    <n v="60"/>
    <x v="2"/>
    <n v="1"/>
    <x v="2"/>
  </r>
  <r>
    <s v="T1092"/>
    <x v="44"/>
    <s v="Evening"/>
    <s v="S1683"/>
    <x v="4"/>
    <x v="0"/>
    <n v="5"/>
    <n v="12"/>
    <n v="28"/>
    <n v="60"/>
    <n v="140"/>
    <n v="80"/>
    <x v="1"/>
    <n v="2"/>
    <x v="9"/>
  </r>
  <r>
    <s v="T1093"/>
    <x v="25"/>
    <s v="Morning"/>
    <s v="S1744"/>
    <x v="4"/>
    <x v="0"/>
    <n v="6"/>
    <n v="12"/>
    <n v="28"/>
    <n v="72"/>
    <n v="168"/>
    <n v="96"/>
    <x v="1"/>
    <n v="3"/>
    <x v="5"/>
  </r>
  <r>
    <s v="T1094"/>
    <x v="60"/>
    <s v="Lunch"/>
    <s v="S1322"/>
    <x v="11"/>
    <x v="1"/>
    <n v="1"/>
    <n v="6"/>
    <n v="14"/>
    <n v="6"/>
    <n v="14"/>
    <n v="8"/>
    <x v="1"/>
    <n v="1"/>
    <x v="4"/>
  </r>
  <r>
    <s v="T1095"/>
    <x v="52"/>
    <s v="Lunch"/>
    <s v="S1734"/>
    <x v="0"/>
    <x v="0"/>
    <n v="1"/>
    <n v="10"/>
    <n v="22"/>
    <n v="10"/>
    <n v="22"/>
    <n v="12"/>
    <x v="1"/>
    <n v="5"/>
    <x v="1"/>
  </r>
  <r>
    <s v="T1096"/>
    <x v="61"/>
    <s v="Evening"/>
    <s v="S1701"/>
    <x v="3"/>
    <x v="1"/>
    <n v="5"/>
    <n v="5"/>
    <n v="10"/>
    <n v="25"/>
    <n v="50"/>
    <n v="25"/>
    <x v="1"/>
    <n v="3"/>
    <x v="10"/>
  </r>
  <r>
    <s v="T1097"/>
    <x v="62"/>
    <s v="Lunch"/>
    <s v="S1450"/>
    <x v="4"/>
    <x v="0"/>
    <n v="2"/>
    <n v="12"/>
    <n v="28"/>
    <n v="24"/>
    <n v="56"/>
    <n v="32"/>
    <x v="1"/>
    <n v="3"/>
    <x v="1"/>
  </r>
  <r>
    <s v="T1098"/>
    <x v="39"/>
    <s v="Evening"/>
    <s v="S1779"/>
    <x v="7"/>
    <x v="1"/>
    <n v="6"/>
    <n v="18"/>
    <n v="40"/>
    <n v="108"/>
    <n v="240"/>
    <n v="132"/>
    <x v="2"/>
    <n v="2"/>
    <x v="11"/>
  </r>
  <r>
    <s v="T1099"/>
    <x v="31"/>
    <s v="Morning"/>
    <s v="S1715"/>
    <x v="2"/>
    <x v="0"/>
    <n v="4"/>
    <n v="12"/>
    <n v="25"/>
    <n v="48"/>
    <n v="100"/>
    <n v="52"/>
    <x v="0"/>
    <n v="5"/>
    <x v="2"/>
  </r>
  <r>
    <s v="T1100"/>
    <x v="21"/>
    <s v="Lunch"/>
    <s v="S1104"/>
    <x v="8"/>
    <x v="2"/>
    <n v="9"/>
    <n v="8"/>
    <n v="20"/>
    <n v="72"/>
    <n v="180"/>
    <n v="108"/>
    <x v="0"/>
    <n v="3"/>
    <x v="7"/>
  </r>
  <r>
    <s v="T1101"/>
    <x v="1"/>
    <s v="Morning"/>
    <s v="S1487"/>
    <x v="11"/>
    <x v="1"/>
    <n v="8"/>
    <n v="6"/>
    <n v="14"/>
    <n v="48"/>
    <n v="112"/>
    <n v="64"/>
    <x v="2"/>
    <n v="3"/>
    <x v="1"/>
  </r>
  <r>
    <s v="T1102"/>
    <x v="29"/>
    <s v="Morning"/>
    <s v="S1374"/>
    <x v="6"/>
    <x v="2"/>
    <n v="1"/>
    <n v="20"/>
    <n v="35"/>
    <n v="20"/>
    <n v="35"/>
    <n v="15"/>
    <x v="2"/>
    <n v="4"/>
    <x v="9"/>
  </r>
  <r>
    <s v="T1103"/>
    <x v="63"/>
    <s v="Morning"/>
    <s v="S1965"/>
    <x v="3"/>
    <x v="1"/>
    <n v="6"/>
    <n v="5"/>
    <n v="10"/>
    <n v="30"/>
    <n v="60"/>
    <n v="30"/>
    <x v="1"/>
    <n v="1"/>
    <x v="7"/>
  </r>
  <r>
    <s v="T1104"/>
    <x v="29"/>
    <s v="Lunch"/>
    <s v="S1825"/>
    <x v="7"/>
    <x v="1"/>
    <n v="6"/>
    <n v="18"/>
    <n v="40"/>
    <n v="108"/>
    <n v="240"/>
    <n v="132"/>
    <x v="1"/>
    <n v="2"/>
    <x v="9"/>
  </r>
  <r>
    <s v="T1105"/>
    <x v="17"/>
    <s v="Morning"/>
    <s v="S1379"/>
    <x v="8"/>
    <x v="2"/>
    <n v="3"/>
    <n v="8"/>
    <n v="20"/>
    <n v="24"/>
    <n v="60"/>
    <n v="36"/>
    <x v="0"/>
    <n v="3"/>
    <x v="9"/>
  </r>
  <r>
    <s v="T1106"/>
    <x v="12"/>
    <s v="Lunch"/>
    <s v="S1938"/>
    <x v="6"/>
    <x v="2"/>
    <n v="1"/>
    <n v="20"/>
    <n v="35"/>
    <n v="20"/>
    <n v="35"/>
    <n v="15"/>
    <x v="2"/>
    <n v="2"/>
    <x v="3"/>
  </r>
  <r>
    <s v="T1107"/>
    <x v="36"/>
    <s v="Evening"/>
    <s v="S1066"/>
    <x v="6"/>
    <x v="2"/>
    <n v="3"/>
    <n v="20"/>
    <n v="35"/>
    <n v="60"/>
    <n v="105"/>
    <n v="45"/>
    <x v="2"/>
    <n v="4"/>
    <x v="12"/>
  </r>
  <r>
    <s v="T1108"/>
    <x v="55"/>
    <s v="Evening"/>
    <s v="S1785"/>
    <x v="7"/>
    <x v="1"/>
    <n v="5"/>
    <n v="18"/>
    <n v="40"/>
    <n v="90"/>
    <n v="200"/>
    <n v="110"/>
    <x v="2"/>
    <n v="3"/>
    <x v="10"/>
  </r>
  <r>
    <s v="T1109"/>
    <x v="5"/>
    <s v="Lunch"/>
    <s v="S1302"/>
    <x v="0"/>
    <x v="0"/>
    <n v="9"/>
    <n v="10"/>
    <n v="22"/>
    <n v="90"/>
    <n v="198"/>
    <n v="108"/>
    <x v="2"/>
    <n v="3"/>
    <x v="4"/>
  </r>
  <r>
    <s v="T1110"/>
    <x v="44"/>
    <s v="Evening"/>
    <s v="S1147"/>
    <x v="4"/>
    <x v="0"/>
    <n v="3"/>
    <n v="12"/>
    <n v="28"/>
    <n v="36"/>
    <n v="84"/>
    <n v="48"/>
    <x v="1"/>
    <n v="1"/>
    <x v="9"/>
  </r>
  <r>
    <s v="T1111"/>
    <x v="64"/>
    <s v="Morning"/>
    <s v="S1447"/>
    <x v="0"/>
    <x v="0"/>
    <n v="5"/>
    <n v="10"/>
    <n v="22"/>
    <n v="50"/>
    <n v="110"/>
    <n v="60"/>
    <x v="0"/>
    <n v="3"/>
    <x v="8"/>
  </r>
  <r>
    <s v="T1112"/>
    <x v="23"/>
    <s v="Evening"/>
    <s v="S1001"/>
    <x v="2"/>
    <x v="0"/>
    <n v="7"/>
    <n v="12"/>
    <n v="25"/>
    <n v="84"/>
    <n v="175"/>
    <n v="91"/>
    <x v="0"/>
    <n v="2"/>
    <x v="5"/>
  </r>
  <r>
    <s v="T1113"/>
    <x v="35"/>
    <s v="Lunch"/>
    <s v="S1289"/>
    <x v="0"/>
    <x v="0"/>
    <n v="7"/>
    <n v="10"/>
    <n v="22"/>
    <n v="70"/>
    <n v="154"/>
    <n v="84"/>
    <x v="2"/>
    <n v="1"/>
    <x v="6"/>
  </r>
  <r>
    <s v="T1114"/>
    <x v="65"/>
    <s v="Morning"/>
    <s v="S1455"/>
    <x v="3"/>
    <x v="1"/>
    <n v="7"/>
    <n v="5"/>
    <n v="10"/>
    <n v="35"/>
    <n v="70"/>
    <n v="35"/>
    <x v="2"/>
    <n v="4"/>
    <x v="5"/>
  </r>
  <r>
    <s v="T1115"/>
    <x v="33"/>
    <s v="Morning"/>
    <s v="S1931"/>
    <x v="10"/>
    <x v="0"/>
    <n v="5"/>
    <n v="10"/>
    <n v="22"/>
    <n v="50"/>
    <n v="110"/>
    <n v="60"/>
    <x v="2"/>
    <n v="5"/>
    <x v="11"/>
  </r>
  <r>
    <s v="T1116"/>
    <x v="60"/>
    <s v="Evening"/>
    <s v="S1520"/>
    <x v="6"/>
    <x v="2"/>
    <n v="9"/>
    <n v="20"/>
    <n v="35"/>
    <n v="180"/>
    <n v="315"/>
    <n v="135"/>
    <x v="1"/>
    <n v="5"/>
    <x v="4"/>
  </r>
  <r>
    <s v="T1117"/>
    <x v="18"/>
    <s v="Evening"/>
    <s v="S1205"/>
    <x v="7"/>
    <x v="1"/>
    <n v="8"/>
    <n v="18"/>
    <n v="40"/>
    <n v="144"/>
    <n v="320"/>
    <n v="176"/>
    <x v="0"/>
    <n v="1"/>
    <x v="10"/>
  </r>
  <r>
    <s v="T1118"/>
    <x v="66"/>
    <s v="Lunch"/>
    <s v="S1045"/>
    <x v="7"/>
    <x v="1"/>
    <n v="6"/>
    <n v="18"/>
    <n v="40"/>
    <n v="108"/>
    <n v="240"/>
    <n v="132"/>
    <x v="1"/>
    <n v="1"/>
    <x v="7"/>
  </r>
  <r>
    <s v="T1119"/>
    <x v="15"/>
    <s v="Lunch"/>
    <s v="S1560"/>
    <x v="6"/>
    <x v="2"/>
    <n v="6"/>
    <n v="20"/>
    <n v="35"/>
    <n v="120"/>
    <n v="210"/>
    <n v="90"/>
    <x v="0"/>
    <n v="1"/>
    <x v="8"/>
  </r>
  <r>
    <s v="T1120"/>
    <x v="67"/>
    <s v="Morning"/>
    <s v="S1061"/>
    <x v="3"/>
    <x v="1"/>
    <n v="5"/>
    <n v="5"/>
    <n v="10"/>
    <n v="25"/>
    <n v="50"/>
    <n v="25"/>
    <x v="1"/>
    <n v="5"/>
    <x v="0"/>
  </r>
  <r>
    <s v="T1121"/>
    <x v="22"/>
    <s v="Lunch"/>
    <s v="S1802"/>
    <x v="6"/>
    <x v="2"/>
    <n v="9"/>
    <n v="20"/>
    <n v="35"/>
    <n v="180"/>
    <n v="315"/>
    <n v="135"/>
    <x v="2"/>
    <n v="1"/>
    <x v="11"/>
  </r>
  <r>
    <s v="T1122"/>
    <x v="50"/>
    <s v="Evening"/>
    <s v="S1863"/>
    <x v="4"/>
    <x v="0"/>
    <n v="2"/>
    <n v="12"/>
    <n v="28"/>
    <n v="24"/>
    <n v="56"/>
    <n v="32"/>
    <x v="1"/>
    <n v="2"/>
    <x v="12"/>
  </r>
  <r>
    <s v="T1123"/>
    <x v="5"/>
    <s v="Lunch"/>
    <s v="S1549"/>
    <x v="8"/>
    <x v="2"/>
    <n v="3"/>
    <n v="8"/>
    <n v="20"/>
    <n v="24"/>
    <n v="60"/>
    <n v="36"/>
    <x v="0"/>
    <n v="4"/>
    <x v="4"/>
  </r>
  <r>
    <s v="T1124"/>
    <x v="12"/>
    <s v="Lunch"/>
    <s v="S1807"/>
    <x v="5"/>
    <x v="2"/>
    <n v="9"/>
    <n v="25"/>
    <n v="45"/>
    <n v="225"/>
    <n v="405"/>
    <n v="180"/>
    <x v="1"/>
    <n v="5"/>
    <x v="3"/>
  </r>
  <r>
    <s v="T1125"/>
    <x v="68"/>
    <s v="Evening"/>
    <s v="S1097"/>
    <x v="6"/>
    <x v="2"/>
    <n v="1"/>
    <n v="20"/>
    <n v="35"/>
    <n v="20"/>
    <n v="35"/>
    <n v="15"/>
    <x v="2"/>
    <n v="3"/>
    <x v="6"/>
  </r>
  <r>
    <s v="T1126"/>
    <x v="19"/>
    <s v="Lunch"/>
    <s v="S1356"/>
    <x v="0"/>
    <x v="0"/>
    <n v="5"/>
    <n v="10"/>
    <n v="22"/>
    <n v="50"/>
    <n v="110"/>
    <n v="60"/>
    <x v="0"/>
    <n v="2"/>
    <x v="8"/>
  </r>
  <r>
    <s v="T1127"/>
    <x v="37"/>
    <s v="Evening"/>
    <s v="S1689"/>
    <x v="10"/>
    <x v="0"/>
    <n v="7"/>
    <n v="10"/>
    <n v="22"/>
    <n v="70"/>
    <n v="154"/>
    <n v="84"/>
    <x v="0"/>
    <n v="2"/>
    <x v="11"/>
  </r>
  <r>
    <s v="T1128"/>
    <x v="29"/>
    <s v="Lunch"/>
    <s v="S1557"/>
    <x v="6"/>
    <x v="2"/>
    <n v="7"/>
    <n v="20"/>
    <n v="35"/>
    <n v="140"/>
    <n v="245"/>
    <n v="105"/>
    <x v="1"/>
    <n v="5"/>
    <x v="9"/>
  </r>
  <r>
    <s v="T1129"/>
    <x v="69"/>
    <s v="Evening"/>
    <s v="S1009"/>
    <x v="4"/>
    <x v="0"/>
    <n v="4"/>
    <n v="12"/>
    <n v="28"/>
    <n v="48"/>
    <n v="112"/>
    <n v="64"/>
    <x v="0"/>
    <n v="4"/>
    <x v="5"/>
  </r>
  <r>
    <s v="T1130"/>
    <x v="4"/>
    <s v="Morning"/>
    <s v="S1959"/>
    <x v="1"/>
    <x v="1"/>
    <n v="8"/>
    <n v="15"/>
    <n v="30"/>
    <n v="120"/>
    <n v="240"/>
    <n v="120"/>
    <x v="2"/>
    <n v="5"/>
    <x v="3"/>
  </r>
  <r>
    <s v="T1131"/>
    <x v="19"/>
    <s v="Lunch"/>
    <s v="S1159"/>
    <x v="11"/>
    <x v="1"/>
    <n v="8"/>
    <n v="6"/>
    <n v="14"/>
    <n v="48"/>
    <n v="112"/>
    <n v="64"/>
    <x v="2"/>
    <n v="5"/>
    <x v="8"/>
  </r>
  <r>
    <s v="T1132"/>
    <x v="43"/>
    <s v="Lunch"/>
    <s v="S1058"/>
    <x v="0"/>
    <x v="0"/>
    <n v="3"/>
    <n v="10"/>
    <n v="22"/>
    <n v="30"/>
    <n v="66"/>
    <n v="36"/>
    <x v="1"/>
    <n v="2"/>
    <x v="5"/>
  </r>
  <r>
    <s v="T1133"/>
    <x v="0"/>
    <s v="Morning"/>
    <s v="S1507"/>
    <x v="9"/>
    <x v="2"/>
    <n v="7"/>
    <n v="6"/>
    <n v="12"/>
    <n v="42"/>
    <n v="84"/>
    <n v="42"/>
    <x v="0"/>
    <n v="5"/>
    <x v="0"/>
  </r>
  <r>
    <s v="T1134"/>
    <x v="21"/>
    <s v="Morning"/>
    <s v="S1525"/>
    <x v="8"/>
    <x v="2"/>
    <n v="5"/>
    <n v="8"/>
    <n v="20"/>
    <n v="40"/>
    <n v="100"/>
    <n v="60"/>
    <x v="0"/>
    <n v="2"/>
    <x v="7"/>
  </r>
  <r>
    <s v="T1135"/>
    <x v="5"/>
    <s v="Evening"/>
    <s v="S1263"/>
    <x v="7"/>
    <x v="1"/>
    <n v="7"/>
    <n v="18"/>
    <n v="40"/>
    <n v="126"/>
    <n v="280"/>
    <n v="154"/>
    <x v="2"/>
    <n v="4"/>
    <x v="4"/>
  </r>
  <r>
    <s v="T1136"/>
    <x v="63"/>
    <s v="Lunch"/>
    <s v="S1305"/>
    <x v="6"/>
    <x v="2"/>
    <n v="5"/>
    <n v="20"/>
    <n v="35"/>
    <n v="100"/>
    <n v="175"/>
    <n v="75"/>
    <x v="2"/>
    <n v="1"/>
    <x v="7"/>
  </r>
  <r>
    <s v="T1137"/>
    <x v="42"/>
    <s v="Lunch"/>
    <s v="S1069"/>
    <x v="9"/>
    <x v="2"/>
    <n v="7"/>
    <n v="6"/>
    <n v="12"/>
    <n v="42"/>
    <n v="84"/>
    <n v="42"/>
    <x v="0"/>
    <n v="2"/>
    <x v="3"/>
  </r>
  <r>
    <s v="T1138"/>
    <x v="10"/>
    <s v="Lunch"/>
    <s v="S1386"/>
    <x v="8"/>
    <x v="2"/>
    <n v="7"/>
    <n v="8"/>
    <n v="20"/>
    <n v="56"/>
    <n v="140"/>
    <n v="84"/>
    <x v="2"/>
    <n v="2"/>
    <x v="2"/>
  </r>
  <r>
    <s v="T1139"/>
    <x v="70"/>
    <s v="Evening"/>
    <s v="S1247"/>
    <x v="9"/>
    <x v="2"/>
    <n v="2"/>
    <n v="6"/>
    <n v="12"/>
    <n v="12"/>
    <n v="24"/>
    <n v="12"/>
    <x v="2"/>
    <n v="1"/>
    <x v="11"/>
  </r>
  <r>
    <s v="T1140"/>
    <x v="11"/>
    <s v="Evening"/>
    <s v="S1629"/>
    <x v="6"/>
    <x v="2"/>
    <n v="9"/>
    <n v="20"/>
    <n v="35"/>
    <n v="180"/>
    <n v="315"/>
    <n v="135"/>
    <x v="2"/>
    <n v="1"/>
    <x v="6"/>
  </r>
  <r>
    <s v="T1141"/>
    <x v="71"/>
    <s v="Morning"/>
    <s v="S1680"/>
    <x v="0"/>
    <x v="0"/>
    <n v="1"/>
    <n v="10"/>
    <n v="22"/>
    <n v="10"/>
    <n v="22"/>
    <n v="12"/>
    <x v="2"/>
    <n v="2"/>
    <x v="0"/>
  </r>
  <r>
    <s v="T1142"/>
    <x v="62"/>
    <s v="Evening"/>
    <s v="S1519"/>
    <x v="9"/>
    <x v="2"/>
    <n v="1"/>
    <n v="6"/>
    <n v="12"/>
    <n v="6"/>
    <n v="12"/>
    <n v="6"/>
    <x v="1"/>
    <n v="5"/>
    <x v="1"/>
  </r>
  <r>
    <s v="T1143"/>
    <x v="8"/>
    <s v="Lunch"/>
    <s v="S1940"/>
    <x v="11"/>
    <x v="1"/>
    <n v="1"/>
    <n v="6"/>
    <n v="14"/>
    <n v="6"/>
    <n v="14"/>
    <n v="8"/>
    <x v="2"/>
    <n v="5"/>
    <x v="6"/>
  </r>
  <r>
    <s v="T1144"/>
    <x v="42"/>
    <s v="Evening"/>
    <s v="S1135"/>
    <x v="11"/>
    <x v="1"/>
    <n v="1"/>
    <n v="6"/>
    <n v="14"/>
    <n v="6"/>
    <n v="14"/>
    <n v="8"/>
    <x v="0"/>
    <n v="3"/>
    <x v="3"/>
  </r>
  <r>
    <s v="T1145"/>
    <x v="52"/>
    <s v="Lunch"/>
    <s v="S1891"/>
    <x v="1"/>
    <x v="1"/>
    <n v="4"/>
    <n v="15"/>
    <n v="30"/>
    <n v="60"/>
    <n v="120"/>
    <n v="60"/>
    <x v="0"/>
    <n v="4"/>
    <x v="1"/>
  </r>
  <r>
    <s v="T1146"/>
    <x v="23"/>
    <s v="Evening"/>
    <s v="S1814"/>
    <x v="8"/>
    <x v="2"/>
    <n v="10"/>
    <n v="8"/>
    <n v="20"/>
    <n v="80"/>
    <n v="200"/>
    <n v="120"/>
    <x v="2"/>
    <n v="2"/>
    <x v="5"/>
  </r>
  <r>
    <s v="T1147"/>
    <x v="22"/>
    <s v="Morning"/>
    <s v="S1809"/>
    <x v="8"/>
    <x v="2"/>
    <n v="5"/>
    <n v="8"/>
    <n v="20"/>
    <n v="40"/>
    <n v="100"/>
    <n v="60"/>
    <x v="0"/>
    <n v="5"/>
    <x v="11"/>
  </r>
  <r>
    <s v="T1148"/>
    <x v="31"/>
    <s v="Evening"/>
    <s v="S1784"/>
    <x v="2"/>
    <x v="0"/>
    <n v="6"/>
    <n v="12"/>
    <n v="25"/>
    <n v="72"/>
    <n v="150"/>
    <n v="78"/>
    <x v="2"/>
    <n v="5"/>
    <x v="2"/>
  </r>
  <r>
    <s v="T1149"/>
    <x v="62"/>
    <s v="Lunch"/>
    <s v="S1061"/>
    <x v="3"/>
    <x v="1"/>
    <n v="2"/>
    <n v="5"/>
    <n v="10"/>
    <n v="10"/>
    <n v="20"/>
    <n v="10"/>
    <x v="1"/>
    <n v="5"/>
    <x v="1"/>
  </r>
  <r>
    <s v="T1150"/>
    <x v="5"/>
    <s v="Lunch"/>
    <s v="S1604"/>
    <x v="10"/>
    <x v="0"/>
    <n v="1"/>
    <n v="10"/>
    <n v="22"/>
    <n v="10"/>
    <n v="22"/>
    <n v="12"/>
    <x v="2"/>
    <n v="2"/>
    <x v="4"/>
  </r>
  <r>
    <s v="T1151"/>
    <x v="54"/>
    <s v="Morning"/>
    <s v="S1823"/>
    <x v="9"/>
    <x v="2"/>
    <n v="6"/>
    <n v="6"/>
    <n v="12"/>
    <n v="36"/>
    <n v="72"/>
    <n v="36"/>
    <x v="2"/>
    <n v="2"/>
    <x v="7"/>
  </r>
  <r>
    <s v="T1152"/>
    <x v="4"/>
    <s v="Lunch"/>
    <s v="S1902"/>
    <x v="3"/>
    <x v="1"/>
    <n v="8"/>
    <n v="5"/>
    <n v="10"/>
    <n v="40"/>
    <n v="80"/>
    <n v="40"/>
    <x v="2"/>
    <n v="1"/>
    <x v="3"/>
  </r>
  <r>
    <s v="T1153"/>
    <x v="72"/>
    <s v="Morning"/>
    <s v="S1150"/>
    <x v="9"/>
    <x v="2"/>
    <n v="10"/>
    <n v="6"/>
    <n v="12"/>
    <n v="60"/>
    <n v="120"/>
    <n v="60"/>
    <x v="1"/>
    <n v="4"/>
    <x v="7"/>
  </r>
  <r>
    <s v="T1154"/>
    <x v="11"/>
    <s v="Evening"/>
    <s v="S1652"/>
    <x v="11"/>
    <x v="1"/>
    <n v="2"/>
    <n v="6"/>
    <n v="14"/>
    <n v="12"/>
    <n v="28"/>
    <n v="16"/>
    <x v="0"/>
    <n v="4"/>
    <x v="6"/>
  </r>
  <r>
    <s v="T1155"/>
    <x v="73"/>
    <s v="Morning"/>
    <s v="S1006"/>
    <x v="9"/>
    <x v="2"/>
    <n v="4"/>
    <n v="6"/>
    <n v="12"/>
    <n v="24"/>
    <n v="48"/>
    <n v="24"/>
    <x v="1"/>
    <n v="3"/>
    <x v="10"/>
  </r>
  <r>
    <s v="T1156"/>
    <x v="74"/>
    <s v="Evening"/>
    <s v="S1115"/>
    <x v="3"/>
    <x v="1"/>
    <n v="1"/>
    <n v="5"/>
    <n v="10"/>
    <n v="5"/>
    <n v="10"/>
    <n v="5"/>
    <x v="1"/>
    <n v="1"/>
    <x v="9"/>
  </r>
  <r>
    <s v="T1157"/>
    <x v="38"/>
    <s v="Lunch"/>
    <s v="S1850"/>
    <x v="4"/>
    <x v="0"/>
    <n v="5"/>
    <n v="12"/>
    <n v="28"/>
    <n v="60"/>
    <n v="140"/>
    <n v="80"/>
    <x v="0"/>
    <n v="1"/>
    <x v="4"/>
  </r>
  <r>
    <s v="T1158"/>
    <x v="44"/>
    <s v="Lunch"/>
    <s v="S1361"/>
    <x v="9"/>
    <x v="2"/>
    <n v="1"/>
    <n v="6"/>
    <n v="12"/>
    <n v="6"/>
    <n v="12"/>
    <n v="6"/>
    <x v="0"/>
    <n v="5"/>
    <x v="9"/>
  </r>
  <r>
    <s v="T1159"/>
    <x v="32"/>
    <s v="Lunch"/>
    <s v="S1238"/>
    <x v="6"/>
    <x v="2"/>
    <n v="7"/>
    <n v="20"/>
    <n v="35"/>
    <n v="140"/>
    <n v="245"/>
    <n v="105"/>
    <x v="1"/>
    <n v="4"/>
    <x v="0"/>
  </r>
  <r>
    <s v="T1160"/>
    <x v="75"/>
    <s v="Evening"/>
    <s v="S1466"/>
    <x v="5"/>
    <x v="2"/>
    <n v="9"/>
    <n v="25"/>
    <n v="45"/>
    <n v="225"/>
    <n v="405"/>
    <n v="180"/>
    <x v="2"/>
    <n v="5"/>
    <x v="0"/>
  </r>
  <r>
    <s v="T1161"/>
    <x v="18"/>
    <s v="Morning"/>
    <s v="S1568"/>
    <x v="6"/>
    <x v="2"/>
    <n v="1"/>
    <n v="20"/>
    <n v="35"/>
    <n v="20"/>
    <n v="35"/>
    <n v="15"/>
    <x v="0"/>
    <n v="2"/>
    <x v="10"/>
  </r>
  <r>
    <s v="T1162"/>
    <x v="35"/>
    <s v="Morning"/>
    <s v="S1268"/>
    <x v="5"/>
    <x v="2"/>
    <n v="1"/>
    <n v="25"/>
    <n v="45"/>
    <n v="25"/>
    <n v="45"/>
    <n v="20"/>
    <x v="2"/>
    <n v="4"/>
    <x v="6"/>
  </r>
  <r>
    <s v="T1163"/>
    <x v="16"/>
    <s v="Evening"/>
    <s v="S1557"/>
    <x v="1"/>
    <x v="1"/>
    <n v="1"/>
    <n v="15"/>
    <n v="30"/>
    <n v="15"/>
    <n v="30"/>
    <n v="15"/>
    <x v="1"/>
    <n v="3"/>
    <x v="9"/>
  </r>
  <r>
    <s v="T1164"/>
    <x v="46"/>
    <s v="Lunch"/>
    <s v="S1177"/>
    <x v="7"/>
    <x v="1"/>
    <n v="7"/>
    <n v="18"/>
    <n v="40"/>
    <n v="126"/>
    <n v="280"/>
    <n v="154"/>
    <x v="1"/>
    <n v="3"/>
    <x v="12"/>
  </r>
  <r>
    <s v="T1165"/>
    <x v="15"/>
    <s v="Lunch"/>
    <s v="S1142"/>
    <x v="1"/>
    <x v="1"/>
    <n v="1"/>
    <n v="15"/>
    <n v="30"/>
    <n v="15"/>
    <n v="30"/>
    <n v="15"/>
    <x v="1"/>
    <n v="5"/>
    <x v="8"/>
  </r>
  <r>
    <s v="T1166"/>
    <x v="8"/>
    <s v="Lunch"/>
    <s v="S1021"/>
    <x v="3"/>
    <x v="1"/>
    <n v="5"/>
    <n v="5"/>
    <n v="10"/>
    <n v="25"/>
    <n v="50"/>
    <n v="25"/>
    <x v="2"/>
    <n v="2"/>
    <x v="6"/>
  </r>
  <r>
    <s v="T1167"/>
    <x v="68"/>
    <s v="Lunch"/>
    <s v="S1014"/>
    <x v="2"/>
    <x v="0"/>
    <n v="1"/>
    <n v="12"/>
    <n v="25"/>
    <n v="12"/>
    <n v="25"/>
    <n v="13"/>
    <x v="0"/>
    <n v="4"/>
    <x v="6"/>
  </r>
  <r>
    <s v="T1168"/>
    <x v="12"/>
    <s v="Morning"/>
    <s v="S1800"/>
    <x v="5"/>
    <x v="2"/>
    <n v="10"/>
    <n v="25"/>
    <n v="45"/>
    <n v="250"/>
    <n v="450"/>
    <n v="200"/>
    <x v="0"/>
    <n v="3"/>
    <x v="3"/>
  </r>
  <r>
    <s v="T1169"/>
    <x v="27"/>
    <s v="Evening"/>
    <s v="S1046"/>
    <x v="10"/>
    <x v="0"/>
    <n v="3"/>
    <n v="10"/>
    <n v="22"/>
    <n v="30"/>
    <n v="66"/>
    <n v="36"/>
    <x v="2"/>
    <n v="5"/>
    <x v="8"/>
  </r>
  <r>
    <s v="T1170"/>
    <x v="70"/>
    <s v="Evening"/>
    <s v="S1715"/>
    <x v="1"/>
    <x v="1"/>
    <n v="10"/>
    <n v="15"/>
    <n v="30"/>
    <n v="150"/>
    <n v="300"/>
    <n v="150"/>
    <x v="1"/>
    <n v="4"/>
    <x v="11"/>
  </r>
  <r>
    <s v="T1171"/>
    <x v="76"/>
    <s v="Lunch"/>
    <s v="S1891"/>
    <x v="8"/>
    <x v="2"/>
    <n v="6"/>
    <n v="8"/>
    <n v="20"/>
    <n v="48"/>
    <n v="120"/>
    <n v="72"/>
    <x v="0"/>
    <n v="5"/>
    <x v="9"/>
  </r>
  <r>
    <s v="T1172"/>
    <x v="77"/>
    <s v="Evening"/>
    <s v="S1157"/>
    <x v="0"/>
    <x v="0"/>
    <n v="3"/>
    <n v="10"/>
    <n v="22"/>
    <n v="30"/>
    <n v="66"/>
    <n v="36"/>
    <x v="2"/>
    <n v="4"/>
    <x v="2"/>
  </r>
  <r>
    <s v="T1173"/>
    <x v="46"/>
    <s v="Evening"/>
    <s v="S1319"/>
    <x v="10"/>
    <x v="0"/>
    <n v="7"/>
    <n v="10"/>
    <n v="22"/>
    <n v="70"/>
    <n v="154"/>
    <n v="84"/>
    <x v="0"/>
    <n v="3"/>
    <x v="12"/>
  </r>
  <r>
    <s v="T1174"/>
    <x v="24"/>
    <s v="Lunch"/>
    <s v="S1565"/>
    <x v="1"/>
    <x v="1"/>
    <n v="8"/>
    <n v="15"/>
    <n v="30"/>
    <n v="120"/>
    <n v="240"/>
    <n v="120"/>
    <x v="0"/>
    <n v="4"/>
    <x v="11"/>
  </r>
  <r>
    <s v="T1175"/>
    <x v="62"/>
    <s v="Morning"/>
    <s v="S1272"/>
    <x v="4"/>
    <x v="0"/>
    <n v="2"/>
    <n v="12"/>
    <n v="28"/>
    <n v="24"/>
    <n v="56"/>
    <n v="32"/>
    <x v="2"/>
    <n v="4"/>
    <x v="1"/>
  </r>
  <r>
    <s v="T1176"/>
    <x v="7"/>
    <s v="Lunch"/>
    <s v="S1527"/>
    <x v="10"/>
    <x v="0"/>
    <n v="5"/>
    <n v="10"/>
    <n v="22"/>
    <n v="50"/>
    <n v="110"/>
    <n v="60"/>
    <x v="1"/>
    <n v="1"/>
    <x v="5"/>
  </r>
  <r>
    <s v="T1177"/>
    <x v="76"/>
    <s v="Morning"/>
    <s v="S1608"/>
    <x v="7"/>
    <x v="1"/>
    <n v="10"/>
    <n v="18"/>
    <n v="40"/>
    <n v="180"/>
    <n v="400"/>
    <n v="220"/>
    <x v="1"/>
    <n v="1"/>
    <x v="9"/>
  </r>
  <r>
    <s v="T1178"/>
    <x v="22"/>
    <s v="Lunch"/>
    <s v="S1642"/>
    <x v="1"/>
    <x v="1"/>
    <n v="10"/>
    <n v="15"/>
    <n v="30"/>
    <n v="150"/>
    <n v="300"/>
    <n v="150"/>
    <x v="2"/>
    <n v="1"/>
    <x v="11"/>
  </r>
  <r>
    <s v="T1179"/>
    <x v="57"/>
    <s v="Morning"/>
    <s v="S1663"/>
    <x v="7"/>
    <x v="1"/>
    <n v="6"/>
    <n v="18"/>
    <n v="40"/>
    <n v="108"/>
    <n v="240"/>
    <n v="132"/>
    <x v="2"/>
    <n v="3"/>
    <x v="0"/>
  </r>
  <r>
    <s v="T1180"/>
    <x v="16"/>
    <s v="Evening"/>
    <s v="S1556"/>
    <x v="1"/>
    <x v="1"/>
    <n v="8"/>
    <n v="15"/>
    <n v="30"/>
    <n v="120"/>
    <n v="240"/>
    <n v="120"/>
    <x v="1"/>
    <n v="5"/>
    <x v="9"/>
  </r>
  <r>
    <s v="T1181"/>
    <x v="12"/>
    <s v="Morning"/>
    <s v="S1920"/>
    <x v="2"/>
    <x v="0"/>
    <n v="2"/>
    <n v="12"/>
    <n v="25"/>
    <n v="24"/>
    <n v="50"/>
    <n v="26"/>
    <x v="2"/>
    <n v="2"/>
    <x v="3"/>
  </r>
  <r>
    <s v="T1182"/>
    <x v="27"/>
    <s v="Lunch"/>
    <s v="S1798"/>
    <x v="7"/>
    <x v="1"/>
    <n v="8"/>
    <n v="18"/>
    <n v="40"/>
    <n v="144"/>
    <n v="320"/>
    <n v="176"/>
    <x v="2"/>
    <n v="5"/>
    <x v="8"/>
  </r>
  <r>
    <s v="T1183"/>
    <x v="64"/>
    <s v="Evening"/>
    <s v="S1254"/>
    <x v="3"/>
    <x v="1"/>
    <n v="4"/>
    <n v="5"/>
    <n v="10"/>
    <n v="20"/>
    <n v="40"/>
    <n v="20"/>
    <x v="1"/>
    <n v="5"/>
    <x v="8"/>
  </r>
  <r>
    <s v="T1184"/>
    <x v="18"/>
    <s v="Lunch"/>
    <s v="S1302"/>
    <x v="7"/>
    <x v="1"/>
    <n v="7"/>
    <n v="18"/>
    <n v="40"/>
    <n v="126"/>
    <n v="280"/>
    <n v="154"/>
    <x v="2"/>
    <n v="5"/>
    <x v="10"/>
  </r>
  <r>
    <s v="T1185"/>
    <x v="78"/>
    <s v="Evening"/>
    <s v="S1819"/>
    <x v="0"/>
    <x v="0"/>
    <n v="5"/>
    <n v="10"/>
    <n v="22"/>
    <n v="50"/>
    <n v="110"/>
    <n v="60"/>
    <x v="1"/>
    <n v="4"/>
    <x v="2"/>
  </r>
  <r>
    <s v="T1186"/>
    <x v="32"/>
    <s v="Lunch"/>
    <s v="S1782"/>
    <x v="4"/>
    <x v="0"/>
    <n v="8"/>
    <n v="12"/>
    <n v="28"/>
    <n v="96"/>
    <n v="224"/>
    <n v="128"/>
    <x v="1"/>
    <n v="4"/>
    <x v="0"/>
  </r>
  <r>
    <s v="T1187"/>
    <x v="69"/>
    <s v="Lunch"/>
    <s v="S1782"/>
    <x v="8"/>
    <x v="2"/>
    <n v="7"/>
    <n v="8"/>
    <n v="20"/>
    <n v="56"/>
    <n v="140"/>
    <n v="84"/>
    <x v="2"/>
    <n v="2"/>
    <x v="5"/>
  </r>
  <r>
    <s v="T1188"/>
    <x v="32"/>
    <s v="Morning"/>
    <s v="S1623"/>
    <x v="6"/>
    <x v="2"/>
    <n v="6"/>
    <n v="20"/>
    <n v="35"/>
    <n v="120"/>
    <n v="210"/>
    <n v="90"/>
    <x v="0"/>
    <n v="3"/>
    <x v="0"/>
  </r>
  <r>
    <s v="T1189"/>
    <x v="79"/>
    <s v="Evening"/>
    <s v="S1488"/>
    <x v="2"/>
    <x v="0"/>
    <n v="7"/>
    <n v="12"/>
    <n v="25"/>
    <n v="84"/>
    <n v="175"/>
    <n v="91"/>
    <x v="2"/>
    <n v="3"/>
    <x v="10"/>
  </r>
  <r>
    <s v="T1190"/>
    <x v="70"/>
    <s v="Evening"/>
    <s v="S1318"/>
    <x v="0"/>
    <x v="0"/>
    <n v="10"/>
    <n v="10"/>
    <n v="22"/>
    <n v="100"/>
    <n v="220"/>
    <n v="120"/>
    <x v="1"/>
    <n v="5"/>
    <x v="11"/>
  </r>
  <r>
    <s v="T1191"/>
    <x v="54"/>
    <s v="Evening"/>
    <s v="S1459"/>
    <x v="2"/>
    <x v="0"/>
    <n v="9"/>
    <n v="12"/>
    <n v="25"/>
    <n v="108"/>
    <n v="225"/>
    <n v="117"/>
    <x v="0"/>
    <n v="4"/>
    <x v="7"/>
  </r>
  <r>
    <s v="T1192"/>
    <x v="80"/>
    <s v="Morning"/>
    <s v="S1743"/>
    <x v="10"/>
    <x v="0"/>
    <n v="10"/>
    <n v="10"/>
    <n v="22"/>
    <n v="100"/>
    <n v="220"/>
    <n v="120"/>
    <x v="0"/>
    <n v="5"/>
    <x v="7"/>
  </r>
  <r>
    <s v="T1193"/>
    <x v="29"/>
    <s v="Evening"/>
    <s v="S1744"/>
    <x v="6"/>
    <x v="2"/>
    <n v="1"/>
    <n v="20"/>
    <n v="35"/>
    <n v="20"/>
    <n v="35"/>
    <n v="15"/>
    <x v="0"/>
    <n v="2"/>
    <x v="9"/>
  </r>
  <r>
    <s v="T1194"/>
    <x v="60"/>
    <s v="Evening"/>
    <s v="S1302"/>
    <x v="2"/>
    <x v="0"/>
    <n v="10"/>
    <n v="12"/>
    <n v="25"/>
    <n v="120"/>
    <n v="250"/>
    <n v="130"/>
    <x v="1"/>
    <n v="5"/>
    <x v="4"/>
  </r>
  <r>
    <s v="T1195"/>
    <x v="21"/>
    <s v="Evening"/>
    <s v="S1696"/>
    <x v="11"/>
    <x v="1"/>
    <n v="10"/>
    <n v="6"/>
    <n v="14"/>
    <n v="60"/>
    <n v="140"/>
    <n v="80"/>
    <x v="2"/>
    <n v="3"/>
    <x v="7"/>
  </r>
  <r>
    <s v="T1196"/>
    <x v="42"/>
    <s v="Evening"/>
    <s v="S1426"/>
    <x v="4"/>
    <x v="0"/>
    <n v="2"/>
    <n v="12"/>
    <n v="28"/>
    <n v="24"/>
    <n v="56"/>
    <n v="32"/>
    <x v="2"/>
    <n v="3"/>
    <x v="3"/>
  </r>
  <r>
    <s v="T1197"/>
    <x v="54"/>
    <s v="Lunch"/>
    <s v="S1361"/>
    <x v="5"/>
    <x v="2"/>
    <n v="8"/>
    <n v="25"/>
    <n v="45"/>
    <n v="200"/>
    <n v="360"/>
    <n v="160"/>
    <x v="1"/>
    <n v="5"/>
    <x v="7"/>
  </r>
  <r>
    <s v="T1198"/>
    <x v="59"/>
    <s v="Morning"/>
    <s v="S1571"/>
    <x v="10"/>
    <x v="0"/>
    <n v="6"/>
    <n v="10"/>
    <n v="22"/>
    <n v="60"/>
    <n v="132"/>
    <n v="72"/>
    <x v="1"/>
    <n v="5"/>
    <x v="6"/>
  </r>
  <r>
    <s v="T1199"/>
    <x v="60"/>
    <s v="Lunch"/>
    <s v="S1220"/>
    <x v="10"/>
    <x v="0"/>
    <n v="2"/>
    <n v="10"/>
    <n v="22"/>
    <n v="20"/>
    <n v="44"/>
    <n v="24"/>
    <x v="0"/>
    <n v="5"/>
    <x v="4"/>
  </r>
  <r>
    <s v="T1200"/>
    <x v="3"/>
    <s v="Morning"/>
    <s v="S1546"/>
    <x v="10"/>
    <x v="0"/>
    <n v="5"/>
    <n v="10"/>
    <n v="22"/>
    <n v="50"/>
    <n v="110"/>
    <n v="60"/>
    <x v="1"/>
    <n v="1"/>
    <x v="2"/>
  </r>
  <r>
    <s v="T1201"/>
    <x v="59"/>
    <s v="Lunch"/>
    <s v="S1567"/>
    <x v="3"/>
    <x v="1"/>
    <n v="3"/>
    <n v="5"/>
    <n v="10"/>
    <n v="15"/>
    <n v="30"/>
    <n v="15"/>
    <x v="0"/>
    <n v="5"/>
    <x v="6"/>
  </r>
  <r>
    <s v="T1202"/>
    <x v="71"/>
    <s v="Lunch"/>
    <s v="S1490"/>
    <x v="11"/>
    <x v="1"/>
    <n v="8"/>
    <n v="6"/>
    <n v="14"/>
    <n v="48"/>
    <n v="112"/>
    <n v="64"/>
    <x v="2"/>
    <n v="2"/>
    <x v="0"/>
  </r>
  <r>
    <s v="T1203"/>
    <x v="70"/>
    <s v="Evening"/>
    <s v="S1925"/>
    <x v="8"/>
    <x v="2"/>
    <n v="2"/>
    <n v="8"/>
    <n v="20"/>
    <n v="16"/>
    <n v="40"/>
    <n v="24"/>
    <x v="2"/>
    <n v="5"/>
    <x v="11"/>
  </r>
  <r>
    <s v="T1204"/>
    <x v="81"/>
    <s v="Evening"/>
    <s v="S1154"/>
    <x v="9"/>
    <x v="2"/>
    <n v="9"/>
    <n v="6"/>
    <n v="12"/>
    <n v="54"/>
    <n v="108"/>
    <n v="54"/>
    <x v="0"/>
    <n v="1"/>
    <x v="4"/>
  </r>
  <r>
    <s v="T1205"/>
    <x v="50"/>
    <s v="Evening"/>
    <s v="S1060"/>
    <x v="3"/>
    <x v="1"/>
    <n v="1"/>
    <n v="5"/>
    <n v="10"/>
    <n v="5"/>
    <n v="10"/>
    <n v="5"/>
    <x v="1"/>
    <n v="3"/>
    <x v="12"/>
  </r>
  <r>
    <s v="T1206"/>
    <x v="45"/>
    <s v="Evening"/>
    <s v="S1628"/>
    <x v="10"/>
    <x v="0"/>
    <n v="7"/>
    <n v="10"/>
    <n v="22"/>
    <n v="70"/>
    <n v="154"/>
    <n v="84"/>
    <x v="1"/>
    <n v="5"/>
    <x v="3"/>
  </r>
  <r>
    <s v="T1207"/>
    <x v="10"/>
    <s v="Evening"/>
    <s v="S1241"/>
    <x v="8"/>
    <x v="2"/>
    <n v="1"/>
    <n v="8"/>
    <n v="20"/>
    <n v="8"/>
    <n v="20"/>
    <n v="12"/>
    <x v="2"/>
    <n v="5"/>
    <x v="2"/>
  </r>
  <r>
    <s v="T1208"/>
    <x v="56"/>
    <s v="Morning"/>
    <s v="S1400"/>
    <x v="9"/>
    <x v="2"/>
    <n v="1"/>
    <n v="6"/>
    <n v="12"/>
    <n v="6"/>
    <n v="12"/>
    <n v="6"/>
    <x v="2"/>
    <n v="1"/>
    <x v="3"/>
  </r>
  <r>
    <s v="T1209"/>
    <x v="77"/>
    <s v="Lunch"/>
    <s v="S1366"/>
    <x v="0"/>
    <x v="0"/>
    <n v="1"/>
    <n v="10"/>
    <n v="22"/>
    <n v="10"/>
    <n v="22"/>
    <n v="12"/>
    <x v="1"/>
    <n v="2"/>
    <x v="2"/>
  </r>
  <r>
    <s v="T1210"/>
    <x v="44"/>
    <s v="Evening"/>
    <s v="S1904"/>
    <x v="8"/>
    <x v="2"/>
    <n v="3"/>
    <n v="8"/>
    <n v="20"/>
    <n v="24"/>
    <n v="60"/>
    <n v="36"/>
    <x v="1"/>
    <n v="2"/>
    <x v="9"/>
  </r>
  <r>
    <s v="T1211"/>
    <x v="6"/>
    <s v="Lunch"/>
    <s v="S1709"/>
    <x v="0"/>
    <x v="0"/>
    <n v="9"/>
    <n v="10"/>
    <n v="22"/>
    <n v="90"/>
    <n v="198"/>
    <n v="108"/>
    <x v="2"/>
    <n v="3"/>
    <x v="4"/>
  </r>
  <r>
    <s v="T1212"/>
    <x v="79"/>
    <s v="Morning"/>
    <s v="S1270"/>
    <x v="1"/>
    <x v="1"/>
    <n v="3"/>
    <n v="15"/>
    <n v="30"/>
    <n v="45"/>
    <n v="90"/>
    <n v="45"/>
    <x v="0"/>
    <n v="2"/>
    <x v="10"/>
  </r>
  <r>
    <s v="T1213"/>
    <x v="35"/>
    <s v="Morning"/>
    <s v="S1625"/>
    <x v="3"/>
    <x v="1"/>
    <n v="1"/>
    <n v="5"/>
    <n v="10"/>
    <n v="5"/>
    <n v="10"/>
    <n v="5"/>
    <x v="0"/>
    <n v="2"/>
    <x v="6"/>
  </r>
  <r>
    <s v="T1214"/>
    <x v="53"/>
    <s v="Lunch"/>
    <s v="S1525"/>
    <x v="4"/>
    <x v="0"/>
    <n v="3"/>
    <n v="12"/>
    <n v="28"/>
    <n v="36"/>
    <n v="84"/>
    <n v="48"/>
    <x v="2"/>
    <n v="3"/>
    <x v="12"/>
  </r>
  <r>
    <s v="T1215"/>
    <x v="61"/>
    <s v="Morning"/>
    <s v="S1267"/>
    <x v="2"/>
    <x v="0"/>
    <n v="4"/>
    <n v="12"/>
    <n v="25"/>
    <n v="48"/>
    <n v="100"/>
    <n v="52"/>
    <x v="1"/>
    <n v="3"/>
    <x v="10"/>
  </r>
  <r>
    <s v="T1216"/>
    <x v="19"/>
    <s v="Morning"/>
    <s v="S1189"/>
    <x v="8"/>
    <x v="2"/>
    <n v="8"/>
    <n v="8"/>
    <n v="20"/>
    <n v="64"/>
    <n v="160"/>
    <n v="96"/>
    <x v="2"/>
    <n v="3"/>
    <x v="8"/>
  </r>
  <r>
    <s v="T1217"/>
    <x v="82"/>
    <s v="Lunch"/>
    <s v="S1958"/>
    <x v="11"/>
    <x v="1"/>
    <n v="9"/>
    <n v="6"/>
    <n v="14"/>
    <n v="54"/>
    <n v="126"/>
    <n v="72"/>
    <x v="0"/>
    <n v="3"/>
    <x v="3"/>
  </r>
  <r>
    <s v="T1218"/>
    <x v="81"/>
    <s v="Morning"/>
    <s v="S1638"/>
    <x v="1"/>
    <x v="1"/>
    <n v="4"/>
    <n v="15"/>
    <n v="30"/>
    <n v="60"/>
    <n v="120"/>
    <n v="60"/>
    <x v="1"/>
    <n v="3"/>
    <x v="4"/>
  </r>
  <r>
    <s v="T1219"/>
    <x v="71"/>
    <s v="Evening"/>
    <s v="S1954"/>
    <x v="10"/>
    <x v="0"/>
    <n v="2"/>
    <n v="10"/>
    <n v="22"/>
    <n v="20"/>
    <n v="44"/>
    <n v="24"/>
    <x v="0"/>
    <n v="4"/>
    <x v="0"/>
  </r>
  <r>
    <s v="T1220"/>
    <x v="62"/>
    <s v="Lunch"/>
    <s v="S1971"/>
    <x v="2"/>
    <x v="0"/>
    <n v="1"/>
    <n v="12"/>
    <n v="25"/>
    <n v="12"/>
    <n v="25"/>
    <n v="13"/>
    <x v="2"/>
    <n v="3"/>
    <x v="1"/>
  </r>
  <r>
    <s v="T1221"/>
    <x v="65"/>
    <s v="Evening"/>
    <s v="S1831"/>
    <x v="7"/>
    <x v="1"/>
    <n v="7"/>
    <n v="18"/>
    <n v="40"/>
    <n v="126"/>
    <n v="280"/>
    <n v="154"/>
    <x v="2"/>
    <n v="3"/>
    <x v="5"/>
  </r>
  <r>
    <s v="T1222"/>
    <x v="61"/>
    <s v="Evening"/>
    <s v="S1048"/>
    <x v="8"/>
    <x v="2"/>
    <n v="9"/>
    <n v="8"/>
    <n v="20"/>
    <n v="72"/>
    <n v="180"/>
    <n v="108"/>
    <x v="2"/>
    <n v="2"/>
    <x v="10"/>
  </r>
  <r>
    <s v="T1223"/>
    <x v="3"/>
    <s v="Lunch"/>
    <s v="S1790"/>
    <x v="1"/>
    <x v="1"/>
    <n v="4"/>
    <n v="15"/>
    <n v="30"/>
    <n v="60"/>
    <n v="120"/>
    <n v="60"/>
    <x v="1"/>
    <n v="3"/>
    <x v="2"/>
  </r>
  <r>
    <s v="T1224"/>
    <x v="20"/>
    <s v="Morning"/>
    <s v="S1884"/>
    <x v="9"/>
    <x v="2"/>
    <n v="3"/>
    <n v="6"/>
    <n v="12"/>
    <n v="18"/>
    <n v="36"/>
    <n v="18"/>
    <x v="0"/>
    <n v="4"/>
    <x v="6"/>
  </r>
  <r>
    <s v="T1225"/>
    <x v="22"/>
    <s v="Evening"/>
    <s v="S1450"/>
    <x v="8"/>
    <x v="2"/>
    <n v="2"/>
    <n v="8"/>
    <n v="20"/>
    <n v="16"/>
    <n v="40"/>
    <n v="24"/>
    <x v="1"/>
    <n v="4"/>
    <x v="11"/>
  </r>
  <r>
    <s v="T1226"/>
    <x v="34"/>
    <s v="Morning"/>
    <s v="S1346"/>
    <x v="6"/>
    <x v="2"/>
    <n v="1"/>
    <n v="20"/>
    <n v="35"/>
    <n v="20"/>
    <n v="35"/>
    <n v="15"/>
    <x v="1"/>
    <n v="5"/>
    <x v="3"/>
  </r>
  <r>
    <s v="T1227"/>
    <x v="39"/>
    <s v="Lunch"/>
    <s v="S1970"/>
    <x v="1"/>
    <x v="1"/>
    <n v="3"/>
    <n v="15"/>
    <n v="30"/>
    <n v="45"/>
    <n v="90"/>
    <n v="45"/>
    <x v="1"/>
    <n v="1"/>
    <x v="11"/>
  </r>
  <r>
    <s v="T1228"/>
    <x v="14"/>
    <s v="Lunch"/>
    <s v="S1608"/>
    <x v="9"/>
    <x v="2"/>
    <n v="7"/>
    <n v="6"/>
    <n v="12"/>
    <n v="42"/>
    <n v="84"/>
    <n v="42"/>
    <x v="1"/>
    <n v="5"/>
    <x v="0"/>
  </r>
  <r>
    <s v="T1229"/>
    <x v="53"/>
    <s v="Morning"/>
    <s v="S1398"/>
    <x v="5"/>
    <x v="2"/>
    <n v="9"/>
    <n v="25"/>
    <n v="45"/>
    <n v="225"/>
    <n v="405"/>
    <n v="180"/>
    <x v="1"/>
    <n v="1"/>
    <x v="12"/>
  </r>
  <r>
    <s v="T1230"/>
    <x v="30"/>
    <s v="Morning"/>
    <s v="S1565"/>
    <x v="1"/>
    <x v="1"/>
    <n v="10"/>
    <n v="15"/>
    <n v="30"/>
    <n v="150"/>
    <n v="300"/>
    <n v="150"/>
    <x v="1"/>
    <n v="4"/>
    <x v="10"/>
  </r>
  <r>
    <s v="T1231"/>
    <x v="23"/>
    <s v="Lunch"/>
    <s v="S1375"/>
    <x v="4"/>
    <x v="0"/>
    <n v="5"/>
    <n v="12"/>
    <n v="28"/>
    <n v="60"/>
    <n v="140"/>
    <n v="80"/>
    <x v="2"/>
    <n v="1"/>
    <x v="5"/>
  </r>
  <r>
    <s v="T1232"/>
    <x v="83"/>
    <s v="Morning"/>
    <s v="S1851"/>
    <x v="10"/>
    <x v="0"/>
    <n v="7"/>
    <n v="10"/>
    <n v="22"/>
    <n v="70"/>
    <n v="154"/>
    <n v="84"/>
    <x v="2"/>
    <n v="5"/>
    <x v="1"/>
  </r>
  <r>
    <s v="T1233"/>
    <x v="6"/>
    <s v="Morning"/>
    <s v="S1005"/>
    <x v="3"/>
    <x v="1"/>
    <n v="1"/>
    <n v="5"/>
    <n v="10"/>
    <n v="5"/>
    <n v="10"/>
    <n v="5"/>
    <x v="1"/>
    <n v="5"/>
    <x v="4"/>
  </r>
  <r>
    <s v="T1234"/>
    <x v="84"/>
    <s v="Evening"/>
    <s v="S1902"/>
    <x v="10"/>
    <x v="0"/>
    <n v="1"/>
    <n v="10"/>
    <n v="22"/>
    <n v="10"/>
    <n v="22"/>
    <n v="12"/>
    <x v="2"/>
    <n v="1"/>
    <x v="11"/>
  </r>
  <r>
    <s v="T1235"/>
    <x v="6"/>
    <s v="Morning"/>
    <s v="S1568"/>
    <x v="6"/>
    <x v="2"/>
    <n v="2"/>
    <n v="20"/>
    <n v="35"/>
    <n v="40"/>
    <n v="70"/>
    <n v="30"/>
    <x v="2"/>
    <n v="5"/>
    <x v="4"/>
  </r>
  <r>
    <s v="T1236"/>
    <x v="48"/>
    <s v="Lunch"/>
    <s v="S1852"/>
    <x v="3"/>
    <x v="1"/>
    <n v="10"/>
    <n v="5"/>
    <n v="10"/>
    <n v="50"/>
    <n v="100"/>
    <n v="50"/>
    <x v="0"/>
    <n v="1"/>
    <x v="12"/>
  </r>
  <r>
    <s v="T1237"/>
    <x v="31"/>
    <s v="Evening"/>
    <s v="S1800"/>
    <x v="1"/>
    <x v="1"/>
    <n v="2"/>
    <n v="15"/>
    <n v="30"/>
    <n v="30"/>
    <n v="60"/>
    <n v="30"/>
    <x v="1"/>
    <n v="5"/>
    <x v="2"/>
  </r>
  <r>
    <s v="T1238"/>
    <x v="65"/>
    <s v="Evening"/>
    <s v="S1722"/>
    <x v="2"/>
    <x v="0"/>
    <n v="9"/>
    <n v="12"/>
    <n v="25"/>
    <n v="108"/>
    <n v="225"/>
    <n v="117"/>
    <x v="2"/>
    <n v="1"/>
    <x v="5"/>
  </r>
  <r>
    <s v="T1239"/>
    <x v="64"/>
    <s v="Morning"/>
    <s v="S1932"/>
    <x v="5"/>
    <x v="2"/>
    <n v="5"/>
    <n v="25"/>
    <n v="45"/>
    <n v="125"/>
    <n v="225"/>
    <n v="100"/>
    <x v="2"/>
    <n v="1"/>
    <x v="8"/>
  </r>
  <r>
    <s v="T1240"/>
    <x v="48"/>
    <s v="Lunch"/>
    <s v="S1063"/>
    <x v="3"/>
    <x v="1"/>
    <n v="8"/>
    <n v="5"/>
    <n v="10"/>
    <n v="40"/>
    <n v="80"/>
    <n v="40"/>
    <x v="1"/>
    <n v="3"/>
    <x v="12"/>
  </r>
  <r>
    <s v="T1241"/>
    <x v="40"/>
    <s v="Lunch"/>
    <s v="S1121"/>
    <x v="4"/>
    <x v="0"/>
    <n v="5"/>
    <n v="12"/>
    <n v="28"/>
    <n v="60"/>
    <n v="140"/>
    <n v="80"/>
    <x v="2"/>
    <n v="1"/>
    <x v="1"/>
  </r>
  <r>
    <s v="T1242"/>
    <x v="36"/>
    <s v="Morning"/>
    <s v="S1308"/>
    <x v="8"/>
    <x v="2"/>
    <n v="10"/>
    <n v="8"/>
    <n v="20"/>
    <n v="80"/>
    <n v="200"/>
    <n v="120"/>
    <x v="0"/>
    <n v="5"/>
    <x v="12"/>
  </r>
  <r>
    <s v="T1243"/>
    <x v="63"/>
    <s v="Lunch"/>
    <s v="S1667"/>
    <x v="7"/>
    <x v="1"/>
    <n v="10"/>
    <n v="18"/>
    <n v="40"/>
    <n v="180"/>
    <n v="400"/>
    <n v="220"/>
    <x v="2"/>
    <n v="2"/>
    <x v="7"/>
  </r>
  <r>
    <s v="T1244"/>
    <x v="32"/>
    <s v="Morning"/>
    <s v="S1422"/>
    <x v="8"/>
    <x v="2"/>
    <n v="1"/>
    <n v="8"/>
    <n v="20"/>
    <n v="8"/>
    <n v="20"/>
    <n v="12"/>
    <x v="0"/>
    <n v="1"/>
    <x v="0"/>
  </r>
  <r>
    <s v="T1245"/>
    <x v="55"/>
    <s v="Evening"/>
    <s v="S1483"/>
    <x v="8"/>
    <x v="2"/>
    <n v="5"/>
    <n v="8"/>
    <n v="20"/>
    <n v="40"/>
    <n v="100"/>
    <n v="60"/>
    <x v="1"/>
    <n v="3"/>
    <x v="10"/>
  </r>
  <r>
    <s v="T1246"/>
    <x v="44"/>
    <s v="Morning"/>
    <s v="S1905"/>
    <x v="3"/>
    <x v="1"/>
    <n v="5"/>
    <n v="5"/>
    <n v="10"/>
    <n v="25"/>
    <n v="50"/>
    <n v="25"/>
    <x v="2"/>
    <n v="4"/>
    <x v="9"/>
  </r>
  <r>
    <s v="T1247"/>
    <x v="50"/>
    <s v="Lunch"/>
    <s v="S1293"/>
    <x v="0"/>
    <x v="0"/>
    <n v="7"/>
    <n v="10"/>
    <n v="22"/>
    <n v="70"/>
    <n v="154"/>
    <n v="84"/>
    <x v="1"/>
    <n v="1"/>
    <x v="12"/>
  </r>
  <r>
    <s v="T1248"/>
    <x v="2"/>
    <s v="Evening"/>
    <s v="S1813"/>
    <x v="11"/>
    <x v="1"/>
    <n v="1"/>
    <n v="6"/>
    <n v="14"/>
    <n v="6"/>
    <n v="14"/>
    <n v="8"/>
    <x v="1"/>
    <n v="1"/>
    <x v="2"/>
  </r>
  <r>
    <s v="T1249"/>
    <x v="52"/>
    <s v="Evening"/>
    <s v="S1629"/>
    <x v="9"/>
    <x v="2"/>
    <n v="3"/>
    <n v="6"/>
    <n v="12"/>
    <n v="18"/>
    <n v="36"/>
    <n v="18"/>
    <x v="2"/>
    <n v="5"/>
    <x v="1"/>
  </r>
  <r>
    <s v="T1250"/>
    <x v="80"/>
    <s v="Lunch"/>
    <s v="S1772"/>
    <x v="8"/>
    <x v="2"/>
    <n v="8"/>
    <n v="8"/>
    <n v="20"/>
    <n v="64"/>
    <n v="160"/>
    <n v="96"/>
    <x v="2"/>
    <n v="3"/>
    <x v="7"/>
  </r>
  <r>
    <s v="T1251"/>
    <x v="11"/>
    <s v="Evening"/>
    <s v="S1266"/>
    <x v="7"/>
    <x v="1"/>
    <n v="10"/>
    <n v="18"/>
    <n v="40"/>
    <n v="180"/>
    <n v="400"/>
    <n v="220"/>
    <x v="2"/>
    <n v="3"/>
    <x v="6"/>
  </r>
  <r>
    <s v="T1252"/>
    <x v="55"/>
    <s v="Lunch"/>
    <s v="S1965"/>
    <x v="5"/>
    <x v="2"/>
    <n v="9"/>
    <n v="25"/>
    <n v="45"/>
    <n v="225"/>
    <n v="405"/>
    <n v="180"/>
    <x v="1"/>
    <n v="3"/>
    <x v="10"/>
  </r>
  <r>
    <s v="T1253"/>
    <x v="2"/>
    <s v="Morning"/>
    <s v="S1551"/>
    <x v="6"/>
    <x v="2"/>
    <n v="7"/>
    <n v="20"/>
    <n v="35"/>
    <n v="140"/>
    <n v="245"/>
    <n v="105"/>
    <x v="1"/>
    <n v="3"/>
    <x v="2"/>
  </r>
  <r>
    <s v="T1254"/>
    <x v="85"/>
    <s v="Lunch"/>
    <s v="S1561"/>
    <x v="3"/>
    <x v="1"/>
    <n v="2"/>
    <n v="5"/>
    <n v="10"/>
    <n v="10"/>
    <n v="20"/>
    <n v="10"/>
    <x v="0"/>
    <n v="1"/>
    <x v="6"/>
  </r>
  <r>
    <s v="T1255"/>
    <x v="39"/>
    <s v="Morning"/>
    <s v="S1859"/>
    <x v="5"/>
    <x v="2"/>
    <n v="8"/>
    <n v="25"/>
    <n v="45"/>
    <n v="200"/>
    <n v="360"/>
    <n v="160"/>
    <x v="0"/>
    <n v="2"/>
    <x v="11"/>
  </r>
  <r>
    <s v="T1256"/>
    <x v="4"/>
    <s v="Lunch"/>
    <s v="S1696"/>
    <x v="3"/>
    <x v="1"/>
    <n v="4"/>
    <n v="5"/>
    <n v="10"/>
    <n v="20"/>
    <n v="40"/>
    <n v="20"/>
    <x v="1"/>
    <n v="4"/>
    <x v="3"/>
  </r>
  <r>
    <s v="T1257"/>
    <x v="11"/>
    <s v="Morning"/>
    <s v="S1299"/>
    <x v="8"/>
    <x v="2"/>
    <n v="10"/>
    <n v="8"/>
    <n v="20"/>
    <n v="80"/>
    <n v="200"/>
    <n v="120"/>
    <x v="0"/>
    <n v="4"/>
    <x v="6"/>
  </r>
  <r>
    <s v="T1258"/>
    <x v="80"/>
    <s v="Morning"/>
    <s v="S1733"/>
    <x v="9"/>
    <x v="2"/>
    <n v="6"/>
    <n v="6"/>
    <n v="12"/>
    <n v="36"/>
    <n v="72"/>
    <n v="36"/>
    <x v="1"/>
    <n v="2"/>
    <x v="7"/>
  </r>
  <r>
    <s v="T1259"/>
    <x v="20"/>
    <s v="Evening"/>
    <s v="S1866"/>
    <x v="5"/>
    <x v="2"/>
    <n v="3"/>
    <n v="25"/>
    <n v="45"/>
    <n v="75"/>
    <n v="135"/>
    <n v="60"/>
    <x v="0"/>
    <n v="4"/>
    <x v="6"/>
  </r>
  <r>
    <s v="T1260"/>
    <x v="10"/>
    <s v="Lunch"/>
    <s v="S1344"/>
    <x v="5"/>
    <x v="2"/>
    <n v="7"/>
    <n v="25"/>
    <n v="45"/>
    <n v="175"/>
    <n v="315"/>
    <n v="140"/>
    <x v="2"/>
    <n v="4"/>
    <x v="2"/>
  </r>
  <r>
    <s v="T1261"/>
    <x v="1"/>
    <s v="Evening"/>
    <s v="S1770"/>
    <x v="11"/>
    <x v="1"/>
    <n v="10"/>
    <n v="6"/>
    <n v="14"/>
    <n v="60"/>
    <n v="140"/>
    <n v="80"/>
    <x v="0"/>
    <n v="3"/>
    <x v="1"/>
  </r>
  <r>
    <s v="T1262"/>
    <x v="76"/>
    <s v="Evening"/>
    <s v="S1427"/>
    <x v="1"/>
    <x v="1"/>
    <n v="3"/>
    <n v="15"/>
    <n v="30"/>
    <n v="45"/>
    <n v="90"/>
    <n v="45"/>
    <x v="2"/>
    <n v="5"/>
    <x v="9"/>
  </r>
  <r>
    <s v="T1263"/>
    <x v="64"/>
    <s v="Morning"/>
    <s v="S1696"/>
    <x v="0"/>
    <x v="0"/>
    <n v="8"/>
    <n v="10"/>
    <n v="22"/>
    <n v="80"/>
    <n v="176"/>
    <n v="96"/>
    <x v="0"/>
    <n v="3"/>
    <x v="8"/>
  </r>
  <r>
    <s v="T1264"/>
    <x v="56"/>
    <s v="Morning"/>
    <s v="S1086"/>
    <x v="2"/>
    <x v="0"/>
    <n v="2"/>
    <n v="12"/>
    <n v="25"/>
    <n v="24"/>
    <n v="50"/>
    <n v="26"/>
    <x v="1"/>
    <n v="3"/>
    <x v="3"/>
  </r>
  <r>
    <s v="T1265"/>
    <x v="69"/>
    <s v="Morning"/>
    <s v="S1559"/>
    <x v="1"/>
    <x v="1"/>
    <n v="6"/>
    <n v="15"/>
    <n v="30"/>
    <n v="90"/>
    <n v="180"/>
    <n v="90"/>
    <x v="0"/>
    <n v="4"/>
    <x v="5"/>
  </r>
  <r>
    <s v="T1266"/>
    <x v="74"/>
    <s v="Morning"/>
    <s v="S1589"/>
    <x v="1"/>
    <x v="1"/>
    <n v="3"/>
    <n v="15"/>
    <n v="30"/>
    <n v="45"/>
    <n v="90"/>
    <n v="45"/>
    <x v="1"/>
    <n v="2"/>
    <x v="9"/>
  </r>
  <r>
    <s v="T1267"/>
    <x v="84"/>
    <s v="Evening"/>
    <s v="S1252"/>
    <x v="10"/>
    <x v="0"/>
    <n v="6"/>
    <n v="10"/>
    <n v="22"/>
    <n v="60"/>
    <n v="132"/>
    <n v="72"/>
    <x v="0"/>
    <n v="2"/>
    <x v="11"/>
  </r>
  <r>
    <s v="T1268"/>
    <x v="84"/>
    <s v="Morning"/>
    <s v="S1292"/>
    <x v="11"/>
    <x v="1"/>
    <n v="10"/>
    <n v="6"/>
    <n v="14"/>
    <n v="60"/>
    <n v="140"/>
    <n v="80"/>
    <x v="2"/>
    <n v="2"/>
    <x v="11"/>
  </r>
  <r>
    <s v="T1269"/>
    <x v="32"/>
    <s v="Evening"/>
    <s v="S1337"/>
    <x v="1"/>
    <x v="1"/>
    <n v="10"/>
    <n v="15"/>
    <n v="30"/>
    <n v="150"/>
    <n v="300"/>
    <n v="150"/>
    <x v="1"/>
    <n v="2"/>
    <x v="0"/>
  </r>
  <r>
    <s v="T1270"/>
    <x v="73"/>
    <s v="Lunch"/>
    <s v="S1122"/>
    <x v="0"/>
    <x v="0"/>
    <n v="9"/>
    <n v="10"/>
    <n v="22"/>
    <n v="90"/>
    <n v="198"/>
    <n v="108"/>
    <x v="2"/>
    <n v="4"/>
    <x v="10"/>
  </r>
  <r>
    <s v="T1271"/>
    <x v="35"/>
    <s v="Morning"/>
    <s v="S1721"/>
    <x v="3"/>
    <x v="1"/>
    <n v="8"/>
    <n v="5"/>
    <n v="10"/>
    <n v="40"/>
    <n v="80"/>
    <n v="40"/>
    <x v="0"/>
    <n v="4"/>
    <x v="6"/>
  </r>
  <r>
    <s v="T1272"/>
    <x v="0"/>
    <s v="Lunch"/>
    <s v="S1477"/>
    <x v="6"/>
    <x v="2"/>
    <n v="6"/>
    <n v="20"/>
    <n v="35"/>
    <n v="120"/>
    <n v="210"/>
    <n v="90"/>
    <x v="1"/>
    <n v="5"/>
    <x v="0"/>
  </r>
  <r>
    <s v="T1273"/>
    <x v="18"/>
    <s v="Lunch"/>
    <s v="S1625"/>
    <x v="10"/>
    <x v="0"/>
    <n v="10"/>
    <n v="10"/>
    <n v="22"/>
    <n v="100"/>
    <n v="220"/>
    <n v="120"/>
    <x v="2"/>
    <n v="2"/>
    <x v="10"/>
  </r>
  <r>
    <s v="T1274"/>
    <x v="48"/>
    <s v="Evening"/>
    <s v="S1865"/>
    <x v="9"/>
    <x v="2"/>
    <n v="6"/>
    <n v="6"/>
    <n v="12"/>
    <n v="36"/>
    <n v="72"/>
    <n v="36"/>
    <x v="2"/>
    <n v="5"/>
    <x v="12"/>
  </r>
  <r>
    <s v="T1275"/>
    <x v="24"/>
    <s v="Morning"/>
    <s v="S1247"/>
    <x v="10"/>
    <x v="0"/>
    <n v="1"/>
    <n v="10"/>
    <n v="22"/>
    <n v="10"/>
    <n v="22"/>
    <n v="12"/>
    <x v="2"/>
    <n v="3"/>
    <x v="11"/>
  </r>
  <r>
    <s v="T1276"/>
    <x v="68"/>
    <s v="Morning"/>
    <s v="S1396"/>
    <x v="4"/>
    <x v="0"/>
    <n v="7"/>
    <n v="12"/>
    <n v="28"/>
    <n v="84"/>
    <n v="196"/>
    <n v="112"/>
    <x v="2"/>
    <n v="4"/>
    <x v="6"/>
  </r>
  <r>
    <s v="T1277"/>
    <x v="45"/>
    <s v="Evening"/>
    <s v="S1470"/>
    <x v="1"/>
    <x v="1"/>
    <n v="7"/>
    <n v="15"/>
    <n v="30"/>
    <n v="105"/>
    <n v="210"/>
    <n v="105"/>
    <x v="1"/>
    <n v="2"/>
    <x v="3"/>
  </r>
  <r>
    <s v="T1278"/>
    <x v="57"/>
    <s v="Evening"/>
    <s v="S1422"/>
    <x v="10"/>
    <x v="0"/>
    <n v="6"/>
    <n v="10"/>
    <n v="22"/>
    <n v="60"/>
    <n v="132"/>
    <n v="72"/>
    <x v="0"/>
    <n v="3"/>
    <x v="0"/>
  </r>
  <r>
    <s v="T1279"/>
    <x v="75"/>
    <s v="Lunch"/>
    <s v="S1933"/>
    <x v="8"/>
    <x v="2"/>
    <n v="5"/>
    <n v="8"/>
    <n v="20"/>
    <n v="40"/>
    <n v="100"/>
    <n v="60"/>
    <x v="1"/>
    <n v="1"/>
    <x v="0"/>
  </r>
  <r>
    <s v="T1280"/>
    <x v="85"/>
    <s v="Lunch"/>
    <s v="S1911"/>
    <x v="5"/>
    <x v="2"/>
    <n v="10"/>
    <n v="25"/>
    <n v="45"/>
    <n v="250"/>
    <n v="450"/>
    <n v="200"/>
    <x v="2"/>
    <n v="4"/>
    <x v="6"/>
  </r>
  <r>
    <s v="T1281"/>
    <x v="48"/>
    <s v="Evening"/>
    <s v="S1204"/>
    <x v="7"/>
    <x v="1"/>
    <n v="1"/>
    <n v="18"/>
    <n v="40"/>
    <n v="18"/>
    <n v="40"/>
    <n v="22"/>
    <x v="2"/>
    <n v="3"/>
    <x v="12"/>
  </r>
  <r>
    <s v="T1282"/>
    <x v="82"/>
    <s v="Morning"/>
    <s v="S1593"/>
    <x v="9"/>
    <x v="2"/>
    <n v="2"/>
    <n v="6"/>
    <n v="12"/>
    <n v="12"/>
    <n v="24"/>
    <n v="12"/>
    <x v="2"/>
    <n v="3"/>
    <x v="3"/>
  </r>
  <r>
    <s v="T1283"/>
    <x v="86"/>
    <s v="Evening"/>
    <s v="S1100"/>
    <x v="5"/>
    <x v="2"/>
    <n v="10"/>
    <n v="25"/>
    <n v="45"/>
    <n v="250"/>
    <n v="450"/>
    <n v="200"/>
    <x v="1"/>
    <n v="3"/>
    <x v="8"/>
  </r>
  <r>
    <s v="T1284"/>
    <x v="40"/>
    <s v="Lunch"/>
    <s v="S1285"/>
    <x v="2"/>
    <x v="0"/>
    <n v="10"/>
    <n v="12"/>
    <n v="25"/>
    <n v="120"/>
    <n v="250"/>
    <n v="130"/>
    <x v="1"/>
    <n v="3"/>
    <x v="1"/>
  </r>
  <r>
    <s v="T1285"/>
    <x v="48"/>
    <s v="Lunch"/>
    <s v="S1336"/>
    <x v="7"/>
    <x v="1"/>
    <n v="5"/>
    <n v="18"/>
    <n v="40"/>
    <n v="90"/>
    <n v="200"/>
    <n v="110"/>
    <x v="0"/>
    <n v="1"/>
    <x v="12"/>
  </r>
  <r>
    <s v="T1286"/>
    <x v="56"/>
    <s v="Morning"/>
    <s v="S1072"/>
    <x v="2"/>
    <x v="0"/>
    <n v="2"/>
    <n v="12"/>
    <n v="25"/>
    <n v="24"/>
    <n v="50"/>
    <n v="26"/>
    <x v="0"/>
    <n v="2"/>
    <x v="3"/>
  </r>
  <r>
    <s v="T1287"/>
    <x v="35"/>
    <s v="Morning"/>
    <s v="S1241"/>
    <x v="9"/>
    <x v="2"/>
    <n v="9"/>
    <n v="6"/>
    <n v="12"/>
    <n v="54"/>
    <n v="108"/>
    <n v="54"/>
    <x v="1"/>
    <n v="5"/>
    <x v="6"/>
  </r>
  <r>
    <s v="T1288"/>
    <x v="47"/>
    <s v="Lunch"/>
    <s v="S1019"/>
    <x v="0"/>
    <x v="0"/>
    <n v="5"/>
    <n v="10"/>
    <n v="22"/>
    <n v="50"/>
    <n v="110"/>
    <n v="60"/>
    <x v="0"/>
    <n v="3"/>
    <x v="8"/>
  </r>
  <r>
    <s v="T1289"/>
    <x v="50"/>
    <s v="Morning"/>
    <s v="S1228"/>
    <x v="6"/>
    <x v="2"/>
    <n v="7"/>
    <n v="20"/>
    <n v="35"/>
    <n v="140"/>
    <n v="245"/>
    <n v="105"/>
    <x v="2"/>
    <n v="2"/>
    <x v="12"/>
  </r>
  <r>
    <s v="T1290"/>
    <x v="50"/>
    <s v="Lunch"/>
    <s v="S1205"/>
    <x v="0"/>
    <x v="0"/>
    <n v="9"/>
    <n v="10"/>
    <n v="22"/>
    <n v="90"/>
    <n v="198"/>
    <n v="108"/>
    <x v="1"/>
    <n v="1"/>
    <x v="12"/>
  </r>
  <r>
    <s v="T1291"/>
    <x v="31"/>
    <s v="Morning"/>
    <s v="S1410"/>
    <x v="8"/>
    <x v="2"/>
    <n v="1"/>
    <n v="8"/>
    <n v="20"/>
    <n v="8"/>
    <n v="20"/>
    <n v="12"/>
    <x v="2"/>
    <n v="3"/>
    <x v="2"/>
  </r>
  <r>
    <s v="T1292"/>
    <x v="53"/>
    <s v="Evening"/>
    <s v="S1522"/>
    <x v="6"/>
    <x v="2"/>
    <n v="10"/>
    <n v="20"/>
    <n v="35"/>
    <n v="200"/>
    <n v="350"/>
    <n v="150"/>
    <x v="1"/>
    <n v="4"/>
    <x v="12"/>
  </r>
  <r>
    <s v="T1293"/>
    <x v="80"/>
    <s v="Morning"/>
    <s v="S1361"/>
    <x v="6"/>
    <x v="2"/>
    <n v="10"/>
    <n v="20"/>
    <n v="35"/>
    <n v="200"/>
    <n v="350"/>
    <n v="150"/>
    <x v="1"/>
    <n v="2"/>
    <x v="7"/>
  </r>
  <r>
    <s v="T1294"/>
    <x v="68"/>
    <s v="Morning"/>
    <s v="S1934"/>
    <x v="5"/>
    <x v="2"/>
    <n v="1"/>
    <n v="25"/>
    <n v="45"/>
    <n v="25"/>
    <n v="45"/>
    <n v="20"/>
    <x v="0"/>
    <n v="1"/>
    <x v="6"/>
  </r>
  <r>
    <s v="T1295"/>
    <x v="65"/>
    <s v="Morning"/>
    <s v="S1734"/>
    <x v="11"/>
    <x v="1"/>
    <n v="7"/>
    <n v="6"/>
    <n v="14"/>
    <n v="42"/>
    <n v="98"/>
    <n v="56"/>
    <x v="1"/>
    <n v="3"/>
    <x v="5"/>
  </r>
  <r>
    <s v="T1296"/>
    <x v="22"/>
    <s v="Lunch"/>
    <s v="S1311"/>
    <x v="11"/>
    <x v="1"/>
    <n v="3"/>
    <n v="6"/>
    <n v="14"/>
    <n v="18"/>
    <n v="42"/>
    <n v="24"/>
    <x v="2"/>
    <n v="5"/>
    <x v="11"/>
  </r>
  <r>
    <s v="T1297"/>
    <x v="68"/>
    <s v="Lunch"/>
    <s v="S1863"/>
    <x v="5"/>
    <x v="2"/>
    <n v="4"/>
    <n v="25"/>
    <n v="45"/>
    <n v="100"/>
    <n v="180"/>
    <n v="80"/>
    <x v="2"/>
    <n v="5"/>
    <x v="6"/>
  </r>
  <r>
    <s v="T1298"/>
    <x v="26"/>
    <s v="Morning"/>
    <s v="S1493"/>
    <x v="6"/>
    <x v="2"/>
    <n v="2"/>
    <n v="20"/>
    <n v="35"/>
    <n v="40"/>
    <n v="70"/>
    <n v="30"/>
    <x v="2"/>
    <n v="2"/>
    <x v="12"/>
  </r>
  <r>
    <s v="T1299"/>
    <x v="0"/>
    <s v="Lunch"/>
    <s v="S1153"/>
    <x v="7"/>
    <x v="1"/>
    <n v="1"/>
    <n v="18"/>
    <n v="40"/>
    <n v="18"/>
    <n v="40"/>
    <n v="22"/>
    <x v="2"/>
    <n v="2"/>
    <x v="0"/>
  </r>
  <r>
    <s v="T1300"/>
    <x v="34"/>
    <s v="Morning"/>
    <s v="S1061"/>
    <x v="5"/>
    <x v="2"/>
    <n v="2"/>
    <n v="25"/>
    <n v="45"/>
    <n v="50"/>
    <n v="90"/>
    <n v="40"/>
    <x v="0"/>
    <n v="5"/>
    <x v="3"/>
  </r>
  <r>
    <s v="T1301"/>
    <x v="65"/>
    <s v="Morning"/>
    <s v="S1904"/>
    <x v="7"/>
    <x v="1"/>
    <n v="2"/>
    <n v="18"/>
    <n v="40"/>
    <n v="36"/>
    <n v="80"/>
    <n v="44"/>
    <x v="2"/>
    <n v="3"/>
    <x v="5"/>
  </r>
  <r>
    <s v="T1302"/>
    <x v="16"/>
    <s v="Evening"/>
    <s v="S1145"/>
    <x v="9"/>
    <x v="2"/>
    <n v="5"/>
    <n v="6"/>
    <n v="12"/>
    <n v="30"/>
    <n v="60"/>
    <n v="30"/>
    <x v="1"/>
    <n v="4"/>
    <x v="9"/>
  </r>
  <r>
    <s v="T1303"/>
    <x v="19"/>
    <s v="Lunch"/>
    <s v="S1853"/>
    <x v="4"/>
    <x v="0"/>
    <n v="7"/>
    <n v="12"/>
    <n v="28"/>
    <n v="84"/>
    <n v="196"/>
    <n v="112"/>
    <x v="0"/>
    <n v="2"/>
    <x v="8"/>
  </r>
  <r>
    <s v="T1304"/>
    <x v="45"/>
    <s v="Morning"/>
    <s v="S1031"/>
    <x v="9"/>
    <x v="2"/>
    <n v="2"/>
    <n v="6"/>
    <n v="12"/>
    <n v="12"/>
    <n v="24"/>
    <n v="12"/>
    <x v="1"/>
    <n v="4"/>
    <x v="3"/>
  </r>
  <r>
    <s v="T1305"/>
    <x v="87"/>
    <s v="Evening"/>
    <s v="S1326"/>
    <x v="2"/>
    <x v="0"/>
    <n v="2"/>
    <n v="12"/>
    <n v="25"/>
    <n v="24"/>
    <n v="50"/>
    <n v="26"/>
    <x v="0"/>
    <n v="1"/>
    <x v="4"/>
  </r>
  <r>
    <s v="T1306"/>
    <x v="58"/>
    <s v="Lunch"/>
    <s v="S1099"/>
    <x v="2"/>
    <x v="0"/>
    <n v="1"/>
    <n v="12"/>
    <n v="25"/>
    <n v="12"/>
    <n v="25"/>
    <n v="13"/>
    <x v="2"/>
    <n v="4"/>
    <x v="12"/>
  </r>
  <r>
    <s v="T1307"/>
    <x v="18"/>
    <s v="Morning"/>
    <s v="S1834"/>
    <x v="2"/>
    <x v="0"/>
    <n v="3"/>
    <n v="12"/>
    <n v="25"/>
    <n v="36"/>
    <n v="75"/>
    <n v="39"/>
    <x v="0"/>
    <n v="3"/>
    <x v="10"/>
  </r>
  <r>
    <s v="T1308"/>
    <x v="26"/>
    <s v="Lunch"/>
    <s v="S1829"/>
    <x v="6"/>
    <x v="2"/>
    <n v="3"/>
    <n v="20"/>
    <n v="35"/>
    <n v="60"/>
    <n v="105"/>
    <n v="45"/>
    <x v="1"/>
    <n v="1"/>
    <x v="12"/>
  </r>
  <r>
    <s v="T1309"/>
    <x v="13"/>
    <s v="Morning"/>
    <s v="S1451"/>
    <x v="3"/>
    <x v="1"/>
    <n v="5"/>
    <n v="5"/>
    <n v="10"/>
    <n v="25"/>
    <n v="50"/>
    <n v="25"/>
    <x v="2"/>
    <n v="1"/>
    <x v="7"/>
  </r>
  <r>
    <s v="T1310"/>
    <x v="21"/>
    <s v="Lunch"/>
    <s v="S1789"/>
    <x v="9"/>
    <x v="2"/>
    <n v="10"/>
    <n v="6"/>
    <n v="12"/>
    <n v="60"/>
    <n v="120"/>
    <n v="60"/>
    <x v="2"/>
    <n v="3"/>
    <x v="7"/>
  </r>
  <r>
    <s v="T1311"/>
    <x v="46"/>
    <s v="Lunch"/>
    <s v="S1199"/>
    <x v="9"/>
    <x v="2"/>
    <n v="2"/>
    <n v="6"/>
    <n v="12"/>
    <n v="12"/>
    <n v="24"/>
    <n v="12"/>
    <x v="1"/>
    <n v="3"/>
    <x v="12"/>
  </r>
  <r>
    <s v="T1312"/>
    <x v="9"/>
    <s v="Lunch"/>
    <s v="S1114"/>
    <x v="1"/>
    <x v="1"/>
    <n v="9"/>
    <n v="15"/>
    <n v="30"/>
    <n v="135"/>
    <n v="270"/>
    <n v="135"/>
    <x v="0"/>
    <n v="1"/>
    <x v="1"/>
  </r>
  <r>
    <s v="T1313"/>
    <x v="47"/>
    <s v="Evening"/>
    <s v="S1342"/>
    <x v="10"/>
    <x v="0"/>
    <n v="2"/>
    <n v="10"/>
    <n v="22"/>
    <n v="20"/>
    <n v="44"/>
    <n v="24"/>
    <x v="2"/>
    <n v="4"/>
    <x v="8"/>
  </r>
  <r>
    <s v="T1314"/>
    <x v="50"/>
    <s v="Lunch"/>
    <s v="S1052"/>
    <x v="1"/>
    <x v="1"/>
    <n v="3"/>
    <n v="15"/>
    <n v="30"/>
    <n v="45"/>
    <n v="90"/>
    <n v="45"/>
    <x v="0"/>
    <n v="3"/>
    <x v="12"/>
  </r>
  <r>
    <s v="T1315"/>
    <x v="51"/>
    <s v="Morning"/>
    <s v="S1791"/>
    <x v="7"/>
    <x v="1"/>
    <n v="5"/>
    <n v="18"/>
    <n v="40"/>
    <n v="90"/>
    <n v="200"/>
    <n v="110"/>
    <x v="0"/>
    <n v="4"/>
    <x v="10"/>
  </r>
  <r>
    <s v="T1316"/>
    <x v="16"/>
    <s v="Lunch"/>
    <s v="S1643"/>
    <x v="11"/>
    <x v="1"/>
    <n v="4"/>
    <n v="6"/>
    <n v="14"/>
    <n v="24"/>
    <n v="56"/>
    <n v="32"/>
    <x v="2"/>
    <n v="5"/>
    <x v="9"/>
  </r>
  <r>
    <s v="T1317"/>
    <x v="14"/>
    <s v="Evening"/>
    <s v="S1249"/>
    <x v="7"/>
    <x v="1"/>
    <n v="1"/>
    <n v="18"/>
    <n v="40"/>
    <n v="18"/>
    <n v="40"/>
    <n v="22"/>
    <x v="0"/>
    <n v="2"/>
    <x v="0"/>
  </r>
  <r>
    <s v="T1318"/>
    <x v="19"/>
    <s v="Evening"/>
    <s v="S1441"/>
    <x v="4"/>
    <x v="0"/>
    <n v="7"/>
    <n v="12"/>
    <n v="28"/>
    <n v="84"/>
    <n v="196"/>
    <n v="112"/>
    <x v="2"/>
    <n v="5"/>
    <x v="8"/>
  </r>
  <r>
    <s v="T1319"/>
    <x v="86"/>
    <s v="Evening"/>
    <s v="S1369"/>
    <x v="8"/>
    <x v="2"/>
    <n v="6"/>
    <n v="8"/>
    <n v="20"/>
    <n v="48"/>
    <n v="120"/>
    <n v="72"/>
    <x v="2"/>
    <n v="4"/>
    <x v="8"/>
  </r>
  <r>
    <s v="T1320"/>
    <x v="78"/>
    <s v="Lunch"/>
    <s v="S1270"/>
    <x v="4"/>
    <x v="0"/>
    <n v="8"/>
    <n v="12"/>
    <n v="28"/>
    <n v="96"/>
    <n v="224"/>
    <n v="128"/>
    <x v="1"/>
    <n v="5"/>
    <x v="2"/>
  </r>
  <r>
    <s v="T1321"/>
    <x v="36"/>
    <s v="Lunch"/>
    <s v="S1366"/>
    <x v="8"/>
    <x v="2"/>
    <n v="6"/>
    <n v="8"/>
    <n v="20"/>
    <n v="48"/>
    <n v="120"/>
    <n v="72"/>
    <x v="2"/>
    <n v="3"/>
    <x v="12"/>
  </r>
  <r>
    <s v="T1322"/>
    <x v="45"/>
    <s v="Lunch"/>
    <s v="S1286"/>
    <x v="0"/>
    <x v="0"/>
    <n v="6"/>
    <n v="10"/>
    <n v="22"/>
    <n v="60"/>
    <n v="132"/>
    <n v="72"/>
    <x v="0"/>
    <n v="4"/>
    <x v="3"/>
  </r>
  <r>
    <s v="T1323"/>
    <x v="77"/>
    <s v="Evening"/>
    <s v="S1121"/>
    <x v="1"/>
    <x v="1"/>
    <n v="6"/>
    <n v="15"/>
    <n v="30"/>
    <n v="90"/>
    <n v="180"/>
    <n v="90"/>
    <x v="0"/>
    <n v="2"/>
    <x v="2"/>
  </r>
  <r>
    <s v="T1324"/>
    <x v="53"/>
    <s v="Morning"/>
    <s v="S1272"/>
    <x v="7"/>
    <x v="1"/>
    <n v="10"/>
    <n v="18"/>
    <n v="40"/>
    <n v="180"/>
    <n v="400"/>
    <n v="220"/>
    <x v="1"/>
    <n v="2"/>
    <x v="12"/>
  </r>
  <r>
    <s v="T1325"/>
    <x v="67"/>
    <s v="Evening"/>
    <s v="S1288"/>
    <x v="6"/>
    <x v="2"/>
    <n v="9"/>
    <n v="20"/>
    <n v="35"/>
    <n v="180"/>
    <n v="315"/>
    <n v="135"/>
    <x v="0"/>
    <n v="2"/>
    <x v="0"/>
  </r>
  <r>
    <s v="T1326"/>
    <x v="28"/>
    <s v="Morning"/>
    <s v="S1947"/>
    <x v="6"/>
    <x v="2"/>
    <n v="8"/>
    <n v="20"/>
    <n v="35"/>
    <n v="160"/>
    <n v="280"/>
    <n v="120"/>
    <x v="2"/>
    <n v="1"/>
    <x v="4"/>
  </r>
  <r>
    <s v="T1327"/>
    <x v="55"/>
    <s v="Morning"/>
    <s v="S1961"/>
    <x v="5"/>
    <x v="2"/>
    <n v="6"/>
    <n v="25"/>
    <n v="45"/>
    <n v="150"/>
    <n v="270"/>
    <n v="120"/>
    <x v="1"/>
    <n v="1"/>
    <x v="10"/>
  </r>
  <r>
    <s v="T1328"/>
    <x v="6"/>
    <s v="Lunch"/>
    <s v="S1745"/>
    <x v="9"/>
    <x v="2"/>
    <n v="5"/>
    <n v="6"/>
    <n v="12"/>
    <n v="30"/>
    <n v="60"/>
    <n v="30"/>
    <x v="0"/>
    <n v="4"/>
    <x v="4"/>
  </r>
  <r>
    <s v="T1329"/>
    <x v="73"/>
    <s v="Morning"/>
    <s v="S1809"/>
    <x v="6"/>
    <x v="2"/>
    <n v="3"/>
    <n v="20"/>
    <n v="35"/>
    <n v="60"/>
    <n v="105"/>
    <n v="45"/>
    <x v="0"/>
    <n v="4"/>
    <x v="10"/>
  </r>
  <r>
    <s v="T1330"/>
    <x v="35"/>
    <s v="Evening"/>
    <s v="S1537"/>
    <x v="10"/>
    <x v="0"/>
    <n v="7"/>
    <n v="10"/>
    <n v="22"/>
    <n v="70"/>
    <n v="154"/>
    <n v="84"/>
    <x v="1"/>
    <n v="5"/>
    <x v="6"/>
  </r>
  <r>
    <s v="T1331"/>
    <x v="39"/>
    <s v="Evening"/>
    <s v="S1735"/>
    <x v="9"/>
    <x v="2"/>
    <n v="1"/>
    <n v="6"/>
    <n v="12"/>
    <n v="6"/>
    <n v="12"/>
    <n v="6"/>
    <x v="0"/>
    <n v="4"/>
    <x v="11"/>
  </r>
  <r>
    <s v="T1332"/>
    <x v="49"/>
    <s v="Morning"/>
    <s v="S1138"/>
    <x v="1"/>
    <x v="1"/>
    <n v="9"/>
    <n v="15"/>
    <n v="30"/>
    <n v="135"/>
    <n v="270"/>
    <n v="135"/>
    <x v="1"/>
    <n v="4"/>
    <x v="1"/>
  </r>
  <r>
    <s v="T1333"/>
    <x v="88"/>
    <s v="Lunch"/>
    <s v="S1700"/>
    <x v="0"/>
    <x v="0"/>
    <n v="2"/>
    <n v="10"/>
    <n v="22"/>
    <n v="20"/>
    <n v="44"/>
    <n v="24"/>
    <x v="0"/>
    <n v="1"/>
    <x v="9"/>
  </r>
  <r>
    <s v="T1334"/>
    <x v="82"/>
    <s v="Morning"/>
    <s v="S1437"/>
    <x v="8"/>
    <x v="2"/>
    <n v="6"/>
    <n v="8"/>
    <n v="20"/>
    <n v="48"/>
    <n v="120"/>
    <n v="72"/>
    <x v="0"/>
    <n v="3"/>
    <x v="3"/>
  </r>
  <r>
    <s v="T1335"/>
    <x v="9"/>
    <s v="Evening"/>
    <s v="S1153"/>
    <x v="9"/>
    <x v="2"/>
    <n v="8"/>
    <n v="6"/>
    <n v="12"/>
    <n v="48"/>
    <n v="96"/>
    <n v="48"/>
    <x v="2"/>
    <n v="1"/>
    <x v="1"/>
  </r>
  <r>
    <s v="T1336"/>
    <x v="25"/>
    <s v="Evening"/>
    <s v="S1610"/>
    <x v="4"/>
    <x v="0"/>
    <n v="8"/>
    <n v="12"/>
    <n v="28"/>
    <n v="96"/>
    <n v="224"/>
    <n v="128"/>
    <x v="0"/>
    <n v="3"/>
    <x v="5"/>
  </r>
  <r>
    <s v="T1337"/>
    <x v="37"/>
    <s v="Evening"/>
    <s v="S1923"/>
    <x v="8"/>
    <x v="2"/>
    <n v="6"/>
    <n v="8"/>
    <n v="20"/>
    <n v="48"/>
    <n v="120"/>
    <n v="72"/>
    <x v="0"/>
    <n v="2"/>
    <x v="11"/>
  </r>
  <r>
    <s v="T1338"/>
    <x v="67"/>
    <s v="Evening"/>
    <s v="S1177"/>
    <x v="7"/>
    <x v="1"/>
    <n v="10"/>
    <n v="18"/>
    <n v="40"/>
    <n v="180"/>
    <n v="400"/>
    <n v="220"/>
    <x v="1"/>
    <n v="3"/>
    <x v="0"/>
  </r>
  <r>
    <s v="T1339"/>
    <x v="38"/>
    <s v="Evening"/>
    <s v="S1385"/>
    <x v="10"/>
    <x v="0"/>
    <n v="9"/>
    <n v="10"/>
    <n v="22"/>
    <n v="90"/>
    <n v="198"/>
    <n v="108"/>
    <x v="1"/>
    <n v="4"/>
    <x v="4"/>
  </r>
  <r>
    <s v="T1340"/>
    <x v="68"/>
    <s v="Lunch"/>
    <s v="S1504"/>
    <x v="6"/>
    <x v="2"/>
    <n v="9"/>
    <n v="20"/>
    <n v="35"/>
    <n v="180"/>
    <n v="315"/>
    <n v="135"/>
    <x v="0"/>
    <n v="4"/>
    <x v="6"/>
  </r>
  <r>
    <s v="T1341"/>
    <x v="2"/>
    <s v="Morning"/>
    <s v="S1307"/>
    <x v="4"/>
    <x v="0"/>
    <n v="5"/>
    <n v="12"/>
    <n v="28"/>
    <n v="60"/>
    <n v="140"/>
    <n v="80"/>
    <x v="0"/>
    <n v="2"/>
    <x v="2"/>
  </r>
  <r>
    <s v="T1342"/>
    <x v="39"/>
    <s v="Evening"/>
    <s v="S1322"/>
    <x v="5"/>
    <x v="2"/>
    <n v="9"/>
    <n v="25"/>
    <n v="45"/>
    <n v="225"/>
    <n v="405"/>
    <n v="180"/>
    <x v="1"/>
    <n v="2"/>
    <x v="11"/>
  </r>
  <r>
    <s v="T1343"/>
    <x v="4"/>
    <s v="Evening"/>
    <s v="S1363"/>
    <x v="0"/>
    <x v="0"/>
    <n v="7"/>
    <n v="10"/>
    <n v="22"/>
    <n v="70"/>
    <n v="154"/>
    <n v="84"/>
    <x v="2"/>
    <n v="1"/>
    <x v="3"/>
  </r>
  <r>
    <s v="T1344"/>
    <x v="36"/>
    <s v="Lunch"/>
    <s v="S1791"/>
    <x v="4"/>
    <x v="0"/>
    <n v="8"/>
    <n v="12"/>
    <n v="28"/>
    <n v="96"/>
    <n v="224"/>
    <n v="128"/>
    <x v="1"/>
    <n v="3"/>
    <x v="12"/>
  </r>
  <r>
    <s v="T1345"/>
    <x v="61"/>
    <s v="Lunch"/>
    <s v="S1727"/>
    <x v="4"/>
    <x v="0"/>
    <n v="6"/>
    <n v="12"/>
    <n v="28"/>
    <n v="72"/>
    <n v="168"/>
    <n v="96"/>
    <x v="0"/>
    <n v="2"/>
    <x v="10"/>
  </r>
  <r>
    <s v="T1346"/>
    <x v="33"/>
    <s v="Evening"/>
    <s v="S1122"/>
    <x v="3"/>
    <x v="1"/>
    <n v="1"/>
    <n v="5"/>
    <n v="10"/>
    <n v="5"/>
    <n v="10"/>
    <n v="5"/>
    <x v="1"/>
    <n v="3"/>
    <x v="11"/>
  </r>
  <r>
    <s v="T1347"/>
    <x v="23"/>
    <s v="Evening"/>
    <s v="S1777"/>
    <x v="5"/>
    <x v="2"/>
    <n v="3"/>
    <n v="25"/>
    <n v="45"/>
    <n v="75"/>
    <n v="135"/>
    <n v="60"/>
    <x v="2"/>
    <n v="3"/>
    <x v="5"/>
  </r>
  <r>
    <s v="T1348"/>
    <x v="24"/>
    <s v="Evening"/>
    <s v="S1939"/>
    <x v="7"/>
    <x v="1"/>
    <n v="4"/>
    <n v="18"/>
    <n v="40"/>
    <n v="72"/>
    <n v="160"/>
    <n v="88"/>
    <x v="1"/>
    <n v="1"/>
    <x v="11"/>
  </r>
  <r>
    <s v="T1349"/>
    <x v="40"/>
    <s v="Morning"/>
    <s v="S1675"/>
    <x v="5"/>
    <x v="2"/>
    <n v="6"/>
    <n v="25"/>
    <n v="45"/>
    <n v="150"/>
    <n v="270"/>
    <n v="120"/>
    <x v="0"/>
    <n v="2"/>
    <x v="1"/>
  </r>
  <r>
    <s v="T1350"/>
    <x v="32"/>
    <s v="Lunch"/>
    <s v="S1358"/>
    <x v="6"/>
    <x v="2"/>
    <n v="8"/>
    <n v="20"/>
    <n v="35"/>
    <n v="160"/>
    <n v="280"/>
    <n v="120"/>
    <x v="1"/>
    <n v="1"/>
    <x v="0"/>
  </r>
  <r>
    <s v="T1351"/>
    <x v="54"/>
    <s v="Morning"/>
    <s v="S1189"/>
    <x v="4"/>
    <x v="0"/>
    <n v="8"/>
    <n v="12"/>
    <n v="28"/>
    <n v="96"/>
    <n v="224"/>
    <n v="128"/>
    <x v="0"/>
    <n v="2"/>
    <x v="7"/>
  </r>
  <r>
    <s v="T1352"/>
    <x v="15"/>
    <s v="Lunch"/>
    <s v="S1901"/>
    <x v="7"/>
    <x v="1"/>
    <n v="1"/>
    <n v="18"/>
    <n v="40"/>
    <n v="18"/>
    <n v="40"/>
    <n v="22"/>
    <x v="1"/>
    <n v="5"/>
    <x v="8"/>
  </r>
  <r>
    <s v="T1353"/>
    <x v="72"/>
    <s v="Evening"/>
    <s v="S1172"/>
    <x v="8"/>
    <x v="2"/>
    <n v="2"/>
    <n v="8"/>
    <n v="20"/>
    <n v="16"/>
    <n v="40"/>
    <n v="24"/>
    <x v="2"/>
    <n v="5"/>
    <x v="7"/>
  </r>
  <r>
    <s v="T1354"/>
    <x v="0"/>
    <s v="Morning"/>
    <s v="S1882"/>
    <x v="2"/>
    <x v="0"/>
    <n v="1"/>
    <n v="12"/>
    <n v="25"/>
    <n v="12"/>
    <n v="25"/>
    <n v="13"/>
    <x v="0"/>
    <n v="3"/>
    <x v="0"/>
  </r>
  <r>
    <s v="T1355"/>
    <x v="71"/>
    <s v="Evening"/>
    <s v="S1292"/>
    <x v="0"/>
    <x v="0"/>
    <n v="1"/>
    <n v="10"/>
    <n v="22"/>
    <n v="10"/>
    <n v="22"/>
    <n v="12"/>
    <x v="1"/>
    <n v="4"/>
    <x v="0"/>
  </r>
  <r>
    <s v="T1356"/>
    <x v="65"/>
    <s v="Morning"/>
    <s v="S1830"/>
    <x v="10"/>
    <x v="0"/>
    <n v="10"/>
    <n v="10"/>
    <n v="22"/>
    <n v="100"/>
    <n v="220"/>
    <n v="120"/>
    <x v="2"/>
    <n v="2"/>
    <x v="5"/>
  </r>
  <r>
    <s v="T1357"/>
    <x v="5"/>
    <s v="Evening"/>
    <s v="S1690"/>
    <x v="11"/>
    <x v="1"/>
    <n v="10"/>
    <n v="6"/>
    <n v="14"/>
    <n v="60"/>
    <n v="140"/>
    <n v="80"/>
    <x v="1"/>
    <n v="1"/>
    <x v="4"/>
  </r>
  <r>
    <s v="T1358"/>
    <x v="18"/>
    <s v="Evening"/>
    <s v="S1903"/>
    <x v="8"/>
    <x v="2"/>
    <n v="10"/>
    <n v="8"/>
    <n v="20"/>
    <n v="80"/>
    <n v="200"/>
    <n v="120"/>
    <x v="0"/>
    <n v="4"/>
    <x v="10"/>
  </r>
  <r>
    <s v="T1359"/>
    <x v="44"/>
    <s v="Morning"/>
    <s v="S1817"/>
    <x v="11"/>
    <x v="1"/>
    <n v="8"/>
    <n v="6"/>
    <n v="14"/>
    <n v="48"/>
    <n v="112"/>
    <n v="64"/>
    <x v="2"/>
    <n v="1"/>
    <x v="9"/>
  </r>
  <r>
    <s v="T1360"/>
    <x v="1"/>
    <s v="Lunch"/>
    <s v="S1095"/>
    <x v="6"/>
    <x v="2"/>
    <n v="9"/>
    <n v="20"/>
    <n v="35"/>
    <n v="180"/>
    <n v="315"/>
    <n v="135"/>
    <x v="2"/>
    <n v="2"/>
    <x v="1"/>
  </r>
  <r>
    <s v="T1361"/>
    <x v="61"/>
    <s v="Lunch"/>
    <s v="S1282"/>
    <x v="5"/>
    <x v="2"/>
    <n v="2"/>
    <n v="25"/>
    <n v="45"/>
    <n v="50"/>
    <n v="90"/>
    <n v="40"/>
    <x v="0"/>
    <n v="5"/>
    <x v="10"/>
  </r>
  <r>
    <s v="T1362"/>
    <x v="35"/>
    <s v="Lunch"/>
    <s v="S1849"/>
    <x v="2"/>
    <x v="0"/>
    <n v="2"/>
    <n v="12"/>
    <n v="25"/>
    <n v="24"/>
    <n v="50"/>
    <n v="26"/>
    <x v="1"/>
    <n v="4"/>
    <x v="6"/>
  </r>
  <r>
    <s v="T1363"/>
    <x v="34"/>
    <s v="Morning"/>
    <s v="S1439"/>
    <x v="8"/>
    <x v="2"/>
    <n v="10"/>
    <n v="8"/>
    <n v="20"/>
    <n v="80"/>
    <n v="200"/>
    <n v="120"/>
    <x v="1"/>
    <n v="1"/>
    <x v="3"/>
  </r>
  <r>
    <s v="T1364"/>
    <x v="71"/>
    <s v="Evening"/>
    <s v="S1719"/>
    <x v="8"/>
    <x v="2"/>
    <n v="4"/>
    <n v="8"/>
    <n v="20"/>
    <n v="32"/>
    <n v="80"/>
    <n v="48"/>
    <x v="2"/>
    <n v="1"/>
    <x v="0"/>
  </r>
  <r>
    <s v="T1365"/>
    <x v="5"/>
    <s v="Evening"/>
    <s v="S1767"/>
    <x v="7"/>
    <x v="1"/>
    <n v="7"/>
    <n v="18"/>
    <n v="40"/>
    <n v="126"/>
    <n v="280"/>
    <n v="154"/>
    <x v="2"/>
    <n v="4"/>
    <x v="4"/>
  </r>
  <r>
    <s v="T1366"/>
    <x v="47"/>
    <s v="Morning"/>
    <s v="S1506"/>
    <x v="6"/>
    <x v="2"/>
    <n v="4"/>
    <n v="20"/>
    <n v="35"/>
    <n v="80"/>
    <n v="140"/>
    <n v="60"/>
    <x v="0"/>
    <n v="5"/>
    <x v="8"/>
  </r>
  <r>
    <s v="T1367"/>
    <x v="48"/>
    <s v="Morning"/>
    <s v="S1536"/>
    <x v="10"/>
    <x v="0"/>
    <n v="4"/>
    <n v="10"/>
    <n v="22"/>
    <n v="40"/>
    <n v="88"/>
    <n v="48"/>
    <x v="1"/>
    <n v="5"/>
    <x v="12"/>
  </r>
  <r>
    <s v="T1368"/>
    <x v="23"/>
    <s v="Evening"/>
    <s v="S1863"/>
    <x v="11"/>
    <x v="1"/>
    <n v="2"/>
    <n v="6"/>
    <n v="14"/>
    <n v="12"/>
    <n v="28"/>
    <n v="16"/>
    <x v="2"/>
    <n v="5"/>
    <x v="5"/>
  </r>
  <r>
    <s v="T1369"/>
    <x v="48"/>
    <s v="Morning"/>
    <s v="S1592"/>
    <x v="6"/>
    <x v="2"/>
    <n v="1"/>
    <n v="20"/>
    <n v="35"/>
    <n v="20"/>
    <n v="35"/>
    <n v="15"/>
    <x v="1"/>
    <n v="4"/>
    <x v="12"/>
  </r>
  <r>
    <s v="T1370"/>
    <x v="11"/>
    <s v="Lunch"/>
    <s v="S1740"/>
    <x v="0"/>
    <x v="0"/>
    <n v="2"/>
    <n v="10"/>
    <n v="22"/>
    <n v="20"/>
    <n v="44"/>
    <n v="24"/>
    <x v="0"/>
    <n v="5"/>
    <x v="6"/>
  </r>
  <r>
    <s v="T1371"/>
    <x v="48"/>
    <s v="Lunch"/>
    <s v="S1198"/>
    <x v="1"/>
    <x v="1"/>
    <n v="8"/>
    <n v="15"/>
    <n v="30"/>
    <n v="120"/>
    <n v="240"/>
    <n v="120"/>
    <x v="2"/>
    <n v="1"/>
    <x v="12"/>
  </r>
  <r>
    <s v="T1372"/>
    <x v="22"/>
    <s v="Morning"/>
    <s v="S1375"/>
    <x v="4"/>
    <x v="0"/>
    <n v="5"/>
    <n v="12"/>
    <n v="28"/>
    <n v="60"/>
    <n v="140"/>
    <n v="80"/>
    <x v="1"/>
    <n v="1"/>
    <x v="11"/>
  </r>
  <r>
    <s v="T1373"/>
    <x v="72"/>
    <s v="Evening"/>
    <s v="S1992"/>
    <x v="4"/>
    <x v="0"/>
    <n v="2"/>
    <n v="12"/>
    <n v="28"/>
    <n v="24"/>
    <n v="56"/>
    <n v="32"/>
    <x v="1"/>
    <n v="1"/>
    <x v="7"/>
  </r>
  <r>
    <s v="T1374"/>
    <x v="2"/>
    <s v="Morning"/>
    <s v="S1727"/>
    <x v="10"/>
    <x v="0"/>
    <n v="1"/>
    <n v="10"/>
    <n v="22"/>
    <n v="10"/>
    <n v="22"/>
    <n v="12"/>
    <x v="0"/>
    <n v="5"/>
    <x v="2"/>
  </r>
  <r>
    <s v="T1375"/>
    <x v="33"/>
    <s v="Lunch"/>
    <s v="S1647"/>
    <x v="3"/>
    <x v="1"/>
    <n v="4"/>
    <n v="5"/>
    <n v="10"/>
    <n v="20"/>
    <n v="40"/>
    <n v="20"/>
    <x v="0"/>
    <n v="4"/>
    <x v="11"/>
  </r>
  <r>
    <s v="T1376"/>
    <x v="86"/>
    <s v="Lunch"/>
    <s v="S1263"/>
    <x v="4"/>
    <x v="0"/>
    <n v="7"/>
    <n v="12"/>
    <n v="28"/>
    <n v="84"/>
    <n v="196"/>
    <n v="112"/>
    <x v="1"/>
    <n v="4"/>
    <x v="8"/>
  </r>
  <r>
    <s v="T1377"/>
    <x v="86"/>
    <s v="Morning"/>
    <s v="S1350"/>
    <x v="8"/>
    <x v="2"/>
    <n v="7"/>
    <n v="8"/>
    <n v="20"/>
    <n v="56"/>
    <n v="140"/>
    <n v="84"/>
    <x v="1"/>
    <n v="4"/>
    <x v="8"/>
  </r>
  <r>
    <s v="T1378"/>
    <x v="83"/>
    <s v="Lunch"/>
    <s v="S1704"/>
    <x v="1"/>
    <x v="1"/>
    <n v="10"/>
    <n v="15"/>
    <n v="30"/>
    <n v="150"/>
    <n v="300"/>
    <n v="150"/>
    <x v="1"/>
    <n v="4"/>
    <x v="1"/>
  </r>
  <r>
    <s v="T1379"/>
    <x v="29"/>
    <s v="Morning"/>
    <s v="S1489"/>
    <x v="11"/>
    <x v="1"/>
    <n v="5"/>
    <n v="6"/>
    <n v="14"/>
    <n v="30"/>
    <n v="70"/>
    <n v="40"/>
    <x v="0"/>
    <n v="2"/>
    <x v="9"/>
  </r>
  <r>
    <s v="T1380"/>
    <x v="2"/>
    <s v="Evening"/>
    <s v="S1458"/>
    <x v="5"/>
    <x v="2"/>
    <n v="10"/>
    <n v="25"/>
    <n v="45"/>
    <n v="250"/>
    <n v="450"/>
    <n v="200"/>
    <x v="0"/>
    <n v="1"/>
    <x v="2"/>
  </r>
  <r>
    <s v="T1381"/>
    <x v="25"/>
    <s v="Lunch"/>
    <s v="S1233"/>
    <x v="0"/>
    <x v="0"/>
    <n v="6"/>
    <n v="10"/>
    <n v="22"/>
    <n v="60"/>
    <n v="132"/>
    <n v="72"/>
    <x v="2"/>
    <n v="4"/>
    <x v="5"/>
  </r>
  <r>
    <s v="T1382"/>
    <x v="43"/>
    <s v="Morning"/>
    <s v="S1409"/>
    <x v="7"/>
    <x v="1"/>
    <n v="9"/>
    <n v="18"/>
    <n v="40"/>
    <n v="162"/>
    <n v="360"/>
    <n v="198"/>
    <x v="2"/>
    <n v="3"/>
    <x v="5"/>
  </r>
  <r>
    <s v="T1383"/>
    <x v="45"/>
    <s v="Morning"/>
    <s v="S1903"/>
    <x v="1"/>
    <x v="1"/>
    <n v="6"/>
    <n v="15"/>
    <n v="30"/>
    <n v="90"/>
    <n v="180"/>
    <n v="90"/>
    <x v="0"/>
    <n v="2"/>
    <x v="3"/>
  </r>
  <r>
    <s v="T1384"/>
    <x v="81"/>
    <s v="Lunch"/>
    <s v="S1262"/>
    <x v="2"/>
    <x v="0"/>
    <n v="5"/>
    <n v="12"/>
    <n v="25"/>
    <n v="60"/>
    <n v="125"/>
    <n v="65"/>
    <x v="1"/>
    <n v="2"/>
    <x v="4"/>
  </r>
  <r>
    <s v="T1385"/>
    <x v="40"/>
    <s v="Evening"/>
    <s v="S1785"/>
    <x v="0"/>
    <x v="0"/>
    <n v="3"/>
    <n v="10"/>
    <n v="22"/>
    <n v="30"/>
    <n v="66"/>
    <n v="36"/>
    <x v="0"/>
    <n v="2"/>
    <x v="1"/>
  </r>
  <r>
    <s v="T1386"/>
    <x v="34"/>
    <s v="Evening"/>
    <s v="S1114"/>
    <x v="8"/>
    <x v="2"/>
    <n v="4"/>
    <n v="8"/>
    <n v="20"/>
    <n v="32"/>
    <n v="80"/>
    <n v="48"/>
    <x v="2"/>
    <n v="3"/>
    <x v="3"/>
  </r>
  <r>
    <s v="T1387"/>
    <x v="76"/>
    <s v="Lunch"/>
    <s v="S1932"/>
    <x v="4"/>
    <x v="0"/>
    <n v="10"/>
    <n v="12"/>
    <n v="28"/>
    <n v="120"/>
    <n v="280"/>
    <n v="160"/>
    <x v="2"/>
    <n v="4"/>
    <x v="9"/>
  </r>
  <r>
    <s v="T1388"/>
    <x v="58"/>
    <s v="Lunch"/>
    <s v="S1121"/>
    <x v="6"/>
    <x v="2"/>
    <n v="6"/>
    <n v="20"/>
    <n v="35"/>
    <n v="120"/>
    <n v="210"/>
    <n v="90"/>
    <x v="2"/>
    <n v="2"/>
    <x v="12"/>
  </r>
  <r>
    <s v="T1389"/>
    <x v="11"/>
    <s v="Morning"/>
    <s v="S1720"/>
    <x v="6"/>
    <x v="2"/>
    <n v="5"/>
    <n v="20"/>
    <n v="35"/>
    <n v="100"/>
    <n v="175"/>
    <n v="75"/>
    <x v="1"/>
    <n v="3"/>
    <x v="6"/>
  </r>
  <r>
    <s v="T1390"/>
    <x v="44"/>
    <s v="Evening"/>
    <s v="S1339"/>
    <x v="3"/>
    <x v="1"/>
    <n v="2"/>
    <n v="5"/>
    <n v="10"/>
    <n v="10"/>
    <n v="20"/>
    <n v="10"/>
    <x v="0"/>
    <n v="1"/>
    <x v="9"/>
  </r>
  <r>
    <s v="T1391"/>
    <x v="67"/>
    <s v="Evening"/>
    <s v="S1668"/>
    <x v="4"/>
    <x v="0"/>
    <n v="5"/>
    <n v="12"/>
    <n v="28"/>
    <n v="60"/>
    <n v="140"/>
    <n v="80"/>
    <x v="1"/>
    <n v="3"/>
    <x v="0"/>
  </r>
  <r>
    <s v="T1392"/>
    <x v="30"/>
    <s v="Morning"/>
    <s v="S1515"/>
    <x v="4"/>
    <x v="0"/>
    <n v="9"/>
    <n v="12"/>
    <n v="28"/>
    <n v="108"/>
    <n v="252"/>
    <n v="144"/>
    <x v="1"/>
    <n v="3"/>
    <x v="10"/>
  </r>
  <r>
    <s v="T1393"/>
    <x v="27"/>
    <s v="Lunch"/>
    <s v="S1395"/>
    <x v="8"/>
    <x v="2"/>
    <n v="6"/>
    <n v="8"/>
    <n v="20"/>
    <n v="48"/>
    <n v="120"/>
    <n v="72"/>
    <x v="1"/>
    <n v="1"/>
    <x v="8"/>
  </r>
  <r>
    <s v="T1394"/>
    <x v="13"/>
    <s v="Evening"/>
    <s v="S1721"/>
    <x v="5"/>
    <x v="2"/>
    <n v="5"/>
    <n v="25"/>
    <n v="45"/>
    <n v="125"/>
    <n v="225"/>
    <n v="100"/>
    <x v="2"/>
    <n v="3"/>
    <x v="7"/>
  </r>
  <r>
    <s v="T1395"/>
    <x v="80"/>
    <s v="Lunch"/>
    <s v="S1398"/>
    <x v="6"/>
    <x v="2"/>
    <n v="9"/>
    <n v="20"/>
    <n v="35"/>
    <n v="180"/>
    <n v="315"/>
    <n v="135"/>
    <x v="1"/>
    <n v="5"/>
    <x v="7"/>
  </r>
  <r>
    <s v="T1396"/>
    <x v="32"/>
    <s v="Lunch"/>
    <s v="S1664"/>
    <x v="9"/>
    <x v="2"/>
    <n v="1"/>
    <n v="6"/>
    <n v="12"/>
    <n v="6"/>
    <n v="12"/>
    <n v="6"/>
    <x v="2"/>
    <n v="1"/>
    <x v="0"/>
  </r>
  <r>
    <s v="T1397"/>
    <x v="57"/>
    <s v="Evening"/>
    <s v="S1503"/>
    <x v="7"/>
    <x v="1"/>
    <n v="10"/>
    <n v="18"/>
    <n v="40"/>
    <n v="180"/>
    <n v="400"/>
    <n v="220"/>
    <x v="2"/>
    <n v="2"/>
    <x v="0"/>
  </r>
  <r>
    <s v="T1398"/>
    <x v="71"/>
    <s v="Morning"/>
    <s v="S1661"/>
    <x v="10"/>
    <x v="0"/>
    <n v="2"/>
    <n v="10"/>
    <n v="22"/>
    <n v="20"/>
    <n v="44"/>
    <n v="24"/>
    <x v="2"/>
    <n v="5"/>
    <x v="0"/>
  </r>
  <r>
    <s v="T1399"/>
    <x v="80"/>
    <s v="Lunch"/>
    <s v="S1253"/>
    <x v="10"/>
    <x v="0"/>
    <n v="5"/>
    <n v="10"/>
    <n v="22"/>
    <n v="50"/>
    <n v="110"/>
    <n v="60"/>
    <x v="1"/>
    <n v="1"/>
    <x v="7"/>
  </r>
  <r>
    <s v="T1400"/>
    <x v="43"/>
    <s v="Lunch"/>
    <s v="S1895"/>
    <x v="2"/>
    <x v="0"/>
    <n v="7"/>
    <n v="12"/>
    <n v="25"/>
    <n v="84"/>
    <n v="175"/>
    <n v="91"/>
    <x v="1"/>
    <n v="3"/>
    <x v="5"/>
  </r>
  <r>
    <s v="T1401"/>
    <x v="6"/>
    <s v="Morning"/>
    <s v="S1523"/>
    <x v="3"/>
    <x v="1"/>
    <n v="5"/>
    <n v="5"/>
    <n v="10"/>
    <n v="25"/>
    <n v="50"/>
    <n v="25"/>
    <x v="0"/>
    <n v="3"/>
    <x v="4"/>
  </r>
  <r>
    <s v="T1402"/>
    <x v="57"/>
    <s v="Evening"/>
    <s v="S1466"/>
    <x v="7"/>
    <x v="1"/>
    <n v="1"/>
    <n v="18"/>
    <n v="40"/>
    <n v="18"/>
    <n v="40"/>
    <n v="22"/>
    <x v="1"/>
    <n v="1"/>
    <x v="0"/>
  </r>
  <r>
    <s v="T1403"/>
    <x v="37"/>
    <s v="Morning"/>
    <s v="S1031"/>
    <x v="3"/>
    <x v="1"/>
    <n v="4"/>
    <n v="5"/>
    <n v="10"/>
    <n v="20"/>
    <n v="40"/>
    <n v="20"/>
    <x v="1"/>
    <n v="3"/>
    <x v="11"/>
  </r>
  <r>
    <s v="T1404"/>
    <x v="59"/>
    <s v="Morning"/>
    <s v="S1427"/>
    <x v="1"/>
    <x v="1"/>
    <n v="10"/>
    <n v="15"/>
    <n v="30"/>
    <n v="150"/>
    <n v="300"/>
    <n v="150"/>
    <x v="2"/>
    <n v="5"/>
    <x v="6"/>
  </r>
  <r>
    <s v="T1405"/>
    <x v="64"/>
    <s v="Morning"/>
    <s v="S1033"/>
    <x v="2"/>
    <x v="0"/>
    <n v="10"/>
    <n v="12"/>
    <n v="25"/>
    <n v="120"/>
    <n v="250"/>
    <n v="130"/>
    <x v="1"/>
    <n v="1"/>
    <x v="8"/>
  </r>
  <r>
    <s v="T1406"/>
    <x v="30"/>
    <s v="Lunch"/>
    <s v="S1674"/>
    <x v="4"/>
    <x v="0"/>
    <n v="2"/>
    <n v="12"/>
    <n v="28"/>
    <n v="24"/>
    <n v="56"/>
    <n v="32"/>
    <x v="0"/>
    <n v="5"/>
    <x v="10"/>
  </r>
  <r>
    <s v="T1407"/>
    <x v="52"/>
    <s v="Lunch"/>
    <s v="S1568"/>
    <x v="0"/>
    <x v="0"/>
    <n v="4"/>
    <n v="10"/>
    <n v="22"/>
    <n v="40"/>
    <n v="88"/>
    <n v="48"/>
    <x v="2"/>
    <n v="1"/>
    <x v="1"/>
  </r>
  <r>
    <s v="T1408"/>
    <x v="0"/>
    <s v="Lunch"/>
    <s v="S1897"/>
    <x v="8"/>
    <x v="2"/>
    <n v="9"/>
    <n v="8"/>
    <n v="20"/>
    <n v="72"/>
    <n v="180"/>
    <n v="108"/>
    <x v="1"/>
    <n v="5"/>
    <x v="0"/>
  </r>
  <r>
    <s v="T1409"/>
    <x v="76"/>
    <s v="Morning"/>
    <s v="S1158"/>
    <x v="7"/>
    <x v="1"/>
    <n v="6"/>
    <n v="18"/>
    <n v="40"/>
    <n v="108"/>
    <n v="240"/>
    <n v="132"/>
    <x v="1"/>
    <n v="2"/>
    <x v="9"/>
  </r>
  <r>
    <s v="T1410"/>
    <x v="62"/>
    <s v="Evening"/>
    <s v="S1662"/>
    <x v="4"/>
    <x v="0"/>
    <n v="9"/>
    <n v="12"/>
    <n v="28"/>
    <n v="108"/>
    <n v="252"/>
    <n v="144"/>
    <x v="2"/>
    <n v="2"/>
    <x v="1"/>
  </r>
  <r>
    <s v="T1411"/>
    <x v="82"/>
    <s v="Lunch"/>
    <s v="S1863"/>
    <x v="7"/>
    <x v="1"/>
    <n v="6"/>
    <n v="18"/>
    <n v="40"/>
    <n v="108"/>
    <n v="240"/>
    <n v="132"/>
    <x v="0"/>
    <n v="5"/>
    <x v="3"/>
  </r>
  <r>
    <s v="T1412"/>
    <x v="2"/>
    <s v="Morning"/>
    <s v="S1803"/>
    <x v="9"/>
    <x v="2"/>
    <n v="6"/>
    <n v="6"/>
    <n v="12"/>
    <n v="36"/>
    <n v="72"/>
    <n v="36"/>
    <x v="0"/>
    <n v="5"/>
    <x v="2"/>
  </r>
  <r>
    <s v="T1413"/>
    <x v="18"/>
    <s v="Evening"/>
    <s v="S1083"/>
    <x v="1"/>
    <x v="1"/>
    <n v="10"/>
    <n v="15"/>
    <n v="30"/>
    <n v="150"/>
    <n v="300"/>
    <n v="150"/>
    <x v="0"/>
    <n v="4"/>
    <x v="10"/>
  </r>
  <r>
    <s v="T1414"/>
    <x v="21"/>
    <s v="Evening"/>
    <s v="S1736"/>
    <x v="2"/>
    <x v="0"/>
    <n v="1"/>
    <n v="12"/>
    <n v="25"/>
    <n v="12"/>
    <n v="25"/>
    <n v="13"/>
    <x v="2"/>
    <n v="4"/>
    <x v="7"/>
  </r>
  <r>
    <s v="T1415"/>
    <x v="54"/>
    <s v="Lunch"/>
    <s v="S1477"/>
    <x v="11"/>
    <x v="1"/>
    <n v="10"/>
    <n v="6"/>
    <n v="14"/>
    <n v="60"/>
    <n v="140"/>
    <n v="80"/>
    <x v="1"/>
    <n v="1"/>
    <x v="7"/>
  </r>
  <r>
    <s v="T1416"/>
    <x v="88"/>
    <s v="Evening"/>
    <s v="S1068"/>
    <x v="7"/>
    <x v="1"/>
    <n v="3"/>
    <n v="18"/>
    <n v="40"/>
    <n v="54"/>
    <n v="120"/>
    <n v="66"/>
    <x v="2"/>
    <n v="4"/>
    <x v="9"/>
  </r>
  <r>
    <s v="T1417"/>
    <x v="2"/>
    <s v="Lunch"/>
    <s v="S1786"/>
    <x v="4"/>
    <x v="0"/>
    <n v="8"/>
    <n v="12"/>
    <n v="28"/>
    <n v="96"/>
    <n v="224"/>
    <n v="128"/>
    <x v="2"/>
    <n v="1"/>
    <x v="2"/>
  </r>
  <r>
    <s v="T1418"/>
    <x v="6"/>
    <s v="Evening"/>
    <s v="S1791"/>
    <x v="11"/>
    <x v="1"/>
    <n v="7"/>
    <n v="6"/>
    <n v="14"/>
    <n v="42"/>
    <n v="98"/>
    <n v="56"/>
    <x v="1"/>
    <n v="5"/>
    <x v="4"/>
  </r>
  <r>
    <s v="T1419"/>
    <x v="59"/>
    <s v="Morning"/>
    <s v="S1899"/>
    <x v="3"/>
    <x v="1"/>
    <n v="5"/>
    <n v="5"/>
    <n v="10"/>
    <n v="25"/>
    <n v="50"/>
    <n v="25"/>
    <x v="2"/>
    <n v="3"/>
    <x v="6"/>
  </r>
  <r>
    <s v="T1420"/>
    <x v="50"/>
    <s v="Morning"/>
    <s v="S1627"/>
    <x v="2"/>
    <x v="0"/>
    <n v="7"/>
    <n v="12"/>
    <n v="25"/>
    <n v="84"/>
    <n v="175"/>
    <n v="91"/>
    <x v="0"/>
    <n v="3"/>
    <x v="12"/>
  </r>
  <r>
    <s v="T1421"/>
    <x v="47"/>
    <s v="Evening"/>
    <s v="S1485"/>
    <x v="3"/>
    <x v="1"/>
    <n v="9"/>
    <n v="5"/>
    <n v="10"/>
    <n v="45"/>
    <n v="90"/>
    <n v="45"/>
    <x v="0"/>
    <n v="1"/>
    <x v="8"/>
  </r>
  <r>
    <s v="T1422"/>
    <x v="10"/>
    <s v="Lunch"/>
    <s v="S1259"/>
    <x v="1"/>
    <x v="1"/>
    <n v="1"/>
    <n v="15"/>
    <n v="30"/>
    <n v="15"/>
    <n v="30"/>
    <n v="15"/>
    <x v="2"/>
    <n v="4"/>
    <x v="2"/>
  </r>
  <r>
    <s v="T1423"/>
    <x v="66"/>
    <s v="Morning"/>
    <s v="S1786"/>
    <x v="5"/>
    <x v="2"/>
    <n v="5"/>
    <n v="25"/>
    <n v="45"/>
    <n v="125"/>
    <n v="225"/>
    <n v="100"/>
    <x v="1"/>
    <n v="5"/>
    <x v="7"/>
  </r>
  <r>
    <s v="T1424"/>
    <x v="45"/>
    <s v="Evening"/>
    <s v="S1538"/>
    <x v="0"/>
    <x v="0"/>
    <n v="4"/>
    <n v="10"/>
    <n v="22"/>
    <n v="40"/>
    <n v="88"/>
    <n v="48"/>
    <x v="1"/>
    <n v="5"/>
    <x v="3"/>
  </r>
  <r>
    <s v="T1425"/>
    <x v="28"/>
    <s v="Morning"/>
    <s v="S1433"/>
    <x v="3"/>
    <x v="1"/>
    <n v="8"/>
    <n v="5"/>
    <n v="10"/>
    <n v="40"/>
    <n v="80"/>
    <n v="40"/>
    <x v="1"/>
    <n v="1"/>
    <x v="4"/>
  </r>
  <r>
    <s v="T1426"/>
    <x v="32"/>
    <s v="Evening"/>
    <s v="S1053"/>
    <x v="9"/>
    <x v="2"/>
    <n v="1"/>
    <n v="6"/>
    <n v="12"/>
    <n v="6"/>
    <n v="12"/>
    <n v="6"/>
    <x v="1"/>
    <n v="4"/>
    <x v="0"/>
  </r>
  <r>
    <s v="T1427"/>
    <x v="44"/>
    <s v="Morning"/>
    <s v="S1100"/>
    <x v="3"/>
    <x v="1"/>
    <n v="4"/>
    <n v="5"/>
    <n v="10"/>
    <n v="20"/>
    <n v="40"/>
    <n v="20"/>
    <x v="1"/>
    <n v="3"/>
    <x v="9"/>
  </r>
  <r>
    <s v="T1428"/>
    <x v="24"/>
    <s v="Evening"/>
    <s v="S1516"/>
    <x v="6"/>
    <x v="2"/>
    <n v="9"/>
    <n v="20"/>
    <n v="35"/>
    <n v="180"/>
    <n v="315"/>
    <n v="135"/>
    <x v="1"/>
    <n v="4"/>
    <x v="11"/>
  </r>
  <r>
    <s v="T1429"/>
    <x v="47"/>
    <s v="Morning"/>
    <s v="S1175"/>
    <x v="2"/>
    <x v="0"/>
    <n v="7"/>
    <n v="12"/>
    <n v="25"/>
    <n v="84"/>
    <n v="175"/>
    <n v="91"/>
    <x v="2"/>
    <n v="3"/>
    <x v="8"/>
  </r>
  <r>
    <s v="T1430"/>
    <x v="52"/>
    <s v="Morning"/>
    <s v="S1629"/>
    <x v="0"/>
    <x v="0"/>
    <n v="2"/>
    <n v="10"/>
    <n v="22"/>
    <n v="20"/>
    <n v="44"/>
    <n v="24"/>
    <x v="2"/>
    <n v="5"/>
    <x v="1"/>
  </r>
  <r>
    <s v="T1431"/>
    <x v="72"/>
    <s v="Morning"/>
    <s v="S1356"/>
    <x v="4"/>
    <x v="0"/>
    <n v="4"/>
    <n v="12"/>
    <n v="28"/>
    <n v="48"/>
    <n v="112"/>
    <n v="64"/>
    <x v="2"/>
    <n v="4"/>
    <x v="7"/>
  </r>
  <r>
    <s v="T1432"/>
    <x v="79"/>
    <s v="Evening"/>
    <s v="S1264"/>
    <x v="0"/>
    <x v="0"/>
    <n v="10"/>
    <n v="10"/>
    <n v="22"/>
    <n v="100"/>
    <n v="220"/>
    <n v="120"/>
    <x v="2"/>
    <n v="5"/>
    <x v="10"/>
  </r>
  <r>
    <s v="T1433"/>
    <x v="25"/>
    <s v="Lunch"/>
    <s v="S1358"/>
    <x v="7"/>
    <x v="1"/>
    <n v="6"/>
    <n v="18"/>
    <n v="40"/>
    <n v="108"/>
    <n v="240"/>
    <n v="132"/>
    <x v="1"/>
    <n v="4"/>
    <x v="5"/>
  </r>
  <r>
    <s v="T1434"/>
    <x v="13"/>
    <s v="Lunch"/>
    <s v="S1300"/>
    <x v="4"/>
    <x v="0"/>
    <n v="2"/>
    <n v="12"/>
    <n v="28"/>
    <n v="24"/>
    <n v="56"/>
    <n v="32"/>
    <x v="1"/>
    <n v="3"/>
    <x v="7"/>
  </r>
  <r>
    <s v="T1435"/>
    <x v="65"/>
    <s v="Evening"/>
    <s v="S1570"/>
    <x v="1"/>
    <x v="1"/>
    <n v="4"/>
    <n v="15"/>
    <n v="30"/>
    <n v="60"/>
    <n v="120"/>
    <n v="60"/>
    <x v="2"/>
    <n v="1"/>
    <x v="5"/>
  </r>
  <r>
    <s v="T1436"/>
    <x v="20"/>
    <s v="Evening"/>
    <s v="S1610"/>
    <x v="10"/>
    <x v="0"/>
    <n v="2"/>
    <n v="10"/>
    <n v="22"/>
    <n v="20"/>
    <n v="44"/>
    <n v="24"/>
    <x v="2"/>
    <n v="3"/>
    <x v="6"/>
  </r>
  <r>
    <s v="T1437"/>
    <x v="20"/>
    <s v="Lunch"/>
    <s v="S1893"/>
    <x v="4"/>
    <x v="0"/>
    <n v="4"/>
    <n v="12"/>
    <n v="28"/>
    <n v="48"/>
    <n v="112"/>
    <n v="64"/>
    <x v="1"/>
    <n v="4"/>
    <x v="6"/>
  </r>
  <r>
    <s v="T1438"/>
    <x v="16"/>
    <s v="Evening"/>
    <s v="S1947"/>
    <x v="9"/>
    <x v="2"/>
    <n v="8"/>
    <n v="6"/>
    <n v="12"/>
    <n v="48"/>
    <n v="96"/>
    <n v="48"/>
    <x v="2"/>
    <n v="2"/>
    <x v="9"/>
  </r>
  <r>
    <s v="T1439"/>
    <x v="89"/>
    <s v="Evening"/>
    <s v="S1178"/>
    <x v="8"/>
    <x v="2"/>
    <n v="10"/>
    <n v="8"/>
    <n v="20"/>
    <n v="80"/>
    <n v="200"/>
    <n v="120"/>
    <x v="0"/>
    <n v="1"/>
    <x v="5"/>
  </r>
  <r>
    <s v="T1440"/>
    <x v="84"/>
    <s v="Evening"/>
    <s v="S1159"/>
    <x v="6"/>
    <x v="2"/>
    <n v="2"/>
    <n v="20"/>
    <n v="35"/>
    <n v="40"/>
    <n v="70"/>
    <n v="30"/>
    <x v="1"/>
    <n v="4"/>
    <x v="11"/>
  </r>
  <r>
    <s v="T1441"/>
    <x v="46"/>
    <s v="Lunch"/>
    <s v="S1024"/>
    <x v="2"/>
    <x v="0"/>
    <n v="5"/>
    <n v="12"/>
    <n v="25"/>
    <n v="60"/>
    <n v="125"/>
    <n v="65"/>
    <x v="2"/>
    <n v="5"/>
    <x v="12"/>
  </r>
  <r>
    <s v="T1442"/>
    <x v="87"/>
    <s v="Morning"/>
    <s v="S1294"/>
    <x v="9"/>
    <x v="2"/>
    <n v="5"/>
    <n v="6"/>
    <n v="12"/>
    <n v="30"/>
    <n v="60"/>
    <n v="30"/>
    <x v="2"/>
    <n v="4"/>
    <x v="4"/>
  </r>
  <r>
    <s v="T1443"/>
    <x v="47"/>
    <s v="Lunch"/>
    <s v="S1498"/>
    <x v="9"/>
    <x v="2"/>
    <n v="5"/>
    <n v="6"/>
    <n v="12"/>
    <n v="30"/>
    <n v="60"/>
    <n v="30"/>
    <x v="2"/>
    <n v="4"/>
    <x v="8"/>
  </r>
  <r>
    <s v="T1444"/>
    <x v="46"/>
    <s v="Lunch"/>
    <s v="S1401"/>
    <x v="1"/>
    <x v="1"/>
    <n v="8"/>
    <n v="15"/>
    <n v="30"/>
    <n v="120"/>
    <n v="240"/>
    <n v="120"/>
    <x v="2"/>
    <n v="3"/>
    <x v="12"/>
  </r>
  <r>
    <s v="T1445"/>
    <x v="87"/>
    <s v="Morning"/>
    <s v="S1168"/>
    <x v="0"/>
    <x v="0"/>
    <n v="4"/>
    <n v="10"/>
    <n v="22"/>
    <n v="40"/>
    <n v="88"/>
    <n v="48"/>
    <x v="2"/>
    <n v="1"/>
    <x v="4"/>
  </r>
  <r>
    <s v="T1446"/>
    <x v="41"/>
    <s v="Morning"/>
    <s v="S1124"/>
    <x v="9"/>
    <x v="2"/>
    <n v="1"/>
    <n v="6"/>
    <n v="12"/>
    <n v="6"/>
    <n v="12"/>
    <n v="6"/>
    <x v="0"/>
    <n v="2"/>
    <x v="8"/>
  </r>
  <r>
    <s v="T1447"/>
    <x v="32"/>
    <s v="Evening"/>
    <s v="S1009"/>
    <x v="8"/>
    <x v="2"/>
    <n v="4"/>
    <n v="8"/>
    <n v="20"/>
    <n v="32"/>
    <n v="80"/>
    <n v="48"/>
    <x v="0"/>
    <n v="5"/>
    <x v="0"/>
  </r>
  <r>
    <s v="T1448"/>
    <x v="50"/>
    <s v="Morning"/>
    <s v="S1680"/>
    <x v="1"/>
    <x v="1"/>
    <n v="4"/>
    <n v="15"/>
    <n v="30"/>
    <n v="60"/>
    <n v="120"/>
    <n v="60"/>
    <x v="1"/>
    <n v="5"/>
    <x v="12"/>
  </r>
  <r>
    <s v="T1449"/>
    <x v="58"/>
    <s v="Evening"/>
    <s v="S1914"/>
    <x v="4"/>
    <x v="0"/>
    <n v="5"/>
    <n v="12"/>
    <n v="28"/>
    <n v="60"/>
    <n v="140"/>
    <n v="80"/>
    <x v="1"/>
    <n v="2"/>
    <x v="12"/>
  </r>
  <r>
    <s v="T1450"/>
    <x v="82"/>
    <s v="Lunch"/>
    <s v="S1580"/>
    <x v="11"/>
    <x v="1"/>
    <n v="8"/>
    <n v="6"/>
    <n v="14"/>
    <n v="48"/>
    <n v="112"/>
    <n v="64"/>
    <x v="1"/>
    <n v="1"/>
    <x v="3"/>
  </r>
  <r>
    <s v="T1451"/>
    <x v="38"/>
    <s v="Lunch"/>
    <s v="S1725"/>
    <x v="5"/>
    <x v="2"/>
    <n v="1"/>
    <n v="25"/>
    <n v="45"/>
    <n v="25"/>
    <n v="45"/>
    <n v="20"/>
    <x v="1"/>
    <n v="1"/>
    <x v="4"/>
  </r>
  <r>
    <s v="T1452"/>
    <x v="30"/>
    <s v="Evening"/>
    <s v="S1348"/>
    <x v="9"/>
    <x v="2"/>
    <n v="7"/>
    <n v="6"/>
    <n v="12"/>
    <n v="42"/>
    <n v="84"/>
    <n v="42"/>
    <x v="0"/>
    <n v="3"/>
    <x v="10"/>
  </r>
  <r>
    <s v="T1453"/>
    <x v="86"/>
    <s v="Lunch"/>
    <s v="S1554"/>
    <x v="0"/>
    <x v="0"/>
    <n v="1"/>
    <n v="10"/>
    <n v="22"/>
    <n v="10"/>
    <n v="22"/>
    <n v="12"/>
    <x v="2"/>
    <n v="3"/>
    <x v="8"/>
  </r>
  <r>
    <s v="T1454"/>
    <x v="78"/>
    <s v="Evening"/>
    <s v="S1234"/>
    <x v="4"/>
    <x v="0"/>
    <n v="8"/>
    <n v="12"/>
    <n v="28"/>
    <n v="96"/>
    <n v="224"/>
    <n v="128"/>
    <x v="2"/>
    <n v="3"/>
    <x v="2"/>
  </r>
  <r>
    <s v="T1455"/>
    <x v="78"/>
    <s v="Evening"/>
    <s v="S1900"/>
    <x v="6"/>
    <x v="2"/>
    <n v="3"/>
    <n v="20"/>
    <n v="35"/>
    <n v="60"/>
    <n v="105"/>
    <n v="45"/>
    <x v="1"/>
    <n v="5"/>
    <x v="2"/>
  </r>
  <r>
    <s v="T1456"/>
    <x v="67"/>
    <s v="Lunch"/>
    <s v="S1123"/>
    <x v="10"/>
    <x v="0"/>
    <n v="4"/>
    <n v="10"/>
    <n v="22"/>
    <n v="40"/>
    <n v="88"/>
    <n v="48"/>
    <x v="1"/>
    <n v="4"/>
    <x v="0"/>
  </r>
  <r>
    <s v="T1457"/>
    <x v="15"/>
    <s v="Morning"/>
    <s v="S1375"/>
    <x v="5"/>
    <x v="2"/>
    <n v="4"/>
    <n v="25"/>
    <n v="45"/>
    <n v="100"/>
    <n v="180"/>
    <n v="80"/>
    <x v="0"/>
    <n v="5"/>
    <x v="8"/>
  </r>
  <r>
    <s v="T1458"/>
    <x v="3"/>
    <s v="Lunch"/>
    <s v="S1483"/>
    <x v="4"/>
    <x v="0"/>
    <n v="6"/>
    <n v="12"/>
    <n v="28"/>
    <n v="72"/>
    <n v="168"/>
    <n v="96"/>
    <x v="0"/>
    <n v="3"/>
    <x v="2"/>
  </r>
  <r>
    <s v="T1459"/>
    <x v="51"/>
    <s v="Morning"/>
    <s v="S1684"/>
    <x v="3"/>
    <x v="1"/>
    <n v="1"/>
    <n v="5"/>
    <n v="10"/>
    <n v="5"/>
    <n v="10"/>
    <n v="5"/>
    <x v="0"/>
    <n v="3"/>
    <x v="10"/>
  </r>
  <r>
    <s v="T1460"/>
    <x v="12"/>
    <s v="Morning"/>
    <s v="S1341"/>
    <x v="8"/>
    <x v="2"/>
    <n v="9"/>
    <n v="8"/>
    <n v="20"/>
    <n v="72"/>
    <n v="180"/>
    <n v="108"/>
    <x v="2"/>
    <n v="4"/>
    <x v="3"/>
  </r>
  <r>
    <s v="T1461"/>
    <x v="10"/>
    <s v="Morning"/>
    <s v="S1211"/>
    <x v="4"/>
    <x v="0"/>
    <n v="1"/>
    <n v="12"/>
    <n v="28"/>
    <n v="12"/>
    <n v="28"/>
    <n v="16"/>
    <x v="2"/>
    <n v="2"/>
    <x v="2"/>
  </r>
  <r>
    <s v="T1462"/>
    <x v="69"/>
    <s v="Evening"/>
    <s v="S1631"/>
    <x v="8"/>
    <x v="2"/>
    <n v="10"/>
    <n v="8"/>
    <n v="20"/>
    <n v="80"/>
    <n v="200"/>
    <n v="120"/>
    <x v="0"/>
    <n v="2"/>
    <x v="5"/>
  </r>
  <r>
    <s v="T1463"/>
    <x v="5"/>
    <s v="Lunch"/>
    <s v="S1908"/>
    <x v="4"/>
    <x v="0"/>
    <n v="8"/>
    <n v="12"/>
    <n v="28"/>
    <n v="96"/>
    <n v="224"/>
    <n v="128"/>
    <x v="1"/>
    <n v="4"/>
    <x v="4"/>
  </r>
  <r>
    <s v="T1464"/>
    <x v="54"/>
    <s v="Evening"/>
    <s v="S1892"/>
    <x v="5"/>
    <x v="2"/>
    <n v="2"/>
    <n v="25"/>
    <n v="45"/>
    <n v="50"/>
    <n v="90"/>
    <n v="40"/>
    <x v="2"/>
    <n v="5"/>
    <x v="7"/>
  </r>
  <r>
    <s v="T1465"/>
    <x v="16"/>
    <s v="Lunch"/>
    <s v="S1337"/>
    <x v="11"/>
    <x v="1"/>
    <n v="5"/>
    <n v="6"/>
    <n v="14"/>
    <n v="30"/>
    <n v="70"/>
    <n v="40"/>
    <x v="1"/>
    <n v="5"/>
    <x v="9"/>
  </r>
  <r>
    <s v="T1466"/>
    <x v="23"/>
    <s v="Evening"/>
    <s v="S1336"/>
    <x v="3"/>
    <x v="1"/>
    <n v="3"/>
    <n v="5"/>
    <n v="10"/>
    <n v="15"/>
    <n v="30"/>
    <n v="15"/>
    <x v="1"/>
    <n v="3"/>
    <x v="5"/>
  </r>
  <r>
    <s v="T1467"/>
    <x v="9"/>
    <s v="Morning"/>
    <s v="S1525"/>
    <x v="9"/>
    <x v="2"/>
    <n v="4"/>
    <n v="6"/>
    <n v="12"/>
    <n v="24"/>
    <n v="48"/>
    <n v="24"/>
    <x v="0"/>
    <n v="3"/>
    <x v="1"/>
  </r>
  <r>
    <s v="T1468"/>
    <x v="46"/>
    <s v="Lunch"/>
    <s v="S1712"/>
    <x v="6"/>
    <x v="2"/>
    <n v="9"/>
    <n v="20"/>
    <n v="35"/>
    <n v="180"/>
    <n v="315"/>
    <n v="135"/>
    <x v="2"/>
    <n v="4"/>
    <x v="12"/>
  </r>
  <r>
    <s v="T1469"/>
    <x v="60"/>
    <s v="Evening"/>
    <s v="S1584"/>
    <x v="4"/>
    <x v="0"/>
    <n v="1"/>
    <n v="12"/>
    <n v="28"/>
    <n v="12"/>
    <n v="28"/>
    <n v="16"/>
    <x v="0"/>
    <n v="3"/>
    <x v="4"/>
  </r>
  <r>
    <s v="T1470"/>
    <x v="88"/>
    <s v="Lunch"/>
    <s v="S1729"/>
    <x v="3"/>
    <x v="1"/>
    <n v="4"/>
    <n v="5"/>
    <n v="10"/>
    <n v="20"/>
    <n v="40"/>
    <n v="20"/>
    <x v="2"/>
    <n v="5"/>
    <x v="9"/>
  </r>
  <r>
    <s v="T1471"/>
    <x v="42"/>
    <s v="Evening"/>
    <s v="S1914"/>
    <x v="5"/>
    <x v="2"/>
    <n v="10"/>
    <n v="25"/>
    <n v="45"/>
    <n v="250"/>
    <n v="450"/>
    <n v="200"/>
    <x v="2"/>
    <n v="4"/>
    <x v="3"/>
  </r>
  <r>
    <s v="T1472"/>
    <x v="7"/>
    <s v="Lunch"/>
    <s v="S1325"/>
    <x v="8"/>
    <x v="2"/>
    <n v="4"/>
    <n v="8"/>
    <n v="20"/>
    <n v="32"/>
    <n v="80"/>
    <n v="48"/>
    <x v="2"/>
    <n v="2"/>
    <x v="5"/>
  </r>
  <r>
    <s v="T1473"/>
    <x v="30"/>
    <s v="Morning"/>
    <s v="S1256"/>
    <x v="7"/>
    <x v="1"/>
    <n v="6"/>
    <n v="18"/>
    <n v="40"/>
    <n v="108"/>
    <n v="240"/>
    <n v="132"/>
    <x v="2"/>
    <n v="3"/>
    <x v="10"/>
  </r>
  <r>
    <s v="T1474"/>
    <x v="47"/>
    <s v="Lunch"/>
    <s v="S1586"/>
    <x v="4"/>
    <x v="0"/>
    <n v="7"/>
    <n v="12"/>
    <n v="28"/>
    <n v="84"/>
    <n v="196"/>
    <n v="112"/>
    <x v="0"/>
    <n v="4"/>
    <x v="8"/>
  </r>
  <r>
    <s v="T1475"/>
    <x v="86"/>
    <s v="Evening"/>
    <s v="S1370"/>
    <x v="1"/>
    <x v="1"/>
    <n v="9"/>
    <n v="15"/>
    <n v="30"/>
    <n v="135"/>
    <n v="270"/>
    <n v="135"/>
    <x v="2"/>
    <n v="4"/>
    <x v="8"/>
  </r>
  <r>
    <s v="T1476"/>
    <x v="19"/>
    <s v="Morning"/>
    <s v="S1381"/>
    <x v="4"/>
    <x v="0"/>
    <n v="3"/>
    <n v="12"/>
    <n v="28"/>
    <n v="36"/>
    <n v="84"/>
    <n v="48"/>
    <x v="0"/>
    <n v="5"/>
    <x v="8"/>
  </r>
  <r>
    <s v="T1477"/>
    <x v="83"/>
    <s v="Evening"/>
    <s v="S1112"/>
    <x v="3"/>
    <x v="1"/>
    <n v="8"/>
    <n v="5"/>
    <n v="10"/>
    <n v="40"/>
    <n v="80"/>
    <n v="40"/>
    <x v="2"/>
    <n v="4"/>
    <x v="1"/>
  </r>
  <r>
    <s v="T1478"/>
    <x v="77"/>
    <s v="Lunch"/>
    <s v="S1344"/>
    <x v="7"/>
    <x v="1"/>
    <n v="8"/>
    <n v="18"/>
    <n v="40"/>
    <n v="144"/>
    <n v="320"/>
    <n v="176"/>
    <x v="0"/>
    <n v="4"/>
    <x v="2"/>
  </r>
  <r>
    <s v="T1479"/>
    <x v="89"/>
    <s v="Evening"/>
    <s v="S1278"/>
    <x v="1"/>
    <x v="1"/>
    <n v="3"/>
    <n v="15"/>
    <n v="30"/>
    <n v="45"/>
    <n v="90"/>
    <n v="45"/>
    <x v="1"/>
    <n v="5"/>
    <x v="5"/>
  </r>
  <r>
    <s v="T1480"/>
    <x v="45"/>
    <s v="Lunch"/>
    <s v="S1570"/>
    <x v="4"/>
    <x v="0"/>
    <n v="10"/>
    <n v="12"/>
    <n v="28"/>
    <n v="120"/>
    <n v="280"/>
    <n v="160"/>
    <x v="2"/>
    <n v="3"/>
    <x v="3"/>
  </r>
  <r>
    <s v="T1481"/>
    <x v="61"/>
    <s v="Evening"/>
    <s v="S1131"/>
    <x v="8"/>
    <x v="2"/>
    <n v="2"/>
    <n v="8"/>
    <n v="20"/>
    <n v="16"/>
    <n v="40"/>
    <n v="24"/>
    <x v="0"/>
    <n v="4"/>
    <x v="10"/>
  </r>
  <r>
    <s v="T1482"/>
    <x v="11"/>
    <s v="Morning"/>
    <s v="S1134"/>
    <x v="4"/>
    <x v="0"/>
    <n v="9"/>
    <n v="12"/>
    <n v="28"/>
    <n v="108"/>
    <n v="252"/>
    <n v="144"/>
    <x v="2"/>
    <n v="2"/>
    <x v="6"/>
  </r>
  <r>
    <s v="T1483"/>
    <x v="19"/>
    <s v="Lunch"/>
    <s v="S1492"/>
    <x v="2"/>
    <x v="0"/>
    <n v="9"/>
    <n v="12"/>
    <n v="25"/>
    <n v="108"/>
    <n v="225"/>
    <n v="117"/>
    <x v="1"/>
    <n v="3"/>
    <x v="8"/>
  </r>
  <r>
    <s v="T1484"/>
    <x v="64"/>
    <s v="Evening"/>
    <s v="S1362"/>
    <x v="2"/>
    <x v="0"/>
    <n v="8"/>
    <n v="12"/>
    <n v="25"/>
    <n v="96"/>
    <n v="200"/>
    <n v="104"/>
    <x v="0"/>
    <n v="5"/>
    <x v="8"/>
  </r>
  <r>
    <s v="T1485"/>
    <x v="88"/>
    <s v="Morning"/>
    <s v="S1884"/>
    <x v="4"/>
    <x v="0"/>
    <n v="10"/>
    <n v="12"/>
    <n v="28"/>
    <n v="120"/>
    <n v="280"/>
    <n v="160"/>
    <x v="0"/>
    <n v="4"/>
    <x v="9"/>
  </r>
  <r>
    <s v="T1486"/>
    <x v="80"/>
    <s v="Evening"/>
    <s v="S1950"/>
    <x v="8"/>
    <x v="2"/>
    <n v="3"/>
    <n v="8"/>
    <n v="20"/>
    <n v="24"/>
    <n v="60"/>
    <n v="36"/>
    <x v="1"/>
    <n v="5"/>
    <x v="7"/>
  </r>
  <r>
    <s v="T1487"/>
    <x v="14"/>
    <s v="Evening"/>
    <s v="S1491"/>
    <x v="3"/>
    <x v="1"/>
    <n v="8"/>
    <n v="5"/>
    <n v="10"/>
    <n v="40"/>
    <n v="80"/>
    <n v="40"/>
    <x v="2"/>
    <n v="1"/>
    <x v="0"/>
  </r>
  <r>
    <s v="T1488"/>
    <x v="10"/>
    <s v="Morning"/>
    <s v="S1130"/>
    <x v="0"/>
    <x v="0"/>
    <n v="1"/>
    <n v="10"/>
    <n v="22"/>
    <n v="10"/>
    <n v="22"/>
    <n v="12"/>
    <x v="0"/>
    <n v="1"/>
    <x v="2"/>
  </r>
  <r>
    <s v="T1489"/>
    <x v="47"/>
    <s v="Lunch"/>
    <s v="S1141"/>
    <x v="2"/>
    <x v="0"/>
    <n v="10"/>
    <n v="12"/>
    <n v="25"/>
    <n v="120"/>
    <n v="250"/>
    <n v="130"/>
    <x v="0"/>
    <n v="3"/>
    <x v="8"/>
  </r>
  <r>
    <s v="T1490"/>
    <x v="34"/>
    <s v="Morning"/>
    <s v="S1262"/>
    <x v="10"/>
    <x v="0"/>
    <n v="10"/>
    <n v="10"/>
    <n v="22"/>
    <n v="100"/>
    <n v="220"/>
    <n v="120"/>
    <x v="0"/>
    <n v="5"/>
    <x v="3"/>
  </r>
  <r>
    <s v="T1491"/>
    <x v="85"/>
    <s v="Morning"/>
    <s v="S1321"/>
    <x v="11"/>
    <x v="1"/>
    <n v="7"/>
    <n v="6"/>
    <n v="14"/>
    <n v="42"/>
    <n v="98"/>
    <n v="56"/>
    <x v="0"/>
    <n v="2"/>
    <x v="6"/>
  </r>
  <r>
    <s v="T1492"/>
    <x v="17"/>
    <s v="Evening"/>
    <s v="S1272"/>
    <x v="3"/>
    <x v="1"/>
    <n v="8"/>
    <n v="5"/>
    <n v="10"/>
    <n v="40"/>
    <n v="80"/>
    <n v="40"/>
    <x v="1"/>
    <n v="2"/>
    <x v="9"/>
  </r>
  <r>
    <s v="T1493"/>
    <x v="66"/>
    <s v="Lunch"/>
    <s v="S1428"/>
    <x v="8"/>
    <x v="2"/>
    <n v="6"/>
    <n v="8"/>
    <n v="20"/>
    <n v="48"/>
    <n v="120"/>
    <n v="72"/>
    <x v="0"/>
    <n v="5"/>
    <x v="7"/>
  </r>
  <r>
    <s v="T1494"/>
    <x v="43"/>
    <s v="Morning"/>
    <s v="S1397"/>
    <x v="1"/>
    <x v="1"/>
    <n v="6"/>
    <n v="15"/>
    <n v="30"/>
    <n v="90"/>
    <n v="180"/>
    <n v="90"/>
    <x v="1"/>
    <n v="4"/>
    <x v="5"/>
  </r>
  <r>
    <s v="T1495"/>
    <x v="45"/>
    <s v="Morning"/>
    <s v="S1275"/>
    <x v="9"/>
    <x v="2"/>
    <n v="2"/>
    <n v="6"/>
    <n v="12"/>
    <n v="12"/>
    <n v="24"/>
    <n v="12"/>
    <x v="1"/>
    <n v="1"/>
    <x v="3"/>
  </r>
  <r>
    <s v="T1496"/>
    <x v="72"/>
    <s v="Lunch"/>
    <s v="S1941"/>
    <x v="11"/>
    <x v="1"/>
    <n v="6"/>
    <n v="6"/>
    <n v="14"/>
    <n v="36"/>
    <n v="84"/>
    <n v="48"/>
    <x v="0"/>
    <n v="1"/>
    <x v="7"/>
  </r>
  <r>
    <s v="T1497"/>
    <x v="3"/>
    <s v="Morning"/>
    <s v="S1754"/>
    <x v="3"/>
    <x v="1"/>
    <n v="10"/>
    <n v="5"/>
    <n v="10"/>
    <n v="50"/>
    <n v="100"/>
    <n v="50"/>
    <x v="2"/>
    <n v="1"/>
    <x v="2"/>
  </r>
  <r>
    <s v="T1498"/>
    <x v="39"/>
    <s v="Evening"/>
    <s v="S1235"/>
    <x v="2"/>
    <x v="0"/>
    <n v="4"/>
    <n v="12"/>
    <n v="25"/>
    <n v="48"/>
    <n v="100"/>
    <n v="52"/>
    <x v="2"/>
    <n v="3"/>
    <x v="11"/>
  </r>
  <r>
    <s v="T1499"/>
    <x v="85"/>
    <s v="Lunch"/>
    <s v="S1580"/>
    <x v="6"/>
    <x v="2"/>
    <n v="8"/>
    <n v="20"/>
    <n v="35"/>
    <n v="160"/>
    <n v="280"/>
    <n v="120"/>
    <x v="2"/>
    <n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74D5DF-F28C-4C75-BA81-DE7239CCFA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9:E14" firstHeaderRow="0" firstDataRow="1" firstDataCol="1"/>
  <pivotFields count="18">
    <pivotField numFmtId="164" showAll="0"/>
    <pivotField showAll="0"/>
    <pivotField showAll="0"/>
    <pivotField showAll="0"/>
    <pivotField showAll="0"/>
    <pivotField dataField="1" numFmtId="2" showAll="0"/>
    <pivotField numFmtId="165" showAll="0"/>
    <pivotField numFmtId="165" showAll="0"/>
    <pivotField dataField="1" numFmtId="165" showAll="0"/>
    <pivotField showAll="0"/>
    <pivotField showAll="0"/>
    <pivotField showAll="0"/>
    <pivotField showAll="0"/>
    <pivotField axis="axisRow" showAll="0">
      <items count="5">
        <item x="2"/>
        <item x="0"/>
        <item x="1"/>
        <item x="3"/>
        <item t="default"/>
      </items>
    </pivotField>
    <pivotField showAll="0"/>
    <pivotField showAll="0"/>
    <pivotField numFmtId="165" showAll="0"/>
    <pivotField showAll="0"/>
  </pivotFields>
  <rowFields count="1">
    <field x="13"/>
  </rowFields>
  <rowItems count="5">
    <i>
      <x/>
    </i>
    <i>
      <x v="1"/>
    </i>
    <i>
      <x v="2"/>
    </i>
    <i>
      <x v="3"/>
    </i>
    <i t="grand">
      <x/>
    </i>
  </rowItems>
  <colFields count="1">
    <field x="-2"/>
  </colFields>
  <colItems count="2">
    <i>
      <x/>
    </i>
    <i i="1">
      <x v="1"/>
    </i>
  </colItems>
  <dataFields count="2">
    <dataField name="Sum of Sold Qty" fld="5" baseField="0" baseItem="0" numFmtId="2"/>
    <dataField name="Sum of Profit" fld="8" baseField="0" baseItem="0" numFmtId="165"/>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129DE8-2EFD-41E3-B2BB-5C52CE063A4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L53:M58" firstHeaderRow="1" firstDataRow="1" firstDataCol="1"/>
  <pivotFields count="18">
    <pivotField numFmtId="164" showAll="0"/>
    <pivotField showAll="0"/>
    <pivotField showAll="0"/>
    <pivotField showAll="0"/>
    <pivotField showAll="0"/>
    <pivotField dataField="1" numFmtId="2" showAll="0"/>
    <pivotField numFmtId="165" showAll="0"/>
    <pivotField numFmtId="165" showAll="0"/>
    <pivotField numFmtId="165" showAll="0"/>
    <pivotField showAll="0"/>
    <pivotField showAll="0"/>
    <pivotField showAll="0"/>
    <pivotField showAll="0"/>
    <pivotField axis="axisRow" showAll="0">
      <items count="5">
        <item x="2"/>
        <item x="0"/>
        <item x="1"/>
        <item x="3"/>
        <item t="default"/>
      </items>
    </pivotField>
    <pivotField showAll="0"/>
    <pivotField showAll="0"/>
    <pivotField numFmtId="165" showAll="0"/>
    <pivotField showAll="0"/>
  </pivotFields>
  <rowFields count="1">
    <field x="13"/>
  </rowFields>
  <rowItems count="5">
    <i>
      <x/>
    </i>
    <i>
      <x v="1"/>
    </i>
    <i>
      <x v="2"/>
    </i>
    <i>
      <x v="3"/>
    </i>
    <i t="grand">
      <x/>
    </i>
  </rowItems>
  <colItems count="1">
    <i/>
  </colItems>
  <dataFields count="1">
    <dataField name="Sum of Sold Qty" fld="5"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881807-2239-482D-8310-76725D294EC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ategory">
  <location ref="L15:M19" firstHeaderRow="1" firstDataRow="1" firstDataCol="1"/>
  <pivotFields count="15">
    <pivotField showAll="0"/>
    <pivotField showAll="0"/>
    <pivotField showAll="0"/>
    <pivotField showAll="0"/>
    <pivotField showAll="0"/>
    <pivotField axis="axisRow" showAll="0">
      <items count="4">
        <item x="0"/>
        <item x="2"/>
        <item x="1"/>
        <item t="default"/>
      </items>
    </pivotField>
    <pivotField dataField="1" numFmtId="2" showAll="0"/>
    <pivotField numFmtId="165" showAll="0"/>
    <pivotField numFmtId="165" showAll="0"/>
    <pivotField numFmtId="165" showAll="0"/>
    <pivotField numFmtId="165" showAll="0"/>
    <pivotField numFmtId="165" showAll="0"/>
    <pivotField showAll="0">
      <items count="4">
        <item x="1"/>
        <item x="0"/>
        <item x="2"/>
        <item t="default"/>
      </items>
    </pivotField>
    <pivotField showAll="0"/>
    <pivotField numFmtId="2" showAll="0"/>
  </pivotFields>
  <rowFields count="1">
    <field x="5"/>
  </rowFields>
  <rowItems count="4">
    <i>
      <x/>
    </i>
    <i>
      <x v="1"/>
    </i>
    <i>
      <x v="2"/>
    </i>
    <i t="grand">
      <x/>
    </i>
  </rowItems>
  <colItems count="1">
    <i/>
  </colItems>
  <dataFields count="1">
    <dataField name="Sum of Quantity Sold" fld="6" baseField="0" baseItem="0" numFmtId="2"/>
  </dataFields>
  <chartFormats count="3">
    <chartFormat chart="2"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AFE482-8A42-4830-822B-35871C8500F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Item_Name">
  <location ref="C30:E43" firstHeaderRow="0" firstDataRow="1" firstDataCol="1"/>
  <pivotFields count="11">
    <pivotField axis="axisRow" showAll="0">
      <items count="13">
        <item x="10"/>
        <item x="1"/>
        <item x="9"/>
        <item x="2"/>
        <item x="8"/>
        <item x="6"/>
        <item x="3"/>
        <item x="7"/>
        <item x="11"/>
        <item x="4"/>
        <item x="5"/>
        <item x="0"/>
        <item t="default"/>
      </items>
    </pivotField>
    <pivotField showAll="0"/>
    <pivotField showAll="0"/>
    <pivotField showAll="0"/>
    <pivotField showAll="0"/>
    <pivotField dataField="1" showAll="0"/>
    <pivotField numFmtId="165" showAll="0"/>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Closing Stock" fld="5" baseField="0" baseItem="0"/>
    <dataField name="Count of Expiry Date" fld="7" subtotal="count" baseField="0" baseItem="0"/>
  </dataFields>
  <chartFormats count="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0" count="1" selected="0">
            <x v="0"/>
          </reference>
        </references>
      </pivotArea>
    </chartFormat>
    <chartFormat chart="2" format="30">
      <pivotArea type="data" outline="0" fieldPosition="0">
        <references count="2">
          <reference field="4294967294" count="1" selected="0">
            <x v="0"/>
          </reference>
          <reference field="0" count="1" selected="0">
            <x v="1"/>
          </reference>
        </references>
      </pivotArea>
    </chartFormat>
    <chartFormat chart="2" format="31">
      <pivotArea type="data" outline="0" fieldPosition="0">
        <references count="2">
          <reference field="4294967294" count="1" selected="0">
            <x v="0"/>
          </reference>
          <reference field="0" count="1" selected="0">
            <x v="2"/>
          </reference>
        </references>
      </pivotArea>
    </chartFormat>
    <chartFormat chart="2" format="32">
      <pivotArea type="data" outline="0" fieldPosition="0">
        <references count="2">
          <reference field="4294967294" count="1" selected="0">
            <x v="0"/>
          </reference>
          <reference field="0" count="1" selected="0">
            <x v="3"/>
          </reference>
        </references>
      </pivotArea>
    </chartFormat>
    <chartFormat chart="2" format="33">
      <pivotArea type="data" outline="0" fieldPosition="0">
        <references count="2">
          <reference field="4294967294" count="1" selected="0">
            <x v="0"/>
          </reference>
          <reference field="0" count="1" selected="0">
            <x v="4"/>
          </reference>
        </references>
      </pivotArea>
    </chartFormat>
    <chartFormat chart="2" format="34">
      <pivotArea type="data" outline="0" fieldPosition="0">
        <references count="2">
          <reference field="4294967294" count="1" selected="0">
            <x v="0"/>
          </reference>
          <reference field="0" count="1" selected="0">
            <x v="5"/>
          </reference>
        </references>
      </pivotArea>
    </chartFormat>
    <chartFormat chart="2" format="35">
      <pivotArea type="data" outline="0" fieldPosition="0">
        <references count="2">
          <reference field="4294967294" count="1" selected="0">
            <x v="0"/>
          </reference>
          <reference field="0" count="1" selected="0">
            <x v="6"/>
          </reference>
        </references>
      </pivotArea>
    </chartFormat>
    <chartFormat chart="2" format="36">
      <pivotArea type="data" outline="0" fieldPosition="0">
        <references count="2">
          <reference field="4294967294" count="1" selected="0">
            <x v="0"/>
          </reference>
          <reference field="0" count="1" selected="0">
            <x v="7"/>
          </reference>
        </references>
      </pivotArea>
    </chartFormat>
    <chartFormat chart="2" format="37">
      <pivotArea type="data" outline="0" fieldPosition="0">
        <references count="2">
          <reference field="4294967294" count="1" selected="0">
            <x v="0"/>
          </reference>
          <reference field="0" count="1" selected="0">
            <x v="8"/>
          </reference>
        </references>
      </pivotArea>
    </chartFormat>
    <chartFormat chart="2" format="38">
      <pivotArea type="data" outline="0" fieldPosition="0">
        <references count="2">
          <reference field="4294967294" count="1" selected="0">
            <x v="0"/>
          </reference>
          <reference field="0" count="1" selected="0">
            <x v="9"/>
          </reference>
        </references>
      </pivotArea>
    </chartFormat>
    <chartFormat chart="2" format="39">
      <pivotArea type="data" outline="0" fieldPosition="0">
        <references count="2">
          <reference field="4294967294" count="1" selected="0">
            <x v="0"/>
          </reference>
          <reference field="0" count="1" selected="0">
            <x v="10"/>
          </reference>
        </references>
      </pivotArea>
    </chartFormat>
    <chartFormat chart="2" format="40">
      <pivotArea type="data" outline="0" fieldPosition="0">
        <references count="2">
          <reference field="4294967294" count="1" selected="0">
            <x v="0"/>
          </reference>
          <reference field="0" count="1" selected="0">
            <x v="11"/>
          </reference>
        </references>
      </pivotArea>
    </chartFormat>
    <chartFormat chart="2" format="41" series="1">
      <pivotArea type="data" outline="0" fieldPosition="0">
        <references count="1">
          <reference field="4294967294" count="1" selected="0">
            <x v="1"/>
          </reference>
        </references>
      </pivotArea>
    </chartFormat>
    <chartFormat chart="2" format="42">
      <pivotArea type="data" outline="0" fieldPosition="0">
        <references count="2">
          <reference field="4294967294" count="1" selected="0">
            <x v="1"/>
          </reference>
          <reference field="0" count="1" selected="0">
            <x v="0"/>
          </reference>
        </references>
      </pivotArea>
    </chartFormat>
    <chartFormat chart="2" format="43">
      <pivotArea type="data" outline="0" fieldPosition="0">
        <references count="2">
          <reference field="4294967294" count="1" selected="0">
            <x v="1"/>
          </reference>
          <reference field="0" count="1" selected="0">
            <x v="1"/>
          </reference>
        </references>
      </pivotArea>
    </chartFormat>
    <chartFormat chart="2" format="44">
      <pivotArea type="data" outline="0" fieldPosition="0">
        <references count="2">
          <reference field="4294967294" count="1" selected="0">
            <x v="1"/>
          </reference>
          <reference field="0" count="1" selected="0">
            <x v="2"/>
          </reference>
        </references>
      </pivotArea>
    </chartFormat>
    <chartFormat chart="2" format="45">
      <pivotArea type="data" outline="0" fieldPosition="0">
        <references count="2">
          <reference field="4294967294" count="1" selected="0">
            <x v="1"/>
          </reference>
          <reference field="0" count="1" selected="0">
            <x v="3"/>
          </reference>
        </references>
      </pivotArea>
    </chartFormat>
    <chartFormat chart="2" format="46">
      <pivotArea type="data" outline="0" fieldPosition="0">
        <references count="2">
          <reference field="4294967294" count="1" selected="0">
            <x v="1"/>
          </reference>
          <reference field="0" count="1" selected="0">
            <x v="4"/>
          </reference>
        </references>
      </pivotArea>
    </chartFormat>
    <chartFormat chart="2" format="47">
      <pivotArea type="data" outline="0" fieldPosition="0">
        <references count="2">
          <reference field="4294967294" count="1" selected="0">
            <x v="1"/>
          </reference>
          <reference field="0" count="1" selected="0">
            <x v="5"/>
          </reference>
        </references>
      </pivotArea>
    </chartFormat>
    <chartFormat chart="2" format="48">
      <pivotArea type="data" outline="0" fieldPosition="0">
        <references count="2">
          <reference field="4294967294" count="1" selected="0">
            <x v="1"/>
          </reference>
          <reference field="0" count="1" selected="0">
            <x v="6"/>
          </reference>
        </references>
      </pivotArea>
    </chartFormat>
    <chartFormat chart="2" format="49">
      <pivotArea type="data" outline="0" fieldPosition="0">
        <references count="2">
          <reference field="4294967294" count="1" selected="0">
            <x v="1"/>
          </reference>
          <reference field="0" count="1" selected="0">
            <x v="7"/>
          </reference>
        </references>
      </pivotArea>
    </chartFormat>
    <chartFormat chart="2" format="50">
      <pivotArea type="data" outline="0" fieldPosition="0">
        <references count="2">
          <reference field="4294967294" count="1" selected="0">
            <x v="1"/>
          </reference>
          <reference field="0" count="1" selected="0">
            <x v="8"/>
          </reference>
        </references>
      </pivotArea>
    </chartFormat>
    <chartFormat chart="2" format="51">
      <pivotArea type="data" outline="0" fieldPosition="0">
        <references count="2">
          <reference field="4294967294" count="1" selected="0">
            <x v="1"/>
          </reference>
          <reference field="0" count="1" selected="0">
            <x v="9"/>
          </reference>
        </references>
      </pivotArea>
    </chartFormat>
    <chartFormat chart="2" format="52">
      <pivotArea type="data" outline="0" fieldPosition="0">
        <references count="2">
          <reference field="4294967294" count="1" selected="0">
            <x v="1"/>
          </reference>
          <reference field="0" count="1" selected="0">
            <x v="10"/>
          </reference>
        </references>
      </pivotArea>
    </chartFormat>
    <chartFormat chart="2" format="53">
      <pivotArea type="data" outline="0" fieldPosition="0">
        <references count="2">
          <reference field="4294967294" count="1" selected="0">
            <x v="1"/>
          </reference>
          <reference field="0" count="1" selected="0">
            <x v="1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1"/>
          </reference>
          <reference field="0" count="1" selected="0">
            <x v="0"/>
          </reference>
        </references>
      </pivotArea>
    </chartFormat>
    <chartFormat chart="0" format="15">
      <pivotArea type="data" outline="0" fieldPosition="0">
        <references count="2">
          <reference field="4294967294" count="1" selected="0">
            <x v="1"/>
          </reference>
          <reference field="0" count="1" selected="0">
            <x v="1"/>
          </reference>
        </references>
      </pivotArea>
    </chartFormat>
    <chartFormat chart="0" format="16">
      <pivotArea type="data" outline="0" fieldPosition="0">
        <references count="2">
          <reference field="4294967294" count="1" selected="0">
            <x v="1"/>
          </reference>
          <reference field="0" count="1" selected="0">
            <x v="2"/>
          </reference>
        </references>
      </pivotArea>
    </chartFormat>
    <chartFormat chart="0" format="17">
      <pivotArea type="data" outline="0" fieldPosition="0">
        <references count="2">
          <reference field="4294967294" count="1" selected="0">
            <x v="1"/>
          </reference>
          <reference field="0" count="1" selected="0">
            <x v="3"/>
          </reference>
        </references>
      </pivotArea>
    </chartFormat>
    <chartFormat chart="0" format="18">
      <pivotArea type="data" outline="0" fieldPosition="0">
        <references count="2">
          <reference field="4294967294" count="1" selected="0">
            <x v="1"/>
          </reference>
          <reference field="0" count="1" selected="0">
            <x v="4"/>
          </reference>
        </references>
      </pivotArea>
    </chartFormat>
    <chartFormat chart="0" format="19">
      <pivotArea type="data" outline="0" fieldPosition="0">
        <references count="2">
          <reference field="4294967294" count="1" selected="0">
            <x v="1"/>
          </reference>
          <reference field="0" count="1" selected="0">
            <x v="5"/>
          </reference>
        </references>
      </pivotArea>
    </chartFormat>
    <chartFormat chart="0" format="20">
      <pivotArea type="data" outline="0" fieldPosition="0">
        <references count="2">
          <reference field="4294967294" count="1" selected="0">
            <x v="1"/>
          </reference>
          <reference field="0" count="1" selected="0">
            <x v="6"/>
          </reference>
        </references>
      </pivotArea>
    </chartFormat>
    <chartFormat chart="0" format="21">
      <pivotArea type="data" outline="0" fieldPosition="0">
        <references count="2">
          <reference field="4294967294" count="1" selected="0">
            <x v="1"/>
          </reference>
          <reference field="0" count="1" selected="0">
            <x v="7"/>
          </reference>
        </references>
      </pivotArea>
    </chartFormat>
    <chartFormat chart="0" format="22">
      <pivotArea type="data" outline="0" fieldPosition="0">
        <references count="2">
          <reference field="4294967294" count="1" selected="0">
            <x v="1"/>
          </reference>
          <reference field="0" count="1" selected="0">
            <x v="8"/>
          </reference>
        </references>
      </pivotArea>
    </chartFormat>
    <chartFormat chart="0" format="23">
      <pivotArea type="data" outline="0" fieldPosition="0">
        <references count="2">
          <reference field="4294967294" count="1" selected="0">
            <x v="1"/>
          </reference>
          <reference field="0" count="1" selected="0">
            <x v="9"/>
          </reference>
        </references>
      </pivotArea>
    </chartFormat>
    <chartFormat chart="0" format="24">
      <pivotArea type="data" outline="0" fieldPosition="0">
        <references count="2">
          <reference field="4294967294" count="1" selected="0">
            <x v="1"/>
          </reference>
          <reference field="0" count="1" selected="0">
            <x v="10"/>
          </reference>
        </references>
      </pivotArea>
    </chartFormat>
    <chartFormat chart="0" format="25">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B103BF3-B626-4425-BE33-EA08EA835EF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tem_Name">
  <location ref="C12:E25" firstHeaderRow="0" firstDataRow="1" firstDataCol="1"/>
  <pivotFields count="11">
    <pivotField axis="axisRow" showAll="0">
      <items count="13">
        <item x="10"/>
        <item x="1"/>
        <item x="9"/>
        <item x="2"/>
        <item x="8"/>
        <item x="6"/>
        <item x="3"/>
        <item x="7"/>
        <item x="11"/>
        <item x="4"/>
        <item x="5"/>
        <item x="0"/>
        <item t="default"/>
      </items>
    </pivotField>
    <pivotField showAll="0"/>
    <pivotField showAll="0"/>
    <pivotField showAll="0"/>
    <pivotField showAll="0"/>
    <pivotField dataField="1" showAll="0"/>
    <pivotField numFmtId="165" showAll="0"/>
    <pivotField showAll="0"/>
    <pivotField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Closing Stock" fld="5" baseField="0" baseItem="0"/>
    <dataField name="Sum of Reorder Level"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94637-BC82-484A-B11F-0C458EDB0F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9:O22" firstHeaderRow="1" firstDataRow="1" firstDataCol="1"/>
  <pivotFields count="18">
    <pivotField numFmtId="164" showAll="0"/>
    <pivotField showAll="0"/>
    <pivotField axis="axisRow" showAll="0">
      <items count="13">
        <item x="9"/>
        <item x="2"/>
        <item x="6"/>
        <item x="3"/>
        <item x="7"/>
        <item x="5"/>
        <item x="0"/>
        <item x="1"/>
        <item x="11"/>
        <item x="4"/>
        <item x="10"/>
        <item x="8"/>
        <item t="default"/>
      </items>
    </pivotField>
    <pivotField showAll="0"/>
    <pivotField showAll="0"/>
    <pivotField numFmtId="2" showAll="0"/>
    <pivotField numFmtId="165" showAll="0"/>
    <pivotField numFmtId="165" showAll="0"/>
    <pivotField numFmtId="165" showAll="0"/>
    <pivotField showAll="0"/>
    <pivotField showAll="0"/>
    <pivotField dataField="1" showAll="0"/>
    <pivotField showAll="0"/>
    <pivotField showAll="0"/>
    <pivotField showAll="0"/>
    <pivotField showAll="0"/>
    <pivotField numFmtId="165"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Feedback Score"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F1FA8F-F748-4FE9-8722-4010481870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9:J13" firstHeaderRow="1" firstDataRow="1" firstDataCol="1"/>
  <pivotFields count="18">
    <pivotField numFmtId="164" showAll="0"/>
    <pivotField showAll="0"/>
    <pivotField showAll="0"/>
    <pivotField showAll="0"/>
    <pivotField showAll="0"/>
    <pivotField dataField="1" numFmtId="2" showAll="0"/>
    <pivotField numFmtId="165" showAll="0"/>
    <pivotField numFmtId="165" showAll="0"/>
    <pivotField numFmtId="165" showAll="0"/>
    <pivotField axis="axisRow" showAll="0">
      <items count="4">
        <item x="0"/>
        <item x="2"/>
        <item x="1"/>
        <item t="default"/>
      </items>
    </pivotField>
    <pivotField showAll="0"/>
    <pivotField showAll="0"/>
    <pivotField showAll="0"/>
    <pivotField showAll="0"/>
    <pivotField showAll="0"/>
    <pivotField showAll="0"/>
    <pivotField numFmtId="165" showAll="0"/>
    <pivotField showAll="0"/>
  </pivotFields>
  <rowFields count="1">
    <field x="9"/>
  </rowFields>
  <rowItems count="4">
    <i>
      <x/>
    </i>
    <i>
      <x v="1"/>
    </i>
    <i>
      <x v="2"/>
    </i>
    <i t="grand">
      <x/>
    </i>
  </rowItems>
  <colItems count="1">
    <i/>
  </colItems>
  <dataFields count="1">
    <dataField name="Sum of Sold Qty" fld="5"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B4A5C-8962-4E63-B08C-67BBD3BA57C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location ref="A79:B170" firstHeaderRow="1" firstDataRow="1" firstDataCol="1"/>
  <pivotFields count="15">
    <pivotField showAll="0"/>
    <pivotField axis="axisRow" showAll="0">
      <items count="91">
        <item x="74"/>
        <item x="16"/>
        <item x="17"/>
        <item x="88"/>
        <item x="76"/>
        <item x="44"/>
        <item x="29"/>
        <item x="86"/>
        <item x="47"/>
        <item x="41"/>
        <item x="64"/>
        <item x="15"/>
        <item x="27"/>
        <item x="19"/>
        <item x="33"/>
        <item x="70"/>
        <item x="22"/>
        <item x="39"/>
        <item x="24"/>
        <item x="84"/>
        <item x="37"/>
        <item x="80"/>
        <item x="13"/>
        <item x="54"/>
        <item x="63"/>
        <item x="66"/>
        <item x="72"/>
        <item x="21"/>
        <item x="43"/>
        <item x="65"/>
        <item x="7"/>
        <item x="25"/>
        <item x="89"/>
        <item x="23"/>
        <item x="69"/>
        <item x="51"/>
        <item x="55"/>
        <item x="30"/>
        <item x="18"/>
        <item x="73"/>
        <item x="79"/>
        <item x="61"/>
        <item x="12"/>
        <item x="34"/>
        <item x="4"/>
        <item x="56"/>
        <item x="45"/>
        <item x="82"/>
        <item x="42"/>
        <item x="26"/>
        <item x="53"/>
        <item x="50"/>
        <item x="48"/>
        <item x="36"/>
        <item x="58"/>
        <item x="46"/>
        <item x="49"/>
        <item x="40"/>
        <item x="9"/>
        <item x="52"/>
        <item x="83"/>
        <item x="62"/>
        <item x="1"/>
        <item x="3"/>
        <item x="10"/>
        <item x="78"/>
        <item x="77"/>
        <item x="31"/>
        <item x="2"/>
        <item x="32"/>
        <item x="67"/>
        <item x="75"/>
        <item x="14"/>
        <item x="0"/>
        <item x="71"/>
        <item x="57"/>
        <item x="60"/>
        <item x="81"/>
        <item x="6"/>
        <item x="5"/>
        <item x="87"/>
        <item x="28"/>
        <item x="38"/>
        <item x="11"/>
        <item x="35"/>
        <item x="59"/>
        <item x="20"/>
        <item x="8"/>
        <item x="85"/>
        <item x="68"/>
        <item t="default"/>
      </items>
    </pivotField>
    <pivotField showAll="0"/>
    <pivotField showAll="0"/>
    <pivotField showAll="0"/>
    <pivotField showAll="0"/>
    <pivotField numFmtId="2" showAll="0"/>
    <pivotField numFmtId="165" showAll="0"/>
    <pivotField numFmtId="165" showAll="0"/>
    <pivotField numFmtId="165" showAll="0"/>
    <pivotField dataField="1" numFmtId="165" showAll="0"/>
    <pivotField numFmtId="165" showAll="0"/>
    <pivotField showAll="0"/>
    <pivotField showAll="0"/>
    <pivotField numFmtId="2" showAll="0"/>
  </pivotFields>
  <rowFields count="1">
    <field x="1"/>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Sum of Total Revenue" fld="10" baseField="0" baseItem="0" numFmtId="165"/>
  </dataFields>
  <chartFormats count="2">
    <chartFormat chart="4"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B64D51-6DE4-4857-8DFF-9C084E4956B1}"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tem_Name">
  <location ref="A52:B65" firstHeaderRow="1" firstDataRow="1" firstDataCol="1"/>
  <pivotFields count="15">
    <pivotField showAll="0"/>
    <pivotField showAll="0"/>
    <pivotField showAll="0"/>
    <pivotField showAll="0"/>
    <pivotField axis="axisRow" showAll="0">
      <items count="13">
        <item x="9"/>
        <item x="5"/>
        <item x="4"/>
        <item x="1"/>
        <item x="8"/>
        <item x="0"/>
        <item x="2"/>
        <item x="10"/>
        <item x="7"/>
        <item x="3"/>
        <item x="11"/>
        <item x="6"/>
        <item t="default"/>
      </items>
    </pivotField>
    <pivotField showAll="0"/>
    <pivotField numFmtId="2" showAll="0"/>
    <pivotField numFmtId="165" showAll="0"/>
    <pivotField numFmtId="165" showAll="0"/>
    <pivotField numFmtId="165" showAll="0"/>
    <pivotField numFmtId="165" showAll="0"/>
    <pivotField numFmtId="165" showAll="0"/>
    <pivotField showAll="0"/>
    <pivotField dataField="1" showAll="0"/>
    <pivotField numFmtId="2" showAll="0"/>
  </pivotFields>
  <rowFields count="1">
    <field x="4"/>
  </rowFields>
  <rowItems count="13">
    <i>
      <x/>
    </i>
    <i>
      <x v="1"/>
    </i>
    <i>
      <x v="2"/>
    </i>
    <i>
      <x v="3"/>
    </i>
    <i>
      <x v="4"/>
    </i>
    <i>
      <x v="5"/>
    </i>
    <i>
      <x v="6"/>
    </i>
    <i>
      <x v="7"/>
    </i>
    <i>
      <x v="8"/>
    </i>
    <i>
      <x v="9"/>
    </i>
    <i>
      <x v="10"/>
    </i>
    <i>
      <x v="11"/>
    </i>
    <i t="grand">
      <x/>
    </i>
  </rowItems>
  <colItems count="1">
    <i/>
  </colItems>
  <dataFields count="1">
    <dataField name="Sum of Feedback Score" fld="13" baseField="0" baseItem="0"/>
  </dataField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733C61-E31C-46F3-88CC-3116DBB12FD7}"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Item_Name">
  <location ref="E132:F145" firstHeaderRow="1" firstDataRow="1" firstDataCol="1"/>
  <pivotFields count="15">
    <pivotField showAll="0"/>
    <pivotField showAll="0"/>
    <pivotField showAll="0"/>
    <pivotField showAll="0"/>
    <pivotField axis="axisRow" showAll="0">
      <items count="13">
        <item x="9"/>
        <item x="5"/>
        <item x="4"/>
        <item x="1"/>
        <item x="8"/>
        <item x="0"/>
        <item x="2"/>
        <item x="10"/>
        <item x="7"/>
        <item x="3"/>
        <item x="11"/>
        <item x="6"/>
        <item t="default"/>
      </items>
    </pivotField>
    <pivotField showAll="0"/>
    <pivotField numFmtId="2" showAll="0"/>
    <pivotField numFmtId="165" showAll="0"/>
    <pivotField numFmtId="165" showAll="0"/>
    <pivotField numFmtId="165" showAll="0"/>
    <pivotField numFmtId="165" showAll="0"/>
    <pivotField dataField="1" numFmtId="165" showAll="0"/>
    <pivotField showAll="0"/>
    <pivotField showAll="0"/>
    <pivotField numFmtId="2" showAll="0"/>
  </pivotFields>
  <rowFields count="1">
    <field x="4"/>
  </rowFields>
  <rowItems count="13">
    <i>
      <x/>
    </i>
    <i>
      <x v="1"/>
    </i>
    <i>
      <x v="2"/>
    </i>
    <i>
      <x v="3"/>
    </i>
    <i>
      <x v="4"/>
    </i>
    <i>
      <x v="5"/>
    </i>
    <i>
      <x v="6"/>
    </i>
    <i>
      <x v="7"/>
    </i>
    <i>
      <x v="8"/>
    </i>
    <i>
      <x v="9"/>
    </i>
    <i>
      <x v="10"/>
    </i>
    <i>
      <x v="11"/>
    </i>
    <i t="grand">
      <x/>
    </i>
  </rowItems>
  <colItems count="1">
    <i/>
  </colItems>
  <dataFields count="1">
    <dataField name="Sum of Profit" fld="11" baseField="0" baseItem="0" numFmtId="165"/>
  </dataField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BC4B45-6190-4BFE-9AF5-6B5A9EF0245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method">
  <location ref="A15:B19" firstHeaderRow="1" firstDataRow="1" firstDataCol="1"/>
  <pivotFields count="15">
    <pivotField showAll="0"/>
    <pivotField showAll="0"/>
    <pivotField showAll="0"/>
    <pivotField showAll="0"/>
    <pivotField showAll="0"/>
    <pivotField showAll="0"/>
    <pivotField numFmtId="2" showAll="0"/>
    <pivotField numFmtId="165" showAll="0"/>
    <pivotField numFmtId="165" showAll="0"/>
    <pivotField numFmtId="165" showAll="0"/>
    <pivotField dataField="1" numFmtId="165" showAll="0"/>
    <pivotField numFmtId="165" showAll="0"/>
    <pivotField axis="axisRow" showAll="0">
      <items count="4">
        <item x="1"/>
        <item x="0"/>
        <item x="2"/>
        <item t="default"/>
      </items>
    </pivotField>
    <pivotField showAll="0"/>
    <pivotField numFmtId="2" showAll="0"/>
  </pivotFields>
  <rowFields count="1">
    <field x="12"/>
  </rowFields>
  <rowItems count="4">
    <i>
      <x/>
    </i>
    <i>
      <x v="1"/>
    </i>
    <i>
      <x v="2"/>
    </i>
    <i t="grand">
      <x/>
    </i>
  </rowItems>
  <colItems count="1">
    <i/>
  </colItems>
  <dataFields count="1">
    <dataField name="Sum of Total Revenue" fld="10" baseField="0"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2DA4AA-EECD-4D0D-9306-FB152A5E4B7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tem_Name">
  <location ref="A35:B41" firstHeaderRow="1" firstDataRow="1" firstDataCol="1"/>
  <pivotFields count="15">
    <pivotField showAll="0"/>
    <pivotField showAll="0"/>
    <pivotField showAll="0"/>
    <pivotField showAll="0"/>
    <pivotField axis="axisRow" showAll="0" measureFilter="1">
      <items count="13">
        <item x="9"/>
        <item x="5"/>
        <item x="4"/>
        <item x="1"/>
        <item x="8"/>
        <item x="0"/>
        <item x="2"/>
        <item x="10"/>
        <item x="7"/>
        <item x="3"/>
        <item x="11"/>
        <item x="6"/>
        <item t="default"/>
      </items>
    </pivotField>
    <pivotField showAll="0"/>
    <pivotField numFmtId="2" showAll="0"/>
    <pivotField numFmtId="165" showAll="0"/>
    <pivotField numFmtId="165" showAll="0"/>
    <pivotField numFmtId="165" showAll="0"/>
    <pivotField dataField="1" numFmtId="165" showAll="0"/>
    <pivotField numFmtId="165" showAll="0"/>
    <pivotField showAll="0"/>
    <pivotField showAll="0"/>
    <pivotField numFmtId="2" showAll="0"/>
  </pivotFields>
  <rowFields count="1">
    <field x="4"/>
  </rowFields>
  <rowItems count="6">
    <i>
      <x v="1"/>
    </i>
    <i>
      <x v="2"/>
    </i>
    <i>
      <x v="3"/>
    </i>
    <i>
      <x v="8"/>
    </i>
    <i>
      <x v="11"/>
    </i>
    <i t="grand">
      <x/>
    </i>
  </rowItems>
  <colItems count="1">
    <i/>
  </colItems>
  <dataFields count="1">
    <dataField name="Sum of Total Revenue" fld="10" baseField="0" baseItem="0" numFmtId="165"/>
  </dataFields>
  <chartFormats count="7">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3" format="11">
      <pivotArea type="data" outline="0" fieldPosition="0">
        <references count="2">
          <reference field="4294967294" count="1" selected="0">
            <x v="0"/>
          </reference>
          <reference field="4" count="1" selected="0">
            <x v="8"/>
          </reference>
        </references>
      </pivotArea>
    </chartFormat>
    <chartFormat chart="3" format="12">
      <pivotArea type="data" outline="0" fieldPosition="0">
        <references count="2">
          <reference field="4294967294" count="1" selected="0">
            <x v="0"/>
          </reference>
          <reference field="4" count="1" selected="0">
            <x v="11"/>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E06B6F-F019-4DF4-B0D3-5DF8A020BF7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day">
  <location ref="L32:M40" firstHeaderRow="1" firstDataRow="1" firstDataCol="1"/>
  <pivotFields count="18">
    <pivotField numFmtId="164" showAll="0"/>
    <pivotField showAll="0"/>
    <pivotField showAll="0"/>
    <pivotField showAll="0"/>
    <pivotField showAll="0"/>
    <pivotField dataField="1" numFmtId="2" showAll="0"/>
    <pivotField numFmtId="165" showAll="0"/>
    <pivotField numFmtId="165" showAll="0"/>
    <pivotField numFmtId="165" showAll="0"/>
    <pivotField showAll="0"/>
    <pivotField showAll="0"/>
    <pivotField showAll="0"/>
    <pivotField showAll="0"/>
    <pivotField showAll="0"/>
    <pivotField showAll="0"/>
    <pivotField showAll="0"/>
    <pivotField numFmtId="165" showAll="0"/>
    <pivotField axis="axisRow" showAll="0">
      <items count="8">
        <item x="3"/>
        <item x="0"/>
        <item x="2"/>
        <item x="1"/>
        <item x="6"/>
        <item x="5"/>
        <item x="4"/>
        <item t="default"/>
      </items>
    </pivotField>
  </pivotFields>
  <rowFields count="1">
    <field x="17"/>
  </rowFields>
  <rowItems count="8">
    <i>
      <x/>
    </i>
    <i>
      <x v="1"/>
    </i>
    <i>
      <x v="2"/>
    </i>
    <i>
      <x v="3"/>
    </i>
    <i>
      <x v="4"/>
    </i>
    <i>
      <x v="5"/>
    </i>
    <i>
      <x v="6"/>
    </i>
    <i t="grand">
      <x/>
    </i>
  </rowItems>
  <colItems count="1">
    <i/>
  </colItems>
  <dataFields count="1">
    <dataField name="Sum of Sold Qty" fld="5"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BC5EAB-2E20-4100-910A-47B18DF169D4}" sourceName="Category">
  <pivotTables>
    <pivotTable tabId="8" name="PivotTable7"/>
  </pivotTables>
  <data>
    <tabular pivotCacheId="128031493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074ACC8-EDE5-4727-AD1E-668B19AF3B50}" sourceName="Payment Method">
  <pivotTables>
    <pivotTable tabId="8" name="PivotTable7"/>
  </pivotTables>
  <data>
    <tabular pivotCacheId="128031493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CB246F8-2103-46C0-A2C6-4F945B4A7867}" cache="Slicer_Category" caption="Category" rowHeight="234950"/>
  <slicer name="Payment Method" xr10:uid="{C1DDC53C-84E4-40BF-8E70-3113B7B6CDB9}" cache="Slicer_Payment_Method" caption="Payment Metho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9E892B-33E9-4063-8501-85761DB28760}" name="Table1" displayName="Table1" ref="A1:R501" totalsRowShown="0" headerRowDxfId="66" headerRowBorderDxfId="65" tableBorderDxfId="64">
  <autoFilter ref="A1:R501" xr:uid="{E79E892B-33E9-4063-8501-85761DB28760}"/>
  <tableColumns count="18">
    <tableColumn id="1" xr3:uid="{80A5DA36-C61A-41A4-9ABC-B131EF11CA36}" name="Date" dataDxfId="63"/>
    <tableColumn id="2" xr3:uid="{7CFC58FF-6066-4EEF-BE6A-A965C8E9169B}" name="Time Slot" dataDxfId="62"/>
    <tableColumn id="3" xr3:uid="{21A3C5F6-FBAD-402E-96FA-DB39899F2A1A}" name="Item Name" dataDxfId="61"/>
    <tableColumn id="4" xr3:uid="{59B1D7EC-6BDD-4DDE-86EA-D1803DD8859B}" name="Category" dataDxfId="60"/>
    <tableColumn id="5" xr3:uid="{97E4C361-A05C-4A85-B645-81537599FC43}" name="Prepared Qty" dataDxfId="59"/>
    <tableColumn id="6" xr3:uid="{34513CA5-4CB9-43F0-AECB-87FD65766F88}" name="Sold Qty" dataDxfId="58"/>
    <tableColumn id="7" xr3:uid="{4D7D5201-92DF-4552-913E-1BEFDE8D7329}" name="Cost Price" dataDxfId="57"/>
    <tableColumn id="8" xr3:uid="{89AB5C13-A536-4D04-9D2A-97702EBB26C1}" name="Selling Price" dataDxfId="56"/>
    <tableColumn id="9" xr3:uid="{01944689-9721-48BC-8849-C5D14F93444C}" name="Profit" dataDxfId="55"/>
    <tableColumn id="10" xr3:uid="{D87346CD-CE36-4A81-A78E-FF8355923F9E}" name="Weather" dataDxfId="54"/>
    <tableColumn id="11" xr3:uid="{1C0FF1D5-0ED3-40D7-8D33-BF3D6E544191}" name="Day Type" dataDxfId="53"/>
    <tableColumn id="12" xr3:uid="{6CF19CC5-8FBF-4B3A-9C8F-46A7C3232A13}" name="Feedback Score" dataDxfId="52"/>
    <tableColumn id="13" xr3:uid="{75685093-35D1-4F3B-9F9A-376D527B3CA1}" name="Feedback Type" dataDxfId="51"/>
    <tableColumn id="14" xr3:uid="{7D5FA55D-763E-4E5F-B45B-915E763969C5}" name="Month" dataDxfId="50">
      <calculatedColumnFormula>TEXT(A2,"mmmm")</calculatedColumnFormula>
    </tableColumn>
    <tableColumn id="15" xr3:uid="{3F9808A1-1BB3-4F9B-991F-7F64539F3D17}" name="Item_Key" dataDxfId="49">
      <calculatedColumnFormula>C2 &amp; "_" &amp; D2</calculatedColumnFormula>
    </tableColumn>
    <tableColumn id="16" xr3:uid="{B68F9348-B75E-45FC-A0D7-D24301903719}" name="Feedback_quality_tag" dataDxfId="48">
      <calculatedColumnFormula>IF(L2&gt;=4,"Good",IF(L2,"Average","Poor"))</calculatedColumnFormula>
    </tableColumn>
    <tableColumn id="17" xr3:uid="{657AA1B4-42EB-4E8E-85B2-FC329AC956A1}" name="Unit_Profit" dataDxfId="47">
      <calculatedColumnFormula>H2 - G2</calculatedColumnFormula>
    </tableColumn>
    <tableColumn id="18" xr3:uid="{9BE78F57-35F0-4BAE-B4F0-AA459A8DAE27}" name="Weekday" dataDxfId="46">
      <calculatedColumnFormula>TEXT(A2,"dddd")</calculatedColumnFormula>
    </tableColumn>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57EF64-C2F6-4BF6-B129-4A4FA2EB4A75}" name="Table2" displayName="Table2" ref="A1:Q501" totalsRowShown="0" headerRowDxfId="45" headerRowBorderDxfId="44" tableBorderDxfId="43">
  <autoFilter ref="A1:Q501" xr:uid="{4357EF64-C2F6-4BF6-B129-4A4FA2EB4A75}"/>
  <tableColumns count="17">
    <tableColumn id="1" xr3:uid="{333A60DA-C68B-4338-B956-5ADF79EA0CD6}" name="Transaction ID" dataDxfId="42"/>
    <tableColumn id="2" xr3:uid="{4005ECA6-93BB-4480-B934-D977D77D9A82}" name="Date" dataDxfId="41"/>
    <tableColumn id="3" xr3:uid="{99439B51-D03B-4E8A-ADF4-30C05CE333FF}" name="Time Slot" dataDxfId="40"/>
    <tableColumn id="4" xr3:uid="{6A242319-EFF0-4732-A987-41E576532556}" name="Student ID" dataDxfId="39"/>
    <tableColumn id="5" xr3:uid="{F1B5398C-44C4-418F-9BAF-F7EC4DAC7B49}" name="Item Name" dataDxfId="38"/>
    <tableColumn id="6" xr3:uid="{FE0644F5-C528-48E1-B6C6-9C6177DCE8A6}" name="Category" dataDxfId="37"/>
    <tableColumn id="7" xr3:uid="{B3CBCB9F-BD1A-441B-A010-F975D9AD59C7}" name="Quantity Sold" dataDxfId="36"/>
    <tableColumn id="8" xr3:uid="{C526CF20-0B08-40B4-BC1B-64F167038BCF}" name="Cost Price" dataDxfId="35"/>
    <tableColumn id="9" xr3:uid="{A7CBD5AC-A998-4CB4-8B68-7AF4AB358FA8}" name="Selling Price" dataDxfId="34"/>
    <tableColumn id="10" xr3:uid="{6EA5F025-6FF6-46A8-843D-06D150A872B0}" name="Total Cost" dataDxfId="33"/>
    <tableColumn id="11" xr3:uid="{885F5C9B-C634-4B60-8ECB-D491D786D2FE}" name="Total Revenue" dataDxfId="32"/>
    <tableColumn id="12" xr3:uid="{ED01A5DB-14BF-4FE2-BC28-71D9C9C081C7}" name="Profit" dataDxfId="31"/>
    <tableColumn id="13" xr3:uid="{B0295B66-8DA4-4663-B9AB-E6D2913228EF}" name="Payment Method" dataDxfId="30"/>
    <tableColumn id="14" xr3:uid="{37D6B6F1-6F22-4684-8103-E78D6486C0BE}" name="Feedback Score" dataDxfId="29"/>
    <tableColumn id="15" xr3:uid="{77C38B7A-7022-4B06-8695-68F639781A48}" name="Week Number" dataDxfId="28">
      <calculatedColumnFormula>WEEKNUM(B2,2)</calculatedColumnFormula>
    </tableColumn>
    <tableColumn id="16" xr3:uid="{4BEF67BE-073E-4193-B599-C5E3490F58EB}" name="Weather" dataDxfId="27"/>
    <tableColumn id="17" xr3:uid="{1AAAE49F-7821-4561-AA64-2E7BC554CE21}" name="Month" dataDxfId="26">
      <calculatedColumnFormula>TEXT(B2, "mmm-yyyy")</calculatedColumnFormula>
    </tableColumn>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5246C7-3D12-4D40-8DAC-CD61E40B212E}" name="Table3" displayName="Table3" ref="A1:M13" totalsRowShown="0" headerRowDxfId="25" headerRowBorderDxfId="24" tableBorderDxfId="23">
  <autoFilter ref="A1:M13" xr:uid="{F05246C7-3D12-4D40-8DAC-CD61E40B212E}"/>
  <tableColumns count="13">
    <tableColumn id="1" xr3:uid="{9526864D-43CE-4E76-A202-D6BB148D2866}" name="Item Name" dataDxfId="22"/>
    <tableColumn id="2" xr3:uid="{F15B7D3B-A1FF-4C13-AEB0-42043F2A4B09}" name="Category" dataDxfId="21"/>
    <tableColumn id="3" xr3:uid="{1DBB5C1F-5CFF-40E1-AB15-5F4A608744DA}" name="Opening Stock" dataDxfId="20"/>
    <tableColumn id="4" xr3:uid="{46CBCF8C-0FC6-479B-B86B-546028CEE5E9}" name="Stock In" dataDxfId="19"/>
    <tableColumn id="5" xr3:uid="{57AB9309-B639-4629-8344-45380ABC8B4A}" name="Stock Out" dataDxfId="18"/>
    <tableColumn id="6" xr3:uid="{70562AC2-4922-4EEA-AC7B-4653A9C367A7}" name="Closing Stock" dataDxfId="17"/>
    <tableColumn id="7" xr3:uid="{5A69C233-73B8-4C22-AC9B-D714BF20FB20}" name="Unit Price" dataDxfId="16"/>
    <tableColumn id="8" xr3:uid="{E73C72AA-46E9-43C7-9EE8-000D422FAF27}" name="Expiry Date" dataDxfId="15"/>
    <tableColumn id="15" xr3:uid="{F5C13BFD-07F6-4301-8D36-E44F18E4D3B0}" name="Expiry_Date" dataDxfId="14">
      <calculatedColumnFormula>DATEVALUE(Table3[[#This Row],[Expiry Date]])</calculatedColumnFormula>
    </tableColumn>
    <tableColumn id="14" xr3:uid="{13A52068-612B-46CD-9C7C-55ACCE63FD35}" name="Expiry_status" dataDxfId="13">
      <calculatedColumnFormula>IF(H2&lt;=TODAY()+7, "Expiring Soon", "OK")</calculatedColumnFormula>
    </tableColumn>
    <tableColumn id="9" xr3:uid="{BA84697F-F3AE-476A-A5C1-CC57FA4E40CC}" name="Last Restocked" dataDxfId="12"/>
    <tableColumn id="11" xr3:uid="{33997D73-DD60-4A21-BEAB-ACA50411F643}" name="Reorder Level" dataDxfId="11"/>
    <tableColumn id="12" xr3:uid="{1D4639C0-C83D-434D-A135-84159142B1C6}" name="Stock_Status" dataDxfId="10">
      <calculatedColumnFormula>IF(Table3[[#This Row],[Closing Stock]] &lt; Table3[[#This Row],[Reorder Level]], "Below Reorder", "OK")</calculatedColumnFormula>
    </tableColumn>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ADF3CF-6096-486E-9063-CE443E7BB6DA}" name="Table4" displayName="Table4" ref="A1:F13" totalsRowShown="0" headerRowDxfId="9" headerRowBorderDxfId="8" tableBorderDxfId="7">
  <autoFilter ref="A1:F13" xr:uid="{C0ADF3CF-6096-486E-9063-CE443E7BB6DA}"/>
  <tableColumns count="6">
    <tableColumn id="1" xr3:uid="{9C131609-901A-44FC-B8DA-E1CE81D147B4}" name="Item Name" dataDxfId="6"/>
    <tableColumn id="2" xr3:uid="{2EF6CE3D-2CB8-4687-8735-63D819E66A35}" name="Category" dataDxfId="5"/>
    <tableColumn id="3" xr3:uid="{F39F4007-BE77-4D32-B70A-7E83A2DCA032}" name="Current Stock" dataDxfId="4"/>
    <tableColumn id="4" xr3:uid="{38CBF473-644D-4467-937B-8B387266CB34}" name="Reorder Level" dataDxfId="3"/>
    <tableColumn id="5" xr3:uid="{D9F0CD36-FBD0-4CF4-B450-DBDBB6702BA4}" name="Lead Time (Days)" dataDxfId="2"/>
    <tableColumn id="6" xr3:uid="{E3EF4F1F-D48D-45CB-85C3-9A5EC94BEB35}" name="Vendor Name" dataDxfId="1"/>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1"/>
  <sheetViews>
    <sheetView tabSelected="1" topLeftCell="A6" zoomScale="60" zoomScaleNormal="99" workbookViewId="0">
      <selection activeCell="H26" sqref="H26"/>
    </sheetView>
  </sheetViews>
  <sheetFormatPr defaultRowHeight="14.4"/>
  <cols>
    <col min="1" max="1" width="14.21875" style="3" customWidth="1"/>
    <col min="2" max="2" width="13.21875" style="6" bestFit="1" customWidth="1"/>
    <col min="3" max="3" width="14.44140625" style="6" bestFit="1" customWidth="1"/>
    <col min="4" max="4" width="13.5546875" style="6" customWidth="1"/>
    <col min="5" max="5" width="15.88671875" style="6" customWidth="1"/>
    <col min="6" max="6" width="12.5546875" style="7" bestFit="1" customWidth="1"/>
    <col min="7" max="7" width="13.6640625" style="9" bestFit="1" customWidth="1"/>
    <col min="8" max="8" width="15.44140625" style="9" bestFit="1" customWidth="1"/>
    <col min="9" max="9" width="10.109375" style="9" bestFit="1" customWidth="1"/>
    <col min="10" max="10" width="12.6640625" style="6" bestFit="1" customWidth="1"/>
    <col min="11" max="11" width="13.21875" style="6" bestFit="1" customWidth="1"/>
    <col min="12" max="12" width="18.6640625" style="6" bestFit="1" customWidth="1"/>
    <col min="13" max="13" width="18.109375" style="7" bestFit="1" customWidth="1"/>
    <col min="14" max="14" width="11.21875" style="6" bestFit="1" customWidth="1"/>
    <col min="15" max="15" width="20.21875" style="6" bestFit="1" customWidth="1"/>
    <col min="16" max="16" width="24.109375" style="6" bestFit="1" customWidth="1"/>
    <col min="17" max="17" width="14.6640625" style="9" bestFit="1" customWidth="1"/>
    <col min="18" max="18" width="13.33203125" style="6" bestFit="1" customWidth="1"/>
  </cols>
  <sheetData>
    <row r="1" spans="1:18">
      <c r="A1" s="2" t="s">
        <v>0</v>
      </c>
      <c r="B1" s="1" t="s">
        <v>1</v>
      </c>
      <c r="C1" s="1" t="s">
        <v>2</v>
      </c>
      <c r="D1" s="1" t="s">
        <v>3</v>
      </c>
      <c r="E1" s="4" t="s">
        <v>4</v>
      </c>
      <c r="F1" s="4" t="s">
        <v>5</v>
      </c>
      <c r="G1" s="8" t="s">
        <v>6</v>
      </c>
      <c r="H1" s="8" t="s">
        <v>7</v>
      </c>
      <c r="I1" s="8" t="s">
        <v>8</v>
      </c>
      <c r="J1" s="1" t="s">
        <v>9</v>
      </c>
      <c r="K1" s="1" t="s">
        <v>10</v>
      </c>
      <c r="L1" s="1" t="s">
        <v>11</v>
      </c>
      <c r="M1" s="4" t="s">
        <v>12</v>
      </c>
      <c r="N1" s="1" t="s">
        <v>1053</v>
      </c>
      <c r="O1" s="1" t="s">
        <v>1054</v>
      </c>
      <c r="P1" s="1" t="s">
        <v>1055</v>
      </c>
      <c r="Q1" s="8" t="s">
        <v>1056</v>
      </c>
      <c r="R1" s="1" t="s">
        <v>125</v>
      </c>
    </row>
    <row r="2" spans="1:18">
      <c r="A2" s="3">
        <v>45796</v>
      </c>
      <c r="B2" s="6" t="s">
        <v>103</v>
      </c>
      <c r="C2" s="6" t="s">
        <v>106</v>
      </c>
      <c r="D2" s="6" t="s">
        <v>118</v>
      </c>
      <c r="E2" s="6">
        <v>98</v>
      </c>
      <c r="F2" s="7">
        <v>79</v>
      </c>
      <c r="G2" s="9">
        <v>12</v>
      </c>
      <c r="H2" s="9">
        <v>25</v>
      </c>
      <c r="I2" s="9">
        <v>1027</v>
      </c>
      <c r="J2" s="6" t="s">
        <v>121</v>
      </c>
      <c r="K2" s="6" t="s">
        <v>124</v>
      </c>
      <c r="L2" s="6">
        <v>2</v>
      </c>
      <c r="M2" s="7" t="s">
        <v>127</v>
      </c>
      <c r="N2" s="6" t="str">
        <f t="shared" ref="N2:N65" si="0">TEXT(A2,"mmmm")</f>
        <v>May</v>
      </c>
      <c r="O2" s="6" t="str">
        <f t="shared" ref="O2:O65" si="1">C2 &amp; "_" &amp; D2</f>
        <v>Mango Lassi_Beverage</v>
      </c>
      <c r="P2" s="6" t="str">
        <f t="shared" ref="P2:P65" si="2">IF(L2&gt;=4,"Good",IF(L2,"Average","Poor"))</f>
        <v>Average</v>
      </c>
      <c r="Q2" s="9">
        <f t="shared" ref="Q2:Q65" si="3">H2 - G2</f>
        <v>13</v>
      </c>
      <c r="R2" s="6" t="str">
        <f t="shared" ref="R2:R65" si="4">TEXT(A2,"dddd")</f>
        <v>Monday</v>
      </c>
    </row>
    <row r="3" spans="1:18">
      <c r="A3" s="3">
        <v>45838</v>
      </c>
      <c r="B3" s="6" t="s">
        <v>104</v>
      </c>
      <c r="C3" s="6" t="s">
        <v>107</v>
      </c>
      <c r="D3" s="6" t="s">
        <v>118</v>
      </c>
      <c r="E3" s="6">
        <v>39</v>
      </c>
      <c r="F3" s="7">
        <v>23</v>
      </c>
      <c r="G3" s="9">
        <v>10</v>
      </c>
      <c r="H3" s="9">
        <v>22</v>
      </c>
      <c r="I3" s="9">
        <v>276</v>
      </c>
      <c r="J3" s="6" t="s">
        <v>122</v>
      </c>
      <c r="K3" s="6" t="s">
        <v>125</v>
      </c>
      <c r="L3" s="6">
        <v>3</v>
      </c>
      <c r="M3" s="7" t="s">
        <v>127</v>
      </c>
      <c r="N3" s="6" t="str">
        <f t="shared" si="0"/>
        <v>June</v>
      </c>
      <c r="O3" s="6" t="str">
        <f t="shared" si="1"/>
        <v>Mojito_Beverage</v>
      </c>
      <c r="P3" s="6" t="str">
        <f t="shared" si="2"/>
        <v>Average</v>
      </c>
      <c r="Q3" s="9">
        <f t="shared" si="3"/>
        <v>12</v>
      </c>
      <c r="R3" s="6" t="str">
        <f t="shared" si="4"/>
        <v>Monday</v>
      </c>
    </row>
    <row r="4" spans="1:18">
      <c r="A4" s="3">
        <v>45777</v>
      </c>
      <c r="B4" s="6" t="s">
        <v>104</v>
      </c>
      <c r="C4" s="6" t="s">
        <v>108</v>
      </c>
      <c r="D4" s="6" t="s">
        <v>119</v>
      </c>
      <c r="E4" s="6">
        <v>16</v>
      </c>
      <c r="F4" s="7">
        <v>11</v>
      </c>
      <c r="G4" s="9">
        <v>25</v>
      </c>
      <c r="H4" s="9">
        <v>45</v>
      </c>
      <c r="I4" s="9">
        <v>220</v>
      </c>
      <c r="J4" s="6" t="s">
        <v>123</v>
      </c>
      <c r="K4" s="6" t="s">
        <v>124</v>
      </c>
      <c r="L4" s="6">
        <v>2</v>
      </c>
      <c r="M4" s="7" t="s">
        <v>127</v>
      </c>
      <c r="N4" s="6" t="str">
        <f t="shared" si="0"/>
        <v>April</v>
      </c>
      <c r="O4" s="6" t="str">
        <f t="shared" si="1"/>
        <v>Chole Bhature_Main</v>
      </c>
      <c r="P4" s="6" t="str">
        <f t="shared" si="2"/>
        <v>Average</v>
      </c>
      <c r="Q4" s="9">
        <f t="shared" si="3"/>
        <v>20</v>
      </c>
      <c r="R4" s="6" t="str">
        <f t="shared" si="4"/>
        <v>Wednesday</v>
      </c>
    </row>
    <row r="5" spans="1:18">
      <c r="A5" s="3">
        <v>45839</v>
      </c>
      <c r="B5" s="6" t="s">
        <v>103</v>
      </c>
      <c r="C5" s="6" t="s">
        <v>109</v>
      </c>
      <c r="D5" s="6" t="s">
        <v>120</v>
      </c>
      <c r="E5" s="6">
        <v>10</v>
      </c>
      <c r="F5" s="7">
        <v>7</v>
      </c>
      <c r="G5" s="9">
        <v>15</v>
      </c>
      <c r="H5" s="9">
        <v>30</v>
      </c>
      <c r="I5" s="9">
        <v>105</v>
      </c>
      <c r="J5" s="6" t="s">
        <v>121</v>
      </c>
      <c r="K5" s="6" t="s">
        <v>125</v>
      </c>
      <c r="L5" s="6">
        <v>3</v>
      </c>
      <c r="M5" s="7" t="s">
        <v>128</v>
      </c>
      <c r="N5" s="6" t="str">
        <f t="shared" si="0"/>
        <v>July</v>
      </c>
      <c r="O5" s="6" t="str">
        <f t="shared" si="1"/>
        <v>Grilled Sandwich_Snack</v>
      </c>
      <c r="P5" s="6" t="str">
        <f t="shared" si="2"/>
        <v>Average</v>
      </c>
      <c r="Q5" s="9">
        <f t="shared" si="3"/>
        <v>15</v>
      </c>
      <c r="R5" s="6" t="str">
        <f t="shared" si="4"/>
        <v>Tuesday</v>
      </c>
    </row>
    <row r="6" spans="1:18">
      <c r="A6" s="3">
        <v>45777</v>
      </c>
      <c r="B6" s="6" t="s">
        <v>105</v>
      </c>
      <c r="C6" s="6" t="s">
        <v>109</v>
      </c>
      <c r="D6" s="6" t="s">
        <v>120</v>
      </c>
      <c r="E6" s="6">
        <v>45</v>
      </c>
      <c r="F6" s="7">
        <v>15</v>
      </c>
      <c r="G6" s="9">
        <v>15</v>
      </c>
      <c r="H6" s="9">
        <v>30</v>
      </c>
      <c r="I6" s="9">
        <v>225</v>
      </c>
      <c r="J6" s="6" t="s">
        <v>122</v>
      </c>
      <c r="K6" s="6" t="s">
        <v>125</v>
      </c>
      <c r="L6" s="6">
        <v>2</v>
      </c>
      <c r="M6" s="7" t="s">
        <v>128</v>
      </c>
      <c r="N6" s="6" t="str">
        <f t="shared" si="0"/>
        <v>April</v>
      </c>
      <c r="O6" s="6" t="str">
        <f t="shared" si="1"/>
        <v>Grilled Sandwich_Snack</v>
      </c>
      <c r="P6" s="6" t="str">
        <f t="shared" si="2"/>
        <v>Average</v>
      </c>
      <c r="Q6" s="9">
        <f t="shared" si="3"/>
        <v>15</v>
      </c>
      <c r="R6" s="6" t="str">
        <f t="shared" si="4"/>
        <v>Wednesday</v>
      </c>
    </row>
    <row r="7" spans="1:18">
      <c r="A7" s="3">
        <v>45805</v>
      </c>
      <c r="B7" s="6" t="s">
        <v>103</v>
      </c>
      <c r="C7" s="6" t="s">
        <v>107</v>
      </c>
      <c r="D7" s="6" t="s">
        <v>118</v>
      </c>
      <c r="E7" s="6">
        <v>82</v>
      </c>
      <c r="F7" s="7">
        <v>30</v>
      </c>
      <c r="G7" s="9">
        <v>10</v>
      </c>
      <c r="H7" s="9">
        <v>22</v>
      </c>
      <c r="I7" s="9">
        <v>360</v>
      </c>
      <c r="J7" s="6" t="s">
        <v>121</v>
      </c>
      <c r="K7" s="6" t="s">
        <v>124</v>
      </c>
      <c r="L7" s="6">
        <v>3</v>
      </c>
      <c r="M7" s="7" t="s">
        <v>129</v>
      </c>
      <c r="N7" s="6" t="str">
        <f t="shared" si="0"/>
        <v>May</v>
      </c>
      <c r="O7" s="6" t="str">
        <f t="shared" si="1"/>
        <v>Mojito_Beverage</v>
      </c>
      <c r="P7" s="6" t="str">
        <f t="shared" si="2"/>
        <v>Average</v>
      </c>
      <c r="Q7" s="9">
        <f t="shared" si="3"/>
        <v>12</v>
      </c>
      <c r="R7" s="6" t="str">
        <f t="shared" si="4"/>
        <v>Wednesday</v>
      </c>
    </row>
    <row r="8" spans="1:18">
      <c r="A8" s="3">
        <v>45819</v>
      </c>
      <c r="B8" s="6" t="s">
        <v>103</v>
      </c>
      <c r="C8" s="6" t="s">
        <v>109</v>
      </c>
      <c r="D8" s="6" t="s">
        <v>120</v>
      </c>
      <c r="E8" s="6">
        <v>50</v>
      </c>
      <c r="F8" s="7">
        <v>40</v>
      </c>
      <c r="G8" s="9">
        <v>15</v>
      </c>
      <c r="H8" s="9">
        <v>30</v>
      </c>
      <c r="I8" s="9">
        <v>600</v>
      </c>
      <c r="J8" s="6" t="s">
        <v>121</v>
      </c>
      <c r="K8" s="6" t="s">
        <v>125</v>
      </c>
      <c r="L8" s="6">
        <v>4</v>
      </c>
      <c r="M8" s="7" t="s">
        <v>129</v>
      </c>
      <c r="N8" s="6" t="str">
        <f t="shared" si="0"/>
        <v>June</v>
      </c>
      <c r="O8" s="6" t="str">
        <f t="shared" si="1"/>
        <v>Grilled Sandwich_Snack</v>
      </c>
      <c r="P8" s="6" t="str">
        <f t="shared" si="2"/>
        <v>Good</v>
      </c>
      <c r="Q8" s="9">
        <f t="shared" si="3"/>
        <v>15</v>
      </c>
      <c r="R8" s="6" t="str">
        <f t="shared" si="4"/>
        <v>Wednesday</v>
      </c>
    </row>
    <row r="9" spans="1:18">
      <c r="A9" s="3">
        <v>45776</v>
      </c>
      <c r="B9" s="6" t="s">
        <v>104</v>
      </c>
      <c r="C9" s="6" t="s">
        <v>110</v>
      </c>
      <c r="D9" s="6" t="s">
        <v>120</v>
      </c>
      <c r="E9" s="6">
        <v>97</v>
      </c>
      <c r="F9" s="7">
        <v>59</v>
      </c>
      <c r="G9" s="9">
        <v>5</v>
      </c>
      <c r="H9" s="9">
        <v>10</v>
      </c>
      <c r="I9" s="9">
        <v>295</v>
      </c>
      <c r="J9" s="6" t="s">
        <v>121</v>
      </c>
      <c r="K9" s="6" t="s">
        <v>125</v>
      </c>
      <c r="L9" s="6">
        <v>3</v>
      </c>
      <c r="M9" s="7" t="s">
        <v>129</v>
      </c>
      <c r="N9" s="6" t="str">
        <f t="shared" si="0"/>
        <v>April</v>
      </c>
      <c r="O9" s="6" t="str">
        <f t="shared" si="1"/>
        <v>Samosa_Snack</v>
      </c>
      <c r="P9" s="6" t="str">
        <f t="shared" si="2"/>
        <v>Average</v>
      </c>
      <c r="Q9" s="9">
        <f t="shared" si="3"/>
        <v>5</v>
      </c>
      <c r="R9" s="6" t="str">
        <f t="shared" si="4"/>
        <v>Tuesday</v>
      </c>
    </row>
    <row r="10" spans="1:18">
      <c r="A10" s="3">
        <v>45844</v>
      </c>
      <c r="B10" s="6" t="s">
        <v>103</v>
      </c>
      <c r="C10" s="6" t="s">
        <v>111</v>
      </c>
      <c r="D10" s="6" t="s">
        <v>118</v>
      </c>
      <c r="E10" s="6">
        <v>42</v>
      </c>
      <c r="F10" s="7">
        <v>30</v>
      </c>
      <c r="G10" s="9">
        <v>10</v>
      </c>
      <c r="H10" s="9">
        <v>22</v>
      </c>
      <c r="I10" s="9">
        <v>360</v>
      </c>
      <c r="J10" s="6" t="s">
        <v>123</v>
      </c>
      <c r="K10" s="6" t="s">
        <v>125</v>
      </c>
      <c r="L10" s="6">
        <v>5</v>
      </c>
      <c r="M10" s="7" t="s">
        <v>128</v>
      </c>
      <c r="N10" s="6" t="str">
        <f t="shared" si="0"/>
        <v>July</v>
      </c>
      <c r="O10" s="6" t="str">
        <f t="shared" si="1"/>
        <v>Lemon Juice_Beverage</v>
      </c>
      <c r="P10" s="6" t="str">
        <f t="shared" si="2"/>
        <v>Good</v>
      </c>
      <c r="Q10" s="9">
        <f t="shared" si="3"/>
        <v>12</v>
      </c>
      <c r="R10" s="6" t="str">
        <f t="shared" si="4"/>
        <v>Sunday</v>
      </c>
    </row>
    <row r="11" spans="1:18">
      <c r="A11" s="3">
        <v>45858</v>
      </c>
      <c r="B11" s="6" t="s">
        <v>105</v>
      </c>
      <c r="C11" s="6" t="s">
        <v>112</v>
      </c>
      <c r="D11" s="6" t="s">
        <v>118</v>
      </c>
      <c r="E11" s="6">
        <v>12</v>
      </c>
      <c r="F11" s="7">
        <v>8</v>
      </c>
      <c r="G11" s="9">
        <v>12</v>
      </c>
      <c r="H11" s="9">
        <v>28</v>
      </c>
      <c r="I11" s="9">
        <v>128</v>
      </c>
      <c r="J11" s="6" t="s">
        <v>122</v>
      </c>
      <c r="K11" s="6" t="s">
        <v>126</v>
      </c>
      <c r="L11" s="6">
        <v>2</v>
      </c>
      <c r="M11" s="7" t="s">
        <v>129</v>
      </c>
      <c r="N11" s="6" t="str">
        <f t="shared" si="0"/>
        <v>July</v>
      </c>
      <c r="O11" s="6" t="str">
        <f t="shared" si="1"/>
        <v>Cold Coffee_Beverage</v>
      </c>
      <c r="P11" s="6" t="str">
        <f t="shared" si="2"/>
        <v>Average</v>
      </c>
      <c r="Q11" s="9">
        <f t="shared" si="3"/>
        <v>16</v>
      </c>
      <c r="R11" s="6" t="str">
        <f t="shared" si="4"/>
        <v>Sunday</v>
      </c>
    </row>
    <row r="12" spans="1:18">
      <c r="A12" s="3">
        <v>45853</v>
      </c>
      <c r="B12" s="6" t="s">
        <v>104</v>
      </c>
      <c r="C12" s="6" t="s">
        <v>113</v>
      </c>
      <c r="D12" s="6" t="s">
        <v>119</v>
      </c>
      <c r="E12" s="6">
        <v>34</v>
      </c>
      <c r="F12" s="7">
        <v>30</v>
      </c>
      <c r="G12" s="9">
        <v>8</v>
      </c>
      <c r="H12" s="9">
        <v>20</v>
      </c>
      <c r="I12" s="9">
        <v>360</v>
      </c>
      <c r="J12" s="6" t="s">
        <v>122</v>
      </c>
      <c r="K12" s="6" t="s">
        <v>125</v>
      </c>
      <c r="L12" s="6">
        <v>1</v>
      </c>
      <c r="M12" s="7" t="s">
        <v>129</v>
      </c>
      <c r="N12" s="6" t="str">
        <f t="shared" si="0"/>
        <v>July</v>
      </c>
      <c r="O12" s="6" t="str">
        <f t="shared" si="1"/>
        <v>Idli_Main</v>
      </c>
      <c r="P12" s="6" t="str">
        <f t="shared" si="2"/>
        <v>Average</v>
      </c>
      <c r="Q12" s="9">
        <f t="shared" si="3"/>
        <v>12</v>
      </c>
      <c r="R12" s="6" t="str">
        <f t="shared" si="4"/>
        <v>Tuesday</v>
      </c>
    </row>
    <row r="13" spans="1:18">
      <c r="A13" s="3">
        <v>45802</v>
      </c>
      <c r="B13" s="6" t="s">
        <v>103</v>
      </c>
      <c r="C13" s="6" t="s">
        <v>114</v>
      </c>
      <c r="D13" s="6" t="s">
        <v>119</v>
      </c>
      <c r="E13" s="6">
        <v>66</v>
      </c>
      <c r="F13" s="7">
        <v>15</v>
      </c>
      <c r="G13" s="9">
        <v>20</v>
      </c>
      <c r="H13" s="9">
        <v>35</v>
      </c>
      <c r="I13" s="9">
        <v>225</v>
      </c>
      <c r="J13" s="6" t="s">
        <v>123</v>
      </c>
      <c r="K13" s="6" t="s">
        <v>124</v>
      </c>
      <c r="L13" s="6">
        <v>5</v>
      </c>
      <c r="M13" s="7" t="s">
        <v>127</v>
      </c>
      <c r="N13" s="6" t="str">
        <f t="shared" si="0"/>
        <v>May</v>
      </c>
      <c r="O13" s="6" t="str">
        <f t="shared" si="1"/>
        <v>Veg Pulao_Main</v>
      </c>
      <c r="P13" s="6" t="str">
        <f t="shared" si="2"/>
        <v>Good</v>
      </c>
      <c r="Q13" s="9">
        <f t="shared" si="3"/>
        <v>15</v>
      </c>
      <c r="R13" s="6" t="str">
        <f t="shared" si="4"/>
        <v>Sunday</v>
      </c>
    </row>
    <row r="14" spans="1:18">
      <c r="A14" s="3">
        <v>45795</v>
      </c>
      <c r="B14" s="6" t="s">
        <v>104</v>
      </c>
      <c r="C14" s="6" t="s">
        <v>111</v>
      </c>
      <c r="D14" s="6" t="s">
        <v>118</v>
      </c>
      <c r="E14" s="6">
        <v>35</v>
      </c>
      <c r="F14" s="7">
        <v>35</v>
      </c>
      <c r="G14" s="9">
        <v>10</v>
      </c>
      <c r="H14" s="9">
        <v>22</v>
      </c>
      <c r="I14" s="9">
        <v>420</v>
      </c>
      <c r="J14" s="6" t="s">
        <v>122</v>
      </c>
      <c r="K14" s="6" t="s">
        <v>124</v>
      </c>
      <c r="L14" s="6">
        <v>3</v>
      </c>
      <c r="M14" s="7" t="s">
        <v>129</v>
      </c>
      <c r="N14" s="6" t="str">
        <f t="shared" si="0"/>
        <v>May</v>
      </c>
      <c r="O14" s="6" t="str">
        <f t="shared" si="1"/>
        <v>Lemon Juice_Beverage</v>
      </c>
      <c r="P14" s="6" t="str">
        <f t="shared" si="2"/>
        <v>Average</v>
      </c>
      <c r="Q14" s="9">
        <f t="shared" si="3"/>
        <v>12</v>
      </c>
      <c r="R14" s="6" t="str">
        <f t="shared" si="4"/>
        <v>Sunday</v>
      </c>
    </row>
    <row r="15" spans="1:18">
      <c r="A15" s="3">
        <v>45836</v>
      </c>
      <c r="B15" s="6" t="s">
        <v>104</v>
      </c>
      <c r="C15" s="6" t="s">
        <v>114</v>
      </c>
      <c r="D15" s="6" t="s">
        <v>119</v>
      </c>
      <c r="E15" s="6">
        <v>27</v>
      </c>
      <c r="F15" s="7">
        <v>13</v>
      </c>
      <c r="G15" s="9">
        <v>20</v>
      </c>
      <c r="H15" s="9">
        <v>35</v>
      </c>
      <c r="I15" s="9">
        <v>195</v>
      </c>
      <c r="J15" s="6" t="s">
        <v>123</v>
      </c>
      <c r="K15" s="6" t="s">
        <v>125</v>
      </c>
      <c r="L15" s="6">
        <v>5</v>
      </c>
      <c r="M15" s="7" t="s">
        <v>127</v>
      </c>
      <c r="N15" s="6" t="str">
        <f t="shared" si="0"/>
        <v>June</v>
      </c>
      <c r="O15" s="6" t="str">
        <f t="shared" si="1"/>
        <v>Veg Pulao_Main</v>
      </c>
      <c r="P15" s="6" t="str">
        <f t="shared" si="2"/>
        <v>Good</v>
      </c>
      <c r="Q15" s="9">
        <f t="shared" si="3"/>
        <v>15</v>
      </c>
      <c r="R15" s="6" t="str">
        <f t="shared" si="4"/>
        <v>Saturday</v>
      </c>
    </row>
    <row r="16" spans="1:18">
      <c r="A16" s="3">
        <v>45786</v>
      </c>
      <c r="B16" s="6" t="s">
        <v>105</v>
      </c>
      <c r="C16" s="6" t="s">
        <v>109</v>
      </c>
      <c r="D16" s="6" t="s">
        <v>120</v>
      </c>
      <c r="E16" s="6">
        <v>21</v>
      </c>
      <c r="F16" s="7">
        <v>14</v>
      </c>
      <c r="G16" s="9">
        <v>15</v>
      </c>
      <c r="H16" s="9">
        <v>30</v>
      </c>
      <c r="I16" s="9">
        <v>210</v>
      </c>
      <c r="J16" s="6" t="s">
        <v>122</v>
      </c>
      <c r="K16" s="6" t="s">
        <v>126</v>
      </c>
      <c r="L16" s="6">
        <v>1</v>
      </c>
      <c r="M16" s="7" t="s">
        <v>127</v>
      </c>
      <c r="N16" s="6" t="str">
        <f t="shared" si="0"/>
        <v>May</v>
      </c>
      <c r="O16" s="6" t="str">
        <f t="shared" si="1"/>
        <v>Grilled Sandwich_Snack</v>
      </c>
      <c r="P16" s="6" t="str">
        <f t="shared" si="2"/>
        <v>Average</v>
      </c>
      <c r="Q16" s="9">
        <f t="shared" si="3"/>
        <v>15</v>
      </c>
      <c r="R16" s="6" t="str">
        <f t="shared" si="4"/>
        <v>Friday</v>
      </c>
    </row>
    <row r="17" spans="1:18">
      <c r="A17" s="3">
        <v>45843</v>
      </c>
      <c r="B17" s="6" t="s">
        <v>103</v>
      </c>
      <c r="C17" s="6" t="s">
        <v>115</v>
      </c>
      <c r="D17" s="6" t="s">
        <v>119</v>
      </c>
      <c r="E17" s="6">
        <v>35</v>
      </c>
      <c r="F17" s="7">
        <v>24</v>
      </c>
      <c r="G17" s="9">
        <v>6</v>
      </c>
      <c r="H17" s="9">
        <v>12</v>
      </c>
      <c r="I17" s="9">
        <v>144</v>
      </c>
      <c r="J17" s="6" t="s">
        <v>122</v>
      </c>
      <c r="K17" s="6" t="s">
        <v>126</v>
      </c>
      <c r="L17" s="6">
        <v>2</v>
      </c>
      <c r="M17" s="7" t="s">
        <v>127</v>
      </c>
      <c r="N17" s="6" t="str">
        <f t="shared" si="0"/>
        <v>July</v>
      </c>
      <c r="O17" s="6" t="str">
        <f t="shared" si="1"/>
        <v>Chapati_Main</v>
      </c>
      <c r="P17" s="6" t="str">
        <f t="shared" si="2"/>
        <v>Average</v>
      </c>
      <c r="Q17" s="9">
        <f t="shared" si="3"/>
        <v>6</v>
      </c>
      <c r="R17" s="6" t="str">
        <f t="shared" si="4"/>
        <v>Saturday</v>
      </c>
    </row>
    <row r="18" spans="1:18">
      <c r="A18" s="3">
        <v>45849</v>
      </c>
      <c r="B18" s="6" t="s">
        <v>103</v>
      </c>
      <c r="C18" s="6" t="s">
        <v>116</v>
      </c>
      <c r="D18" s="6" t="s">
        <v>120</v>
      </c>
      <c r="E18" s="6">
        <v>15</v>
      </c>
      <c r="F18" s="7">
        <v>6</v>
      </c>
      <c r="G18" s="9">
        <v>6</v>
      </c>
      <c r="H18" s="9">
        <v>14</v>
      </c>
      <c r="I18" s="9">
        <v>48</v>
      </c>
      <c r="J18" s="6" t="s">
        <v>122</v>
      </c>
      <c r="K18" s="6" t="s">
        <v>124</v>
      </c>
      <c r="L18" s="6">
        <v>1</v>
      </c>
      <c r="M18" s="7" t="s">
        <v>129</v>
      </c>
      <c r="N18" s="6" t="str">
        <f t="shared" si="0"/>
        <v>July</v>
      </c>
      <c r="O18" s="6" t="str">
        <f t="shared" si="1"/>
        <v>Sundal_Snack</v>
      </c>
      <c r="P18" s="6" t="str">
        <f t="shared" si="2"/>
        <v>Average</v>
      </c>
      <c r="Q18" s="9">
        <f t="shared" si="3"/>
        <v>8</v>
      </c>
      <c r="R18" s="6" t="str">
        <f t="shared" si="4"/>
        <v>Friday</v>
      </c>
    </row>
    <row r="19" spans="1:18">
      <c r="A19" s="3">
        <v>45834</v>
      </c>
      <c r="B19" s="6" t="s">
        <v>103</v>
      </c>
      <c r="C19" s="6" t="s">
        <v>111</v>
      </c>
      <c r="D19" s="6" t="s">
        <v>118</v>
      </c>
      <c r="E19" s="6">
        <v>76</v>
      </c>
      <c r="F19" s="7">
        <v>8</v>
      </c>
      <c r="G19" s="9">
        <v>10</v>
      </c>
      <c r="H19" s="9">
        <v>22</v>
      </c>
      <c r="I19" s="9">
        <v>96</v>
      </c>
      <c r="J19" s="6" t="s">
        <v>121</v>
      </c>
      <c r="K19" s="6" t="s">
        <v>126</v>
      </c>
      <c r="L19" s="6">
        <v>1</v>
      </c>
      <c r="M19" s="7" t="s">
        <v>127</v>
      </c>
      <c r="N19" s="6" t="str">
        <f t="shared" si="0"/>
        <v>June</v>
      </c>
      <c r="O19" s="6" t="str">
        <f t="shared" si="1"/>
        <v>Lemon Juice_Beverage</v>
      </c>
      <c r="P19" s="6" t="str">
        <f t="shared" si="2"/>
        <v>Average</v>
      </c>
      <c r="Q19" s="9">
        <f t="shared" si="3"/>
        <v>12</v>
      </c>
      <c r="R19" s="6" t="str">
        <f t="shared" si="4"/>
        <v>Thursday</v>
      </c>
    </row>
    <row r="20" spans="1:18">
      <c r="A20" s="3">
        <v>45861</v>
      </c>
      <c r="B20" s="6" t="s">
        <v>104</v>
      </c>
      <c r="C20" s="6" t="s">
        <v>107</v>
      </c>
      <c r="D20" s="6" t="s">
        <v>118</v>
      </c>
      <c r="E20" s="6">
        <v>30</v>
      </c>
      <c r="F20" s="7">
        <v>15</v>
      </c>
      <c r="G20" s="9">
        <v>10</v>
      </c>
      <c r="H20" s="9">
        <v>22</v>
      </c>
      <c r="I20" s="9">
        <v>180</v>
      </c>
      <c r="J20" s="6" t="s">
        <v>122</v>
      </c>
      <c r="K20" s="6" t="s">
        <v>126</v>
      </c>
      <c r="L20" s="6">
        <v>1</v>
      </c>
      <c r="M20" s="7" t="s">
        <v>128</v>
      </c>
      <c r="N20" s="6" t="str">
        <f t="shared" si="0"/>
        <v>July</v>
      </c>
      <c r="O20" s="6" t="str">
        <f t="shared" si="1"/>
        <v>Mojito_Beverage</v>
      </c>
      <c r="P20" s="6" t="str">
        <f t="shared" si="2"/>
        <v>Average</v>
      </c>
      <c r="Q20" s="9">
        <f t="shared" si="3"/>
        <v>12</v>
      </c>
      <c r="R20" s="6" t="str">
        <f t="shared" si="4"/>
        <v>Wednesday</v>
      </c>
    </row>
    <row r="21" spans="1:18">
      <c r="A21" s="3">
        <v>45799</v>
      </c>
      <c r="B21" s="6" t="s">
        <v>104</v>
      </c>
      <c r="C21" s="6" t="s">
        <v>111</v>
      </c>
      <c r="D21" s="6" t="s">
        <v>118</v>
      </c>
      <c r="E21" s="6">
        <v>60</v>
      </c>
      <c r="F21" s="7">
        <v>22</v>
      </c>
      <c r="G21" s="9">
        <v>10</v>
      </c>
      <c r="H21" s="9">
        <v>22</v>
      </c>
      <c r="I21" s="9">
        <v>264</v>
      </c>
      <c r="J21" s="6" t="s">
        <v>121</v>
      </c>
      <c r="K21" s="6" t="s">
        <v>125</v>
      </c>
      <c r="L21" s="6">
        <v>1</v>
      </c>
      <c r="M21" s="7" t="s">
        <v>127</v>
      </c>
      <c r="N21" s="6" t="str">
        <f t="shared" si="0"/>
        <v>May</v>
      </c>
      <c r="O21" s="6" t="str">
        <f t="shared" si="1"/>
        <v>Lemon Juice_Beverage</v>
      </c>
      <c r="P21" s="6" t="str">
        <f t="shared" si="2"/>
        <v>Average</v>
      </c>
      <c r="Q21" s="9">
        <f t="shared" si="3"/>
        <v>12</v>
      </c>
      <c r="R21" s="6" t="str">
        <f t="shared" si="4"/>
        <v>Thursday</v>
      </c>
    </row>
    <row r="22" spans="1:18">
      <c r="A22" s="3">
        <v>45793</v>
      </c>
      <c r="B22" s="6" t="s">
        <v>105</v>
      </c>
      <c r="C22" s="6" t="s">
        <v>110</v>
      </c>
      <c r="D22" s="6" t="s">
        <v>120</v>
      </c>
      <c r="E22" s="6">
        <v>65</v>
      </c>
      <c r="F22" s="7">
        <v>15</v>
      </c>
      <c r="G22" s="9">
        <v>5</v>
      </c>
      <c r="H22" s="9">
        <v>10</v>
      </c>
      <c r="I22" s="9">
        <v>75</v>
      </c>
      <c r="J22" s="6" t="s">
        <v>123</v>
      </c>
      <c r="K22" s="6" t="s">
        <v>125</v>
      </c>
      <c r="L22" s="6">
        <v>1</v>
      </c>
      <c r="M22" s="7" t="s">
        <v>128</v>
      </c>
      <c r="N22" s="6" t="str">
        <f t="shared" si="0"/>
        <v>May</v>
      </c>
      <c r="O22" s="6" t="str">
        <f t="shared" si="1"/>
        <v>Samosa_Snack</v>
      </c>
      <c r="P22" s="6" t="str">
        <f t="shared" si="2"/>
        <v>Average</v>
      </c>
      <c r="Q22" s="9">
        <f t="shared" si="3"/>
        <v>5</v>
      </c>
      <c r="R22" s="6" t="str">
        <f t="shared" si="4"/>
        <v>Friday</v>
      </c>
    </row>
    <row r="23" spans="1:18">
      <c r="A23" s="3">
        <v>45800</v>
      </c>
      <c r="B23" s="6" t="s">
        <v>103</v>
      </c>
      <c r="C23" s="6" t="s">
        <v>108</v>
      </c>
      <c r="D23" s="6" t="s">
        <v>119</v>
      </c>
      <c r="E23" s="6">
        <v>95</v>
      </c>
      <c r="F23" s="7">
        <v>57</v>
      </c>
      <c r="G23" s="9">
        <v>25</v>
      </c>
      <c r="H23" s="9">
        <v>45</v>
      </c>
      <c r="I23" s="9">
        <v>1140</v>
      </c>
      <c r="J23" s="6" t="s">
        <v>123</v>
      </c>
      <c r="K23" s="6" t="s">
        <v>126</v>
      </c>
      <c r="L23" s="6">
        <v>5</v>
      </c>
      <c r="M23" s="7" t="s">
        <v>129</v>
      </c>
      <c r="N23" s="6" t="str">
        <f t="shared" si="0"/>
        <v>May</v>
      </c>
      <c r="O23" s="6" t="str">
        <f t="shared" si="1"/>
        <v>Chole Bhature_Main</v>
      </c>
      <c r="P23" s="6" t="str">
        <f t="shared" si="2"/>
        <v>Good</v>
      </c>
      <c r="Q23" s="9">
        <f t="shared" si="3"/>
        <v>20</v>
      </c>
      <c r="R23" s="6" t="str">
        <f t="shared" si="4"/>
        <v>Friday</v>
      </c>
    </row>
    <row r="24" spans="1:18">
      <c r="A24" s="3">
        <v>45818</v>
      </c>
      <c r="B24" s="6" t="s">
        <v>104</v>
      </c>
      <c r="C24" s="6" t="s">
        <v>111</v>
      </c>
      <c r="D24" s="6" t="s">
        <v>118</v>
      </c>
      <c r="E24" s="6">
        <v>44</v>
      </c>
      <c r="F24" s="7">
        <v>15</v>
      </c>
      <c r="G24" s="9">
        <v>10</v>
      </c>
      <c r="H24" s="9">
        <v>22</v>
      </c>
      <c r="I24" s="9">
        <v>180</v>
      </c>
      <c r="J24" s="6" t="s">
        <v>123</v>
      </c>
      <c r="K24" s="6" t="s">
        <v>126</v>
      </c>
      <c r="L24" s="6">
        <v>2</v>
      </c>
      <c r="M24" s="7" t="s">
        <v>129</v>
      </c>
      <c r="N24" s="6" t="str">
        <f t="shared" si="0"/>
        <v>June</v>
      </c>
      <c r="O24" s="6" t="str">
        <f t="shared" si="1"/>
        <v>Lemon Juice_Beverage</v>
      </c>
      <c r="P24" s="6" t="str">
        <f t="shared" si="2"/>
        <v>Average</v>
      </c>
      <c r="Q24" s="9">
        <f t="shared" si="3"/>
        <v>12</v>
      </c>
      <c r="R24" s="6" t="str">
        <f t="shared" si="4"/>
        <v>Tuesday</v>
      </c>
    </row>
    <row r="25" spans="1:18">
      <c r="A25" s="3">
        <v>45861</v>
      </c>
      <c r="B25" s="6" t="s">
        <v>105</v>
      </c>
      <c r="C25" s="6" t="s">
        <v>114</v>
      </c>
      <c r="D25" s="6" t="s">
        <v>119</v>
      </c>
      <c r="E25" s="6">
        <v>69</v>
      </c>
      <c r="F25" s="7">
        <v>67</v>
      </c>
      <c r="G25" s="9">
        <v>20</v>
      </c>
      <c r="H25" s="9">
        <v>35</v>
      </c>
      <c r="I25" s="9">
        <v>1005</v>
      </c>
      <c r="J25" s="6" t="s">
        <v>121</v>
      </c>
      <c r="K25" s="6" t="s">
        <v>124</v>
      </c>
      <c r="L25" s="6">
        <v>1</v>
      </c>
      <c r="M25" s="7" t="s">
        <v>127</v>
      </c>
      <c r="N25" s="6" t="str">
        <f t="shared" si="0"/>
        <v>July</v>
      </c>
      <c r="O25" s="6" t="str">
        <f t="shared" si="1"/>
        <v>Veg Pulao_Main</v>
      </c>
      <c r="P25" s="6" t="str">
        <f t="shared" si="2"/>
        <v>Average</v>
      </c>
      <c r="Q25" s="9">
        <f t="shared" si="3"/>
        <v>15</v>
      </c>
      <c r="R25" s="6" t="str">
        <f t="shared" si="4"/>
        <v>Wednesday</v>
      </c>
    </row>
    <row r="26" spans="1:18">
      <c r="A26" s="3">
        <v>45846</v>
      </c>
      <c r="B26" s="6" t="s">
        <v>104</v>
      </c>
      <c r="C26" s="6" t="s">
        <v>107</v>
      </c>
      <c r="D26" s="6" t="s">
        <v>118</v>
      </c>
      <c r="E26" s="6">
        <v>45</v>
      </c>
      <c r="F26" s="7">
        <v>33</v>
      </c>
      <c r="G26" s="9">
        <v>10</v>
      </c>
      <c r="H26" s="9">
        <v>22</v>
      </c>
      <c r="I26" s="9">
        <v>396</v>
      </c>
      <c r="J26" s="6" t="s">
        <v>122</v>
      </c>
      <c r="K26" s="6" t="s">
        <v>125</v>
      </c>
      <c r="L26" s="6">
        <v>3</v>
      </c>
      <c r="M26" s="7" t="s">
        <v>128</v>
      </c>
      <c r="N26" s="6" t="str">
        <f t="shared" si="0"/>
        <v>July</v>
      </c>
      <c r="O26" s="6" t="str">
        <f t="shared" si="1"/>
        <v>Mojito_Beverage</v>
      </c>
      <c r="P26" s="6" t="str">
        <f t="shared" si="2"/>
        <v>Average</v>
      </c>
      <c r="Q26" s="9">
        <f t="shared" si="3"/>
        <v>12</v>
      </c>
      <c r="R26" s="6" t="str">
        <f t="shared" si="4"/>
        <v>Tuesday</v>
      </c>
    </row>
    <row r="27" spans="1:18">
      <c r="A27" s="3">
        <v>45804</v>
      </c>
      <c r="B27" s="6" t="s">
        <v>105</v>
      </c>
      <c r="C27" s="6" t="s">
        <v>110</v>
      </c>
      <c r="D27" s="6" t="s">
        <v>120</v>
      </c>
      <c r="E27" s="6">
        <v>77</v>
      </c>
      <c r="F27" s="7">
        <v>69</v>
      </c>
      <c r="G27" s="9">
        <v>5</v>
      </c>
      <c r="H27" s="9">
        <v>10</v>
      </c>
      <c r="I27" s="9">
        <v>345</v>
      </c>
      <c r="J27" s="6" t="s">
        <v>123</v>
      </c>
      <c r="K27" s="6" t="s">
        <v>126</v>
      </c>
      <c r="L27" s="6">
        <v>4</v>
      </c>
      <c r="M27" s="7" t="s">
        <v>127</v>
      </c>
      <c r="N27" s="6" t="str">
        <f t="shared" si="0"/>
        <v>May</v>
      </c>
      <c r="O27" s="6" t="str">
        <f t="shared" si="1"/>
        <v>Samosa_Snack</v>
      </c>
      <c r="P27" s="6" t="str">
        <f t="shared" si="2"/>
        <v>Good</v>
      </c>
      <c r="Q27" s="9">
        <f t="shared" si="3"/>
        <v>5</v>
      </c>
      <c r="R27" s="6" t="str">
        <f t="shared" si="4"/>
        <v>Tuesday</v>
      </c>
    </row>
    <row r="28" spans="1:18">
      <c r="A28" s="3">
        <v>45778</v>
      </c>
      <c r="B28" s="6" t="s">
        <v>105</v>
      </c>
      <c r="C28" s="6" t="s">
        <v>110</v>
      </c>
      <c r="D28" s="6" t="s">
        <v>120</v>
      </c>
      <c r="E28" s="6">
        <v>92</v>
      </c>
      <c r="F28" s="7">
        <v>8</v>
      </c>
      <c r="G28" s="9">
        <v>5</v>
      </c>
      <c r="H28" s="9">
        <v>10</v>
      </c>
      <c r="I28" s="9">
        <v>40</v>
      </c>
      <c r="J28" s="6" t="s">
        <v>122</v>
      </c>
      <c r="K28" s="6" t="s">
        <v>126</v>
      </c>
      <c r="L28" s="6">
        <v>4</v>
      </c>
      <c r="M28" s="7" t="s">
        <v>128</v>
      </c>
      <c r="N28" s="6" t="str">
        <f t="shared" si="0"/>
        <v>May</v>
      </c>
      <c r="O28" s="6" t="str">
        <f t="shared" si="1"/>
        <v>Samosa_Snack</v>
      </c>
      <c r="P28" s="6" t="str">
        <f t="shared" si="2"/>
        <v>Good</v>
      </c>
      <c r="Q28" s="9">
        <f t="shared" si="3"/>
        <v>5</v>
      </c>
      <c r="R28" s="6" t="str">
        <f t="shared" si="4"/>
        <v>Thursday</v>
      </c>
    </row>
    <row r="29" spans="1:18">
      <c r="A29" s="3">
        <v>45830</v>
      </c>
      <c r="B29" s="6" t="s">
        <v>104</v>
      </c>
      <c r="C29" s="6" t="s">
        <v>111</v>
      </c>
      <c r="D29" s="6" t="s">
        <v>118</v>
      </c>
      <c r="E29" s="6">
        <v>86</v>
      </c>
      <c r="F29" s="7">
        <v>80</v>
      </c>
      <c r="G29" s="9">
        <v>10</v>
      </c>
      <c r="H29" s="9">
        <v>22</v>
      </c>
      <c r="I29" s="9">
        <v>960</v>
      </c>
      <c r="J29" s="6" t="s">
        <v>122</v>
      </c>
      <c r="K29" s="6" t="s">
        <v>124</v>
      </c>
      <c r="L29" s="6">
        <v>4</v>
      </c>
      <c r="M29" s="7" t="s">
        <v>129</v>
      </c>
      <c r="N29" s="6" t="str">
        <f t="shared" si="0"/>
        <v>June</v>
      </c>
      <c r="O29" s="6" t="str">
        <f t="shared" si="1"/>
        <v>Lemon Juice_Beverage</v>
      </c>
      <c r="P29" s="6" t="str">
        <f t="shared" si="2"/>
        <v>Good</v>
      </c>
      <c r="Q29" s="9">
        <f t="shared" si="3"/>
        <v>12</v>
      </c>
      <c r="R29" s="6" t="str">
        <f t="shared" si="4"/>
        <v>Sunday</v>
      </c>
    </row>
    <row r="30" spans="1:18">
      <c r="A30" s="3">
        <v>45814</v>
      </c>
      <c r="B30" s="6" t="s">
        <v>103</v>
      </c>
      <c r="C30" s="6" t="s">
        <v>108</v>
      </c>
      <c r="D30" s="6" t="s">
        <v>119</v>
      </c>
      <c r="E30" s="6">
        <v>26</v>
      </c>
      <c r="F30" s="7">
        <v>21</v>
      </c>
      <c r="G30" s="9">
        <v>25</v>
      </c>
      <c r="H30" s="9">
        <v>45</v>
      </c>
      <c r="I30" s="9">
        <v>420</v>
      </c>
      <c r="J30" s="6" t="s">
        <v>122</v>
      </c>
      <c r="K30" s="6" t="s">
        <v>125</v>
      </c>
      <c r="L30" s="6">
        <v>4</v>
      </c>
      <c r="M30" s="7" t="s">
        <v>128</v>
      </c>
      <c r="N30" s="6" t="str">
        <f t="shared" si="0"/>
        <v>June</v>
      </c>
      <c r="O30" s="6" t="str">
        <f t="shared" si="1"/>
        <v>Chole Bhature_Main</v>
      </c>
      <c r="P30" s="6" t="str">
        <f t="shared" si="2"/>
        <v>Good</v>
      </c>
      <c r="Q30" s="9">
        <f t="shared" si="3"/>
        <v>20</v>
      </c>
      <c r="R30" s="6" t="str">
        <f t="shared" si="4"/>
        <v>Friday</v>
      </c>
    </row>
    <row r="31" spans="1:18">
      <c r="A31" s="3">
        <v>45832</v>
      </c>
      <c r="B31" s="6" t="s">
        <v>104</v>
      </c>
      <c r="C31" s="6" t="s">
        <v>112</v>
      </c>
      <c r="D31" s="6" t="s">
        <v>118</v>
      </c>
      <c r="E31" s="6">
        <v>99</v>
      </c>
      <c r="F31" s="7">
        <v>23</v>
      </c>
      <c r="G31" s="9">
        <v>12</v>
      </c>
      <c r="H31" s="9">
        <v>28</v>
      </c>
      <c r="I31" s="9">
        <v>368</v>
      </c>
      <c r="J31" s="6" t="s">
        <v>123</v>
      </c>
      <c r="K31" s="6" t="s">
        <v>126</v>
      </c>
      <c r="L31" s="6">
        <v>1</v>
      </c>
      <c r="M31" s="7" t="s">
        <v>128</v>
      </c>
      <c r="N31" s="6" t="str">
        <f t="shared" si="0"/>
        <v>June</v>
      </c>
      <c r="O31" s="6" t="str">
        <f t="shared" si="1"/>
        <v>Cold Coffee_Beverage</v>
      </c>
      <c r="P31" s="6" t="str">
        <f t="shared" si="2"/>
        <v>Average</v>
      </c>
      <c r="Q31" s="9">
        <f t="shared" si="3"/>
        <v>16</v>
      </c>
      <c r="R31" s="6" t="str">
        <f t="shared" si="4"/>
        <v>Tuesday</v>
      </c>
    </row>
    <row r="32" spans="1:18">
      <c r="A32" s="3">
        <v>45825</v>
      </c>
      <c r="B32" s="6" t="s">
        <v>104</v>
      </c>
      <c r="C32" s="6" t="s">
        <v>114</v>
      </c>
      <c r="D32" s="6" t="s">
        <v>119</v>
      </c>
      <c r="E32" s="6">
        <v>20</v>
      </c>
      <c r="F32" s="7">
        <v>5</v>
      </c>
      <c r="G32" s="9">
        <v>20</v>
      </c>
      <c r="H32" s="9">
        <v>35</v>
      </c>
      <c r="I32" s="9">
        <v>75</v>
      </c>
      <c r="J32" s="6" t="s">
        <v>122</v>
      </c>
      <c r="K32" s="6" t="s">
        <v>124</v>
      </c>
      <c r="L32" s="6">
        <v>1</v>
      </c>
      <c r="M32" s="7" t="s">
        <v>128</v>
      </c>
      <c r="N32" s="6" t="str">
        <f t="shared" si="0"/>
        <v>June</v>
      </c>
      <c r="O32" s="6" t="str">
        <f t="shared" si="1"/>
        <v>Veg Pulao_Main</v>
      </c>
      <c r="P32" s="6" t="str">
        <f t="shared" si="2"/>
        <v>Average</v>
      </c>
      <c r="Q32" s="9">
        <f t="shared" si="3"/>
        <v>15</v>
      </c>
      <c r="R32" s="6" t="str">
        <f t="shared" si="4"/>
        <v>Tuesday</v>
      </c>
    </row>
    <row r="33" spans="1:18">
      <c r="A33" s="3">
        <v>45846</v>
      </c>
      <c r="B33" s="6" t="s">
        <v>103</v>
      </c>
      <c r="C33" s="6" t="s">
        <v>112</v>
      </c>
      <c r="D33" s="6" t="s">
        <v>118</v>
      </c>
      <c r="E33" s="6">
        <v>39</v>
      </c>
      <c r="F33" s="7">
        <v>28</v>
      </c>
      <c r="G33" s="9">
        <v>12</v>
      </c>
      <c r="H33" s="9">
        <v>28</v>
      </c>
      <c r="I33" s="9">
        <v>448</v>
      </c>
      <c r="J33" s="6" t="s">
        <v>122</v>
      </c>
      <c r="K33" s="6" t="s">
        <v>125</v>
      </c>
      <c r="L33" s="6">
        <v>3</v>
      </c>
      <c r="M33" s="7" t="s">
        <v>128</v>
      </c>
      <c r="N33" s="6" t="str">
        <f t="shared" si="0"/>
        <v>July</v>
      </c>
      <c r="O33" s="6" t="str">
        <f t="shared" si="1"/>
        <v>Cold Coffee_Beverage</v>
      </c>
      <c r="P33" s="6" t="str">
        <f t="shared" si="2"/>
        <v>Average</v>
      </c>
      <c r="Q33" s="9">
        <f t="shared" si="3"/>
        <v>16</v>
      </c>
      <c r="R33" s="6" t="str">
        <f t="shared" si="4"/>
        <v>Tuesday</v>
      </c>
    </row>
    <row r="34" spans="1:18">
      <c r="A34" s="3">
        <v>45777</v>
      </c>
      <c r="B34" s="6" t="s">
        <v>103</v>
      </c>
      <c r="C34" s="6" t="s">
        <v>110</v>
      </c>
      <c r="D34" s="6" t="s">
        <v>120</v>
      </c>
      <c r="E34" s="6">
        <v>94</v>
      </c>
      <c r="F34" s="7">
        <v>22</v>
      </c>
      <c r="G34" s="9">
        <v>5</v>
      </c>
      <c r="H34" s="9">
        <v>10</v>
      </c>
      <c r="I34" s="9">
        <v>110</v>
      </c>
      <c r="J34" s="6" t="s">
        <v>122</v>
      </c>
      <c r="K34" s="6" t="s">
        <v>126</v>
      </c>
      <c r="L34" s="6">
        <v>5</v>
      </c>
      <c r="M34" s="7" t="s">
        <v>128</v>
      </c>
      <c r="N34" s="6" t="str">
        <f t="shared" si="0"/>
        <v>April</v>
      </c>
      <c r="O34" s="6" t="str">
        <f t="shared" si="1"/>
        <v>Samosa_Snack</v>
      </c>
      <c r="P34" s="6" t="str">
        <f t="shared" si="2"/>
        <v>Good</v>
      </c>
      <c r="Q34" s="9">
        <f t="shared" si="3"/>
        <v>5</v>
      </c>
      <c r="R34" s="6" t="str">
        <f t="shared" si="4"/>
        <v>Wednesday</v>
      </c>
    </row>
    <row r="35" spans="1:18">
      <c r="A35" s="3">
        <v>45855</v>
      </c>
      <c r="B35" s="6" t="s">
        <v>103</v>
      </c>
      <c r="C35" s="6" t="s">
        <v>117</v>
      </c>
      <c r="D35" s="6" t="s">
        <v>120</v>
      </c>
      <c r="E35" s="6">
        <v>89</v>
      </c>
      <c r="F35" s="7">
        <v>78</v>
      </c>
      <c r="G35" s="9">
        <v>18</v>
      </c>
      <c r="H35" s="9">
        <v>40</v>
      </c>
      <c r="I35" s="9">
        <v>1716</v>
      </c>
      <c r="J35" s="6" t="s">
        <v>122</v>
      </c>
      <c r="K35" s="6" t="s">
        <v>126</v>
      </c>
      <c r="L35" s="6">
        <v>2</v>
      </c>
      <c r="M35" s="7" t="s">
        <v>129</v>
      </c>
      <c r="N35" s="6" t="str">
        <f t="shared" si="0"/>
        <v>July</v>
      </c>
      <c r="O35" s="6" t="str">
        <f t="shared" si="1"/>
        <v>Paneer Roll_Snack</v>
      </c>
      <c r="P35" s="6" t="str">
        <f t="shared" si="2"/>
        <v>Average</v>
      </c>
      <c r="Q35" s="9">
        <f t="shared" si="3"/>
        <v>22</v>
      </c>
      <c r="R35" s="6" t="str">
        <f t="shared" si="4"/>
        <v>Thursday</v>
      </c>
    </row>
    <row r="36" spans="1:18">
      <c r="A36" s="3">
        <v>45808</v>
      </c>
      <c r="B36" s="6" t="s">
        <v>104</v>
      </c>
      <c r="C36" s="6" t="s">
        <v>113</v>
      </c>
      <c r="D36" s="6" t="s">
        <v>119</v>
      </c>
      <c r="E36" s="6">
        <v>45</v>
      </c>
      <c r="F36" s="7">
        <v>40</v>
      </c>
      <c r="G36" s="9">
        <v>8</v>
      </c>
      <c r="H36" s="9">
        <v>20</v>
      </c>
      <c r="I36" s="9">
        <v>480</v>
      </c>
      <c r="J36" s="6" t="s">
        <v>123</v>
      </c>
      <c r="K36" s="6" t="s">
        <v>124</v>
      </c>
      <c r="L36" s="6">
        <v>2</v>
      </c>
      <c r="M36" s="7" t="s">
        <v>127</v>
      </c>
      <c r="N36" s="6" t="str">
        <f t="shared" si="0"/>
        <v>May</v>
      </c>
      <c r="O36" s="6" t="str">
        <f t="shared" si="1"/>
        <v>Idli_Main</v>
      </c>
      <c r="P36" s="6" t="str">
        <f t="shared" si="2"/>
        <v>Average</v>
      </c>
      <c r="Q36" s="9">
        <f t="shared" si="3"/>
        <v>12</v>
      </c>
      <c r="R36" s="6" t="str">
        <f t="shared" si="4"/>
        <v>Saturday</v>
      </c>
    </row>
    <row r="37" spans="1:18">
      <c r="A37" s="3">
        <v>45789</v>
      </c>
      <c r="B37" s="6" t="s">
        <v>105</v>
      </c>
      <c r="C37" s="6" t="s">
        <v>108</v>
      </c>
      <c r="D37" s="6" t="s">
        <v>119</v>
      </c>
      <c r="E37" s="6">
        <v>71</v>
      </c>
      <c r="F37" s="7">
        <v>28</v>
      </c>
      <c r="G37" s="9">
        <v>25</v>
      </c>
      <c r="H37" s="9">
        <v>45</v>
      </c>
      <c r="I37" s="9">
        <v>560</v>
      </c>
      <c r="J37" s="6" t="s">
        <v>121</v>
      </c>
      <c r="K37" s="6" t="s">
        <v>125</v>
      </c>
      <c r="L37" s="6">
        <v>3</v>
      </c>
      <c r="M37" s="7" t="s">
        <v>127</v>
      </c>
      <c r="N37" s="6" t="str">
        <f t="shared" si="0"/>
        <v>May</v>
      </c>
      <c r="O37" s="6" t="str">
        <f t="shared" si="1"/>
        <v>Chole Bhature_Main</v>
      </c>
      <c r="P37" s="6" t="str">
        <f t="shared" si="2"/>
        <v>Average</v>
      </c>
      <c r="Q37" s="9">
        <f t="shared" si="3"/>
        <v>20</v>
      </c>
      <c r="R37" s="6" t="str">
        <f t="shared" si="4"/>
        <v>Monday</v>
      </c>
    </row>
    <row r="38" spans="1:18">
      <c r="A38" s="3">
        <v>45857</v>
      </c>
      <c r="B38" s="6" t="s">
        <v>104</v>
      </c>
      <c r="C38" s="6" t="s">
        <v>109</v>
      </c>
      <c r="D38" s="6" t="s">
        <v>120</v>
      </c>
      <c r="E38" s="6">
        <v>45</v>
      </c>
      <c r="F38" s="7">
        <v>18</v>
      </c>
      <c r="G38" s="9">
        <v>15</v>
      </c>
      <c r="H38" s="9">
        <v>30</v>
      </c>
      <c r="I38" s="9">
        <v>270</v>
      </c>
      <c r="J38" s="6" t="s">
        <v>121</v>
      </c>
      <c r="K38" s="6" t="s">
        <v>126</v>
      </c>
      <c r="L38" s="6">
        <v>5</v>
      </c>
      <c r="M38" s="7" t="s">
        <v>128</v>
      </c>
      <c r="N38" s="6" t="str">
        <f t="shared" si="0"/>
        <v>July</v>
      </c>
      <c r="O38" s="6" t="str">
        <f t="shared" si="1"/>
        <v>Grilled Sandwich_Snack</v>
      </c>
      <c r="P38" s="6" t="str">
        <f t="shared" si="2"/>
        <v>Good</v>
      </c>
      <c r="Q38" s="9">
        <f t="shared" si="3"/>
        <v>15</v>
      </c>
      <c r="R38" s="6" t="str">
        <f t="shared" si="4"/>
        <v>Saturday</v>
      </c>
    </row>
    <row r="39" spans="1:18">
      <c r="A39" s="3">
        <v>45788</v>
      </c>
      <c r="B39" s="6" t="s">
        <v>103</v>
      </c>
      <c r="C39" s="6" t="s">
        <v>109</v>
      </c>
      <c r="D39" s="6" t="s">
        <v>120</v>
      </c>
      <c r="E39" s="6">
        <v>71</v>
      </c>
      <c r="F39" s="7">
        <v>10</v>
      </c>
      <c r="G39" s="9">
        <v>15</v>
      </c>
      <c r="H39" s="9">
        <v>30</v>
      </c>
      <c r="I39" s="9">
        <v>150</v>
      </c>
      <c r="J39" s="6" t="s">
        <v>123</v>
      </c>
      <c r="K39" s="6" t="s">
        <v>125</v>
      </c>
      <c r="L39" s="6">
        <v>2</v>
      </c>
      <c r="M39" s="7" t="s">
        <v>127</v>
      </c>
      <c r="N39" s="6" t="str">
        <f t="shared" si="0"/>
        <v>May</v>
      </c>
      <c r="O39" s="6" t="str">
        <f t="shared" si="1"/>
        <v>Grilled Sandwich_Snack</v>
      </c>
      <c r="P39" s="6" t="str">
        <f t="shared" si="2"/>
        <v>Average</v>
      </c>
      <c r="Q39" s="9">
        <f t="shared" si="3"/>
        <v>15</v>
      </c>
      <c r="R39" s="6" t="str">
        <f t="shared" si="4"/>
        <v>Sunday</v>
      </c>
    </row>
    <row r="40" spans="1:18">
      <c r="A40" s="3">
        <v>45828</v>
      </c>
      <c r="B40" s="6" t="s">
        <v>103</v>
      </c>
      <c r="C40" s="6" t="s">
        <v>115</v>
      </c>
      <c r="D40" s="6" t="s">
        <v>119</v>
      </c>
      <c r="E40" s="6">
        <v>84</v>
      </c>
      <c r="F40" s="7">
        <v>78</v>
      </c>
      <c r="G40" s="9">
        <v>6</v>
      </c>
      <c r="H40" s="9">
        <v>12</v>
      </c>
      <c r="I40" s="9">
        <v>468</v>
      </c>
      <c r="J40" s="6" t="s">
        <v>122</v>
      </c>
      <c r="K40" s="6" t="s">
        <v>126</v>
      </c>
      <c r="L40" s="6">
        <v>5</v>
      </c>
      <c r="M40" s="7" t="s">
        <v>129</v>
      </c>
      <c r="N40" s="6" t="str">
        <f t="shared" si="0"/>
        <v>June</v>
      </c>
      <c r="O40" s="6" t="str">
        <f t="shared" si="1"/>
        <v>Chapati_Main</v>
      </c>
      <c r="P40" s="6" t="str">
        <f t="shared" si="2"/>
        <v>Good</v>
      </c>
      <c r="Q40" s="9">
        <f t="shared" si="3"/>
        <v>6</v>
      </c>
      <c r="R40" s="6" t="str">
        <f t="shared" si="4"/>
        <v>Friday</v>
      </c>
    </row>
    <row r="41" spans="1:18">
      <c r="A41" s="3">
        <v>45798</v>
      </c>
      <c r="B41" s="6" t="s">
        <v>105</v>
      </c>
      <c r="C41" s="6" t="s">
        <v>113</v>
      </c>
      <c r="D41" s="6" t="s">
        <v>119</v>
      </c>
      <c r="E41" s="6">
        <v>50</v>
      </c>
      <c r="F41" s="7">
        <v>27</v>
      </c>
      <c r="G41" s="9">
        <v>8</v>
      </c>
      <c r="H41" s="9">
        <v>20</v>
      </c>
      <c r="I41" s="9">
        <v>324</v>
      </c>
      <c r="J41" s="6" t="s">
        <v>121</v>
      </c>
      <c r="K41" s="6" t="s">
        <v>125</v>
      </c>
      <c r="L41" s="6">
        <v>3</v>
      </c>
      <c r="M41" s="7" t="s">
        <v>129</v>
      </c>
      <c r="N41" s="6" t="str">
        <f t="shared" si="0"/>
        <v>May</v>
      </c>
      <c r="O41" s="6" t="str">
        <f t="shared" si="1"/>
        <v>Idli_Main</v>
      </c>
      <c r="P41" s="6" t="str">
        <f t="shared" si="2"/>
        <v>Average</v>
      </c>
      <c r="Q41" s="9">
        <f t="shared" si="3"/>
        <v>12</v>
      </c>
      <c r="R41" s="6" t="str">
        <f t="shared" si="4"/>
        <v>Wednesday</v>
      </c>
    </row>
    <row r="42" spans="1:18">
      <c r="A42" s="3">
        <v>45811</v>
      </c>
      <c r="B42" s="6" t="s">
        <v>103</v>
      </c>
      <c r="C42" s="6" t="s">
        <v>113</v>
      </c>
      <c r="D42" s="6" t="s">
        <v>119</v>
      </c>
      <c r="E42" s="6">
        <v>46</v>
      </c>
      <c r="F42" s="7">
        <v>21</v>
      </c>
      <c r="G42" s="9">
        <v>8</v>
      </c>
      <c r="H42" s="9">
        <v>20</v>
      </c>
      <c r="I42" s="9">
        <v>252</v>
      </c>
      <c r="J42" s="6" t="s">
        <v>121</v>
      </c>
      <c r="K42" s="6" t="s">
        <v>126</v>
      </c>
      <c r="L42" s="6">
        <v>1</v>
      </c>
      <c r="M42" s="7" t="s">
        <v>128</v>
      </c>
      <c r="N42" s="6" t="str">
        <f t="shared" si="0"/>
        <v>June</v>
      </c>
      <c r="O42" s="6" t="str">
        <f t="shared" si="1"/>
        <v>Idli_Main</v>
      </c>
      <c r="P42" s="6" t="str">
        <f t="shared" si="2"/>
        <v>Average</v>
      </c>
      <c r="Q42" s="9">
        <f t="shared" si="3"/>
        <v>12</v>
      </c>
      <c r="R42" s="6" t="str">
        <f t="shared" si="4"/>
        <v>Tuesday</v>
      </c>
    </row>
    <row r="43" spans="1:18">
      <c r="A43" s="3">
        <v>45850</v>
      </c>
      <c r="B43" s="6" t="s">
        <v>103</v>
      </c>
      <c r="C43" s="6" t="s">
        <v>108</v>
      </c>
      <c r="D43" s="6" t="s">
        <v>119</v>
      </c>
      <c r="E43" s="6">
        <v>83</v>
      </c>
      <c r="F43" s="7">
        <v>24</v>
      </c>
      <c r="G43" s="9">
        <v>25</v>
      </c>
      <c r="H43" s="9">
        <v>45</v>
      </c>
      <c r="I43" s="9">
        <v>480</v>
      </c>
      <c r="J43" s="6" t="s">
        <v>122</v>
      </c>
      <c r="K43" s="6" t="s">
        <v>125</v>
      </c>
      <c r="L43" s="6">
        <v>2</v>
      </c>
      <c r="M43" s="7" t="s">
        <v>127</v>
      </c>
      <c r="N43" s="6" t="str">
        <f t="shared" si="0"/>
        <v>July</v>
      </c>
      <c r="O43" s="6" t="str">
        <f t="shared" si="1"/>
        <v>Chole Bhature_Main</v>
      </c>
      <c r="P43" s="6" t="str">
        <f t="shared" si="2"/>
        <v>Average</v>
      </c>
      <c r="Q43" s="9">
        <f t="shared" si="3"/>
        <v>20</v>
      </c>
      <c r="R43" s="6" t="str">
        <f t="shared" si="4"/>
        <v>Saturday</v>
      </c>
    </row>
    <row r="44" spans="1:18">
      <c r="A44" s="3">
        <v>45818</v>
      </c>
      <c r="B44" s="6" t="s">
        <v>105</v>
      </c>
      <c r="C44" s="6" t="s">
        <v>111</v>
      </c>
      <c r="D44" s="6" t="s">
        <v>118</v>
      </c>
      <c r="E44" s="6">
        <v>31</v>
      </c>
      <c r="F44" s="7">
        <v>27</v>
      </c>
      <c r="G44" s="9">
        <v>10</v>
      </c>
      <c r="H44" s="9">
        <v>22</v>
      </c>
      <c r="I44" s="9">
        <v>324</v>
      </c>
      <c r="J44" s="6" t="s">
        <v>121</v>
      </c>
      <c r="K44" s="6" t="s">
        <v>124</v>
      </c>
      <c r="L44" s="6">
        <v>2</v>
      </c>
      <c r="M44" s="7" t="s">
        <v>129</v>
      </c>
      <c r="N44" s="6" t="str">
        <f t="shared" si="0"/>
        <v>June</v>
      </c>
      <c r="O44" s="6" t="str">
        <f t="shared" si="1"/>
        <v>Lemon Juice_Beverage</v>
      </c>
      <c r="P44" s="6" t="str">
        <f t="shared" si="2"/>
        <v>Average</v>
      </c>
      <c r="Q44" s="9">
        <f t="shared" si="3"/>
        <v>12</v>
      </c>
      <c r="R44" s="6" t="str">
        <f t="shared" si="4"/>
        <v>Tuesday</v>
      </c>
    </row>
    <row r="45" spans="1:18">
      <c r="A45" s="3">
        <v>45824</v>
      </c>
      <c r="B45" s="6" t="s">
        <v>104</v>
      </c>
      <c r="C45" s="6" t="s">
        <v>108</v>
      </c>
      <c r="D45" s="6" t="s">
        <v>119</v>
      </c>
      <c r="E45" s="6">
        <v>27</v>
      </c>
      <c r="F45" s="7">
        <v>15</v>
      </c>
      <c r="G45" s="9">
        <v>25</v>
      </c>
      <c r="H45" s="9">
        <v>45</v>
      </c>
      <c r="I45" s="9">
        <v>300</v>
      </c>
      <c r="J45" s="6" t="s">
        <v>122</v>
      </c>
      <c r="K45" s="6" t="s">
        <v>125</v>
      </c>
      <c r="L45" s="6">
        <v>2</v>
      </c>
      <c r="M45" s="7" t="s">
        <v>128</v>
      </c>
      <c r="N45" s="6" t="str">
        <f t="shared" si="0"/>
        <v>June</v>
      </c>
      <c r="O45" s="6" t="str">
        <f t="shared" si="1"/>
        <v>Chole Bhature_Main</v>
      </c>
      <c r="P45" s="6" t="str">
        <f t="shared" si="2"/>
        <v>Average</v>
      </c>
      <c r="Q45" s="9">
        <f t="shared" si="3"/>
        <v>20</v>
      </c>
      <c r="R45" s="6" t="str">
        <f t="shared" si="4"/>
        <v>Monday</v>
      </c>
    </row>
    <row r="46" spans="1:18">
      <c r="A46" s="3">
        <v>45787</v>
      </c>
      <c r="B46" s="6" t="s">
        <v>104</v>
      </c>
      <c r="C46" s="6" t="s">
        <v>106</v>
      </c>
      <c r="D46" s="6" t="s">
        <v>118</v>
      </c>
      <c r="E46" s="6">
        <v>44</v>
      </c>
      <c r="F46" s="7">
        <v>18</v>
      </c>
      <c r="G46" s="9">
        <v>12</v>
      </c>
      <c r="H46" s="9">
        <v>25</v>
      </c>
      <c r="I46" s="9">
        <v>234</v>
      </c>
      <c r="J46" s="6" t="s">
        <v>121</v>
      </c>
      <c r="K46" s="6" t="s">
        <v>124</v>
      </c>
      <c r="L46" s="6">
        <v>3</v>
      </c>
      <c r="M46" s="7" t="s">
        <v>129</v>
      </c>
      <c r="N46" s="6" t="str">
        <f t="shared" si="0"/>
        <v>May</v>
      </c>
      <c r="O46" s="6" t="str">
        <f t="shared" si="1"/>
        <v>Mango Lassi_Beverage</v>
      </c>
      <c r="P46" s="6" t="str">
        <f t="shared" si="2"/>
        <v>Average</v>
      </c>
      <c r="Q46" s="9">
        <f t="shared" si="3"/>
        <v>13</v>
      </c>
      <c r="R46" s="6" t="str">
        <f t="shared" si="4"/>
        <v>Saturday</v>
      </c>
    </row>
    <row r="47" spans="1:18">
      <c r="A47" s="3">
        <v>45814</v>
      </c>
      <c r="B47" s="6" t="s">
        <v>103</v>
      </c>
      <c r="C47" s="6" t="s">
        <v>106</v>
      </c>
      <c r="D47" s="6" t="s">
        <v>118</v>
      </c>
      <c r="E47" s="6">
        <v>21</v>
      </c>
      <c r="F47" s="7">
        <v>9</v>
      </c>
      <c r="G47" s="9">
        <v>12</v>
      </c>
      <c r="H47" s="9">
        <v>25</v>
      </c>
      <c r="I47" s="9">
        <v>117</v>
      </c>
      <c r="J47" s="6" t="s">
        <v>123</v>
      </c>
      <c r="K47" s="6" t="s">
        <v>126</v>
      </c>
      <c r="L47" s="6">
        <v>3</v>
      </c>
      <c r="M47" s="7" t="s">
        <v>128</v>
      </c>
      <c r="N47" s="6" t="str">
        <f t="shared" si="0"/>
        <v>June</v>
      </c>
      <c r="O47" s="6" t="str">
        <f t="shared" si="1"/>
        <v>Mango Lassi_Beverage</v>
      </c>
      <c r="P47" s="6" t="str">
        <f t="shared" si="2"/>
        <v>Average</v>
      </c>
      <c r="Q47" s="9">
        <f t="shared" si="3"/>
        <v>13</v>
      </c>
      <c r="R47" s="6" t="str">
        <f t="shared" si="4"/>
        <v>Friday</v>
      </c>
    </row>
    <row r="48" spans="1:18">
      <c r="A48" s="3">
        <v>45787</v>
      </c>
      <c r="B48" s="6" t="s">
        <v>105</v>
      </c>
      <c r="C48" s="6" t="s">
        <v>107</v>
      </c>
      <c r="D48" s="6" t="s">
        <v>118</v>
      </c>
      <c r="E48" s="6">
        <v>31</v>
      </c>
      <c r="F48" s="7">
        <v>30</v>
      </c>
      <c r="G48" s="9">
        <v>10</v>
      </c>
      <c r="H48" s="9">
        <v>22</v>
      </c>
      <c r="I48" s="9">
        <v>360</v>
      </c>
      <c r="J48" s="6" t="s">
        <v>122</v>
      </c>
      <c r="K48" s="6" t="s">
        <v>125</v>
      </c>
      <c r="L48" s="6">
        <v>3</v>
      </c>
      <c r="M48" s="7" t="s">
        <v>127</v>
      </c>
      <c r="N48" s="6" t="str">
        <f t="shared" si="0"/>
        <v>May</v>
      </c>
      <c r="O48" s="6" t="str">
        <f t="shared" si="1"/>
        <v>Mojito_Beverage</v>
      </c>
      <c r="P48" s="6" t="str">
        <f t="shared" si="2"/>
        <v>Average</v>
      </c>
      <c r="Q48" s="9">
        <f t="shared" si="3"/>
        <v>12</v>
      </c>
      <c r="R48" s="6" t="str">
        <f t="shared" si="4"/>
        <v>Saturday</v>
      </c>
    </row>
    <row r="49" spans="1:18">
      <c r="A49" s="3">
        <v>45785</v>
      </c>
      <c r="B49" s="6" t="s">
        <v>104</v>
      </c>
      <c r="C49" s="6" t="s">
        <v>108</v>
      </c>
      <c r="D49" s="6" t="s">
        <v>119</v>
      </c>
      <c r="E49" s="6">
        <v>29</v>
      </c>
      <c r="F49" s="7">
        <v>19</v>
      </c>
      <c r="G49" s="9">
        <v>25</v>
      </c>
      <c r="H49" s="9">
        <v>45</v>
      </c>
      <c r="I49" s="9">
        <v>380</v>
      </c>
      <c r="J49" s="6" t="s">
        <v>121</v>
      </c>
      <c r="K49" s="6" t="s">
        <v>125</v>
      </c>
      <c r="L49" s="6">
        <v>5</v>
      </c>
      <c r="M49" s="7" t="s">
        <v>127</v>
      </c>
      <c r="N49" s="6" t="str">
        <f t="shared" si="0"/>
        <v>May</v>
      </c>
      <c r="O49" s="6" t="str">
        <f t="shared" si="1"/>
        <v>Chole Bhature_Main</v>
      </c>
      <c r="P49" s="6" t="str">
        <f t="shared" si="2"/>
        <v>Good</v>
      </c>
      <c r="Q49" s="9">
        <f t="shared" si="3"/>
        <v>20</v>
      </c>
      <c r="R49" s="6" t="str">
        <f t="shared" si="4"/>
        <v>Thursday</v>
      </c>
    </row>
    <row r="50" spans="1:18">
      <c r="A50" s="3">
        <v>45854</v>
      </c>
      <c r="B50" s="6" t="s">
        <v>103</v>
      </c>
      <c r="C50" s="6" t="s">
        <v>106</v>
      </c>
      <c r="D50" s="6" t="s">
        <v>118</v>
      </c>
      <c r="E50" s="6">
        <v>52</v>
      </c>
      <c r="F50" s="7">
        <v>29</v>
      </c>
      <c r="G50" s="9">
        <v>12</v>
      </c>
      <c r="H50" s="9">
        <v>25</v>
      </c>
      <c r="I50" s="9">
        <v>377</v>
      </c>
      <c r="J50" s="6" t="s">
        <v>122</v>
      </c>
      <c r="K50" s="6" t="s">
        <v>124</v>
      </c>
      <c r="L50" s="6">
        <v>4</v>
      </c>
      <c r="M50" s="7" t="s">
        <v>127</v>
      </c>
      <c r="N50" s="6" t="str">
        <f t="shared" si="0"/>
        <v>July</v>
      </c>
      <c r="O50" s="6" t="str">
        <f t="shared" si="1"/>
        <v>Mango Lassi_Beverage</v>
      </c>
      <c r="P50" s="6" t="str">
        <f t="shared" si="2"/>
        <v>Good</v>
      </c>
      <c r="Q50" s="9">
        <f t="shared" si="3"/>
        <v>13</v>
      </c>
      <c r="R50" s="6" t="str">
        <f t="shared" si="4"/>
        <v>Wednesday</v>
      </c>
    </row>
    <row r="51" spans="1:18">
      <c r="A51" s="3">
        <v>45827</v>
      </c>
      <c r="B51" s="6" t="s">
        <v>105</v>
      </c>
      <c r="C51" s="6" t="s">
        <v>114</v>
      </c>
      <c r="D51" s="6" t="s">
        <v>119</v>
      </c>
      <c r="E51" s="6">
        <v>48</v>
      </c>
      <c r="F51" s="7">
        <v>11</v>
      </c>
      <c r="G51" s="9">
        <v>20</v>
      </c>
      <c r="H51" s="9">
        <v>35</v>
      </c>
      <c r="I51" s="9">
        <v>165</v>
      </c>
      <c r="J51" s="6" t="s">
        <v>122</v>
      </c>
      <c r="K51" s="6" t="s">
        <v>125</v>
      </c>
      <c r="L51" s="6">
        <v>2</v>
      </c>
      <c r="M51" s="7" t="s">
        <v>128</v>
      </c>
      <c r="N51" s="6" t="str">
        <f t="shared" si="0"/>
        <v>June</v>
      </c>
      <c r="O51" s="6" t="str">
        <f t="shared" si="1"/>
        <v>Veg Pulao_Main</v>
      </c>
      <c r="P51" s="6" t="str">
        <f t="shared" si="2"/>
        <v>Average</v>
      </c>
      <c r="Q51" s="9">
        <f t="shared" si="3"/>
        <v>15</v>
      </c>
      <c r="R51" s="6" t="str">
        <f t="shared" si="4"/>
        <v>Thursday</v>
      </c>
    </row>
    <row r="52" spans="1:18">
      <c r="A52" s="3">
        <v>45797</v>
      </c>
      <c r="B52" s="6" t="s">
        <v>105</v>
      </c>
      <c r="C52" s="6" t="s">
        <v>114</v>
      </c>
      <c r="D52" s="6" t="s">
        <v>119</v>
      </c>
      <c r="E52" s="6">
        <v>37</v>
      </c>
      <c r="F52" s="7">
        <v>35</v>
      </c>
      <c r="G52" s="9">
        <v>20</v>
      </c>
      <c r="H52" s="9">
        <v>35</v>
      </c>
      <c r="I52" s="9">
        <v>525</v>
      </c>
      <c r="J52" s="6" t="s">
        <v>121</v>
      </c>
      <c r="K52" s="6" t="s">
        <v>126</v>
      </c>
      <c r="L52" s="6">
        <v>2</v>
      </c>
      <c r="M52" s="7" t="s">
        <v>127</v>
      </c>
      <c r="N52" s="6" t="str">
        <f t="shared" si="0"/>
        <v>May</v>
      </c>
      <c r="O52" s="6" t="str">
        <f t="shared" si="1"/>
        <v>Veg Pulao_Main</v>
      </c>
      <c r="P52" s="6" t="str">
        <f t="shared" si="2"/>
        <v>Average</v>
      </c>
      <c r="Q52" s="9">
        <f t="shared" si="3"/>
        <v>15</v>
      </c>
      <c r="R52" s="6" t="str">
        <f t="shared" si="4"/>
        <v>Tuesday</v>
      </c>
    </row>
    <row r="53" spans="1:18">
      <c r="A53" s="3">
        <v>45803</v>
      </c>
      <c r="B53" s="6" t="s">
        <v>103</v>
      </c>
      <c r="C53" s="6" t="s">
        <v>109</v>
      </c>
      <c r="D53" s="6" t="s">
        <v>120</v>
      </c>
      <c r="E53" s="6">
        <v>37</v>
      </c>
      <c r="F53" s="7">
        <v>22</v>
      </c>
      <c r="G53" s="9">
        <v>15</v>
      </c>
      <c r="H53" s="9">
        <v>30</v>
      </c>
      <c r="I53" s="9">
        <v>330</v>
      </c>
      <c r="J53" s="6" t="s">
        <v>122</v>
      </c>
      <c r="K53" s="6" t="s">
        <v>125</v>
      </c>
      <c r="L53" s="6">
        <v>2</v>
      </c>
      <c r="M53" s="7" t="s">
        <v>128</v>
      </c>
      <c r="N53" s="6" t="str">
        <f t="shared" si="0"/>
        <v>May</v>
      </c>
      <c r="O53" s="6" t="str">
        <f t="shared" si="1"/>
        <v>Grilled Sandwich_Snack</v>
      </c>
      <c r="P53" s="6" t="str">
        <f t="shared" si="2"/>
        <v>Average</v>
      </c>
      <c r="Q53" s="9">
        <f t="shared" si="3"/>
        <v>15</v>
      </c>
      <c r="R53" s="6" t="str">
        <f t="shared" si="4"/>
        <v>Monday</v>
      </c>
    </row>
    <row r="54" spans="1:18">
      <c r="A54" s="3">
        <v>45796</v>
      </c>
      <c r="B54" s="6" t="s">
        <v>105</v>
      </c>
      <c r="C54" s="6" t="s">
        <v>110</v>
      </c>
      <c r="D54" s="6" t="s">
        <v>120</v>
      </c>
      <c r="E54" s="6">
        <v>33</v>
      </c>
      <c r="F54" s="7">
        <v>9</v>
      </c>
      <c r="G54" s="9">
        <v>5</v>
      </c>
      <c r="H54" s="9">
        <v>10</v>
      </c>
      <c r="I54" s="9">
        <v>45</v>
      </c>
      <c r="J54" s="6" t="s">
        <v>122</v>
      </c>
      <c r="K54" s="6" t="s">
        <v>124</v>
      </c>
      <c r="L54" s="6">
        <v>5</v>
      </c>
      <c r="M54" s="7" t="s">
        <v>129</v>
      </c>
      <c r="N54" s="6" t="str">
        <f t="shared" si="0"/>
        <v>May</v>
      </c>
      <c r="O54" s="6" t="str">
        <f t="shared" si="1"/>
        <v>Samosa_Snack</v>
      </c>
      <c r="P54" s="6" t="str">
        <f t="shared" si="2"/>
        <v>Good</v>
      </c>
      <c r="Q54" s="9">
        <f t="shared" si="3"/>
        <v>5</v>
      </c>
      <c r="R54" s="6" t="str">
        <f t="shared" si="4"/>
        <v>Monday</v>
      </c>
    </row>
    <row r="55" spans="1:18">
      <c r="A55" s="3">
        <v>45830</v>
      </c>
      <c r="B55" s="6" t="s">
        <v>104</v>
      </c>
      <c r="C55" s="6" t="s">
        <v>109</v>
      </c>
      <c r="D55" s="6" t="s">
        <v>120</v>
      </c>
      <c r="E55" s="6">
        <v>36</v>
      </c>
      <c r="F55" s="7">
        <v>30</v>
      </c>
      <c r="G55" s="9">
        <v>15</v>
      </c>
      <c r="H55" s="9">
        <v>30</v>
      </c>
      <c r="I55" s="9">
        <v>450</v>
      </c>
      <c r="J55" s="6" t="s">
        <v>123</v>
      </c>
      <c r="K55" s="6" t="s">
        <v>124</v>
      </c>
      <c r="L55" s="6">
        <v>4</v>
      </c>
      <c r="M55" s="7" t="s">
        <v>128</v>
      </c>
      <c r="N55" s="6" t="str">
        <f t="shared" si="0"/>
        <v>June</v>
      </c>
      <c r="O55" s="6" t="str">
        <f t="shared" si="1"/>
        <v>Grilled Sandwich_Snack</v>
      </c>
      <c r="P55" s="6" t="str">
        <f t="shared" si="2"/>
        <v>Good</v>
      </c>
      <c r="Q55" s="9">
        <f t="shared" si="3"/>
        <v>15</v>
      </c>
      <c r="R55" s="6" t="str">
        <f t="shared" si="4"/>
        <v>Sunday</v>
      </c>
    </row>
    <row r="56" spans="1:18">
      <c r="A56" s="3">
        <v>45787</v>
      </c>
      <c r="B56" s="6" t="s">
        <v>103</v>
      </c>
      <c r="C56" s="6" t="s">
        <v>117</v>
      </c>
      <c r="D56" s="6" t="s">
        <v>120</v>
      </c>
      <c r="E56" s="6">
        <v>40</v>
      </c>
      <c r="F56" s="7">
        <v>25</v>
      </c>
      <c r="G56" s="9">
        <v>18</v>
      </c>
      <c r="H56" s="9">
        <v>40</v>
      </c>
      <c r="I56" s="9">
        <v>550</v>
      </c>
      <c r="J56" s="6" t="s">
        <v>121</v>
      </c>
      <c r="K56" s="6" t="s">
        <v>125</v>
      </c>
      <c r="L56" s="6">
        <v>4</v>
      </c>
      <c r="M56" s="7" t="s">
        <v>127</v>
      </c>
      <c r="N56" s="6" t="str">
        <f t="shared" si="0"/>
        <v>May</v>
      </c>
      <c r="O56" s="6" t="str">
        <f t="shared" si="1"/>
        <v>Paneer Roll_Snack</v>
      </c>
      <c r="P56" s="6" t="str">
        <f t="shared" si="2"/>
        <v>Good</v>
      </c>
      <c r="Q56" s="9">
        <f t="shared" si="3"/>
        <v>22</v>
      </c>
      <c r="R56" s="6" t="str">
        <f t="shared" si="4"/>
        <v>Saturday</v>
      </c>
    </row>
    <row r="57" spans="1:18">
      <c r="A57" s="3">
        <v>45816</v>
      </c>
      <c r="B57" s="6" t="s">
        <v>104</v>
      </c>
      <c r="C57" s="6" t="s">
        <v>109</v>
      </c>
      <c r="D57" s="6" t="s">
        <v>120</v>
      </c>
      <c r="E57" s="6">
        <v>74</v>
      </c>
      <c r="F57" s="7">
        <v>58</v>
      </c>
      <c r="G57" s="9">
        <v>15</v>
      </c>
      <c r="H57" s="9">
        <v>30</v>
      </c>
      <c r="I57" s="9">
        <v>870</v>
      </c>
      <c r="J57" s="6" t="s">
        <v>121</v>
      </c>
      <c r="K57" s="6" t="s">
        <v>124</v>
      </c>
      <c r="L57" s="6">
        <v>1</v>
      </c>
      <c r="M57" s="7" t="s">
        <v>127</v>
      </c>
      <c r="N57" s="6" t="str">
        <f t="shared" si="0"/>
        <v>June</v>
      </c>
      <c r="O57" s="6" t="str">
        <f t="shared" si="1"/>
        <v>Grilled Sandwich_Snack</v>
      </c>
      <c r="P57" s="6" t="str">
        <f t="shared" si="2"/>
        <v>Average</v>
      </c>
      <c r="Q57" s="9">
        <f t="shared" si="3"/>
        <v>15</v>
      </c>
      <c r="R57" s="6" t="str">
        <f t="shared" si="4"/>
        <v>Sunday</v>
      </c>
    </row>
    <row r="58" spans="1:18">
      <c r="A58" s="3">
        <v>45851</v>
      </c>
      <c r="B58" s="6" t="s">
        <v>105</v>
      </c>
      <c r="C58" s="6" t="s">
        <v>114</v>
      </c>
      <c r="D58" s="6" t="s">
        <v>119</v>
      </c>
      <c r="E58" s="6">
        <v>92</v>
      </c>
      <c r="F58" s="7">
        <v>22</v>
      </c>
      <c r="G58" s="9">
        <v>20</v>
      </c>
      <c r="H58" s="9">
        <v>35</v>
      </c>
      <c r="I58" s="9">
        <v>330</v>
      </c>
      <c r="J58" s="6" t="s">
        <v>121</v>
      </c>
      <c r="K58" s="6" t="s">
        <v>125</v>
      </c>
      <c r="L58" s="6">
        <v>5</v>
      </c>
      <c r="M58" s="7" t="s">
        <v>128</v>
      </c>
      <c r="N58" s="6" t="str">
        <f t="shared" si="0"/>
        <v>July</v>
      </c>
      <c r="O58" s="6" t="str">
        <f t="shared" si="1"/>
        <v>Veg Pulao_Main</v>
      </c>
      <c r="P58" s="6" t="str">
        <f t="shared" si="2"/>
        <v>Good</v>
      </c>
      <c r="Q58" s="9">
        <f t="shared" si="3"/>
        <v>15</v>
      </c>
      <c r="R58" s="6" t="str">
        <f t="shared" si="4"/>
        <v>Sunday</v>
      </c>
    </row>
    <row r="59" spans="1:18">
      <c r="A59" s="3">
        <v>45787</v>
      </c>
      <c r="B59" s="6" t="s">
        <v>104</v>
      </c>
      <c r="C59" s="6" t="s">
        <v>110</v>
      </c>
      <c r="D59" s="6" t="s">
        <v>120</v>
      </c>
      <c r="E59" s="6">
        <v>99</v>
      </c>
      <c r="F59" s="7">
        <v>23</v>
      </c>
      <c r="G59" s="9">
        <v>5</v>
      </c>
      <c r="H59" s="9">
        <v>10</v>
      </c>
      <c r="I59" s="9">
        <v>115</v>
      </c>
      <c r="J59" s="6" t="s">
        <v>122</v>
      </c>
      <c r="K59" s="6" t="s">
        <v>124</v>
      </c>
      <c r="L59" s="6">
        <v>5</v>
      </c>
      <c r="M59" s="7" t="s">
        <v>127</v>
      </c>
      <c r="N59" s="6" t="str">
        <f t="shared" si="0"/>
        <v>May</v>
      </c>
      <c r="O59" s="6" t="str">
        <f t="shared" si="1"/>
        <v>Samosa_Snack</v>
      </c>
      <c r="P59" s="6" t="str">
        <f t="shared" si="2"/>
        <v>Good</v>
      </c>
      <c r="Q59" s="9">
        <f t="shared" si="3"/>
        <v>5</v>
      </c>
      <c r="R59" s="6" t="str">
        <f t="shared" si="4"/>
        <v>Saturday</v>
      </c>
    </row>
    <row r="60" spans="1:18">
      <c r="A60" s="3">
        <v>45860</v>
      </c>
      <c r="B60" s="6" t="s">
        <v>104</v>
      </c>
      <c r="C60" s="6" t="s">
        <v>108</v>
      </c>
      <c r="D60" s="6" t="s">
        <v>119</v>
      </c>
      <c r="E60" s="6">
        <v>50</v>
      </c>
      <c r="F60" s="7">
        <v>37</v>
      </c>
      <c r="G60" s="9">
        <v>25</v>
      </c>
      <c r="H60" s="9">
        <v>45</v>
      </c>
      <c r="I60" s="9">
        <v>740</v>
      </c>
      <c r="J60" s="6" t="s">
        <v>122</v>
      </c>
      <c r="K60" s="6" t="s">
        <v>125</v>
      </c>
      <c r="L60" s="6">
        <v>3</v>
      </c>
      <c r="M60" s="7" t="s">
        <v>127</v>
      </c>
      <c r="N60" s="6" t="str">
        <f t="shared" si="0"/>
        <v>July</v>
      </c>
      <c r="O60" s="6" t="str">
        <f t="shared" si="1"/>
        <v>Chole Bhature_Main</v>
      </c>
      <c r="P60" s="6" t="str">
        <f t="shared" si="2"/>
        <v>Average</v>
      </c>
      <c r="Q60" s="9">
        <f t="shared" si="3"/>
        <v>20</v>
      </c>
      <c r="R60" s="6" t="str">
        <f t="shared" si="4"/>
        <v>Tuesday</v>
      </c>
    </row>
    <row r="61" spans="1:18">
      <c r="A61" s="3">
        <v>45779</v>
      </c>
      <c r="B61" s="6" t="s">
        <v>103</v>
      </c>
      <c r="C61" s="6" t="s">
        <v>117</v>
      </c>
      <c r="D61" s="6" t="s">
        <v>120</v>
      </c>
      <c r="E61" s="6">
        <v>76</v>
      </c>
      <c r="F61" s="7">
        <v>50</v>
      </c>
      <c r="G61" s="9">
        <v>18</v>
      </c>
      <c r="H61" s="9">
        <v>40</v>
      </c>
      <c r="I61" s="9">
        <v>1100</v>
      </c>
      <c r="J61" s="6" t="s">
        <v>121</v>
      </c>
      <c r="K61" s="6" t="s">
        <v>126</v>
      </c>
      <c r="L61" s="6">
        <v>2</v>
      </c>
      <c r="M61" s="7" t="s">
        <v>128</v>
      </c>
      <c r="N61" s="6" t="str">
        <f t="shared" si="0"/>
        <v>May</v>
      </c>
      <c r="O61" s="6" t="str">
        <f t="shared" si="1"/>
        <v>Paneer Roll_Snack</v>
      </c>
      <c r="P61" s="6" t="str">
        <f t="shared" si="2"/>
        <v>Average</v>
      </c>
      <c r="Q61" s="9">
        <f t="shared" si="3"/>
        <v>22</v>
      </c>
      <c r="R61" s="6" t="str">
        <f t="shared" si="4"/>
        <v>Friday</v>
      </c>
    </row>
    <row r="62" spans="1:18">
      <c r="A62" s="3">
        <v>45850</v>
      </c>
      <c r="B62" s="6" t="s">
        <v>104</v>
      </c>
      <c r="C62" s="6" t="s">
        <v>106</v>
      </c>
      <c r="D62" s="6" t="s">
        <v>118</v>
      </c>
      <c r="E62" s="6">
        <v>77</v>
      </c>
      <c r="F62" s="7">
        <v>11</v>
      </c>
      <c r="G62" s="9">
        <v>12</v>
      </c>
      <c r="H62" s="9">
        <v>25</v>
      </c>
      <c r="I62" s="9">
        <v>143</v>
      </c>
      <c r="J62" s="6" t="s">
        <v>122</v>
      </c>
      <c r="K62" s="6" t="s">
        <v>126</v>
      </c>
      <c r="L62" s="6">
        <v>5</v>
      </c>
      <c r="M62" s="7" t="s">
        <v>129</v>
      </c>
      <c r="N62" s="6" t="str">
        <f t="shared" si="0"/>
        <v>July</v>
      </c>
      <c r="O62" s="6" t="str">
        <f t="shared" si="1"/>
        <v>Mango Lassi_Beverage</v>
      </c>
      <c r="P62" s="6" t="str">
        <f t="shared" si="2"/>
        <v>Good</v>
      </c>
      <c r="Q62" s="9">
        <f t="shared" si="3"/>
        <v>13</v>
      </c>
      <c r="R62" s="6" t="str">
        <f t="shared" si="4"/>
        <v>Saturday</v>
      </c>
    </row>
    <row r="63" spans="1:18">
      <c r="A63" s="3">
        <v>45819</v>
      </c>
      <c r="B63" s="6" t="s">
        <v>104</v>
      </c>
      <c r="C63" s="6" t="s">
        <v>107</v>
      </c>
      <c r="D63" s="6" t="s">
        <v>118</v>
      </c>
      <c r="E63" s="6">
        <v>49</v>
      </c>
      <c r="F63" s="7">
        <v>29</v>
      </c>
      <c r="G63" s="9">
        <v>10</v>
      </c>
      <c r="H63" s="9">
        <v>22</v>
      </c>
      <c r="I63" s="9">
        <v>348</v>
      </c>
      <c r="J63" s="6" t="s">
        <v>121</v>
      </c>
      <c r="K63" s="6" t="s">
        <v>126</v>
      </c>
      <c r="L63" s="6">
        <v>2</v>
      </c>
      <c r="M63" s="7" t="s">
        <v>128</v>
      </c>
      <c r="N63" s="6" t="str">
        <f t="shared" si="0"/>
        <v>June</v>
      </c>
      <c r="O63" s="6" t="str">
        <f t="shared" si="1"/>
        <v>Mojito_Beverage</v>
      </c>
      <c r="P63" s="6" t="str">
        <f t="shared" si="2"/>
        <v>Average</v>
      </c>
      <c r="Q63" s="9">
        <f t="shared" si="3"/>
        <v>12</v>
      </c>
      <c r="R63" s="6" t="str">
        <f t="shared" si="4"/>
        <v>Wednesday</v>
      </c>
    </row>
    <row r="64" spans="1:18">
      <c r="A64" s="3">
        <v>45797</v>
      </c>
      <c r="B64" s="6" t="s">
        <v>105</v>
      </c>
      <c r="C64" s="6" t="s">
        <v>115</v>
      </c>
      <c r="D64" s="6" t="s">
        <v>119</v>
      </c>
      <c r="E64" s="6">
        <v>59</v>
      </c>
      <c r="F64" s="7">
        <v>49</v>
      </c>
      <c r="G64" s="9">
        <v>6</v>
      </c>
      <c r="H64" s="9">
        <v>12</v>
      </c>
      <c r="I64" s="9">
        <v>294</v>
      </c>
      <c r="J64" s="6" t="s">
        <v>122</v>
      </c>
      <c r="K64" s="6" t="s">
        <v>125</v>
      </c>
      <c r="L64" s="6">
        <v>1</v>
      </c>
      <c r="M64" s="7" t="s">
        <v>127</v>
      </c>
      <c r="N64" s="6" t="str">
        <f t="shared" si="0"/>
        <v>May</v>
      </c>
      <c r="O64" s="6" t="str">
        <f t="shared" si="1"/>
        <v>Chapati_Main</v>
      </c>
      <c r="P64" s="6" t="str">
        <f t="shared" si="2"/>
        <v>Average</v>
      </c>
      <c r="Q64" s="9">
        <f t="shared" si="3"/>
        <v>6</v>
      </c>
      <c r="R64" s="6" t="str">
        <f t="shared" si="4"/>
        <v>Tuesday</v>
      </c>
    </row>
    <row r="65" spans="1:18">
      <c r="A65" s="3">
        <v>45829</v>
      </c>
      <c r="B65" s="6" t="s">
        <v>103</v>
      </c>
      <c r="C65" s="6" t="s">
        <v>115</v>
      </c>
      <c r="D65" s="6" t="s">
        <v>119</v>
      </c>
      <c r="E65" s="6">
        <v>74</v>
      </c>
      <c r="F65" s="7">
        <v>23</v>
      </c>
      <c r="G65" s="9">
        <v>6</v>
      </c>
      <c r="H65" s="9">
        <v>12</v>
      </c>
      <c r="I65" s="9">
        <v>138</v>
      </c>
      <c r="J65" s="6" t="s">
        <v>123</v>
      </c>
      <c r="K65" s="6" t="s">
        <v>126</v>
      </c>
      <c r="L65" s="6">
        <v>3</v>
      </c>
      <c r="M65" s="7" t="s">
        <v>128</v>
      </c>
      <c r="N65" s="6" t="str">
        <f t="shared" si="0"/>
        <v>June</v>
      </c>
      <c r="O65" s="6" t="str">
        <f t="shared" si="1"/>
        <v>Chapati_Main</v>
      </c>
      <c r="P65" s="6" t="str">
        <f t="shared" si="2"/>
        <v>Average</v>
      </c>
      <c r="Q65" s="9">
        <f t="shared" si="3"/>
        <v>6</v>
      </c>
      <c r="R65" s="6" t="str">
        <f t="shared" si="4"/>
        <v>Saturday</v>
      </c>
    </row>
    <row r="66" spans="1:18">
      <c r="A66" s="3">
        <v>45800</v>
      </c>
      <c r="B66" s="6" t="s">
        <v>105</v>
      </c>
      <c r="C66" s="6" t="s">
        <v>117</v>
      </c>
      <c r="D66" s="6" t="s">
        <v>120</v>
      </c>
      <c r="E66" s="6">
        <v>47</v>
      </c>
      <c r="F66" s="7">
        <v>44</v>
      </c>
      <c r="G66" s="9">
        <v>18</v>
      </c>
      <c r="H66" s="9">
        <v>40</v>
      </c>
      <c r="I66" s="9">
        <v>968</v>
      </c>
      <c r="J66" s="6" t="s">
        <v>121</v>
      </c>
      <c r="K66" s="6" t="s">
        <v>125</v>
      </c>
      <c r="L66" s="6">
        <v>5</v>
      </c>
      <c r="M66" s="7" t="s">
        <v>128</v>
      </c>
      <c r="N66" s="6" t="str">
        <f t="shared" ref="N66:N129" si="5">TEXT(A66,"mmmm")</f>
        <v>May</v>
      </c>
      <c r="O66" s="6" t="str">
        <f t="shared" ref="O66:O129" si="6">C66 &amp; "_" &amp; D66</f>
        <v>Paneer Roll_Snack</v>
      </c>
      <c r="P66" s="6" t="str">
        <f t="shared" ref="P66:P129" si="7">IF(L66&gt;=4,"Good",IF(L66,"Average","Poor"))</f>
        <v>Good</v>
      </c>
      <c r="Q66" s="9">
        <f t="shared" ref="Q66:Q129" si="8">H66 - G66</f>
        <v>22</v>
      </c>
      <c r="R66" s="6" t="str">
        <f t="shared" ref="R66:R129" si="9">TEXT(A66,"dddd")</f>
        <v>Friday</v>
      </c>
    </row>
    <row r="67" spans="1:18">
      <c r="A67" s="3">
        <v>45863</v>
      </c>
      <c r="B67" s="6" t="s">
        <v>105</v>
      </c>
      <c r="C67" s="6" t="s">
        <v>109</v>
      </c>
      <c r="D67" s="6" t="s">
        <v>120</v>
      </c>
      <c r="E67" s="6">
        <v>11</v>
      </c>
      <c r="F67" s="7">
        <v>8</v>
      </c>
      <c r="G67" s="9">
        <v>15</v>
      </c>
      <c r="H67" s="9">
        <v>30</v>
      </c>
      <c r="I67" s="9">
        <v>120</v>
      </c>
      <c r="J67" s="6" t="s">
        <v>121</v>
      </c>
      <c r="K67" s="6" t="s">
        <v>126</v>
      </c>
      <c r="L67" s="6">
        <v>2</v>
      </c>
      <c r="M67" s="7" t="s">
        <v>128</v>
      </c>
      <c r="N67" s="6" t="str">
        <f t="shared" si="5"/>
        <v>July</v>
      </c>
      <c r="O67" s="6" t="str">
        <f t="shared" si="6"/>
        <v>Grilled Sandwich_Snack</v>
      </c>
      <c r="P67" s="6" t="str">
        <f t="shared" si="7"/>
        <v>Average</v>
      </c>
      <c r="Q67" s="9">
        <f t="shared" si="8"/>
        <v>15</v>
      </c>
      <c r="R67" s="6" t="str">
        <f t="shared" si="9"/>
        <v>Friday</v>
      </c>
    </row>
    <row r="68" spans="1:18">
      <c r="A68" s="3">
        <v>45853</v>
      </c>
      <c r="B68" s="6" t="s">
        <v>104</v>
      </c>
      <c r="C68" s="6" t="s">
        <v>116</v>
      </c>
      <c r="D68" s="6" t="s">
        <v>120</v>
      </c>
      <c r="E68" s="6">
        <v>75</v>
      </c>
      <c r="F68" s="7">
        <v>70</v>
      </c>
      <c r="G68" s="9">
        <v>6</v>
      </c>
      <c r="H68" s="9">
        <v>14</v>
      </c>
      <c r="I68" s="9">
        <v>560</v>
      </c>
      <c r="J68" s="6" t="s">
        <v>123</v>
      </c>
      <c r="K68" s="6" t="s">
        <v>125</v>
      </c>
      <c r="L68" s="6">
        <v>5</v>
      </c>
      <c r="M68" s="7" t="s">
        <v>129</v>
      </c>
      <c r="N68" s="6" t="str">
        <f t="shared" si="5"/>
        <v>July</v>
      </c>
      <c r="O68" s="6" t="str">
        <f t="shared" si="6"/>
        <v>Sundal_Snack</v>
      </c>
      <c r="P68" s="6" t="str">
        <f t="shared" si="7"/>
        <v>Good</v>
      </c>
      <c r="Q68" s="9">
        <f t="shared" si="8"/>
        <v>8</v>
      </c>
      <c r="R68" s="6" t="str">
        <f t="shared" si="9"/>
        <v>Tuesday</v>
      </c>
    </row>
    <row r="69" spans="1:18">
      <c r="A69" s="3">
        <v>45861</v>
      </c>
      <c r="B69" s="6" t="s">
        <v>103</v>
      </c>
      <c r="C69" s="6" t="s">
        <v>116</v>
      </c>
      <c r="D69" s="6" t="s">
        <v>120</v>
      </c>
      <c r="E69" s="6">
        <v>97</v>
      </c>
      <c r="F69" s="7">
        <v>19</v>
      </c>
      <c r="G69" s="9">
        <v>6</v>
      </c>
      <c r="H69" s="9">
        <v>14</v>
      </c>
      <c r="I69" s="9">
        <v>152</v>
      </c>
      <c r="J69" s="6" t="s">
        <v>121</v>
      </c>
      <c r="K69" s="6" t="s">
        <v>125</v>
      </c>
      <c r="L69" s="6">
        <v>3</v>
      </c>
      <c r="M69" s="7" t="s">
        <v>129</v>
      </c>
      <c r="N69" s="6" t="str">
        <f t="shared" si="5"/>
        <v>July</v>
      </c>
      <c r="O69" s="6" t="str">
        <f t="shared" si="6"/>
        <v>Sundal_Snack</v>
      </c>
      <c r="P69" s="6" t="str">
        <f t="shared" si="7"/>
        <v>Average</v>
      </c>
      <c r="Q69" s="9">
        <f t="shared" si="8"/>
        <v>8</v>
      </c>
      <c r="R69" s="6" t="str">
        <f t="shared" si="9"/>
        <v>Wednesday</v>
      </c>
    </row>
    <row r="70" spans="1:18">
      <c r="A70" s="3">
        <v>45799</v>
      </c>
      <c r="B70" s="6" t="s">
        <v>103</v>
      </c>
      <c r="C70" s="6" t="s">
        <v>107</v>
      </c>
      <c r="D70" s="6" t="s">
        <v>118</v>
      </c>
      <c r="E70" s="6">
        <v>43</v>
      </c>
      <c r="F70" s="7">
        <v>10</v>
      </c>
      <c r="G70" s="9">
        <v>10</v>
      </c>
      <c r="H70" s="9">
        <v>22</v>
      </c>
      <c r="I70" s="9">
        <v>120</v>
      </c>
      <c r="J70" s="6" t="s">
        <v>122</v>
      </c>
      <c r="K70" s="6" t="s">
        <v>125</v>
      </c>
      <c r="L70" s="6">
        <v>2</v>
      </c>
      <c r="M70" s="7" t="s">
        <v>127</v>
      </c>
      <c r="N70" s="6" t="str">
        <f t="shared" si="5"/>
        <v>May</v>
      </c>
      <c r="O70" s="6" t="str">
        <f t="shared" si="6"/>
        <v>Mojito_Beverage</v>
      </c>
      <c r="P70" s="6" t="str">
        <f t="shared" si="7"/>
        <v>Average</v>
      </c>
      <c r="Q70" s="9">
        <f t="shared" si="8"/>
        <v>12</v>
      </c>
      <c r="R70" s="6" t="str">
        <f t="shared" si="9"/>
        <v>Thursday</v>
      </c>
    </row>
    <row r="71" spans="1:18">
      <c r="A71" s="3">
        <v>45787</v>
      </c>
      <c r="B71" s="6" t="s">
        <v>103</v>
      </c>
      <c r="C71" s="6" t="s">
        <v>114</v>
      </c>
      <c r="D71" s="6" t="s">
        <v>119</v>
      </c>
      <c r="E71" s="6">
        <v>42</v>
      </c>
      <c r="F71" s="7">
        <v>18</v>
      </c>
      <c r="G71" s="9">
        <v>20</v>
      </c>
      <c r="H71" s="9">
        <v>35</v>
      </c>
      <c r="I71" s="9">
        <v>270</v>
      </c>
      <c r="J71" s="6" t="s">
        <v>122</v>
      </c>
      <c r="K71" s="6" t="s">
        <v>125</v>
      </c>
      <c r="L71" s="6">
        <v>3</v>
      </c>
      <c r="M71" s="7" t="s">
        <v>127</v>
      </c>
      <c r="N71" s="6" t="str">
        <f t="shared" si="5"/>
        <v>May</v>
      </c>
      <c r="O71" s="6" t="str">
        <f t="shared" si="6"/>
        <v>Veg Pulao_Main</v>
      </c>
      <c r="P71" s="6" t="str">
        <f t="shared" si="7"/>
        <v>Average</v>
      </c>
      <c r="Q71" s="9">
        <f t="shared" si="8"/>
        <v>15</v>
      </c>
      <c r="R71" s="6" t="str">
        <f t="shared" si="9"/>
        <v>Saturday</v>
      </c>
    </row>
    <row r="72" spans="1:18">
      <c r="A72" s="3">
        <v>45822</v>
      </c>
      <c r="B72" s="6" t="s">
        <v>104</v>
      </c>
      <c r="C72" s="6" t="s">
        <v>116</v>
      </c>
      <c r="D72" s="6" t="s">
        <v>120</v>
      </c>
      <c r="E72" s="6">
        <v>13</v>
      </c>
      <c r="F72" s="7">
        <v>9</v>
      </c>
      <c r="G72" s="9">
        <v>6</v>
      </c>
      <c r="H72" s="9">
        <v>14</v>
      </c>
      <c r="I72" s="9">
        <v>72</v>
      </c>
      <c r="J72" s="6" t="s">
        <v>122</v>
      </c>
      <c r="K72" s="6" t="s">
        <v>126</v>
      </c>
      <c r="L72" s="6">
        <v>1</v>
      </c>
      <c r="M72" s="7" t="s">
        <v>128</v>
      </c>
      <c r="N72" s="6" t="str">
        <f t="shared" si="5"/>
        <v>June</v>
      </c>
      <c r="O72" s="6" t="str">
        <f t="shared" si="6"/>
        <v>Sundal_Snack</v>
      </c>
      <c r="P72" s="6" t="str">
        <f t="shared" si="7"/>
        <v>Average</v>
      </c>
      <c r="Q72" s="9">
        <f t="shared" si="8"/>
        <v>8</v>
      </c>
      <c r="R72" s="6" t="str">
        <f t="shared" si="9"/>
        <v>Saturday</v>
      </c>
    </row>
    <row r="73" spans="1:18">
      <c r="A73" s="3">
        <v>45852</v>
      </c>
      <c r="B73" s="6" t="s">
        <v>103</v>
      </c>
      <c r="C73" s="6" t="s">
        <v>106</v>
      </c>
      <c r="D73" s="6" t="s">
        <v>118</v>
      </c>
      <c r="E73" s="6">
        <v>37</v>
      </c>
      <c r="F73" s="7">
        <v>11</v>
      </c>
      <c r="G73" s="9">
        <v>12</v>
      </c>
      <c r="H73" s="9">
        <v>25</v>
      </c>
      <c r="I73" s="9">
        <v>143</v>
      </c>
      <c r="J73" s="6" t="s">
        <v>123</v>
      </c>
      <c r="K73" s="6" t="s">
        <v>124</v>
      </c>
      <c r="L73" s="6">
        <v>3</v>
      </c>
      <c r="M73" s="7" t="s">
        <v>127</v>
      </c>
      <c r="N73" s="6" t="str">
        <f t="shared" si="5"/>
        <v>July</v>
      </c>
      <c r="O73" s="6" t="str">
        <f t="shared" si="6"/>
        <v>Mango Lassi_Beverage</v>
      </c>
      <c r="P73" s="6" t="str">
        <f t="shared" si="7"/>
        <v>Average</v>
      </c>
      <c r="Q73" s="9">
        <f t="shared" si="8"/>
        <v>13</v>
      </c>
      <c r="R73" s="6" t="str">
        <f t="shared" si="9"/>
        <v>Monday</v>
      </c>
    </row>
    <row r="74" spans="1:18">
      <c r="A74" s="3">
        <v>45825</v>
      </c>
      <c r="B74" s="6" t="s">
        <v>104</v>
      </c>
      <c r="C74" s="6" t="s">
        <v>115</v>
      </c>
      <c r="D74" s="6" t="s">
        <v>119</v>
      </c>
      <c r="E74" s="6">
        <v>60</v>
      </c>
      <c r="F74" s="7">
        <v>35</v>
      </c>
      <c r="G74" s="9">
        <v>6</v>
      </c>
      <c r="H74" s="9">
        <v>12</v>
      </c>
      <c r="I74" s="9">
        <v>210</v>
      </c>
      <c r="J74" s="6" t="s">
        <v>122</v>
      </c>
      <c r="K74" s="6" t="s">
        <v>125</v>
      </c>
      <c r="L74" s="6">
        <v>4</v>
      </c>
      <c r="M74" s="7" t="s">
        <v>129</v>
      </c>
      <c r="N74" s="6" t="str">
        <f t="shared" si="5"/>
        <v>June</v>
      </c>
      <c r="O74" s="6" t="str">
        <f t="shared" si="6"/>
        <v>Chapati_Main</v>
      </c>
      <c r="P74" s="6" t="str">
        <f t="shared" si="7"/>
        <v>Good</v>
      </c>
      <c r="Q74" s="9">
        <f t="shared" si="8"/>
        <v>6</v>
      </c>
      <c r="R74" s="6" t="str">
        <f t="shared" si="9"/>
        <v>Tuesday</v>
      </c>
    </row>
    <row r="75" spans="1:18">
      <c r="A75" s="3">
        <v>45849</v>
      </c>
      <c r="B75" s="6" t="s">
        <v>103</v>
      </c>
      <c r="C75" s="6" t="s">
        <v>115</v>
      </c>
      <c r="D75" s="6" t="s">
        <v>119</v>
      </c>
      <c r="E75" s="6">
        <v>89</v>
      </c>
      <c r="F75" s="7">
        <v>36</v>
      </c>
      <c r="G75" s="9">
        <v>6</v>
      </c>
      <c r="H75" s="9">
        <v>12</v>
      </c>
      <c r="I75" s="9">
        <v>216</v>
      </c>
      <c r="J75" s="6" t="s">
        <v>122</v>
      </c>
      <c r="K75" s="6" t="s">
        <v>125</v>
      </c>
      <c r="L75" s="6">
        <v>2</v>
      </c>
      <c r="M75" s="7" t="s">
        <v>128</v>
      </c>
      <c r="N75" s="6" t="str">
        <f t="shared" si="5"/>
        <v>July</v>
      </c>
      <c r="O75" s="6" t="str">
        <f t="shared" si="6"/>
        <v>Chapati_Main</v>
      </c>
      <c r="P75" s="6" t="str">
        <f t="shared" si="7"/>
        <v>Average</v>
      </c>
      <c r="Q75" s="9">
        <f t="shared" si="8"/>
        <v>6</v>
      </c>
      <c r="R75" s="6" t="str">
        <f t="shared" si="9"/>
        <v>Friday</v>
      </c>
    </row>
    <row r="76" spans="1:18">
      <c r="A76" s="3">
        <v>45790</v>
      </c>
      <c r="B76" s="6" t="s">
        <v>105</v>
      </c>
      <c r="C76" s="6" t="s">
        <v>111</v>
      </c>
      <c r="D76" s="6" t="s">
        <v>118</v>
      </c>
      <c r="E76" s="6">
        <v>63</v>
      </c>
      <c r="F76" s="7">
        <v>14</v>
      </c>
      <c r="G76" s="9">
        <v>10</v>
      </c>
      <c r="H76" s="9">
        <v>22</v>
      </c>
      <c r="I76" s="9">
        <v>168</v>
      </c>
      <c r="J76" s="6" t="s">
        <v>122</v>
      </c>
      <c r="K76" s="6" t="s">
        <v>124</v>
      </c>
      <c r="L76" s="6">
        <v>4</v>
      </c>
      <c r="M76" s="7" t="s">
        <v>128</v>
      </c>
      <c r="N76" s="6" t="str">
        <f t="shared" si="5"/>
        <v>May</v>
      </c>
      <c r="O76" s="6" t="str">
        <f t="shared" si="6"/>
        <v>Lemon Juice_Beverage</v>
      </c>
      <c r="P76" s="6" t="str">
        <f t="shared" si="7"/>
        <v>Good</v>
      </c>
      <c r="Q76" s="9">
        <f t="shared" si="8"/>
        <v>12</v>
      </c>
      <c r="R76" s="6" t="str">
        <f t="shared" si="9"/>
        <v>Tuesday</v>
      </c>
    </row>
    <row r="77" spans="1:18">
      <c r="A77" s="3">
        <v>45778</v>
      </c>
      <c r="B77" s="6" t="s">
        <v>105</v>
      </c>
      <c r="C77" s="6" t="s">
        <v>107</v>
      </c>
      <c r="D77" s="6" t="s">
        <v>118</v>
      </c>
      <c r="E77" s="6">
        <v>46</v>
      </c>
      <c r="F77" s="7">
        <v>10</v>
      </c>
      <c r="G77" s="9">
        <v>10</v>
      </c>
      <c r="H77" s="9">
        <v>22</v>
      </c>
      <c r="I77" s="9">
        <v>120</v>
      </c>
      <c r="J77" s="6" t="s">
        <v>121</v>
      </c>
      <c r="K77" s="6" t="s">
        <v>125</v>
      </c>
      <c r="L77" s="6">
        <v>4</v>
      </c>
      <c r="M77" s="7" t="s">
        <v>129</v>
      </c>
      <c r="N77" s="6" t="str">
        <f t="shared" si="5"/>
        <v>May</v>
      </c>
      <c r="O77" s="6" t="str">
        <f t="shared" si="6"/>
        <v>Mojito_Beverage</v>
      </c>
      <c r="P77" s="6" t="str">
        <f t="shared" si="7"/>
        <v>Good</v>
      </c>
      <c r="Q77" s="9">
        <f t="shared" si="8"/>
        <v>12</v>
      </c>
      <c r="R77" s="6" t="str">
        <f t="shared" si="9"/>
        <v>Thursday</v>
      </c>
    </row>
    <row r="78" spans="1:18">
      <c r="A78" s="3">
        <v>45843</v>
      </c>
      <c r="B78" s="6" t="s">
        <v>104</v>
      </c>
      <c r="C78" s="6" t="s">
        <v>113</v>
      </c>
      <c r="D78" s="6" t="s">
        <v>119</v>
      </c>
      <c r="E78" s="6">
        <v>81</v>
      </c>
      <c r="F78" s="7">
        <v>59</v>
      </c>
      <c r="G78" s="9">
        <v>8</v>
      </c>
      <c r="H78" s="9">
        <v>20</v>
      </c>
      <c r="I78" s="9">
        <v>708</v>
      </c>
      <c r="J78" s="6" t="s">
        <v>123</v>
      </c>
      <c r="K78" s="6" t="s">
        <v>126</v>
      </c>
      <c r="L78" s="6">
        <v>4</v>
      </c>
      <c r="M78" s="7" t="s">
        <v>127</v>
      </c>
      <c r="N78" s="6" t="str">
        <f t="shared" si="5"/>
        <v>July</v>
      </c>
      <c r="O78" s="6" t="str">
        <f t="shared" si="6"/>
        <v>Idli_Main</v>
      </c>
      <c r="P78" s="6" t="str">
        <f t="shared" si="7"/>
        <v>Good</v>
      </c>
      <c r="Q78" s="9">
        <f t="shared" si="8"/>
        <v>12</v>
      </c>
      <c r="R78" s="6" t="str">
        <f t="shared" si="9"/>
        <v>Saturday</v>
      </c>
    </row>
    <row r="79" spans="1:18">
      <c r="A79" s="3">
        <v>45794</v>
      </c>
      <c r="B79" s="6" t="s">
        <v>103</v>
      </c>
      <c r="C79" s="6" t="s">
        <v>110</v>
      </c>
      <c r="D79" s="6" t="s">
        <v>120</v>
      </c>
      <c r="E79" s="6">
        <v>88</v>
      </c>
      <c r="F79" s="7">
        <v>19</v>
      </c>
      <c r="G79" s="9">
        <v>5</v>
      </c>
      <c r="H79" s="9">
        <v>10</v>
      </c>
      <c r="I79" s="9">
        <v>95</v>
      </c>
      <c r="J79" s="6" t="s">
        <v>121</v>
      </c>
      <c r="K79" s="6" t="s">
        <v>125</v>
      </c>
      <c r="L79" s="6">
        <v>5</v>
      </c>
      <c r="M79" s="7" t="s">
        <v>128</v>
      </c>
      <c r="N79" s="6" t="str">
        <f t="shared" si="5"/>
        <v>May</v>
      </c>
      <c r="O79" s="6" t="str">
        <f t="shared" si="6"/>
        <v>Samosa_Snack</v>
      </c>
      <c r="P79" s="6" t="str">
        <f t="shared" si="7"/>
        <v>Good</v>
      </c>
      <c r="Q79" s="9">
        <f t="shared" si="8"/>
        <v>5</v>
      </c>
      <c r="R79" s="6" t="str">
        <f t="shared" si="9"/>
        <v>Saturday</v>
      </c>
    </row>
    <row r="80" spans="1:18">
      <c r="A80" s="3">
        <v>45787</v>
      </c>
      <c r="B80" s="6" t="s">
        <v>104</v>
      </c>
      <c r="C80" s="6" t="s">
        <v>115</v>
      </c>
      <c r="D80" s="6" t="s">
        <v>119</v>
      </c>
      <c r="E80" s="6">
        <v>87</v>
      </c>
      <c r="F80" s="7">
        <v>77</v>
      </c>
      <c r="G80" s="9">
        <v>6</v>
      </c>
      <c r="H80" s="9">
        <v>12</v>
      </c>
      <c r="I80" s="9">
        <v>462</v>
      </c>
      <c r="J80" s="6" t="s">
        <v>123</v>
      </c>
      <c r="K80" s="6" t="s">
        <v>126</v>
      </c>
      <c r="L80" s="6">
        <v>1</v>
      </c>
      <c r="M80" s="7" t="s">
        <v>128</v>
      </c>
      <c r="N80" s="6" t="str">
        <f t="shared" si="5"/>
        <v>May</v>
      </c>
      <c r="O80" s="6" t="str">
        <f t="shared" si="6"/>
        <v>Chapati_Main</v>
      </c>
      <c r="P80" s="6" t="str">
        <f t="shared" si="7"/>
        <v>Average</v>
      </c>
      <c r="Q80" s="9">
        <f t="shared" si="8"/>
        <v>6</v>
      </c>
      <c r="R80" s="6" t="str">
        <f t="shared" si="9"/>
        <v>Saturday</v>
      </c>
    </row>
    <row r="81" spans="1:18">
      <c r="A81" s="3">
        <v>45776</v>
      </c>
      <c r="B81" s="6" t="s">
        <v>104</v>
      </c>
      <c r="C81" s="6" t="s">
        <v>110</v>
      </c>
      <c r="D81" s="6" t="s">
        <v>120</v>
      </c>
      <c r="E81" s="6">
        <v>28</v>
      </c>
      <c r="F81" s="7">
        <v>14</v>
      </c>
      <c r="G81" s="9">
        <v>5</v>
      </c>
      <c r="H81" s="9">
        <v>10</v>
      </c>
      <c r="I81" s="9">
        <v>70</v>
      </c>
      <c r="J81" s="6" t="s">
        <v>121</v>
      </c>
      <c r="K81" s="6" t="s">
        <v>125</v>
      </c>
      <c r="L81" s="6">
        <v>2</v>
      </c>
      <c r="M81" s="7" t="s">
        <v>128</v>
      </c>
      <c r="N81" s="6" t="str">
        <f t="shared" si="5"/>
        <v>April</v>
      </c>
      <c r="O81" s="6" t="str">
        <f t="shared" si="6"/>
        <v>Samosa_Snack</v>
      </c>
      <c r="P81" s="6" t="str">
        <f t="shared" si="7"/>
        <v>Average</v>
      </c>
      <c r="Q81" s="9">
        <f t="shared" si="8"/>
        <v>5</v>
      </c>
      <c r="R81" s="6" t="str">
        <f t="shared" si="9"/>
        <v>Tuesday</v>
      </c>
    </row>
    <row r="82" spans="1:18">
      <c r="A82" s="3">
        <v>45834</v>
      </c>
      <c r="B82" s="6" t="s">
        <v>105</v>
      </c>
      <c r="C82" s="6" t="s">
        <v>112</v>
      </c>
      <c r="D82" s="6" t="s">
        <v>118</v>
      </c>
      <c r="E82" s="6">
        <v>52</v>
      </c>
      <c r="F82" s="7">
        <v>8</v>
      </c>
      <c r="G82" s="9">
        <v>12</v>
      </c>
      <c r="H82" s="9">
        <v>28</v>
      </c>
      <c r="I82" s="9">
        <v>128</v>
      </c>
      <c r="J82" s="6" t="s">
        <v>121</v>
      </c>
      <c r="K82" s="6" t="s">
        <v>126</v>
      </c>
      <c r="L82" s="6">
        <v>1</v>
      </c>
      <c r="M82" s="7" t="s">
        <v>128</v>
      </c>
      <c r="N82" s="6" t="str">
        <f t="shared" si="5"/>
        <v>June</v>
      </c>
      <c r="O82" s="6" t="str">
        <f t="shared" si="6"/>
        <v>Cold Coffee_Beverage</v>
      </c>
      <c r="P82" s="6" t="str">
        <f t="shared" si="7"/>
        <v>Average</v>
      </c>
      <c r="Q82" s="9">
        <f t="shared" si="8"/>
        <v>16</v>
      </c>
      <c r="R82" s="6" t="str">
        <f t="shared" si="9"/>
        <v>Thursday</v>
      </c>
    </row>
    <row r="83" spans="1:18">
      <c r="A83" s="3">
        <v>45836</v>
      </c>
      <c r="B83" s="6" t="s">
        <v>104</v>
      </c>
      <c r="C83" s="6" t="s">
        <v>108</v>
      </c>
      <c r="D83" s="6" t="s">
        <v>119</v>
      </c>
      <c r="E83" s="6">
        <v>36</v>
      </c>
      <c r="F83" s="7">
        <v>19</v>
      </c>
      <c r="G83" s="9">
        <v>25</v>
      </c>
      <c r="H83" s="9">
        <v>45</v>
      </c>
      <c r="I83" s="9">
        <v>380</v>
      </c>
      <c r="J83" s="6" t="s">
        <v>123</v>
      </c>
      <c r="K83" s="6" t="s">
        <v>124</v>
      </c>
      <c r="L83" s="6">
        <v>5</v>
      </c>
      <c r="M83" s="7" t="s">
        <v>129</v>
      </c>
      <c r="N83" s="6" t="str">
        <f t="shared" si="5"/>
        <v>June</v>
      </c>
      <c r="O83" s="6" t="str">
        <f t="shared" si="6"/>
        <v>Chole Bhature_Main</v>
      </c>
      <c r="P83" s="6" t="str">
        <f t="shared" si="7"/>
        <v>Good</v>
      </c>
      <c r="Q83" s="9">
        <f t="shared" si="8"/>
        <v>20</v>
      </c>
      <c r="R83" s="6" t="str">
        <f t="shared" si="9"/>
        <v>Saturday</v>
      </c>
    </row>
    <row r="84" spans="1:18">
      <c r="A84" s="3">
        <v>45845</v>
      </c>
      <c r="B84" s="6" t="s">
        <v>104</v>
      </c>
      <c r="C84" s="6" t="s">
        <v>106</v>
      </c>
      <c r="D84" s="6" t="s">
        <v>118</v>
      </c>
      <c r="E84" s="6">
        <v>24</v>
      </c>
      <c r="F84" s="7">
        <v>5</v>
      </c>
      <c r="G84" s="9">
        <v>12</v>
      </c>
      <c r="H84" s="9">
        <v>25</v>
      </c>
      <c r="I84" s="9">
        <v>65</v>
      </c>
      <c r="J84" s="6" t="s">
        <v>123</v>
      </c>
      <c r="K84" s="6" t="s">
        <v>124</v>
      </c>
      <c r="L84" s="6">
        <v>3</v>
      </c>
      <c r="M84" s="7" t="s">
        <v>128</v>
      </c>
      <c r="N84" s="6" t="str">
        <f t="shared" si="5"/>
        <v>July</v>
      </c>
      <c r="O84" s="6" t="str">
        <f t="shared" si="6"/>
        <v>Mango Lassi_Beverage</v>
      </c>
      <c r="P84" s="6" t="str">
        <f t="shared" si="7"/>
        <v>Average</v>
      </c>
      <c r="Q84" s="9">
        <f t="shared" si="8"/>
        <v>13</v>
      </c>
      <c r="R84" s="6" t="str">
        <f t="shared" si="9"/>
        <v>Monday</v>
      </c>
    </row>
    <row r="85" spans="1:18">
      <c r="A85" s="3">
        <v>45846</v>
      </c>
      <c r="B85" s="6" t="s">
        <v>104</v>
      </c>
      <c r="C85" s="6" t="s">
        <v>112</v>
      </c>
      <c r="D85" s="6" t="s">
        <v>118</v>
      </c>
      <c r="E85" s="6">
        <v>12</v>
      </c>
      <c r="F85" s="7">
        <v>9</v>
      </c>
      <c r="G85" s="9">
        <v>12</v>
      </c>
      <c r="H85" s="9">
        <v>28</v>
      </c>
      <c r="I85" s="9">
        <v>144</v>
      </c>
      <c r="J85" s="6" t="s">
        <v>123</v>
      </c>
      <c r="K85" s="6" t="s">
        <v>125</v>
      </c>
      <c r="L85" s="6">
        <v>5</v>
      </c>
      <c r="M85" s="7" t="s">
        <v>127</v>
      </c>
      <c r="N85" s="6" t="str">
        <f t="shared" si="5"/>
        <v>July</v>
      </c>
      <c r="O85" s="6" t="str">
        <f t="shared" si="6"/>
        <v>Cold Coffee_Beverage</v>
      </c>
      <c r="P85" s="6" t="str">
        <f t="shared" si="7"/>
        <v>Good</v>
      </c>
      <c r="Q85" s="9">
        <f t="shared" si="8"/>
        <v>16</v>
      </c>
      <c r="R85" s="6" t="str">
        <f t="shared" si="9"/>
        <v>Tuesday</v>
      </c>
    </row>
    <row r="86" spans="1:18">
      <c r="A86" s="3">
        <v>45841</v>
      </c>
      <c r="B86" s="6" t="s">
        <v>104</v>
      </c>
      <c r="C86" s="6" t="s">
        <v>116</v>
      </c>
      <c r="D86" s="6" t="s">
        <v>120</v>
      </c>
      <c r="E86" s="6">
        <v>80</v>
      </c>
      <c r="F86" s="7">
        <v>66</v>
      </c>
      <c r="G86" s="9">
        <v>6</v>
      </c>
      <c r="H86" s="9">
        <v>14</v>
      </c>
      <c r="I86" s="9">
        <v>528</v>
      </c>
      <c r="J86" s="6" t="s">
        <v>123</v>
      </c>
      <c r="K86" s="6" t="s">
        <v>125</v>
      </c>
      <c r="L86" s="6">
        <v>3</v>
      </c>
      <c r="M86" s="7" t="s">
        <v>129</v>
      </c>
      <c r="N86" s="6" t="str">
        <f t="shared" si="5"/>
        <v>July</v>
      </c>
      <c r="O86" s="6" t="str">
        <f t="shared" si="6"/>
        <v>Sundal_Snack</v>
      </c>
      <c r="P86" s="6" t="str">
        <f t="shared" si="7"/>
        <v>Average</v>
      </c>
      <c r="Q86" s="9">
        <f t="shared" si="8"/>
        <v>8</v>
      </c>
      <c r="R86" s="6" t="str">
        <f t="shared" si="9"/>
        <v>Thursday</v>
      </c>
    </row>
    <row r="87" spans="1:18">
      <c r="A87" s="3">
        <v>45775</v>
      </c>
      <c r="B87" s="6" t="s">
        <v>104</v>
      </c>
      <c r="C87" s="6" t="s">
        <v>107</v>
      </c>
      <c r="D87" s="6" t="s">
        <v>118</v>
      </c>
      <c r="E87" s="6">
        <v>35</v>
      </c>
      <c r="F87" s="7">
        <v>18</v>
      </c>
      <c r="G87" s="9">
        <v>10</v>
      </c>
      <c r="H87" s="9">
        <v>22</v>
      </c>
      <c r="I87" s="9">
        <v>216</v>
      </c>
      <c r="J87" s="6" t="s">
        <v>122</v>
      </c>
      <c r="K87" s="6" t="s">
        <v>126</v>
      </c>
      <c r="L87" s="6">
        <v>4</v>
      </c>
      <c r="M87" s="7" t="s">
        <v>129</v>
      </c>
      <c r="N87" s="6" t="str">
        <f t="shared" si="5"/>
        <v>April</v>
      </c>
      <c r="O87" s="6" t="str">
        <f t="shared" si="6"/>
        <v>Mojito_Beverage</v>
      </c>
      <c r="P87" s="6" t="str">
        <f t="shared" si="7"/>
        <v>Good</v>
      </c>
      <c r="Q87" s="9">
        <f t="shared" si="8"/>
        <v>12</v>
      </c>
      <c r="R87" s="6" t="str">
        <f t="shared" si="9"/>
        <v>Monday</v>
      </c>
    </row>
    <row r="88" spans="1:18">
      <c r="A88" s="3">
        <v>45813</v>
      </c>
      <c r="B88" s="6" t="s">
        <v>103</v>
      </c>
      <c r="C88" s="6" t="s">
        <v>117</v>
      </c>
      <c r="D88" s="6" t="s">
        <v>120</v>
      </c>
      <c r="E88" s="6">
        <v>78</v>
      </c>
      <c r="F88" s="7">
        <v>73</v>
      </c>
      <c r="G88" s="9">
        <v>18</v>
      </c>
      <c r="H88" s="9">
        <v>40</v>
      </c>
      <c r="I88" s="9">
        <v>1606</v>
      </c>
      <c r="J88" s="6" t="s">
        <v>123</v>
      </c>
      <c r="K88" s="6" t="s">
        <v>126</v>
      </c>
      <c r="L88" s="6">
        <v>1</v>
      </c>
      <c r="M88" s="7" t="s">
        <v>127</v>
      </c>
      <c r="N88" s="6" t="str">
        <f t="shared" si="5"/>
        <v>June</v>
      </c>
      <c r="O88" s="6" t="str">
        <f t="shared" si="6"/>
        <v>Paneer Roll_Snack</v>
      </c>
      <c r="P88" s="6" t="str">
        <f t="shared" si="7"/>
        <v>Average</v>
      </c>
      <c r="Q88" s="9">
        <f t="shared" si="8"/>
        <v>22</v>
      </c>
      <c r="R88" s="6" t="str">
        <f t="shared" si="9"/>
        <v>Thursday</v>
      </c>
    </row>
    <row r="89" spans="1:18">
      <c r="A89" s="3">
        <v>45819</v>
      </c>
      <c r="B89" s="6" t="s">
        <v>105</v>
      </c>
      <c r="C89" s="6" t="s">
        <v>107</v>
      </c>
      <c r="D89" s="6" t="s">
        <v>118</v>
      </c>
      <c r="E89" s="6">
        <v>31</v>
      </c>
      <c r="F89" s="7">
        <v>13</v>
      </c>
      <c r="G89" s="9">
        <v>10</v>
      </c>
      <c r="H89" s="9">
        <v>22</v>
      </c>
      <c r="I89" s="9">
        <v>156</v>
      </c>
      <c r="J89" s="6" t="s">
        <v>122</v>
      </c>
      <c r="K89" s="6" t="s">
        <v>124</v>
      </c>
      <c r="L89" s="6">
        <v>3</v>
      </c>
      <c r="M89" s="7" t="s">
        <v>128</v>
      </c>
      <c r="N89" s="6" t="str">
        <f t="shared" si="5"/>
        <v>June</v>
      </c>
      <c r="O89" s="6" t="str">
        <f t="shared" si="6"/>
        <v>Mojito_Beverage</v>
      </c>
      <c r="P89" s="6" t="str">
        <f t="shared" si="7"/>
        <v>Average</v>
      </c>
      <c r="Q89" s="9">
        <f t="shared" si="8"/>
        <v>12</v>
      </c>
      <c r="R89" s="6" t="str">
        <f t="shared" si="9"/>
        <v>Wednesday</v>
      </c>
    </row>
    <row r="90" spans="1:18">
      <c r="A90" s="3">
        <v>45855</v>
      </c>
      <c r="B90" s="6" t="s">
        <v>103</v>
      </c>
      <c r="C90" s="6" t="s">
        <v>110</v>
      </c>
      <c r="D90" s="6" t="s">
        <v>120</v>
      </c>
      <c r="E90" s="6">
        <v>69</v>
      </c>
      <c r="F90" s="7">
        <v>67</v>
      </c>
      <c r="G90" s="9">
        <v>5</v>
      </c>
      <c r="H90" s="9">
        <v>10</v>
      </c>
      <c r="I90" s="9">
        <v>335</v>
      </c>
      <c r="J90" s="6" t="s">
        <v>122</v>
      </c>
      <c r="K90" s="6" t="s">
        <v>125</v>
      </c>
      <c r="L90" s="6">
        <v>3</v>
      </c>
      <c r="M90" s="7" t="s">
        <v>129</v>
      </c>
      <c r="N90" s="6" t="str">
        <f t="shared" si="5"/>
        <v>July</v>
      </c>
      <c r="O90" s="6" t="str">
        <f t="shared" si="6"/>
        <v>Samosa_Snack</v>
      </c>
      <c r="P90" s="6" t="str">
        <f t="shared" si="7"/>
        <v>Average</v>
      </c>
      <c r="Q90" s="9">
        <f t="shared" si="8"/>
        <v>5</v>
      </c>
      <c r="R90" s="6" t="str">
        <f t="shared" si="9"/>
        <v>Thursday</v>
      </c>
    </row>
    <row r="91" spans="1:18">
      <c r="A91" s="3">
        <v>45783</v>
      </c>
      <c r="B91" s="6" t="s">
        <v>105</v>
      </c>
      <c r="C91" s="6" t="s">
        <v>107</v>
      </c>
      <c r="D91" s="6" t="s">
        <v>118</v>
      </c>
      <c r="E91" s="6">
        <v>26</v>
      </c>
      <c r="F91" s="7">
        <v>12</v>
      </c>
      <c r="G91" s="9">
        <v>10</v>
      </c>
      <c r="H91" s="9">
        <v>22</v>
      </c>
      <c r="I91" s="9">
        <v>144</v>
      </c>
      <c r="J91" s="6" t="s">
        <v>123</v>
      </c>
      <c r="K91" s="6" t="s">
        <v>126</v>
      </c>
      <c r="L91" s="6">
        <v>3</v>
      </c>
      <c r="M91" s="7" t="s">
        <v>129</v>
      </c>
      <c r="N91" s="6" t="str">
        <f t="shared" si="5"/>
        <v>May</v>
      </c>
      <c r="O91" s="6" t="str">
        <f t="shared" si="6"/>
        <v>Mojito_Beverage</v>
      </c>
      <c r="P91" s="6" t="str">
        <f t="shared" si="7"/>
        <v>Average</v>
      </c>
      <c r="Q91" s="9">
        <f t="shared" si="8"/>
        <v>12</v>
      </c>
      <c r="R91" s="6" t="str">
        <f t="shared" si="9"/>
        <v>Tuesday</v>
      </c>
    </row>
    <row r="92" spans="1:18">
      <c r="A92" s="3">
        <v>45863</v>
      </c>
      <c r="B92" s="6" t="s">
        <v>105</v>
      </c>
      <c r="C92" s="6" t="s">
        <v>111</v>
      </c>
      <c r="D92" s="6" t="s">
        <v>118</v>
      </c>
      <c r="E92" s="6">
        <v>85</v>
      </c>
      <c r="F92" s="7">
        <v>63</v>
      </c>
      <c r="G92" s="9">
        <v>10</v>
      </c>
      <c r="H92" s="9">
        <v>22</v>
      </c>
      <c r="I92" s="9">
        <v>756</v>
      </c>
      <c r="J92" s="6" t="s">
        <v>123</v>
      </c>
      <c r="K92" s="6" t="s">
        <v>125</v>
      </c>
      <c r="L92" s="6">
        <v>3</v>
      </c>
      <c r="M92" s="7" t="s">
        <v>128</v>
      </c>
      <c r="N92" s="6" t="str">
        <f t="shared" si="5"/>
        <v>July</v>
      </c>
      <c r="O92" s="6" t="str">
        <f t="shared" si="6"/>
        <v>Lemon Juice_Beverage</v>
      </c>
      <c r="P92" s="6" t="str">
        <f t="shared" si="7"/>
        <v>Average</v>
      </c>
      <c r="Q92" s="9">
        <f t="shared" si="8"/>
        <v>12</v>
      </c>
      <c r="R92" s="6" t="str">
        <f t="shared" si="9"/>
        <v>Friday</v>
      </c>
    </row>
    <row r="93" spans="1:18">
      <c r="A93" s="3">
        <v>45830</v>
      </c>
      <c r="B93" s="6" t="s">
        <v>104</v>
      </c>
      <c r="C93" s="6" t="s">
        <v>116</v>
      </c>
      <c r="D93" s="6" t="s">
        <v>120</v>
      </c>
      <c r="E93" s="6">
        <v>64</v>
      </c>
      <c r="F93" s="7">
        <v>36</v>
      </c>
      <c r="G93" s="9">
        <v>6</v>
      </c>
      <c r="H93" s="9">
        <v>14</v>
      </c>
      <c r="I93" s="9">
        <v>288</v>
      </c>
      <c r="J93" s="6" t="s">
        <v>123</v>
      </c>
      <c r="K93" s="6" t="s">
        <v>126</v>
      </c>
      <c r="L93" s="6">
        <v>2</v>
      </c>
      <c r="M93" s="7" t="s">
        <v>128</v>
      </c>
      <c r="N93" s="6" t="str">
        <f t="shared" si="5"/>
        <v>June</v>
      </c>
      <c r="O93" s="6" t="str">
        <f t="shared" si="6"/>
        <v>Sundal_Snack</v>
      </c>
      <c r="P93" s="6" t="str">
        <f t="shared" si="7"/>
        <v>Average</v>
      </c>
      <c r="Q93" s="9">
        <f t="shared" si="8"/>
        <v>8</v>
      </c>
      <c r="R93" s="6" t="str">
        <f t="shared" si="9"/>
        <v>Sunday</v>
      </c>
    </row>
    <row r="94" spans="1:18">
      <c r="A94" s="3">
        <v>45834</v>
      </c>
      <c r="B94" s="6" t="s">
        <v>103</v>
      </c>
      <c r="C94" s="6" t="s">
        <v>112</v>
      </c>
      <c r="D94" s="6" t="s">
        <v>118</v>
      </c>
      <c r="E94" s="6">
        <v>41</v>
      </c>
      <c r="F94" s="7">
        <v>11</v>
      </c>
      <c r="G94" s="9">
        <v>12</v>
      </c>
      <c r="H94" s="9">
        <v>28</v>
      </c>
      <c r="I94" s="9">
        <v>176</v>
      </c>
      <c r="J94" s="6" t="s">
        <v>123</v>
      </c>
      <c r="K94" s="6" t="s">
        <v>126</v>
      </c>
      <c r="L94" s="6">
        <v>3</v>
      </c>
      <c r="M94" s="7" t="s">
        <v>129</v>
      </c>
      <c r="N94" s="6" t="str">
        <f t="shared" si="5"/>
        <v>June</v>
      </c>
      <c r="O94" s="6" t="str">
        <f t="shared" si="6"/>
        <v>Cold Coffee_Beverage</v>
      </c>
      <c r="P94" s="6" t="str">
        <f t="shared" si="7"/>
        <v>Average</v>
      </c>
      <c r="Q94" s="9">
        <f t="shared" si="8"/>
        <v>16</v>
      </c>
      <c r="R94" s="6" t="str">
        <f t="shared" si="9"/>
        <v>Thursday</v>
      </c>
    </row>
    <row r="95" spans="1:18">
      <c r="A95" s="3">
        <v>45855</v>
      </c>
      <c r="B95" s="6" t="s">
        <v>105</v>
      </c>
      <c r="C95" s="6" t="s">
        <v>117</v>
      </c>
      <c r="D95" s="6" t="s">
        <v>120</v>
      </c>
      <c r="E95" s="6">
        <v>44</v>
      </c>
      <c r="F95" s="7">
        <v>23</v>
      </c>
      <c r="G95" s="9">
        <v>18</v>
      </c>
      <c r="H95" s="9">
        <v>40</v>
      </c>
      <c r="I95" s="9">
        <v>506</v>
      </c>
      <c r="J95" s="6" t="s">
        <v>122</v>
      </c>
      <c r="K95" s="6" t="s">
        <v>124</v>
      </c>
      <c r="L95" s="6">
        <v>2</v>
      </c>
      <c r="M95" s="7" t="s">
        <v>128</v>
      </c>
      <c r="N95" s="6" t="str">
        <f t="shared" si="5"/>
        <v>July</v>
      </c>
      <c r="O95" s="6" t="str">
        <f t="shared" si="6"/>
        <v>Paneer Roll_Snack</v>
      </c>
      <c r="P95" s="6" t="str">
        <f t="shared" si="7"/>
        <v>Average</v>
      </c>
      <c r="Q95" s="9">
        <f t="shared" si="8"/>
        <v>22</v>
      </c>
      <c r="R95" s="6" t="str">
        <f t="shared" si="9"/>
        <v>Thursday</v>
      </c>
    </row>
    <row r="96" spans="1:18">
      <c r="A96" s="3">
        <v>45863</v>
      </c>
      <c r="B96" s="6" t="s">
        <v>104</v>
      </c>
      <c r="C96" s="6" t="s">
        <v>109</v>
      </c>
      <c r="D96" s="6" t="s">
        <v>120</v>
      </c>
      <c r="E96" s="6">
        <v>70</v>
      </c>
      <c r="F96" s="7">
        <v>65</v>
      </c>
      <c r="G96" s="9">
        <v>15</v>
      </c>
      <c r="H96" s="9">
        <v>30</v>
      </c>
      <c r="I96" s="9">
        <v>975</v>
      </c>
      <c r="J96" s="6" t="s">
        <v>123</v>
      </c>
      <c r="K96" s="6" t="s">
        <v>125</v>
      </c>
      <c r="L96" s="6">
        <v>1</v>
      </c>
      <c r="M96" s="7" t="s">
        <v>127</v>
      </c>
      <c r="N96" s="6" t="str">
        <f t="shared" si="5"/>
        <v>July</v>
      </c>
      <c r="O96" s="6" t="str">
        <f t="shared" si="6"/>
        <v>Grilled Sandwich_Snack</v>
      </c>
      <c r="P96" s="6" t="str">
        <f t="shared" si="7"/>
        <v>Average</v>
      </c>
      <c r="Q96" s="9">
        <f t="shared" si="8"/>
        <v>15</v>
      </c>
      <c r="R96" s="6" t="str">
        <f t="shared" si="9"/>
        <v>Friday</v>
      </c>
    </row>
    <row r="97" spans="1:18">
      <c r="A97" s="3">
        <v>45775</v>
      </c>
      <c r="B97" s="6" t="s">
        <v>105</v>
      </c>
      <c r="C97" s="6" t="s">
        <v>117</v>
      </c>
      <c r="D97" s="6" t="s">
        <v>120</v>
      </c>
      <c r="E97" s="6">
        <v>62</v>
      </c>
      <c r="F97" s="7">
        <v>5</v>
      </c>
      <c r="G97" s="9">
        <v>18</v>
      </c>
      <c r="H97" s="9">
        <v>40</v>
      </c>
      <c r="I97" s="9">
        <v>110</v>
      </c>
      <c r="J97" s="6" t="s">
        <v>123</v>
      </c>
      <c r="K97" s="6" t="s">
        <v>124</v>
      </c>
      <c r="L97" s="6">
        <v>2</v>
      </c>
      <c r="M97" s="7" t="s">
        <v>129</v>
      </c>
      <c r="N97" s="6" t="str">
        <f t="shared" si="5"/>
        <v>April</v>
      </c>
      <c r="O97" s="6" t="str">
        <f t="shared" si="6"/>
        <v>Paneer Roll_Snack</v>
      </c>
      <c r="P97" s="6" t="str">
        <f t="shared" si="7"/>
        <v>Average</v>
      </c>
      <c r="Q97" s="9">
        <f t="shared" si="8"/>
        <v>22</v>
      </c>
      <c r="R97" s="6" t="str">
        <f t="shared" si="9"/>
        <v>Monday</v>
      </c>
    </row>
    <row r="98" spans="1:18">
      <c r="A98" s="3">
        <v>45800</v>
      </c>
      <c r="B98" s="6" t="s">
        <v>104</v>
      </c>
      <c r="C98" s="6" t="s">
        <v>112</v>
      </c>
      <c r="D98" s="6" t="s">
        <v>118</v>
      </c>
      <c r="E98" s="6">
        <v>87</v>
      </c>
      <c r="F98" s="7">
        <v>18</v>
      </c>
      <c r="G98" s="9">
        <v>12</v>
      </c>
      <c r="H98" s="9">
        <v>28</v>
      </c>
      <c r="I98" s="9">
        <v>288</v>
      </c>
      <c r="J98" s="6" t="s">
        <v>123</v>
      </c>
      <c r="K98" s="6" t="s">
        <v>124</v>
      </c>
      <c r="L98" s="6">
        <v>1</v>
      </c>
      <c r="M98" s="7" t="s">
        <v>128</v>
      </c>
      <c r="N98" s="6" t="str">
        <f t="shared" si="5"/>
        <v>May</v>
      </c>
      <c r="O98" s="6" t="str">
        <f t="shared" si="6"/>
        <v>Cold Coffee_Beverage</v>
      </c>
      <c r="P98" s="6" t="str">
        <f t="shared" si="7"/>
        <v>Average</v>
      </c>
      <c r="Q98" s="9">
        <f t="shared" si="8"/>
        <v>16</v>
      </c>
      <c r="R98" s="6" t="str">
        <f t="shared" si="9"/>
        <v>Friday</v>
      </c>
    </row>
    <row r="99" spans="1:18">
      <c r="A99" s="3">
        <v>45817</v>
      </c>
      <c r="B99" s="6" t="s">
        <v>103</v>
      </c>
      <c r="C99" s="6" t="s">
        <v>115</v>
      </c>
      <c r="D99" s="6" t="s">
        <v>119</v>
      </c>
      <c r="E99" s="6">
        <v>10</v>
      </c>
      <c r="F99" s="7">
        <v>10</v>
      </c>
      <c r="G99" s="9">
        <v>6</v>
      </c>
      <c r="H99" s="9">
        <v>12</v>
      </c>
      <c r="I99" s="9">
        <v>60</v>
      </c>
      <c r="J99" s="6" t="s">
        <v>121</v>
      </c>
      <c r="K99" s="6" t="s">
        <v>124</v>
      </c>
      <c r="L99" s="6">
        <v>4</v>
      </c>
      <c r="M99" s="7" t="s">
        <v>129</v>
      </c>
      <c r="N99" s="6" t="str">
        <f t="shared" si="5"/>
        <v>June</v>
      </c>
      <c r="O99" s="6" t="str">
        <f t="shared" si="6"/>
        <v>Chapati_Main</v>
      </c>
      <c r="P99" s="6" t="str">
        <f t="shared" si="7"/>
        <v>Good</v>
      </c>
      <c r="Q99" s="9">
        <f t="shared" si="8"/>
        <v>6</v>
      </c>
      <c r="R99" s="6" t="str">
        <f t="shared" si="9"/>
        <v>Monday</v>
      </c>
    </row>
    <row r="100" spans="1:18">
      <c r="A100" s="3">
        <v>45794</v>
      </c>
      <c r="B100" s="6" t="s">
        <v>105</v>
      </c>
      <c r="C100" s="6" t="s">
        <v>107</v>
      </c>
      <c r="D100" s="6" t="s">
        <v>118</v>
      </c>
      <c r="E100" s="6">
        <v>42</v>
      </c>
      <c r="F100" s="7">
        <v>25</v>
      </c>
      <c r="G100" s="9">
        <v>10</v>
      </c>
      <c r="H100" s="9">
        <v>22</v>
      </c>
      <c r="I100" s="9">
        <v>300</v>
      </c>
      <c r="J100" s="6" t="s">
        <v>121</v>
      </c>
      <c r="K100" s="6" t="s">
        <v>126</v>
      </c>
      <c r="L100" s="6">
        <v>2</v>
      </c>
      <c r="M100" s="7" t="s">
        <v>129</v>
      </c>
      <c r="N100" s="6" t="str">
        <f t="shared" si="5"/>
        <v>May</v>
      </c>
      <c r="O100" s="6" t="str">
        <f t="shared" si="6"/>
        <v>Mojito_Beverage</v>
      </c>
      <c r="P100" s="6" t="str">
        <f t="shared" si="7"/>
        <v>Average</v>
      </c>
      <c r="Q100" s="9">
        <f t="shared" si="8"/>
        <v>12</v>
      </c>
      <c r="R100" s="6" t="str">
        <f t="shared" si="9"/>
        <v>Saturday</v>
      </c>
    </row>
    <row r="101" spans="1:18">
      <c r="A101" s="3">
        <v>45830</v>
      </c>
      <c r="B101" s="6" t="s">
        <v>105</v>
      </c>
      <c r="C101" s="6" t="s">
        <v>110</v>
      </c>
      <c r="D101" s="6" t="s">
        <v>120</v>
      </c>
      <c r="E101" s="6">
        <v>75</v>
      </c>
      <c r="F101" s="7">
        <v>73</v>
      </c>
      <c r="G101" s="9">
        <v>5</v>
      </c>
      <c r="H101" s="9">
        <v>10</v>
      </c>
      <c r="I101" s="9">
        <v>365</v>
      </c>
      <c r="J101" s="6" t="s">
        <v>123</v>
      </c>
      <c r="K101" s="6" t="s">
        <v>126</v>
      </c>
      <c r="L101" s="6">
        <v>2</v>
      </c>
      <c r="M101" s="7" t="s">
        <v>129</v>
      </c>
      <c r="N101" s="6" t="str">
        <f t="shared" si="5"/>
        <v>June</v>
      </c>
      <c r="O101" s="6" t="str">
        <f t="shared" si="6"/>
        <v>Samosa_Snack</v>
      </c>
      <c r="P101" s="6" t="str">
        <f t="shared" si="7"/>
        <v>Average</v>
      </c>
      <c r="Q101" s="9">
        <f t="shared" si="8"/>
        <v>5</v>
      </c>
      <c r="R101" s="6" t="str">
        <f t="shared" si="9"/>
        <v>Sunday</v>
      </c>
    </row>
    <row r="102" spans="1:18">
      <c r="A102" s="3">
        <v>45796</v>
      </c>
      <c r="B102" s="6" t="s">
        <v>103</v>
      </c>
      <c r="C102" s="6" t="s">
        <v>113</v>
      </c>
      <c r="D102" s="6" t="s">
        <v>119</v>
      </c>
      <c r="E102" s="6">
        <v>40</v>
      </c>
      <c r="F102" s="7">
        <v>29</v>
      </c>
      <c r="G102" s="9">
        <v>8</v>
      </c>
      <c r="H102" s="9">
        <v>20</v>
      </c>
      <c r="I102" s="9">
        <v>348</v>
      </c>
      <c r="J102" s="6" t="s">
        <v>123</v>
      </c>
      <c r="K102" s="6" t="s">
        <v>125</v>
      </c>
      <c r="L102" s="6">
        <v>2</v>
      </c>
      <c r="M102" s="7" t="s">
        <v>127</v>
      </c>
      <c r="N102" s="6" t="str">
        <f t="shared" si="5"/>
        <v>May</v>
      </c>
      <c r="O102" s="6" t="str">
        <f t="shared" si="6"/>
        <v>Idli_Main</v>
      </c>
      <c r="P102" s="6" t="str">
        <f t="shared" si="7"/>
        <v>Average</v>
      </c>
      <c r="Q102" s="9">
        <f t="shared" si="8"/>
        <v>12</v>
      </c>
      <c r="R102" s="6" t="str">
        <f t="shared" si="9"/>
        <v>Monday</v>
      </c>
    </row>
    <row r="103" spans="1:18">
      <c r="A103" s="3">
        <v>45834</v>
      </c>
      <c r="B103" s="6" t="s">
        <v>103</v>
      </c>
      <c r="C103" s="6" t="s">
        <v>113</v>
      </c>
      <c r="D103" s="6" t="s">
        <v>119</v>
      </c>
      <c r="E103" s="6">
        <v>91</v>
      </c>
      <c r="F103" s="7">
        <v>46</v>
      </c>
      <c r="G103" s="9">
        <v>8</v>
      </c>
      <c r="H103" s="9">
        <v>20</v>
      </c>
      <c r="I103" s="9">
        <v>552</v>
      </c>
      <c r="J103" s="6" t="s">
        <v>123</v>
      </c>
      <c r="K103" s="6" t="s">
        <v>126</v>
      </c>
      <c r="L103" s="6">
        <v>2</v>
      </c>
      <c r="M103" s="7" t="s">
        <v>128</v>
      </c>
      <c r="N103" s="6" t="str">
        <f t="shared" si="5"/>
        <v>June</v>
      </c>
      <c r="O103" s="6" t="str">
        <f t="shared" si="6"/>
        <v>Idli_Main</v>
      </c>
      <c r="P103" s="6" t="str">
        <f t="shared" si="7"/>
        <v>Average</v>
      </c>
      <c r="Q103" s="9">
        <f t="shared" si="8"/>
        <v>12</v>
      </c>
      <c r="R103" s="6" t="str">
        <f t="shared" si="9"/>
        <v>Thursday</v>
      </c>
    </row>
    <row r="104" spans="1:18">
      <c r="A104" s="3">
        <v>45864</v>
      </c>
      <c r="B104" s="6" t="s">
        <v>104</v>
      </c>
      <c r="C104" s="6" t="s">
        <v>114</v>
      </c>
      <c r="D104" s="6" t="s">
        <v>119</v>
      </c>
      <c r="E104" s="6">
        <v>52</v>
      </c>
      <c r="F104" s="7">
        <v>20</v>
      </c>
      <c r="G104" s="9">
        <v>20</v>
      </c>
      <c r="H104" s="9">
        <v>35</v>
      </c>
      <c r="I104" s="9">
        <v>300</v>
      </c>
      <c r="J104" s="6" t="s">
        <v>121</v>
      </c>
      <c r="K104" s="6" t="s">
        <v>126</v>
      </c>
      <c r="L104" s="6">
        <v>5</v>
      </c>
      <c r="M104" s="7" t="s">
        <v>129</v>
      </c>
      <c r="N104" s="6" t="str">
        <f t="shared" si="5"/>
        <v>July</v>
      </c>
      <c r="O104" s="6" t="str">
        <f t="shared" si="6"/>
        <v>Veg Pulao_Main</v>
      </c>
      <c r="P104" s="6" t="str">
        <f t="shared" si="7"/>
        <v>Good</v>
      </c>
      <c r="Q104" s="9">
        <f t="shared" si="8"/>
        <v>15</v>
      </c>
      <c r="R104" s="6" t="str">
        <f t="shared" si="9"/>
        <v>Saturday</v>
      </c>
    </row>
    <row r="105" spans="1:18">
      <c r="A105" s="3">
        <v>45859</v>
      </c>
      <c r="B105" s="6" t="s">
        <v>103</v>
      </c>
      <c r="C105" s="6" t="s">
        <v>115</v>
      </c>
      <c r="D105" s="6" t="s">
        <v>119</v>
      </c>
      <c r="E105" s="6">
        <v>71</v>
      </c>
      <c r="F105" s="7">
        <v>8</v>
      </c>
      <c r="G105" s="9">
        <v>6</v>
      </c>
      <c r="H105" s="9">
        <v>12</v>
      </c>
      <c r="I105" s="9">
        <v>48</v>
      </c>
      <c r="J105" s="6" t="s">
        <v>122</v>
      </c>
      <c r="K105" s="6" t="s">
        <v>125</v>
      </c>
      <c r="L105" s="6">
        <v>5</v>
      </c>
      <c r="M105" s="7" t="s">
        <v>127</v>
      </c>
      <c r="N105" s="6" t="str">
        <f t="shared" si="5"/>
        <v>July</v>
      </c>
      <c r="O105" s="6" t="str">
        <f t="shared" si="6"/>
        <v>Chapati_Main</v>
      </c>
      <c r="P105" s="6" t="str">
        <f t="shared" si="7"/>
        <v>Good</v>
      </c>
      <c r="Q105" s="9">
        <f t="shared" si="8"/>
        <v>6</v>
      </c>
      <c r="R105" s="6" t="str">
        <f t="shared" si="9"/>
        <v>Monday</v>
      </c>
    </row>
    <row r="106" spans="1:18">
      <c r="A106" s="3">
        <v>45804</v>
      </c>
      <c r="B106" s="6" t="s">
        <v>105</v>
      </c>
      <c r="C106" s="6" t="s">
        <v>110</v>
      </c>
      <c r="D106" s="6" t="s">
        <v>120</v>
      </c>
      <c r="E106" s="6">
        <v>76</v>
      </c>
      <c r="F106" s="7">
        <v>50</v>
      </c>
      <c r="G106" s="9">
        <v>5</v>
      </c>
      <c r="H106" s="9">
        <v>10</v>
      </c>
      <c r="I106" s="9">
        <v>250</v>
      </c>
      <c r="J106" s="6" t="s">
        <v>122</v>
      </c>
      <c r="K106" s="6" t="s">
        <v>126</v>
      </c>
      <c r="L106" s="6">
        <v>1</v>
      </c>
      <c r="M106" s="7" t="s">
        <v>127</v>
      </c>
      <c r="N106" s="6" t="str">
        <f t="shared" si="5"/>
        <v>May</v>
      </c>
      <c r="O106" s="6" t="str">
        <f t="shared" si="6"/>
        <v>Samosa_Snack</v>
      </c>
      <c r="P106" s="6" t="str">
        <f t="shared" si="7"/>
        <v>Average</v>
      </c>
      <c r="Q106" s="9">
        <f t="shared" si="8"/>
        <v>5</v>
      </c>
      <c r="R106" s="6" t="str">
        <f t="shared" si="9"/>
        <v>Tuesday</v>
      </c>
    </row>
    <row r="107" spans="1:18">
      <c r="A107" s="3">
        <v>45849</v>
      </c>
      <c r="B107" s="6" t="s">
        <v>104</v>
      </c>
      <c r="C107" s="6" t="s">
        <v>108</v>
      </c>
      <c r="D107" s="6" t="s">
        <v>119</v>
      </c>
      <c r="E107" s="6">
        <v>87</v>
      </c>
      <c r="F107" s="7">
        <v>58</v>
      </c>
      <c r="G107" s="9">
        <v>25</v>
      </c>
      <c r="H107" s="9">
        <v>45</v>
      </c>
      <c r="I107" s="9">
        <v>1160</v>
      </c>
      <c r="J107" s="6" t="s">
        <v>121</v>
      </c>
      <c r="K107" s="6" t="s">
        <v>125</v>
      </c>
      <c r="L107" s="6">
        <v>3</v>
      </c>
      <c r="M107" s="7" t="s">
        <v>128</v>
      </c>
      <c r="N107" s="6" t="str">
        <f t="shared" si="5"/>
        <v>July</v>
      </c>
      <c r="O107" s="6" t="str">
        <f t="shared" si="6"/>
        <v>Chole Bhature_Main</v>
      </c>
      <c r="P107" s="6" t="str">
        <f t="shared" si="7"/>
        <v>Average</v>
      </c>
      <c r="Q107" s="9">
        <f t="shared" si="8"/>
        <v>20</v>
      </c>
      <c r="R107" s="6" t="str">
        <f t="shared" si="9"/>
        <v>Friday</v>
      </c>
    </row>
    <row r="108" spans="1:18">
      <c r="A108" s="3">
        <v>45824</v>
      </c>
      <c r="B108" s="6" t="s">
        <v>105</v>
      </c>
      <c r="C108" s="6" t="s">
        <v>117</v>
      </c>
      <c r="D108" s="6" t="s">
        <v>120</v>
      </c>
      <c r="E108" s="6">
        <v>29</v>
      </c>
      <c r="F108" s="7">
        <v>20</v>
      </c>
      <c r="G108" s="9">
        <v>18</v>
      </c>
      <c r="H108" s="9">
        <v>40</v>
      </c>
      <c r="I108" s="9">
        <v>440</v>
      </c>
      <c r="J108" s="6" t="s">
        <v>123</v>
      </c>
      <c r="K108" s="6" t="s">
        <v>125</v>
      </c>
      <c r="L108" s="6">
        <v>2</v>
      </c>
      <c r="M108" s="7" t="s">
        <v>128</v>
      </c>
      <c r="N108" s="6" t="str">
        <f t="shared" si="5"/>
        <v>June</v>
      </c>
      <c r="O108" s="6" t="str">
        <f t="shared" si="6"/>
        <v>Paneer Roll_Snack</v>
      </c>
      <c r="P108" s="6" t="str">
        <f t="shared" si="7"/>
        <v>Average</v>
      </c>
      <c r="Q108" s="9">
        <f t="shared" si="8"/>
        <v>22</v>
      </c>
      <c r="R108" s="6" t="str">
        <f t="shared" si="9"/>
        <v>Monday</v>
      </c>
    </row>
    <row r="109" spans="1:18">
      <c r="A109" s="3">
        <v>45805</v>
      </c>
      <c r="B109" s="6" t="s">
        <v>103</v>
      </c>
      <c r="C109" s="6" t="s">
        <v>108</v>
      </c>
      <c r="D109" s="6" t="s">
        <v>119</v>
      </c>
      <c r="E109" s="6">
        <v>43</v>
      </c>
      <c r="F109" s="7">
        <v>17</v>
      </c>
      <c r="G109" s="9">
        <v>25</v>
      </c>
      <c r="H109" s="9">
        <v>45</v>
      </c>
      <c r="I109" s="9">
        <v>340</v>
      </c>
      <c r="J109" s="6" t="s">
        <v>122</v>
      </c>
      <c r="K109" s="6" t="s">
        <v>126</v>
      </c>
      <c r="L109" s="6">
        <v>2</v>
      </c>
      <c r="M109" s="7" t="s">
        <v>128</v>
      </c>
      <c r="N109" s="6" t="str">
        <f t="shared" si="5"/>
        <v>May</v>
      </c>
      <c r="O109" s="6" t="str">
        <f t="shared" si="6"/>
        <v>Chole Bhature_Main</v>
      </c>
      <c r="P109" s="6" t="str">
        <f t="shared" si="7"/>
        <v>Average</v>
      </c>
      <c r="Q109" s="9">
        <f t="shared" si="8"/>
        <v>20</v>
      </c>
      <c r="R109" s="6" t="str">
        <f t="shared" si="9"/>
        <v>Wednesday</v>
      </c>
    </row>
    <row r="110" spans="1:18">
      <c r="A110" s="3">
        <v>45812</v>
      </c>
      <c r="B110" s="6" t="s">
        <v>103</v>
      </c>
      <c r="C110" s="6" t="s">
        <v>116</v>
      </c>
      <c r="D110" s="6" t="s">
        <v>120</v>
      </c>
      <c r="E110" s="6">
        <v>63</v>
      </c>
      <c r="F110" s="7">
        <v>27</v>
      </c>
      <c r="G110" s="9">
        <v>6</v>
      </c>
      <c r="H110" s="9">
        <v>14</v>
      </c>
      <c r="I110" s="9">
        <v>216</v>
      </c>
      <c r="J110" s="6" t="s">
        <v>123</v>
      </c>
      <c r="K110" s="6" t="s">
        <v>126</v>
      </c>
      <c r="L110" s="6">
        <v>4</v>
      </c>
      <c r="M110" s="7" t="s">
        <v>127</v>
      </c>
      <c r="N110" s="6" t="str">
        <f t="shared" si="5"/>
        <v>June</v>
      </c>
      <c r="O110" s="6" t="str">
        <f t="shared" si="6"/>
        <v>Sundal_Snack</v>
      </c>
      <c r="P110" s="6" t="str">
        <f t="shared" si="7"/>
        <v>Good</v>
      </c>
      <c r="Q110" s="9">
        <f t="shared" si="8"/>
        <v>8</v>
      </c>
      <c r="R110" s="6" t="str">
        <f t="shared" si="9"/>
        <v>Wednesday</v>
      </c>
    </row>
    <row r="111" spans="1:18">
      <c r="A111" s="3">
        <v>45846</v>
      </c>
      <c r="B111" s="6" t="s">
        <v>103</v>
      </c>
      <c r="C111" s="6" t="s">
        <v>117</v>
      </c>
      <c r="D111" s="6" t="s">
        <v>120</v>
      </c>
      <c r="E111" s="6">
        <v>51</v>
      </c>
      <c r="F111" s="7">
        <v>34</v>
      </c>
      <c r="G111" s="9">
        <v>18</v>
      </c>
      <c r="H111" s="9">
        <v>40</v>
      </c>
      <c r="I111" s="9">
        <v>748</v>
      </c>
      <c r="J111" s="6" t="s">
        <v>123</v>
      </c>
      <c r="K111" s="6" t="s">
        <v>126</v>
      </c>
      <c r="L111" s="6">
        <v>5</v>
      </c>
      <c r="M111" s="7" t="s">
        <v>127</v>
      </c>
      <c r="N111" s="6" t="str">
        <f t="shared" si="5"/>
        <v>July</v>
      </c>
      <c r="O111" s="6" t="str">
        <f t="shared" si="6"/>
        <v>Paneer Roll_Snack</v>
      </c>
      <c r="P111" s="6" t="str">
        <f t="shared" si="7"/>
        <v>Good</v>
      </c>
      <c r="Q111" s="9">
        <f t="shared" si="8"/>
        <v>22</v>
      </c>
      <c r="R111" s="6" t="str">
        <f t="shared" si="9"/>
        <v>Tuesday</v>
      </c>
    </row>
    <row r="112" spans="1:18">
      <c r="A112" s="3">
        <v>45854</v>
      </c>
      <c r="B112" s="6" t="s">
        <v>103</v>
      </c>
      <c r="C112" s="6" t="s">
        <v>112</v>
      </c>
      <c r="D112" s="6" t="s">
        <v>118</v>
      </c>
      <c r="E112" s="6">
        <v>77</v>
      </c>
      <c r="F112" s="7">
        <v>58</v>
      </c>
      <c r="G112" s="9">
        <v>12</v>
      </c>
      <c r="H112" s="9">
        <v>28</v>
      </c>
      <c r="I112" s="9">
        <v>928</v>
      </c>
      <c r="J112" s="6" t="s">
        <v>122</v>
      </c>
      <c r="K112" s="6" t="s">
        <v>126</v>
      </c>
      <c r="L112" s="6">
        <v>2</v>
      </c>
      <c r="M112" s="7" t="s">
        <v>127</v>
      </c>
      <c r="N112" s="6" t="str">
        <f t="shared" si="5"/>
        <v>July</v>
      </c>
      <c r="O112" s="6" t="str">
        <f t="shared" si="6"/>
        <v>Cold Coffee_Beverage</v>
      </c>
      <c r="P112" s="6" t="str">
        <f t="shared" si="7"/>
        <v>Average</v>
      </c>
      <c r="Q112" s="9">
        <f t="shared" si="8"/>
        <v>16</v>
      </c>
      <c r="R112" s="6" t="str">
        <f t="shared" si="9"/>
        <v>Wednesday</v>
      </c>
    </row>
    <row r="113" spans="1:18">
      <c r="A113" s="3">
        <v>45862</v>
      </c>
      <c r="B113" s="6" t="s">
        <v>104</v>
      </c>
      <c r="C113" s="6" t="s">
        <v>113</v>
      </c>
      <c r="D113" s="6" t="s">
        <v>119</v>
      </c>
      <c r="E113" s="6">
        <v>82</v>
      </c>
      <c r="F113" s="7">
        <v>12</v>
      </c>
      <c r="G113" s="9">
        <v>8</v>
      </c>
      <c r="H113" s="9">
        <v>20</v>
      </c>
      <c r="I113" s="9">
        <v>144</v>
      </c>
      <c r="J113" s="6" t="s">
        <v>123</v>
      </c>
      <c r="K113" s="6" t="s">
        <v>125</v>
      </c>
      <c r="L113" s="6">
        <v>2</v>
      </c>
      <c r="M113" s="7" t="s">
        <v>128</v>
      </c>
      <c r="N113" s="6" t="str">
        <f t="shared" si="5"/>
        <v>July</v>
      </c>
      <c r="O113" s="6" t="str">
        <f t="shared" si="6"/>
        <v>Idli_Main</v>
      </c>
      <c r="P113" s="6" t="str">
        <f t="shared" si="7"/>
        <v>Average</v>
      </c>
      <c r="Q113" s="9">
        <f t="shared" si="8"/>
        <v>12</v>
      </c>
      <c r="R113" s="6" t="str">
        <f t="shared" si="9"/>
        <v>Thursday</v>
      </c>
    </row>
    <row r="114" spans="1:18">
      <c r="A114" s="3">
        <v>45851</v>
      </c>
      <c r="B114" s="6" t="s">
        <v>104</v>
      </c>
      <c r="C114" s="6" t="s">
        <v>113</v>
      </c>
      <c r="D114" s="6" t="s">
        <v>119</v>
      </c>
      <c r="E114" s="6">
        <v>42</v>
      </c>
      <c r="F114" s="7">
        <v>18</v>
      </c>
      <c r="G114" s="9">
        <v>8</v>
      </c>
      <c r="H114" s="9">
        <v>20</v>
      </c>
      <c r="I114" s="9">
        <v>216</v>
      </c>
      <c r="J114" s="6" t="s">
        <v>122</v>
      </c>
      <c r="K114" s="6" t="s">
        <v>126</v>
      </c>
      <c r="L114" s="6">
        <v>4</v>
      </c>
      <c r="M114" s="7" t="s">
        <v>129</v>
      </c>
      <c r="N114" s="6" t="str">
        <f t="shared" si="5"/>
        <v>July</v>
      </c>
      <c r="O114" s="6" t="str">
        <f t="shared" si="6"/>
        <v>Idli_Main</v>
      </c>
      <c r="P114" s="6" t="str">
        <f t="shared" si="7"/>
        <v>Good</v>
      </c>
      <c r="Q114" s="9">
        <f t="shared" si="8"/>
        <v>12</v>
      </c>
      <c r="R114" s="6" t="str">
        <f t="shared" si="9"/>
        <v>Sunday</v>
      </c>
    </row>
    <row r="115" spans="1:18">
      <c r="A115" s="3">
        <v>45842</v>
      </c>
      <c r="B115" s="6" t="s">
        <v>103</v>
      </c>
      <c r="C115" s="6" t="s">
        <v>117</v>
      </c>
      <c r="D115" s="6" t="s">
        <v>120</v>
      </c>
      <c r="E115" s="6">
        <v>32</v>
      </c>
      <c r="F115" s="7">
        <v>10</v>
      </c>
      <c r="G115" s="9">
        <v>18</v>
      </c>
      <c r="H115" s="9">
        <v>40</v>
      </c>
      <c r="I115" s="9">
        <v>220</v>
      </c>
      <c r="J115" s="6" t="s">
        <v>122</v>
      </c>
      <c r="K115" s="6" t="s">
        <v>125</v>
      </c>
      <c r="L115" s="6">
        <v>5</v>
      </c>
      <c r="M115" s="7" t="s">
        <v>129</v>
      </c>
      <c r="N115" s="6" t="str">
        <f t="shared" si="5"/>
        <v>July</v>
      </c>
      <c r="O115" s="6" t="str">
        <f t="shared" si="6"/>
        <v>Paneer Roll_Snack</v>
      </c>
      <c r="P115" s="6" t="str">
        <f t="shared" si="7"/>
        <v>Good</v>
      </c>
      <c r="Q115" s="9">
        <f t="shared" si="8"/>
        <v>22</v>
      </c>
      <c r="R115" s="6" t="str">
        <f t="shared" si="9"/>
        <v>Friday</v>
      </c>
    </row>
    <row r="116" spans="1:18">
      <c r="A116" s="3">
        <v>45802</v>
      </c>
      <c r="B116" s="6" t="s">
        <v>105</v>
      </c>
      <c r="C116" s="6" t="s">
        <v>111</v>
      </c>
      <c r="D116" s="6" t="s">
        <v>118</v>
      </c>
      <c r="E116" s="6">
        <v>75</v>
      </c>
      <c r="F116" s="7">
        <v>35</v>
      </c>
      <c r="G116" s="9">
        <v>10</v>
      </c>
      <c r="H116" s="9">
        <v>22</v>
      </c>
      <c r="I116" s="9">
        <v>420</v>
      </c>
      <c r="J116" s="6" t="s">
        <v>123</v>
      </c>
      <c r="K116" s="6" t="s">
        <v>124</v>
      </c>
      <c r="L116" s="6">
        <v>3</v>
      </c>
      <c r="M116" s="7" t="s">
        <v>129</v>
      </c>
      <c r="N116" s="6" t="str">
        <f t="shared" si="5"/>
        <v>May</v>
      </c>
      <c r="O116" s="6" t="str">
        <f t="shared" si="6"/>
        <v>Lemon Juice_Beverage</v>
      </c>
      <c r="P116" s="6" t="str">
        <f t="shared" si="7"/>
        <v>Average</v>
      </c>
      <c r="Q116" s="9">
        <f t="shared" si="8"/>
        <v>12</v>
      </c>
      <c r="R116" s="6" t="str">
        <f t="shared" si="9"/>
        <v>Sunday</v>
      </c>
    </row>
    <row r="117" spans="1:18">
      <c r="A117" s="3">
        <v>45839</v>
      </c>
      <c r="B117" s="6" t="s">
        <v>104</v>
      </c>
      <c r="C117" s="6" t="s">
        <v>114</v>
      </c>
      <c r="D117" s="6" t="s">
        <v>119</v>
      </c>
      <c r="E117" s="6">
        <v>75</v>
      </c>
      <c r="F117" s="7">
        <v>15</v>
      </c>
      <c r="G117" s="9">
        <v>20</v>
      </c>
      <c r="H117" s="9">
        <v>35</v>
      </c>
      <c r="I117" s="9">
        <v>225</v>
      </c>
      <c r="J117" s="6" t="s">
        <v>122</v>
      </c>
      <c r="K117" s="6" t="s">
        <v>124</v>
      </c>
      <c r="L117" s="6">
        <v>1</v>
      </c>
      <c r="M117" s="7" t="s">
        <v>128</v>
      </c>
      <c r="N117" s="6" t="str">
        <f t="shared" si="5"/>
        <v>July</v>
      </c>
      <c r="O117" s="6" t="str">
        <f t="shared" si="6"/>
        <v>Veg Pulao_Main</v>
      </c>
      <c r="P117" s="6" t="str">
        <f t="shared" si="7"/>
        <v>Average</v>
      </c>
      <c r="Q117" s="9">
        <f t="shared" si="8"/>
        <v>15</v>
      </c>
      <c r="R117" s="6" t="str">
        <f t="shared" si="9"/>
        <v>Tuesday</v>
      </c>
    </row>
    <row r="118" spans="1:18">
      <c r="A118" s="3">
        <v>45851</v>
      </c>
      <c r="B118" s="6" t="s">
        <v>104</v>
      </c>
      <c r="C118" s="6" t="s">
        <v>106</v>
      </c>
      <c r="D118" s="6" t="s">
        <v>118</v>
      </c>
      <c r="E118" s="6">
        <v>89</v>
      </c>
      <c r="F118" s="7">
        <v>36</v>
      </c>
      <c r="G118" s="9">
        <v>12</v>
      </c>
      <c r="H118" s="9">
        <v>25</v>
      </c>
      <c r="I118" s="9">
        <v>468</v>
      </c>
      <c r="J118" s="6" t="s">
        <v>123</v>
      </c>
      <c r="K118" s="6" t="s">
        <v>125</v>
      </c>
      <c r="L118" s="6">
        <v>1</v>
      </c>
      <c r="M118" s="7" t="s">
        <v>129</v>
      </c>
      <c r="N118" s="6" t="str">
        <f t="shared" si="5"/>
        <v>July</v>
      </c>
      <c r="O118" s="6" t="str">
        <f t="shared" si="6"/>
        <v>Mango Lassi_Beverage</v>
      </c>
      <c r="P118" s="6" t="str">
        <f t="shared" si="7"/>
        <v>Average</v>
      </c>
      <c r="Q118" s="9">
        <f t="shared" si="8"/>
        <v>13</v>
      </c>
      <c r="R118" s="6" t="str">
        <f t="shared" si="9"/>
        <v>Sunday</v>
      </c>
    </row>
    <row r="119" spans="1:18">
      <c r="A119" s="3">
        <v>45857</v>
      </c>
      <c r="B119" s="6" t="s">
        <v>105</v>
      </c>
      <c r="C119" s="6" t="s">
        <v>114</v>
      </c>
      <c r="D119" s="6" t="s">
        <v>119</v>
      </c>
      <c r="E119" s="6">
        <v>67</v>
      </c>
      <c r="F119" s="7">
        <v>47</v>
      </c>
      <c r="G119" s="9">
        <v>20</v>
      </c>
      <c r="H119" s="9">
        <v>35</v>
      </c>
      <c r="I119" s="9">
        <v>705</v>
      </c>
      <c r="J119" s="6" t="s">
        <v>122</v>
      </c>
      <c r="K119" s="6" t="s">
        <v>126</v>
      </c>
      <c r="L119" s="6">
        <v>1</v>
      </c>
      <c r="M119" s="7" t="s">
        <v>127</v>
      </c>
      <c r="N119" s="6" t="str">
        <f t="shared" si="5"/>
        <v>July</v>
      </c>
      <c r="O119" s="6" t="str">
        <f t="shared" si="6"/>
        <v>Veg Pulao_Main</v>
      </c>
      <c r="P119" s="6" t="str">
        <f t="shared" si="7"/>
        <v>Average</v>
      </c>
      <c r="Q119" s="9">
        <f t="shared" si="8"/>
        <v>15</v>
      </c>
      <c r="R119" s="6" t="str">
        <f t="shared" si="9"/>
        <v>Saturday</v>
      </c>
    </row>
    <row r="120" spans="1:18">
      <c r="A120" s="3">
        <v>45834</v>
      </c>
      <c r="B120" s="6" t="s">
        <v>103</v>
      </c>
      <c r="C120" s="6" t="s">
        <v>108</v>
      </c>
      <c r="D120" s="6" t="s">
        <v>119</v>
      </c>
      <c r="E120" s="6">
        <v>40</v>
      </c>
      <c r="F120" s="7">
        <v>31</v>
      </c>
      <c r="G120" s="9">
        <v>25</v>
      </c>
      <c r="H120" s="9">
        <v>45</v>
      </c>
      <c r="I120" s="9">
        <v>620</v>
      </c>
      <c r="J120" s="6" t="s">
        <v>123</v>
      </c>
      <c r="K120" s="6" t="s">
        <v>125</v>
      </c>
      <c r="L120" s="6">
        <v>4</v>
      </c>
      <c r="M120" s="7" t="s">
        <v>127</v>
      </c>
      <c r="N120" s="6" t="str">
        <f t="shared" si="5"/>
        <v>June</v>
      </c>
      <c r="O120" s="6" t="str">
        <f t="shared" si="6"/>
        <v>Chole Bhature_Main</v>
      </c>
      <c r="P120" s="6" t="str">
        <f t="shared" si="7"/>
        <v>Good</v>
      </c>
      <c r="Q120" s="9">
        <f t="shared" si="8"/>
        <v>20</v>
      </c>
      <c r="R120" s="6" t="str">
        <f t="shared" si="9"/>
        <v>Thursday</v>
      </c>
    </row>
    <row r="121" spans="1:18">
      <c r="A121" s="3">
        <v>45841</v>
      </c>
      <c r="B121" s="6" t="s">
        <v>105</v>
      </c>
      <c r="C121" s="6" t="s">
        <v>109</v>
      </c>
      <c r="D121" s="6" t="s">
        <v>120</v>
      </c>
      <c r="E121" s="6">
        <v>78</v>
      </c>
      <c r="F121" s="7">
        <v>34</v>
      </c>
      <c r="G121" s="9">
        <v>15</v>
      </c>
      <c r="H121" s="9">
        <v>30</v>
      </c>
      <c r="I121" s="9">
        <v>510</v>
      </c>
      <c r="J121" s="6" t="s">
        <v>123</v>
      </c>
      <c r="K121" s="6" t="s">
        <v>125</v>
      </c>
      <c r="L121" s="6">
        <v>5</v>
      </c>
      <c r="M121" s="7" t="s">
        <v>128</v>
      </c>
      <c r="N121" s="6" t="str">
        <f t="shared" si="5"/>
        <v>July</v>
      </c>
      <c r="O121" s="6" t="str">
        <f t="shared" si="6"/>
        <v>Grilled Sandwich_Snack</v>
      </c>
      <c r="P121" s="6" t="str">
        <f t="shared" si="7"/>
        <v>Good</v>
      </c>
      <c r="Q121" s="9">
        <f t="shared" si="8"/>
        <v>15</v>
      </c>
      <c r="R121" s="6" t="str">
        <f t="shared" si="9"/>
        <v>Thursday</v>
      </c>
    </row>
    <row r="122" spans="1:18">
      <c r="A122" s="3">
        <v>45781</v>
      </c>
      <c r="B122" s="6" t="s">
        <v>103</v>
      </c>
      <c r="C122" s="6" t="s">
        <v>117</v>
      </c>
      <c r="D122" s="6" t="s">
        <v>120</v>
      </c>
      <c r="E122" s="6">
        <v>92</v>
      </c>
      <c r="F122" s="7">
        <v>46</v>
      </c>
      <c r="G122" s="9">
        <v>18</v>
      </c>
      <c r="H122" s="9">
        <v>40</v>
      </c>
      <c r="I122" s="9">
        <v>1012</v>
      </c>
      <c r="J122" s="6" t="s">
        <v>122</v>
      </c>
      <c r="K122" s="6" t="s">
        <v>126</v>
      </c>
      <c r="L122" s="6">
        <v>4</v>
      </c>
      <c r="M122" s="7" t="s">
        <v>128</v>
      </c>
      <c r="N122" s="6" t="str">
        <f t="shared" si="5"/>
        <v>May</v>
      </c>
      <c r="O122" s="6" t="str">
        <f t="shared" si="6"/>
        <v>Paneer Roll_Snack</v>
      </c>
      <c r="P122" s="6" t="str">
        <f t="shared" si="7"/>
        <v>Good</v>
      </c>
      <c r="Q122" s="9">
        <f t="shared" si="8"/>
        <v>22</v>
      </c>
      <c r="R122" s="6" t="str">
        <f t="shared" si="9"/>
        <v>Sunday</v>
      </c>
    </row>
    <row r="123" spans="1:18">
      <c r="A123" s="3">
        <v>45817</v>
      </c>
      <c r="B123" s="6" t="s">
        <v>104</v>
      </c>
      <c r="C123" s="6" t="s">
        <v>111</v>
      </c>
      <c r="D123" s="6" t="s">
        <v>118</v>
      </c>
      <c r="E123" s="6">
        <v>13</v>
      </c>
      <c r="F123" s="7">
        <v>5</v>
      </c>
      <c r="G123" s="9">
        <v>10</v>
      </c>
      <c r="H123" s="9">
        <v>22</v>
      </c>
      <c r="I123" s="9">
        <v>60</v>
      </c>
      <c r="J123" s="6" t="s">
        <v>121</v>
      </c>
      <c r="K123" s="6" t="s">
        <v>126</v>
      </c>
      <c r="L123" s="6">
        <v>1</v>
      </c>
      <c r="M123" s="7" t="s">
        <v>128</v>
      </c>
      <c r="N123" s="6" t="str">
        <f t="shared" si="5"/>
        <v>June</v>
      </c>
      <c r="O123" s="6" t="str">
        <f t="shared" si="6"/>
        <v>Lemon Juice_Beverage</v>
      </c>
      <c r="P123" s="6" t="str">
        <f t="shared" si="7"/>
        <v>Average</v>
      </c>
      <c r="Q123" s="9">
        <f t="shared" si="8"/>
        <v>12</v>
      </c>
      <c r="R123" s="6" t="str">
        <f t="shared" si="9"/>
        <v>Monday</v>
      </c>
    </row>
    <row r="124" spans="1:18">
      <c r="A124" s="3">
        <v>45787</v>
      </c>
      <c r="B124" s="6" t="s">
        <v>105</v>
      </c>
      <c r="C124" s="6" t="s">
        <v>109</v>
      </c>
      <c r="D124" s="6" t="s">
        <v>120</v>
      </c>
      <c r="E124" s="6">
        <v>55</v>
      </c>
      <c r="F124" s="7">
        <v>17</v>
      </c>
      <c r="G124" s="9">
        <v>15</v>
      </c>
      <c r="H124" s="9">
        <v>30</v>
      </c>
      <c r="I124" s="9">
        <v>255</v>
      </c>
      <c r="J124" s="6" t="s">
        <v>122</v>
      </c>
      <c r="K124" s="6" t="s">
        <v>125</v>
      </c>
      <c r="L124" s="6">
        <v>3</v>
      </c>
      <c r="M124" s="7" t="s">
        <v>129</v>
      </c>
      <c r="N124" s="6" t="str">
        <f t="shared" si="5"/>
        <v>May</v>
      </c>
      <c r="O124" s="6" t="str">
        <f t="shared" si="6"/>
        <v>Grilled Sandwich_Snack</v>
      </c>
      <c r="P124" s="6" t="str">
        <f t="shared" si="7"/>
        <v>Average</v>
      </c>
      <c r="Q124" s="9">
        <f t="shared" si="8"/>
        <v>15</v>
      </c>
      <c r="R124" s="6" t="str">
        <f t="shared" si="9"/>
        <v>Saturday</v>
      </c>
    </row>
    <row r="125" spans="1:18">
      <c r="A125" s="3">
        <v>45851</v>
      </c>
      <c r="B125" s="6" t="s">
        <v>105</v>
      </c>
      <c r="C125" s="6" t="s">
        <v>113</v>
      </c>
      <c r="D125" s="6" t="s">
        <v>119</v>
      </c>
      <c r="E125" s="6">
        <v>59</v>
      </c>
      <c r="F125" s="7">
        <v>19</v>
      </c>
      <c r="G125" s="9">
        <v>8</v>
      </c>
      <c r="H125" s="9">
        <v>20</v>
      </c>
      <c r="I125" s="9">
        <v>228</v>
      </c>
      <c r="J125" s="6" t="s">
        <v>123</v>
      </c>
      <c r="K125" s="6" t="s">
        <v>124</v>
      </c>
      <c r="L125" s="6">
        <v>4</v>
      </c>
      <c r="M125" s="7" t="s">
        <v>129</v>
      </c>
      <c r="N125" s="6" t="str">
        <f t="shared" si="5"/>
        <v>July</v>
      </c>
      <c r="O125" s="6" t="str">
        <f t="shared" si="6"/>
        <v>Idli_Main</v>
      </c>
      <c r="P125" s="6" t="str">
        <f t="shared" si="7"/>
        <v>Good</v>
      </c>
      <c r="Q125" s="9">
        <f t="shared" si="8"/>
        <v>12</v>
      </c>
      <c r="R125" s="6" t="str">
        <f t="shared" si="9"/>
        <v>Sunday</v>
      </c>
    </row>
    <row r="126" spans="1:18">
      <c r="A126" s="3">
        <v>45816</v>
      </c>
      <c r="B126" s="6" t="s">
        <v>104</v>
      </c>
      <c r="C126" s="6" t="s">
        <v>106</v>
      </c>
      <c r="D126" s="6" t="s">
        <v>118</v>
      </c>
      <c r="E126" s="6">
        <v>27</v>
      </c>
      <c r="F126" s="7">
        <v>25</v>
      </c>
      <c r="G126" s="9">
        <v>12</v>
      </c>
      <c r="H126" s="9">
        <v>25</v>
      </c>
      <c r="I126" s="9">
        <v>325</v>
      </c>
      <c r="J126" s="6" t="s">
        <v>121</v>
      </c>
      <c r="K126" s="6" t="s">
        <v>126</v>
      </c>
      <c r="L126" s="6">
        <v>1</v>
      </c>
      <c r="M126" s="7" t="s">
        <v>127</v>
      </c>
      <c r="N126" s="6" t="str">
        <f t="shared" si="5"/>
        <v>June</v>
      </c>
      <c r="O126" s="6" t="str">
        <f t="shared" si="6"/>
        <v>Mango Lassi_Beverage</v>
      </c>
      <c r="P126" s="6" t="str">
        <f t="shared" si="7"/>
        <v>Average</v>
      </c>
      <c r="Q126" s="9">
        <f t="shared" si="8"/>
        <v>13</v>
      </c>
      <c r="R126" s="6" t="str">
        <f t="shared" si="9"/>
        <v>Sunday</v>
      </c>
    </row>
    <row r="127" spans="1:18">
      <c r="A127" s="3">
        <v>45855</v>
      </c>
      <c r="B127" s="6" t="s">
        <v>103</v>
      </c>
      <c r="C127" s="6" t="s">
        <v>110</v>
      </c>
      <c r="D127" s="6" t="s">
        <v>120</v>
      </c>
      <c r="E127" s="6">
        <v>70</v>
      </c>
      <c r="F127" s="7">
        <v>67</v>
      </c>
      <c r="G127" s="9">
        <v>5</v>
      </c>
      <c r="H127" s="9">
        <v>10</v>
      </c>
      <c r="I127" s="9">
        <v>335</v>
      </c>
      <c r="J127" s="6" t="s">
        <v>123</v>
      </c>
      <c r="K127" s="6" t="s">
        <v>124</v>
      </c>
      <c r="L127" s="6">
        <v>5</v>
      </c>
      <c r="M127" s="7" t="s">
        <v>129</v>
      </c>
      <c r="N127" s="6" t="str">
        <f t="shared" si="5"/>
        <v>July</v>
      </c>
      <c r="O127" s="6" t="str">
        <f t="shared" si="6"/>
        <v>Samosa_Snack</v>
      </c>
      <c r="P127" s="6" t="str">
        <f t="shared" si="7"/>
        <v>Good</v>
      </c>
      <c r="Q127" s="9">
        <f t="shared" si="8"/>
        <v>5</v>
      </c>
      <c r="R127" s="6" t="str">
        <f t="shared" si="9"/>
        <v>Thursday</v>
      </c>
    </row>
    <row r="128" spans="1:18">
      <c r="A128" s="3">
        <v>45845</v>
      </c>
      <c r="B128" s="6" t="s">
        <v>105</v>
      </c>
      <c r="C128" s="6" t="s">
        <v>107</v>
      </c>
      <c r="D128" s="6" t="s">
        <v>118</v>
      </c>
      <c r="E128" s="6">
        <v>39</v>
      </c>
      <c r="F128" s="7">
        <v>22</v>
      </c>
      <c r="G128" s="9">
        <v>10</v>
      </c>
      <c r="H128" s="9">
        <v>22</v>
      </c>
      <c r="I128" s="9">
        <v>264</v>
      </c>
      <c r="J128" s="6" t="s">
        <v>122</v>
      </c>
      <c r="K128" s="6" t="s">
        <v>126</v>
      </c>
      <c r="L128" s="6">
        <v>2</v>
      </c>
      <c r="M128" s="7" t="s">
        <v>129</v>
      </c>
      <c r="N128" s="6" t="str">
        <f t="shared" si="5"/>
        <v>July</v>
      </c>
      <c r="O128" s="6" t="str">
        <f t="shared" si="6"/>
        <v>Mojito_Beverage</v>
      </c>
      <c r="P128" s="6" t="str">
        <f t="shared" si="7"/>
        <v>Average</v>
      </c>
      <c r="Q128" s="9">
        <f t="shared" si="8"/>
        <v>12</v>
      </c>
      <c r="R128" s="6" t="str">
        <f t="shared" si="9"/>
        <v>Monday</v>
      </c>
    </row>
    <row r="129" spans="1:18">
      <c r="A129" s="3">
        <v>45798</v>
      </c>
      <c r="B129" s="6" t="s">
        <v>104</v>
      </c>
      <c r="C129" s="6" t="s">
        <v>108</v>
      </c>
      <c r="D129" s="6" t="s">
        <v>119</v>
      </c>
      <c r="E129" s="6">
        <v>16</v>
      </c>
      <c r="F129" s="7">
        <v>13</v>
      </c>
      <c r="G129" s="9">
        <v>25</v>
      </c>
      <c r="H129" s="9">
        <v>45</v>
      </c>
      <c r="I129" s="9">
        <v>260</v>
      </c>
      <c r="J129" s="6" t="s">
        <v>123</v>
      </c>
      <c r="K129" s="6" t="s">
        <v>125</v>
      </c>
      <c r="L129" s="6">
        <v>5</v>
      </c>
      <c r="M129" s="7" t="s">
        <v>128</v>
      </c>
      <c r="N129" s="6" t="str">
        <f t="shared" si="5"/>
        <v>May</v>
      </c>
      <c r="O129" s="6" t="str">
        <f t="shared" si="6"/>
        <v>Chole Bhature_Main</v>
      </c>
      <c r="P129" s="6" t="str">
        <f t="shared" si="7"/>
        <v>Good</v>
      </c>
      <c r="Q129" s="9">
        <f t="shared" si="8"/>
        <v>20</v>
      </c>
      <c r="R129" s="6" t="str">
        <f t="shared" si="9"/>
        <v>Wednesday</v>
      </c>
    </row>
    <row r="130" spans="1:18">
      <c r="A130" s="3">
        <v>45836</v>
      </c>
      <c r="B130" s="6" t="s">
        <v>104</v>
      </c>
      <c r="C130" s="6" t="s">
        <v>115</v>
      </c>
      <c r="D130" s="6" t="s">
        <v>119</v>
      </c>
      <c r="E130" s="6">
        <v>39</v>
      </c>
      <c r="F130" s="7">
        <v>39</v>
      </c>
      <c r="G130" s="9">
        <v>6</v>
      </c>
      <c r="H130" s="9">
        <v>12</v>
      </c>
      <c r="I130" s="9">
        <v>234</v>
      </c>
      <c r="J130" s="6" t="s">
        <v>122</v>
      </c>
      <c r="K130" s="6" t="s">
        <v>124</v>
      </c>
      <c r="L130" s="6">
        <v>2</v>
      </c>
      <c r="M130" s="7" t="s">
        <v>128</v>
      </c>
      <c r="N130" s="6" t="str">
        <f t="shared" ref="N130:N193" si="10">TEXT(A130,"mmmm")</f>
        <v>June</v>
      </c>
      <c r="O130" s="6" t="str">
        <f t="shared" ref="O130:O193" si="11">C130 &amp; "_" &amp; D130</f>
        <v>Chapati_Main</v>
      </c>
      <c r="P130" s="6" t="str">
        <f t="shared" ref="P130:P193" si="12">IF(L130&gt;=4,"Good",IF(L130,"Average","Poor"))</f>
        <v>Average</v>
      </c>
      <c r="Q130" s="9">
        <f t="shared" ref="Q130:Q193" si="13">H130 - G130</f>
        <v>6</v>
      </c>
      <c r="R130" s="6" t="str">
        <f t="shared" ref="R130:R193" si="14">TEXT(A130,"dddd")</f>
        <v>Saturday</v>
      </c>
    </row>
    <row r="131" spans="1:18">
      <c r="A131" s="3">
        <v>45823</v>
      </c>
      <c r="B131" s="6" t="s">
        <v>103</v>
      </c>
      <c r="C131" s="6" t="s">
        <v>108</v>
      </c>
      <c r="D131" s="6" t="s">
        <v>119</v>
      </c>
      <c r="E131" s="6">
        <v>81</v>
      </c>
      <c r="F131" s="7">
        <v>36</v>
      </c>
      <c r="G131" s="9">
        <v>25</v>
      </c>
      <c r="H131" s="9">
        <v>45</v>
      </c>
      <c r="I131" s="9">
        <v>720</v>
      </c>
      <c r="J131" s="6" t="s">
        <v>123</v>
      </c>
      <c r="K131" s="6" t="s">
        <v>126</v>
      </c>
      <c r="L131" s="6">
        <v>5</v>
      </c>
      <c r="M131" s="7" t="s">
        <v>127</v>
      </c>
      <c r="N131" s="6" t="str">
        <f t="shared" si="10"/>
        <v>June</v>
      </c>
      <c r="O131" s="6" t="str">
        <f t="shared" si="11"/>
        <v>Chole Bhature_Main</v>
      </c>
      <c r="P131" s="6" t="str">
        <f t="shared" si="12"/>
        <v>Good</v>
      </c>
      <c r="Q131" s="9">
        <f t="shared" si="13"/>
        <v>20</v>
      </c>
      <c r="R131" s="6" t="str">
        <f t="shared" si="14"/>
        <v>Sunday</v>
      </c>
    </row>
    <row r="132" spans="1:18">
      <c r="A132" s="3">
        <v>45841</v>
      </c>
      <c r="B132" s="6" t="s">
        <v>103</v>
      </c>
      <c r="C132" s="6" t="s">
        <v>106</v>
      </c>
      <c r="D132" s="6" t="s">
        <v>118</v>
      </c>
      <c r="E132" s="6">
        <v>55</v>
      </c>
      <c r="F132" s="7">
        <v>26</v>
      </c>
      <c r="G132" s="9">
        <v>12</v>
      </c>
      <c r="H132" s="9">
        <v>25</v>
      </c>
      <c r="I132" s="9">
        <v>338</v>
      </c>
      <c r="J132" s="6" t="s">
        <v>123</v>
      </c>
      <c r="K132" s="6" t="s">
        <v>126</v>
      </c>
      <c r="L132" s="6">
        <v>4</v>
      </c>
      <c r="M132" s="7" t="s">
        <v>129</v>
      </c>
      <c r="N132" s="6" t="str">
        <f t="shared" si="10"/>
        <v>July</v>
      </c>
      <c r="O132" s="6" t="str">
        <f t="shared" si="11"/>
        <v>Mango Lassi_Beverage</v>
      </c>
      <c r="P132" s="6" t="str">
        <f t="shared" si="12"/>
        <v>Good</v>
      </c>
      <c r="Q132" s="9">
        <f t="shared" si="13"/>
        <v>13</v>
      </c>
      <c r="R132" s="6" t="str">
        <f t="shared" si="14"/>
        <v>Thursday</v>
      </c>
    </row>
    <row r="133" spans="1:18">
      <c r="A133" s="3">
        <v>45798</v>
      </c>
      <c r="B133" s="6" t="s">
        <v>104</v>
      </c>
      <c r="C133" s="6" t="s">
        <v>111</v>
      </c>
      <c r="D133" s="6" t="s">
        <v>118</v>
      </c>
      <c r="E133" s="6">
        <v>29</v>
      </c>
      <c r="F133" s="7">
        <v>23</v>
      </c>
      <c r="G133" s="9">
        <v>10</v>
      </c>
      <c r="H133" s="9">
        <v>22</v>
      </c>
      <c r="I133" s="9">
        <v>276</v>
      </c>
      <c r="J133" s="6" t="s">
        <v>123</v>
      </c>
      <c r="K133" s="6" t="s">
        <v>126</v>
      </c>
      <c r="L133" s="6">
        <v>1</v>
      </c>
      <c r="M133" s="7" t="s">
        <v>129</v>
      </c>
      <c r="N133" s="6" t="str">
        <f t="shared" si="10"/>
        <v>May</v>
      </c>
      <c r="O133" s="6" t="str">
        <f t="shared" si="11"/>
        <v>Lemon Juice_Beverage</v>
      </c>
      <c r="P133" s="6" t="str">
        <f t="shared" si="12"/>
        <v>Average</v>
      </c>
      <c r="Q133" s="9">
        <f t="shared" si="13"/>
        <v>12</v>
      </c>
      <c r="R133" s="6" t="str">
        <f t="shared" si="14"/>
        <v>Wednesday</v>
      </c>
    </row>
    <row r="134" spans="1:18">
      <c r="A134" s="3">
        <v>45803</v>
      </c>
      <c r="B134" s="6" t="s">
        <v>104</v>
      </c>
      <c r="C134" s="6" t="s">
        <v>111</v>
      </c>
      <c r="D134" s="6" t="s">
        <v>118</v>
      </c>
      <c r="E134" s="6">
        <v>13</v>
      </c>
      <c r="F134" s="7">
        <v>12</v>
      </c>
      <c r="G134" s="9">
        <v>10</v>
      </c>
      <c r="H134" s="9">
        <v>22</v>
      </c>
      <c r="I134" s="9">
        <v>144</v>
      </c>
      <c r="J134" s="6" t="s">
        <v>121</v>
      </c>
      <c r="K134" s="6" t="s">
        <v>124</v>
      </c>
      <c r="L134" s="6">
        <v>1</v>
      </c>
      <c r="M134" s="7" t="s">
        <v>127</v>
      </c>
      <c r="N134" s="6" t="str">
        <f t="shared" si="10"/>
        <v>May</v>
      </c>
      <c r="O134" s="6" t="str">
        <f t="shared" si="11"/>
        <v>Lemon Juice_Beverage</v>
      </c>
      <c r="P134" s="6" t="str">
        <f t="shared" si="12"/>
        <v>Average</v>
      </c>
      <c r="Q134" s="9">
        <f t="shared" si="13"/>
        <v>12</v>
      </c>
      <c r="R134" s="6" t="str">
        <f t="shared" si="14"/>
        <v>Monday</v>
      </c>
    </row>
    <row r="135" spans="1:18">
      <c r="A135" s="3">
        <v>45824</v>
      </c>
      <c r="B135" s="6" t="s">
        <v>105</v>
      </c>
      <c r="C135" s="6" t="s">
        <v>115</v>
      </c>
      <c r="D135" s="6" t="s">
        <v>119</v>
      </c>
      <c r="E135" s="6">
        <v>56</v>
      </c>
      <c r="F135" s="7">
        <v>11</v>
      </c>
      <c r="G135" s="9">
        <v>6</v>
      </c>
      <c r="H135" s="9">
        <v>12</v>
      </c>
      <c r="I135" s="9">
        <v>66</v>
      </c>
      <c r="J135" s="6" t="s">
        <v>122</v>
      </c>
      <c r="K135" s="6" t="s">
        <v>124</v>
      </c>
      <c r="L135" s="6">
        <v>1</v>
      </c>
      <c r="M135" s="7" t="s">
        <v>127</v>
      </c>
      <c r="N135" s="6" t="str">
        <f t="shared" si="10"/>
        <v>June</v>
      </c>
      <c r="O135" s="6" t="str">
        <f t="shared" si="11"/>
        <v>Chapati_Main</v>
      </c>
      <c r="P135" s="6" t="str">
        <f t="shared" si="12"/>
        <v>Average</v>
      </c>
      <c r="Q135" s="9">
        <f t="shared" si="13"/>
        <v>6</v>
      </c>
      <c r="R135" s="6" t="str">
        <f t="shared" si="14"/>
        <v>Monday</v>
      </c>
    </row>
    <row r="136" spans="1:18">
      <c r="A136" s="3">
        <v>45834</v>
      </c>
      <c r="B136" s="6" t="s">
        <v>103</v>
      </c>
      <c r="C136" s="6" t="s">
        <v>109</v>
      </c>
      <c r="D136" s="6" t="s">
        <v>120</v>
      </c>
      <c r="E136" s="6">
        <v>57</v>
      </c>
      <c r="F136" s="7">
        <v>43</v>
      </c>
      <c r="G136" s="9">
        <v>15</v>
      </c>
      <c r="H136" s="9">
        <v>30</v>
      </c>
      <c r="I136" s="9">
        <v>645</v>
      </c>
      <c r="J136" s="6" t="s">
        <v>121</v>
      </c>
      <c r="K136" s="6" t="s">
        <v>124</v>
      </c>
      <c r="L136" s="6">
        <v>4</v>
      </c>
      <c r="M136" s="7" t="s">
        <v>128</v>
      </c>
      <c r="N136" s="6" t="str">
        <f t="shared" si="10"/>
        <v>June</v>
      </c>
      <c r="O136" s="6" t="str">
        <f t="shared" si="11"/>
        <v>Grilled Sandwich_Snack</v>
      </c>
      <c r="P136" s="6" t="str">
        <f t="shared" si="12"/>
        <v>Good</v>
      </c>
      <c r="Q136" s="9">
        <f t="shared" si="13"/>
        <v>15</v>
      </c>
      <c r="R136" s="6" t="str">
        <f t="shared" si="14"/>
        <v>Thursday</v>
      </c>
    </row>
    <row r="137" spans="1:18">
      <c r="A137" s="3">
        <v>45811</v>
      </c>
      <c r="B137" s="6" t="s">
        <v>104</v>
      </c>
      <c r="C137" s="6" t="s">
        <v>112</v>
      </c>
      <c r="D137" s="6" t="s">
        <v>118</v>
      </c>
      <c r="E137" s="6">
        <v>45</v>
      </c>
      <c r="F137" s="7">
        <v>21</v>
      </c>
      <c r="G137" s="9">
        <v>12</v>
      </c>
      <c r="H137" s="9">
        <v>28</v>
      </c>
      <c r="I137" s="9">
        <v>336</v>
      </c>
      <c r="J137" s="6" t="s">
        <v>121</v>
      </c>
      <c r="K137" s="6" t="s">
        <v>126</v>
      </c>
      <c r="L137" s="6">
        <v>1</v>
      </c>
      <c r="M137" s="7" t="s">
        <v>127</v>
      </c>
      <c r="N137" s="6" t="str">
        <f t="shared" si="10"/>
        <v>June</v>
      </c>
      <c r="O137" s="6" t="str">
        <f t="shared" si="11"/>
        <v>Cold Coffee_Beverage</v>
      </c>
      <c r="P137" s="6" t="str">
        <f t="shared" si="12"/>
        <v>Average</v>
      </c>
      <c r="Q137" s="9">
        <f t="shared" si="13"/>
        <v>16</v>
      </c>
      <c r="R137" s="6" t="str">
        <f t="shared" si="14"/>
        <v>Tuesday</v>
      </c>
    </row>
    <row r="138" spans="1:18">
      <c r="A138" s="3">
        <v>45829</v>
      </c>
      <c r="B138" s="6" t="s">
        <v>103</v>
      </c>
      <c r="C138" s="6" t="s">
        <v>112</v>
      </c>
      <c r="D138" s="6" t="s">
        <v>118</v>
      </c>
      <c r="E138" s="6">
        <v>38</v>
      </c>
      <c r="F138" s="7">
        <v>32</v>
      </c>
      <c r="G138" s="9">
        <v>12</v>
      </c>
      <c r="H138" s="9">
        <v>28</v>
      </c>
      <c r="I138" s="9">
        <v>512</v>
      </c>
      <c r="J138" s="6" t="s">
        <v>123</v>
      </c>
      <c r="K138" s="6" t="s">
        <v>126</v>
      </c>
      <c r="L138" s="6">
        <v>2</v>
      </c>
      <c r="M138" s="7" t="s">
        <v>127</v>
      </c>
      <c r="N138" s="6" t="str">
        <f t="shared" si="10"/>
        <v>June</v>
      </c>
      <c r="O138" s="6" t="str">
        <f t="shared" si="11"/>
        <v>Cold Coffee_Beverage</v>
      </c>
      <c r="P138" s="6" t="str">
        <f t="shared" si="12"/>
        <v>Average</v>
      </c>
      <c r="Q138" s="9">
        <f t="shared" si="13"/>
        <v>16</v>
      </c>
      <c r="R138" s="6" t="str">
        <f t="shared" si="14"/>
        <v>Saturday</v>
      </c>
    </row>
    <row r="139" spans="1:18">
      <c r="A139" s="3">
        <v>45789</v>
      </c>
      <c r="B139" s="6" t="s">
        <v>104</v>
      </c>
      <c r="C139" s="6" t="s">
        <v>114</v>
      </c>
      <c r="D139" s="6" t="s">
        <v>119</v>
      </c>
      <c r="E139" s="6">
        <v>72</v>
      </c>
      <c r="F139" s="7">
        <v>27</v>
      </c>
      <c r="G139" s="9">
        <v>20</v>
      </c>
      <c r="H139" s="9">
        <v>35</v>
      </c>
      <c r="I139" s="9">
        <v>405</v>
      </c>
      <c r="J139" s="6" t="s">
        <v>122</v>
      </c>
      <c r="K139" s="6" t="s">
        <v>126</v>
      </c>
      <c r="L139" s="6">
        <v>5</v>
      </c>
      <c r="M139" s="7" t="s">
        <v>128</v>
      </c>
      <c r="N139" s="6" t="str">
        <f t="shared" si="10"/>
        <v>May</v>
      </c>
      <c r="O139" s="6" t="str">
        <f t="shared" si="11"/>
        <v>Veg Pulao_Main</v>
      </c>
      <c r="P139" s="6" t="str">
        <f t="shared" si="12"/>
        <v>Good</v>
      </c>
      <c r="Q139" s="9">
        <f t="shared" si="13"/>
        <v>15</v>
      </c>
      <c r="R139" s="6" t="str">
        <f t="shared" si="14"/>
        <v>Monday</v>
      </c>
    </row>
    <row r="140" spans="1:18">
      <c r="A140" s="3">
        <v>45839</v>
      </c>
      <c r="B140" s="6" t="s">
        <v>105</v>
      </c>
      <c r="C140" s="6" t="s">
        <v>117</v>
      </c>
      <c r="D140" s="6" t="s">
        <v>120</v>
      </c>
      <c r="E140" s="6">
        <v>87</v>
      </c>
      <c r="F140" s="7">
        <v>30</v>
      </c>
      <c r="G140" s="9">
        <v>18</v>
      </c>
      <c r="H140" s="9">
        <v>40</v>
      </c>
      <c r="I140" s="9">
        <v>660</v>
      </c>
      <c r="J140" s="6" t="s">
        <v>121</v>
      </c>
      <c r="K140" s="6" t="s">
        <v>125</v>
      </c>
      <c r="L140" s="6">
        <v>5</v>
      </c>
      <c r="M140" s="7" t="s">
        <v>127</v>
      </c>
      <c r="N140" s="6" t="str">
        <f t="shared" si="10"/>
        <v>July</v>
      </c>
      <c r="O140" s="6" t="str">
        <f t="shared" si="11"/>
        <v>Paneer Roll_Snack</v>
      </c>
      <c r="P140" s="6" t="str">
        <f t="shared" si="12"/>
        <v>Good</v>
      </c>
      <c r="Q140" s="9">
        <f t="shared" si="13"/>
        <v>22</v>
      </c>
      <c r="R140" s="6" t="str">
        <f t="shared" si="14"/>
        <v>Tuesday</v>
      </c>
    </row>
    <row r="141" spans="1:18">
      <c r="A141" s="3">
        <v>45842</v>
      </c>
      <c r="B141" s="6" t="s">
        <v>105</v>
      </c>
      <c r="C141" s="6" t="s">
        <v>111</v>
      </c>
      <c r="D141" s="6" t="s">
        <v>118</v>
      </c>
      <c r="E141" s="6">
        <v>75</v>
      </c>
      <c r="F141" s="7">
        <v>74</v>
      </c>
      <c r="G141" s="9">
        <v>10</v>
      </c>
      <c r="H141" s="9">
        <v>22</v>
      </c>
      <c r="I141" s="9">
        <v>888</v>
      </c>
      <c r="J141" s="6" t="s">
        <v>123</v>
      </c>
      <c r="K141" s="6" t="s">
        <v>124</v>
      </c>
      <c r="L141" s="6">
        <v>4</v>
      </c>
      <c r="M141" s="7" t="s">
        <v>129</v>
      </c>
      <c r="N141" s="6" t="str">
        <f t="shared" si="10"/>
        <v>July</v>
      </c>
      <c r="O141" s="6" t="str">
        <f t="shared" si="11"/>
        <v>Lemon Juice_Beverage</v>
      </c>
      <c r="P141" s="6" t="str">
        <f t="shared" si="12"/>
        <v>Good</v>
      </c>
      <c r="Q141" s="9">
        <f t="shared" si="13"/>
        <v>12</v>
      </c>
      <c r="R141" s="6" t="str">
        <f t="shared" si="14"/>
        <v>Friday</v>
      </c>
    </row>
    <row r="142" spans="1:18">
      <c r="A142" s="3">
        <v>45858</v>
      </c>
      <c r="B142" s="6" t="s">
        <v>104</v>
      </c>
      <c r="C142" s="6" t="s">
        <v>108</v>
      </c>
      <c r="D142" s="6" t="s">
        <v>119</v>
      </c>
      <c r="E142" s="6">
        <v>39</v>
      </c>
      <c r="F142" s="7">
        <v>36</v>
      </c>
      <c r="G142" s="9">
        <v>25</v>
      </c>
      <c r="H142" s="9">
        <v>45</v>
      </c>
      <c r="I142" s="9">
        <v>720</v>
      </c>
      <c r="J142" s="6" t="s">
        <v>121</v>
      </c>
      <c r="K142" s="6" t="s">
        <v>126</v>
      </c>
      <c r="L142" s="6">
        <v>3</v>
      </c>
      <c r="M142" s="7" t="s">
        <v>127</v>
      </c>
      <c r="N142" s="6" t="str">
        <f t="shared" si="10"/>
        <v>July</v>
      </c>
      <c r="O142" s="6" t="str">
        <f t="shared" si="11"/>
        <v>Chole Bhature_Main</v>
      </c>
      <c r="P142" s="6" t="str">
        <f t="shared" si="12"/>
        <v>Average</v>
      </c>
      <c r="Q142" s="9">
        <f t="shared" si="13"/>
        <v>20</v>
      </c>
      <c r="R142" s="6" t="str">
        <f t="shared" si="14"/>
        <v>Sunday</v>
      </c>
    </row>
    <row r="143" spans="1:18">
      <c r="A143" s="3">
        <v>45815</v>
      </c>
      <c r="B143" s="6" t="s">
        <v>104</v>
      </c>
      <c r="C143" s="6" t="s">
        <v>115</v>
      </c>
      <c r="D143" s="6" t="s">
        <v>119</v>
      </c>
      <c r="E143" s="6">
        <v>45</v>
      </c>
      <c r="F143" s="7">
        <v>13</v>
      </c>
      <c r="G143" s="9">
        <v>6</v>
      </c>
      <c r="H143" s="9">
        <v>12</v>
      </c>
      <c r="I143" s="9">
        <v>78</v>
      </c>
      <c r="J143" s="6" t="s">
        <v>122</v>
      </c>
      <c r="K143" s="6" t="s">
        <v>126</v>
      </c>
      <c r="L143" s="6">
        <v>2</v>
      </c>
      <c r="M143" s="7" t="s">
        <v>129</v>
      </c>
      <c r="N143" s="6" t="str">
        <f t="shared" si="10"/>
        <v>June</v>
      </c>
      <c r="O143" s="6" t="str">
        <f t="shared" si="11"/>
        <v>Chapati_Main</v>
      </c>
      <c r="P143" s="6" t="str">
        <f t="shared" si="12"/>
        <v>Average</v>
      </c>
      <c r="Q143" s="9">
        <f t="shared" si="13"/>
        <v>6</v>
      </c>
      <c r="R143" s="6" t="str">
        <f t="shared" si="14"/>
        <v>Saturday</v>
      </c>
    </row>
    <row r="144" spans="1:18">
      <c r="A144" s="3">
        <v>45828</v>
      </c>
      <c r="B144" s="6" t="s">
        <v>103</v>
      </c>
      <c r="C144" s="6" t="s">
        <v>109</v>
      </c>
      <c r="D144" s="6" t="s">
        <v>120</v>
      </c>
      <c r="E144" s="6">
        <v>40</v>
      </c>
      <c r="F144" s="7">
        <v>36</v>
      </c>
      <c r="G144" s="9">
        <v>15</v>
      </c>
      <c r="H144" s="9">
        <v>30</v>
      </c>
      <c r="I144" s="9">
        <v>540</v>
      </c>
      <c r="J144" s="6" t="s">
        <v>121</v>
      </c>
      <c r="K144" s="6" t="s">
        <v>125</v>
      </c>
      <c r="L144" s="6">
        <v>4</v>
      </c>
      <c r="M144" s="7" t="s">
        <v>129</v>
      </c>
      <c r="N144" s="6" t="str">
        <f t="shared" si="10"/>
        <v>June</v>
      </c>
      <c r="O144" s="6" t="str">
        <f t="shared" si="11"/>
        <v>Grilled Sandwich_Snack</v>
      </c>
      <c r="P144" s="6" t="str">
        <f t="shared" si="12"/>
        <v>Good</v>
      </c>
      <c r="Q144" s="9">
        <f t="shared" si="13"/>
        <v>15</v>
      </c>
      <c r="R144" s="6" t="str">
        <f t="shared" si="14"/>
        <v>Friday</v>
      </c>
    </row>
    <row r="145" spans="1:18">
      <c r="A145" s="3">
        <v>45812</v>
      </c>
      <c r="B145" s="6" t="s">
        <v>103</v>
      </c>
      <c r="C145" s="6" t="s">
        <v>112</v>
      </c>
      <c r="D145" s="6" t="s">
        <v>118</v>
      </c>
      <c r="E145" s="6">
        <v>96</v>
      </c>
      <c r="F145" s="7">
        <v>51</v>
      </c>
      <c r="G145" s="9">
        <v>12</v>
      </c>
      <c r="H145" s="9">
        <v>28</v>
      </c>
      <c r="I145" s="9">
        <v>816</v>
      </c>
      <c r="J145" s="6" t="s">
        <v>122</v>
      </c>
      <c r="K145" s="6" t="s">
        <v>124</v>
      </c>
      <c r="L145" s="6">
        <v>5</v>
      </c>
      <c r="M145" s="7" t="s">
        <v>128</v>
      </c>
      <c r="N145" s="6" t="str">
        <f t="shared" si="10"/>
        <v>June</v>
      </c>
      <c r="O145" s="6" t="str">
        <f t="shared" si="11"/>
        <v>Cold Coffee_Beverage</v>
      </c>
      <c r="P145" s="6" t="str">
        <f t="shared" si="12"/>
        <v>Good</v>
      </c>
      <c r="Q145" s="9">
        <f t="shared" si="13"/>
        <v>16</v>
      </c>
      <c r="R145" s="6" t="str">
        <f t="shared" si="14"/>
        <v>Wednesday</v>
      </c>
    </row>
    <row r="146" spans="1:18">
      <c r="A146" s="3">
        <v>45777</v>
      </c>
      <c r="B146" s="6" t="s">
        <v>103</v>
      </c>
      <c r="C146" s="6" t="s">
        <v>110</v>
      </c>
      <c r="D146" s="6" t="s">
        <v>120</v>
      </c>
      <c r="E146" s="6">
        <v>48</v>
      </c>
      <c r="F146" s="7">
        <v>29</v>
      </c>
      <c r="G146" s="9">
        <v>5</v>
      </c>
      <c r="H146" s="9">
        <v>10</v>
      </c>
      <c r="I146" s="9">
        <v>145</v>
      </c>
      <c r="J146" s="6" t="s">
        <v>122</v>
      </c>
      <c r="K146" s="6" t="s">
        <v>126</v>
      </c>
      <c r="L146" s="6">
        <v>1</v>
      </c>
      <c r="M146" s="7" t="s">
        <v>128</v>
      </c>
      <c r="N146" s="6" t="str">
        <f t="shared" si="10"/>
        <v>April</v>
      </c>
      <c r="O146" s="6" t="str">
        <f t="shared" si="11"/>
        <v>Samosa_Snack</v>
      </c>
      <c r="P146" s="6" t="str">
        <f t="shared" si="12"/>
        <v>Average</v>
      </c>
      <c r="Q146" s="9">
        <f t="shared" si="13"/>
        <v>5</v>
      </c>
      <c r="R146" s="6" t="str">
        <f t="shared" si="14"/>
        <v>Wednesday</v>
      </c>
    </row>
    <row r="147" spans="1:18">
      <c r="A147" s="3">
        <v>45780</v>
      </c>
      <c r="B147" s="6" t="s">
        <v>105</v>
      </c>
      <c r="C147" s="6" t="s">
        <v>113</v>
      </c>
      <c r="D147" s="6" t="s">
        <v>119</v>
      </c>
      <c r="E147" s="6">
        <v>93</v>
      </c>
      <c r="F147" s="7">
        <v>93</v>
      </c>
      <c r="G147" s="9">
        <v>8</v>
      </c>
      <c r="H147" s="9">
        <v>20</v>
      </c>
      <c r="I147" s="9">
        <v>1116</v>
      </c>
      <c r="J147" s="6" t="s">
        <v>122</v>
      </c>
      <c r="K147" s="6" t="s">
        <v>124</v>
      </c>
      <c r="L147" s="6">
        <v>4</v>
      </c>
      <c r="M147" s="7" t="s">
        <v>127</v>
      </c>
      <c r="N147" s="6" t="str">
        <f t="shared" si="10"/>
        <v>May</v>
      </c>
      <c r="O147" s="6" t="str">
        <f t="shared" si="11"/>
        <v>Idli_Main</v>
      </c>
      <c r="P147" s="6" t="str">
        <f t="shared" si="12"/>
        <v>Good</v>
      </c>
      <c r="Q147" s="9">
        <f t="shared" si="13"/>
        <v>12</v>
      </c>
      <c r="R147" s="6" t="str">
        <f t="shared" si="14"/>
        <v>Saturday</v>
      </c>
    </row>
    <row r="148" spans="1:18">
      <c r="A148" s="3">
        <v>45839</v>
      </c>
      <c r="B148" s="6" t="s">
        <v>105</v>
      </c>
      <c r="C148" s="6" t="s">
        <v>112</v>
      </c>
      <c r="D148" s="6" t="s">
        <v>118</v>
      </c>
      <c r="E148" s="6">
        <v>13</v>
      </c>
      <c r="F148" s="7">
        <v>8</v>
      </c>
      <c r="G148" s="9">
        <v>12</v>
      </c>
      <c r="H148" s="9">
        <v>28</v>
      </c>
      <c r="I148" s="9">
        <v>128</v>
      </c>
      <c r="J148" s="6" t="s">
        <v>122</v>
      </c>
      <c r="K148" s="6" t="s">
        <v>124</v>
      </c>
      <c r="L148" s="6">
        <v>4</v>
      </c>
      <c r="M148" s="7" t="s">
        <v>129</v>
      </c>
      <c r="N148" s="6" t="str">
        <f t="shared" si="10"/>
        <v>July</v>
      </c>
      <c r="O148" s="6" t="str">
        <f t="shared" si="11"/>
        <v>Cold Coffee_Beverage</v>
      </c>
      <c r="P148" s="6" t="str">
        <f t="shared" si="12"/>
        <v>Good</v>
      </c>
      <c r="Q148" s="9">
        <f t="shared" si="13"/>
        <v>16</v>
      </c>
      <c r="R148" s="6" t="str">
        <f t="shared" si="14"/>
        <v>Tuesday</v>
      </c>
    </row>
    <row r="149" spans="1:18">
      <c r="A149" s="3">
        <v>45793</v>
      </c>
      <c r="B149" s="6" t="s">
        <v>105</v>
      </c>
      <c r="C149" s="6" t="s">
        <v>106</v>
      </c>
      <c r="D149" s="6" t="s">
        <v>118</v>
      </c>
      <c r="E149" s="6">
        <v>98</v>
      </c>
      <c r="F149" s="7">
        <v>54</v>
      </c>
      <c r="G149" s="9">
        <v>12</v>
      </c>
      <c r="H149" s="9">
        <v>25</v>
      </c>
      <c r="I149" s="9">
        <v>702</v>
      </c>
      <c r="J149" s="6" t="s">
        <v>123</v>
      </c>
      <c r="K149" s="6" t="s">
        <v>124</v>
      </c>
      <c r="L149" s="6">
        <v>2</v>
      </c>
      <c r="M149" s="7" t="s">
        <v>128</v>
      </c>
      <c r="N149" s="6" t="str">
        <f t="shared" si="10"/>
        <v>May</v>
      </c>
      <c r="O149" s="6" t="str">
        <f t="shared" si="11"/>
        <v>Mango Lassi_Beverage</v>
      </c>
      <c r="P149" s="6" t="str">
        <f t="shared" si="12"/>
        <v>Average</v>
      </c>
      <c r="Q149" s="9">
        <f t="shared" si="13"/>
        <v>13</v>
      </c>
      <c r="R149" s="6" t="str">
        <f t="shared" si="14"/>
        <v>Friday</v>
      </c>
    </row>
    <row r="150" spans="1:18">
      <c r="A150" s="3">
        <v>45852</v>
      </c>
      <c r="B150" s="6" t="s">
        <v>103</v>
      </c>
      <c r="C150" s="6" t="s">
        <v>115</v>
      </c>
      <c r="D150" s="6" t="s">
        <v>119</v>
      </c>
      <c r="E150" s="6">
        <v>62</v>
      </c>
      <c r="F150" s="7">
        <v>33</v>
      </c>
      <c r="G150" s="9">
        <v>6</v>
      </c>
      <c r="H150" s="9">
        <v>12</v>
      </c>
      <c r="I150" s="9">
        <v>198</v>
      </c>
      <c r="J150" s="6" t="s">
        <v>123</v>
      </c>
      <c r="K150" s="6" t="s">
        <v>125</v>
      </c>
      <c r="L150" s="6">
        <v>3</v>
      </c>
      <c r="M150" s="7" t="s">
        <v>128</v>
      </c>
      <c r="N150" s="6" t="str">
        <f t="shared" si="10"/>
        <v>July</v>
      </c>
      <c r="O150" s="6" t="str">
        <f t="shared" si="11"/>
        <v>Chapati_Main</v>
      </c>
      <c r="P150" s="6" t="str">
        <f t="shared" si="12"/>
        <v>Average</v>
      </c>
      <c r="Q150" s="9">
        <f t="shared" si="13"/>
        <v>6</v>
      </c>
      <c r="R150" s="6" t="str">
        <f t="shared" si="14"/>
        <v>Monday</v>
      </c>
    </row>
    <row r="151" spans="1:18">
      <c r="A151" s="3">
        <v>45833</v>
      </c>
      <c r="B151" s="6" t="s">
        <v>104</v>
      </c>
      <c r="C151" s="6" t="s">
        <v>108</v>
      </c>
      <c r="D151" s="6" t="s">
        <v>119</v>
      </c>
      <c r="E151" s="6">
        <v>100</v>
      </c>
      <c r="F151" s="7">
        <v>93</v>
      </c>
      <c r="G151" s="9">
        <v>25</v>
      </c>
      <c r="H151" s="9">
        <v>45</v>
      </c>
      <c r="I151" s="9">
        <v>1860</v>
      </c>
      <c r="J151" s="6" t="s">
        <v>121</v>
      </c>
      <c r="K151" s="6" t="s">
        <v>125</v>
      </c>
      <c r="L151" s="6">
        <v>2</v>
      </c>
      <c r="M151" s="7" t="s">
        <v>128</v>
      </c>
      <c r="N151" s="6" t="str">
        <f t="shared" si="10"/>
        <v>June</v>
      </c>
      <c r="O151" s="6" t="str">
        <f t="shared" si="11"/>
        <v>Chole Bhature_Main</v>
      </c>
      <c r="P151" s="6" t="str">
        <f t="shared" si="12"/>
        <v>Average</v>
      </c>
      <c r="Q151" s="9">
        <f t="shared" si="13"/>
        <v>20</v>
      </c>
      <c r="R151" s="6" t="str">
        <f t="shared" si="14"/>
        <v>Wednesday</v>
      </c>
    </row>
    <row r="152" spans="1:18">
      <c r="A152" s="3">
        <v>45788</v>
      </c>
      <c r="B152" s="6" t="s">
        <v>105</v>
      </c>
      <c r="C152" s="6" t="s">
        <v>117</v>
      </c>
      <c r="D152" s="6" t="s">
        <v>120</v>
      </c>
      <c r="E152" s="6">
        <v>42</v>
      </c>
      <c r="F152" s="7">
        <v>20</v>
      </c>
      <c r="G152" s="9">
        <v>18</v>
      </c>
      <c r="H152" s="9">
        <v>40</v>
      </c>
      <c r="I152" s="9">
        <v>440</v>
      </c>
      <c r="J152" s="6" t="s">
        <v>123</v>
      </c>
      <c r="K152" s="6" t="s">
        <v>125</v>
      </c>
      <c r="L152" s="6">
        <v>3</v>
      </c>
      <c r="M152" s="7" t="s">
        <v>127</v>
      </c>
      <c r="N152" s="6" t="str">
        <f t="shared" si="10"/>
        <v>May</v>
      </c>
      <c r="O152" s="6" t="str">
        <f t="shared" si="11"/>
        <v>Paneer Roll_Snack</v>
      </c>
      <c r="P152" s="6" t="str">
        <f t="shared" si="12"/>
        <v>Average</v>
      </c>
      <c r="Q152" s="9">
        <f t="shared" si="13"/>
        <v>22</v>
      </c>
      <c r="R152" s="6" t="str">
        <f t="shared" si="14"/>
        <v>Sunday</v>
      </c>
    </row>
    <row r="153" spans="1:18">
      <c r="A153" s="3">
        <v>45800</v>
      </c>
      <c r="B153" s="6" t="s">
        <v>103</v>
      </c>
      <c r="C153" s="6" t="s">
        <v>111</v>
      </c>
      <c r="D153" s="6" t="s">
        <v>118</v>
      </c>
      <c r="E153" s="6">
        <v>96</v>
      </c>
      <c r="F153" s="7">
        <v>55</v>
      </c>
      <c r="G153" s="9">
        <v>10</v>
      </c>
      <c r="H153" s="9">
        <v>22</v>
      </c>
      <c r="I153" s="9">
        <v>660</v>
      </c>
      <c r="J153" s="6" t="s">
        <v>121</v>
      </c>
      <c r="K153" s="6" t="s">
        <v>125</v>
      </c>
      <c r="L153" s="6">
        <v>3</v>
      </c>
      <c r="M153" s="7" t="s">
        <v>128</v>
      </c>
      <c r="N153" s="6" t="str">
        <f t="shared" si="10"/>
        <v>May</v>
      </c>
      <c r="O153" s="6" t="str">
        <f t="shared" si="11"/>
        <v>Lemon Juice_Beverage</v>
      </c>
      <c r="P153" s="6" t="str">
        <f t="shared" si="12"/>
        <v>Average</v>
      </c>
      <c r="Q153" s="9">
        <f t="shared" si="13"/>
        <v>12</v>
      </c>
      <c r="R153" s="6" t="str">
        <f t="shared" si="14"/>
        <v>Friday</v>
      </c>
    </row>
    <row r="154" spans="1:18">
      <c r="A154" s="3">
        <v>45796</v>
      </c>
      <c r="B154" s="6" t="s">
        <v>103</v>
      </c>
      <c r="C154" s="6" t="s">
        <v>113</v>
      </c>
      <c r="D154" s="6" t="s">
        <v>119</v>
      </c>
      <c r="E154" s="6">
        <v>48</v>
      </c>
      <c r="F154" s="7">
        <v>16</v>
      </c>
      <c r="G154" s="9">
        <v>8</v>
      </c>
      <c r="H154" s="9">
        <v>20</v>
      </c>
      <c r="I154" s="9">
        <v>192</v>
      </c>
      <c r="J154" s="6" t="s">
        <v>122</v>
      </c>
      <c r="K154" s="6" t="s">
        <v>124</v>
      </c>
      <c r="L154" s="6">
        <v>5</v>
      </c>
      <c r="M154" s="7" t="s">
        <v>129</v>
      </c>
      <c r="N154" s="6" t="str">
        <f t="shared" si="10"/>
        <v>May</v>
      </c>
      <c r="O154" s="6" t="str">
        <f t="shared" si="11"/>
        <v>Idli_Main</v>
      </c>
      <c r="P154" s="6" t="str">
        <f t="shared" si="12"/>
        <v>Good</v>
      </c>
      <c r="Q154" s="9">
        <f t="shared" si="13"/>
        <v>12</v>
      </c>
      <c r="R154" s="6" t="str">
        <f t="shared" si="14"/>
        <v>Monday</v>
      </c>
    </row>
    <row r="155" spans="1:18">
      <c r="A155" s="3">
        <v>45832</v>
      </c>
      <c r="B155" s="6" t="s">
        <v>103</v>
      </c>
      <c r="C155" s="6" t="s">
        <v>116</v>
      </c>
      <c r="D155" s="6" t="s">
        <v>120</v>
      </c>
      <c r="E155" s="6">
        <v>22</v>
      </c>
      <c r="F155" s="7">
        <v>22</v>
      </c>
      <c r="G155" s="9">
        <v>6</v>
      </c>
      <c r="H155" s="9">
        <v>14</v>
      </c>
      <c r="I155" s="9">
        <v>176</v>
      </c>
      <c r="J155" s="6" t="s">
        <v>123</v>
      </c>
      <c r="K155" s="6" t="s">
        <v>125</v>
      </c>
      <c r="L155" s="6">
        <v>1</v>
      </c>
      <c r="M155" s="7" t="s">
        <v>128</v>
      </c>
      <c r="N155" s="6" t="str">
        <f t="shared" si="10"/>
        <v>June</v>
      </c>
      <c r="O155" s="6" t="str">
        <f t="shared" si="11"/>
        <v>Sundal_Snack</v>
      </c>
      <c r="P155" s="6" t="str">
        <f t="shared" si="12"/>
        <v>Average</v>
      </c>
      <c r="Q155" s="9">
        <f t="shared" si="13"/>
        <v>8</v>
      </c>
      <c r="R155" s="6" t="str">
        <f t="shared" si="14"/>
        <v>Tuesday</v>
      </c>
    </row>
    <row r="156" spans="1:18">
      <c r="A156" s="3">
        <v>45797</v>
      </c>
      <c r="B156" s="6" t="s">
        <v>105</v>
      </c>
      <c r="C156" s="6" t="s">
        <v>113</v>
      </c>
      <c r="D156" s="6" t="s">
        <v>119</v>
      </c>
      <c r="E156" s="6">
        <v>52</v>
      </c>
      <c r="F156" s="7">
        <v>35</v>
      </c>
      <c r="G156" s="9">
        <v>8</v>
      </c>
      <c r="H156" s="9">
        <v>20</v>
      </c>
      <c r="I156" s="9">
        <v>420</v>
      </c>
      <c r="J156" s="6" t="s">
        <v>121</v>
      </c>
      <c r="K156" s="6" t="s">
        <v>125</v>
      </c>
      <c r="L156" s="6">
        <v>4</v>
      </c>
      <c r="M156" s="7" t="s">
        <v>129</v>
      </c>
      <c r="N156" s="6" t="str">
        <f t="shared" si="10"/>
        <v>May</v>
      </c>
      <c r="O156" s="6" t="str">
        <f t="shared" si="11"/>
        <v>Idli_Main</v>
      </c>
      <c r="P156" s="6" t="str">
        <f t="shared" si="12"/>
        <v>Good</v>
      </c>
      <c r="Q156" s="9">
        <f t="shared" si="13"/>
        <v>12</v>
      </c>
      <c r="R156" s="6" t="str">
        <f t="shared" si="14"/>
        <v>Tuesday</v>
      </c>
    </row>
    <row r="157" spans="1:18">
      <c r="A157" s="3">
        <v>45815</v>
      </c>
      <c r="B157" s="6" t="s">
        <v>104</v>
      </c>
      <c r="C157" s="6" t="s">
        <v>115</v>
      </c>
      <c r="D157" s="6" t="s">
        <v>119</v>
      </c>
      <c r="E157" s="6">
        <v>55</v>
      </c>
      <c r="F157" s="7">
        <v>9</v>
      </c>
      <c r="G157" s="9">
        <v>6</v>
      </c>
      <c r="H157" s="9">
        <v>12</v>
      </c>
      <c r="I157" s="9">
        <v>54</v>
      </c>
      <c r="J157" s="6" t="s">
        <v>121</v>
      </c>
      <c r="K157" s="6" t="s">
        <v>126</v>
      </c>
      <c r="L157" s="6">
        <v>5</v>
      </c>
      <c r="M157" s="7" t="s">
        <v>129</v>
      </c>
      <c r="N157" s="6" t="str">
        <f t="shared" si="10"/>
        <v>June</v>
      </c>
      <c r="O157" s="6" t="str">
        <f t="shared" si="11"/>
        <v>Chapati_Main</v>
      </c>
      <c r="P157" s="6" t="str">
        <f t="shared" si="12"/>
        <v>Good</v>
      </c>
      <c r="Q157" s="9">
        <f t="shared" si="13"/>
        <v>6</v>
      </c>
      <c r="R157" s="6" t="str">
        <f t="shared" si="14"/>
        <v>Saturday</v>
      </c>
    </row>
    <row r="158" spans="1:18">
      <c r="A158" s="3">
        <v>45810</v>
      </c>
      <c r="B158" s="6" t="s">
        <v>104</v>
      </c>
      <c r="C158" s="6" t="s">
        <v>109</v>
      </c>
      <c r="D158" s="6" t="s">
        <v>120</v>
      </c>
      <c r="E158" s="6">
        <v>47</v>
      </c>
      <c r="F158" s="7">
        <v>37</v>
      </c>
      <c r="G158" s="9">
        <v>15</v>
      </c>
      <c r="H158" s="9">
        <v>30</v>
      </c>
      <c r="I158" s="9">
        <v>555</v>
      </c>
      <c r="J158" s="6" t="s">
        <v>121</v>
      </c>
      <c r="K158" s="6" t="s">
        <v>126</v>
      </c>
      <c r="L158" s="6">
        <v>1</v>
      </c>
      <c r="M158" s="7" t="s">
        <v>127</v>
      </c>
      <c r="N158" s="6" t="str">
        <f t="shared" si="10"/>
        <v>June</v>
      </c>
      <c r="O158" s="6" t="str">
        <f t="shared" si="11"/>
        <v>Grilled Sandwich_Snack</v>
      </c>
      <c r="P158" s="6" t="str">
        <f t="shared" si="12"/>
        <v>Average</v>
      </c>
      <c r="Q158" s="9">
        <f t="shared" si="13"/>
        <v>15</v>
      </c>
      <c r="R158" s="6" t="str">
        <f t="shared" si="14"/>
        <v>Monday</v>
      </c>
    </row>
    <row r="159" spans="1:18">
      <c r="A159" s="3">
        <v>45813</v>
      </c>
      <c r="B159" s="6" t="s">
        <v>103</v>
      </c>
      <c r="C159" s="6" t="s">
        <v>106</v>
      </c>
      <c r="D159" s="6" t="s">
        <v>118</v>
      </c>
      <c r="E159" s="6">
        <v>83</v>
      </c>
      <c r="F159" s="7">
        <v>16</v>
      </c>
      <c r="G159" s="9">
        <v>12</v>
      </c>
      <c r="H159" s="9">
        <v>25</v>
      </c>
      <c r="I159" s="9">
        <v>208</v>
      </c>
      <c r="J159" s="6" t="s">
        <v>122</v>
      </c>
      <c r="K159" s="6" t="s">
        <v>126</v>
      </c>
      <c r="L159" s="6">
        <v>1</v>
      </c>
      <c r="M159" s="7" t="s">
        <v>129</v>
      </c>
      <c r="N159" s="6" t="str">
        <f t="shared" si="10"/>
        <v>June</v>
      </c>
      <c r="O159" s="6" t="str">
        <f t="shared" si="11"/>
        <v>Mango Lassi_Beverage</v>
      </c>
      <c r="P159" s="6" t="str">
        <f t="shared" si="12"/>
        <v>Average</v>
      </c>
      <c r="Q159" s="9">
        <f t="shared" si="13"/>
        <v>13</v>
      </c>
      <c r="R159" s="6" t="str">
        <f t="shared" si="14"/>
        <v>Thursday</v>
      </c>
    </row>
    <row r="160" spans="1:18">
      <c r="A160" s="3">
        <v>45803</v>
      </c>
      <c r="B160" s="6" t="s">
        <v>105</v>
      </c>
      <c r="C160" s="6" t="s">
        <v>106</v>
      </c>
      <c r="D160" s="6" t="s">
        <v>118</v>
      </c>
      <c r="E160" s="6">
        <v>21</v>
      </c>
      <c r="F160" s="7">
        <v>7</v>
      </c>
      <c r="G160" s="9">
        <v>12</v>
      </c>
      <c r="H160" s="9">
        <v>25</v>
      </c>
      <c r="I160" s="9">
        <v>91</v>
      </c>
      <c r="J160" s="6" t="s">
        <v>121</v>
      </c>
      <c r="K160" s="6" t="s">
        <v>126</v>
      </c>
      <c r="L160" s="6">
        <v>4</v>
      </c>
      <c r="M160" s="7" t="s">
        <v>127</v>
      </c>
      <c r="N160" s="6" t="str">
        <f t="shared" si="10"/>
        <v>May</v>
      </c>
      <c r="O160" s="6" t="str">
        <f t="shared" si="11"/>
        <v>Mango Lassi_Beverage</v>
      </c>
      <c r="P160" s="6" t="str">
        <f t="shared" si="12"/>
        <v>Good</v>
      </c>
      <c r="Q160" s="9">
        <f t="shared" si="13"/>
        <v>13</v>
      </c>
      <c r="R160" s="6" t="str">
        <f t="shared" si="14"/>
        <v>Monday</v>
      </c>
    </row>
    <row r="161" spans="1:18">
      <c r="A161" s="3">
        <v>45858</v>
      </c>
      <c r="B161" s="6" t="s">
        <v>103</v>
      </c>
      <c r="C161" s="6" t="s">
        <v>110</v>
      </c>
      <c r="D161" s="6" t="s">
        <v>120</v>
      </c>
      <c r="E161" s="6">
        <v>76</v>
      </c>
      <c r="F161" s="7">
        <v>25</v>
      </c>
      <c r="G161" s="9">
        <v>5</v>
      </c>
      <c r="H161" s="9">
        <v>10</v>
      </c>
      <c r="I161" s="9">
        <v>125</v>
      </c>
      <c r="J161" s="6" t="s">
        <v>123</v>
      </c>
      <c r="K161" s="6" t="s">
        <v>125</v>
      </c>
      <c r="L161" s="6">
        <v>4</v>
      </c>
      <c r="M161" s="7" t="s">
        <v>128</v>
      </c>
      <c r="N161" s="6" t="str">
        <f t="shared" si="10"/>
        <v>July</v>
      </c>
      <c r="O161" s="6" t="str">
        <f t="shared" si="11"/>
        <v>Samosa_Snack</v>
      </c>
      <c r="P161" s="6" t="str">
        <f t="shared" si="12"/>
        <v>Good</v>
      </c>
      <c r="Q161" s="9">
        <f t="shared" si="13"/>
        <v>5</v>
      </c>
      <c r="R161" s="6" t="str">
        <f t="shared" si="14"/>
        <v>Sunday</v>
      </c>
    </row>
    <row r="162" spans="1:18">
      <c r="A162" s="3">
        <v>45797</v>
      </c>
      <c r="B162" s="6" t="s">
        <v>104</v>
      </c>
      <c r="C162" s="6" t="s">
        <v>111</v>
      </c>
      <c r="D162" s="6" t="s">
        <v>118</v>
      </c>
      <c r="E162" s="6">
        <v>82</v>
      </c>
      <c r="F162" s="7">
        <v>18</v>
      </c>
      <c r="G162" s="9">
        <v>10</v>
      </c>
      <c r="H162" s="9">
        <v>22</v>
      </c>
      <c r="I162" s="9">
        <v>216</v>
      </c>
      <c r="J162" s="6" t="s">
        <v>123</v>
      </c>
      <c r="K162" s="6" t="s">
        <v>124</v>
      </c>
      <c r="L162" s="6">
        <v>4</v>
      </c>
      <c r="M162" s="7" t="s">
        <v>127</v>
      </c>
      <c r="N162" s="6" t="str">
        <f t="shared" si="10"/>
        <v>May</v>
      </c>
      <c r="O162" s="6" t="str">
        <f t="shared" si="11"/>
        <v>Lemon Juice_Beverage</v>
      </c>
      <c r="P162" s="6" t="str">
        <f t="shared" si="12"/>
        <v>Good</v>
      </c>
      <c r="Q162" s="9">
        <f t="shared" si="13"/>
        <v>12</v>
      </c>
      <c r="R162" s="6" t="str">
        <f t="shared" si="14"/>
        <v>Tuesday</v>
      </c>
    </row>
    <row r="163" spans="1:18">
      <c r="A163" s="3">
        <v>45827</v>
      </c>
      <c r="B163" s="6" t="s">
        <v>103</v>
      </c>
      <c r="C163" s="6" t="s">
        <v>111</v>
      </c>
      <c r="D163" s="6" t="s">
        <v>118</v>
      </c>
      <c r="E163" s="6">
        <v>52</v>
      </c>
      <c r="F163" s="7">
        <v>32</v>
      </c>
      <c r="G163" s="9">
        <v>10</v>
      </c>
      <c r="H163" s="9">
        <v>22</v>
      </c>
      <c r="I163" s="9">
        <v>384</v>
      </c>
      <c r="J163" s="6" t="s">
        <v>121</v>
      </c>
      <c r="K163" s="6" t="s">
        <v>124</v>
      </c>
      <c r="L163" s="6">
        <v>3</v>
      </c>
      <c r="M163" s="7" t="s">
        <v>127</v>
      </c>
      <c r="N163" s="6" t="str">
        <f t="shared" si="10"/>
        <v>June</v>
      </c>
      <c r="O163" s="6" t="str">
        <f t="shared" si="11"/>
        <v>Lemon Juice_Beverage</v>
      </c>
      <c r="P163" s="6" t="str">
        <f t="shared" si="12"/>
        <v>Average</v>
      </c>
      <c r="Q163" s="9">
        <f t="shared" si="13"/>
        <v>12</v>
      </c>
      <c r="R163" s="6" t="str">
        <f t="shared" si="14"/>
        <v>Thursday</v>
      </c>
    </row>
    <row r="164" spans="1:18">
      <c r="A164" s="3">
        <v>45833</v>
      </c>
      <c r="B164" s="6" t="s">
        <v>103</v>
      </c>
      <c r="C164" s="6" t="s">
        <v>107</v>
      </c>
      <c r="D164" s="6" t="s">
        <v>118</v>
      </c>
      <c r="E164" s="6">
        <v>99</v>
      </c>
      <c r="F164" s="7">
        <v>34</v>
      </c>
      <c r="G164" s="9">
        <v>10</v>
      </c>
      <c r="H164" s="9">
        <v>22</v>
      </c>
      <c r="I164" s="9">
        <v>408</v>
      </c>
      <c r="J164" s="6" t="s">
        <v>122</v>
      </c>
      <c r="K164" s="6" t="s">
        <v>125</v>
      </c>
      <c r="L164" s="6">
        <v>2</v>
      </c>
      <c r="M164" s="7" t="s">
        <v>129</v>
      </c>
      <c r="N164" s="6" t="str">
        <f t="shared" si="10"/>
        <v>June</v>
      </c>
      <c r="O164" s="6" t="str">
        <f t="shared" si="11"/>
        <v>Mojito_Beverage</v>
      </c>
      <c r="P164" s="6" t="str">
        <f t="shared" si="12"/>
        <v>Average</v>
      </c>
      <c r="Q164" s="9">
        <f t="shared" si="13"/>
        <v>12</v>
      </c>
      <c r="R164" s="6" t="str">
        <f t="shared" si="14"/>
        <v>Wednesday</v>
      </c>
    </row>
    <row r="165" spans="1:18">
      <c r="A165" s="3">
        <v>45783</v>
      </c>
      <c r="B165" s="6" t="s">
        <v>105</v>
      </c>
      <c r="C165" s="6" t="s">
        <v>113</v>
      </c>
      <c r="D165" s="6" t="s">
        <v>119</v>
      </c>
      <c r="E165" s="6">
        <v>78</v>
      </c>
      <c r="F165" s="7">
        <v>8</v>
      </c>
      <c r="G165" s="9">
        <v>8</v>
      </c>
      <c r="H165" s="9">
        <v>20</v>
      </c>
      <c r="I165" s="9">
        <v>96</v>
      </c>
      <c r="J165" s="6" t="s">
        <v>121</v>
      </c>
      <c r="K165" s="6" t="s">
        <v>124</v>
      </c>
      <c r="L165" s="6">
        <v>5</v>
      </c>
      <c r="M165" s="7" t="s">
        <v>129</v>
      </c>
      <c r="N165" s="6" t="str">
        <f t="shared" si="10"/>
        <v>May</v>
      </c>
      <c r="O165" s="6" t="str">
        <f t="shared" si="11"/>
        <v>Idli_Main</v>
      </c>
      <c r="P165" s="6" t="str">
        <f t="shared" si="12"/>
        <v>Good</v>
      </c>
      <c r="Q165" s="9">
        <f t="shared" si="13"/>
        <v>12</v>
      </c>
      <c r="R165" s="6" t="str">
        <f t="shared" si="14"/>
        <v>Tuesday</v>
      </c>
    </row>
    <row r="166" spans="1:18">
      <c r="A166" s="3">
        <v>45836</v>
      </c>
      <c r="B166" s="6" t="s">
        <v>104</v>
      </c>
      <c r="C166" s="6" t="s">
        <v>111</v>
      </c>
      <c r="D166" s="6" t="s">
        <v>118</v>
      </c>
      <c r="E166" s="6">
        <v>31</v>
      </c>
      <c r="F166" s="7">
        <v>14</v>
      </c>
      <c r="G166" s="9">
        <v>10</v>
      </c>
      <c r="H166" s="9">
        <v>22</v>
      </c>
      <c r="I166" s="9">
        <v>168</v>
      </c>
      <c r="J166" s="6" t="s">
        <v>122</v>
      </c>
      <c r="K166" s="6" t="s">
        <v>126</v>
      </c>
      <c r="L166" s="6">
        <v>4</v>
      </c>
      <c r="M166" s="7" t="s">
        <v>127</v>
      </c>
      <c r="N166" s="6" t="str">
        <f t="shared" si="10"/>
        <v>June</v>
      </c>
      <c r="O166" s="6" t="str">
        <f t="shared" si="11"/>
        <v>Lemon Juice_Beverage</v>
      </c>
      <c r="P166" s="6" t="str">
        <f t="shared" si="12"/>
        <v>Good</v>
      </c>
      <c r="Q166" s="9">
        <f t="shared" si="13"/>
        <v>12</v>
      </c>
      <c r="R166" s="6" t="str">
        <f t="shared" si="14"/>
        <v>Saturday</v>
      </c>
    </row>
    <row r="167" spans="1:18">
      <c r="A167" s="3">
        <v>45842</v>
      </c>
      <c r="B167" s="6" t="s">
        <v>105</v>
      </c>
      <c r="C167" s="6" t="s">
        <v>107</v>
      </c>
      <c r="D167" s="6" t="s">
        <v>118</v>
      </c>
      <c r="E167" s="6">
        <v>94</v>
      </c>
      <c r="F167" s="7">
        <v>8</v>
      </c>
      <c r="G167" s="9">
        <v>10</v>
      </c>
      <c r="H167" s="9">
        <v>22</v>
      </c>
      <c r="I167" s="9">
        <v>96</v>
      </c>
      <c r="J167" s="6" t="s">
        <v>122</v>
      </c>
      <c r="K167" s="6" t="s">
        <v>126</v>
      </c>
      <c r="L167" s="6">
        <v>4</v>
      </c>
      <c r="M167" s="7" t="s">
        <v>129</v>
      </c>
      <c r="N167" s="6" t="str">
        <f t="shared" si="10"/>
        <v>July</v>
      </c>
      <c r="O167" s="6" t="str">
        <f t="shared" si="11"/>
        <v>Mojito_Beverage</v>
      </c>
      <c r="P167" s="6" t="str">
        <f t="shared" si="12"/>
        <v>Good</v>
      </c>
      <c r="Q167" s="9">
        <f t="shared" si="13"/>
        <v>12</v>
      </c>
      <c r="R167" s="6" t="str">
        <f t="shared" si="14"/>
        <v>Friday</v>
      </c>
    </row>
    <row r="168" spans="1:18">
      <c r="A168" s="3">
        <v>45845</v>
      </c>
      <c r="B168" s="6" t="s">
        <v>103</v>
      </c>
      <c r="C168" s="6" t="s">
        <v>114</v>
      </c>
      <c r="D168" s="6" t="s">
        <v>119</v>
      </c>
      <c r="E168" s="6">
        <v>37</v>
      </c>
      <c r="F168" s="7">
        <v>26</v>
      </c>
      <c r="G168" s="9">
        <v>20</v>
      </c>
      <c r="H168" s="9">
        <v>35</v>
      </c>
      <c r="I168" s="9">
        <v>390</v>
      </c>
      <c r="J168" s="6" t="s">
        <v>122</v>
      </c>
      <c r="K168" s="6" t="s">
        <v>124</v>
      </c>
      <c r="L168" s="6">
        <v>2</v>
      </c>
      <c r="M168" s="7" t="s">
        <v>128</v>
      </c>
      <c r="N168" s="6" t="str">
        <f t="shared" si="10"/>
        <v>July</v>
      </c>
      <c r="O168" s="6" t="str">
        <f t="shared" si="11"/>
        <v>Veg Pulao_Main</v>
      </c>
      <c r="P168" s="6" t="str">
        <f t="shared" si="12"/>
        <v>Average</v>
      </c>
      <c r="Q168" s="9">
        <f t="shared" si="13"/>
        <v>15</v>
      </c>
      <c r="R168" s="6" t="str">
        <f t="shared" si="14"/>
        <v>Monday</v>
      </c>
    </row>
    <row r="169" spans="1:18">
      <c r="A169" s="3">
        <v>45807</v>
      </c>
      <c r="B169" s="6" t="s">
        <v>104</v>
      </c>
      <c r="C169" s="6" t="s">
        <v>106</v>
      </c>
      <c r="D169" s="6" t="s">
        <v>118</v>
      </c>
      <c r="E169" s="6">
        <v>23</v>
      </c>
      <c r="F169" s="7">
        <v>5</v>
      </c>
      <c r="G169" s="9">
        <v>12</v>
      </c>
      <c r="H169" s="9">
        <v>25</v>
      </c>
      <c r="I169" s="9">
        <v>65</v>
      </c>
      <c r="J169" s="6" t="s">
        <v>122</v>
      </c>
      <c r="K169" s="6" t="s">
        <v>124</v>
      </c>
      <c r="L169" s="6">
        <v>1</v>
      </c>
      <c r="M169" s="7" t="s">
        <v>129</v>
      </c>
      <c r="N169" s="6" t="str">
        <f t="shared" si="10"/>
        <v>May</v>
      </c>
      <c r="O169" s="6" t="str">
        <f t="shared" si="11"/>
        <v>Mango Lassi_Beverage</v>
      </c>
      <c r="P169" s="6" t="str">
        <f t="shared" si="12"/>
        <v>Average</v>
      </c>
      <c r="Q169" s="9">
        <f t="shared" si="13"/>
        <v>13</v>
      </c>
      <c r="R169" s="6" t="str">
        <f t="shared" si="14"/>
        <v>Friday</v>
      </c>
    </row>
    <row r="170" spans="1:18">
      <c r="A170" s="3">
        <v>45794</v>
      </c>
      <c r="B170" s="6" t="s">
        <v>103</v>
      </c>
      <c r="C170" s="6" t="s">
        <v>112</v>
      </c>
      <c r="D170" s="6" t="s">
        <v>118</v>
      </c>
      <c r="E170" s="6">
        <v>43</v>
      </c>
      <c r="F170" s="7">
        <v>15</v>
      </c>
      <c r="G170" s="9">
        <v>12</v>
      </c>
      <c r="H170" s="9">
        <v>28</v>
      </c>
      <c r="I170" s="9">
        <v>240</v>
      </c>
      <c r="J170" s="6" t="s">
        <v>123</v>
      </c>
      <c r="K170" s="6" t="s">
        <v>125</v>
      </c>
      <c r="L170" s="6">
        <v>1</v>
      </c>
      <c r="M170" s="7" t="s">
        <v>129</v>
      </c>
      <c r="N170" s="6" t="str">
        <f t="shared" si="10"/>
        <v>May</v>
      </c>
      <c r="O170" s="6" t="str">
        <f t="shared" si="11"/>
        <v>Cold Coffee_Beverage</v>
      </c>
      <c r="P170" s="6" t="str">
        <f t="shared" si="12"/>
        <v>Average</v>
      </c>
      <c r="Q170" s="9">
        <f t="shared" si="13"/>
        <v>16</v>
      </c>
      <c r="R170" s="6" t="str">
        <f t="shared" si="14"/>
        <v>Saturday</v>
      </c>
    </row>
    <row r="171" spans="1:18">
      <c r="A171" s="3">
        <v>45803</v>
      </c>
      <c r="B171" s="6" t="s">
        <v>105</v>
      </c>
      <c r="C171" s="6" t="s">
        <v>113</v>
      </c>
      <c r="D171" s="6" t="s">
        <v>119</v>
      </c>
      <c r="E171" s="6">
        <v>94</v>
      </c>
      <c r="F171" s="7">
        <v>68</v>
      </c>
      <c r="G171" s="9">
        <v>8</v>
      </c>
      <c r="H171" s="9">
        <v>20</v>
      </c>
      <c r="I171" s="9">
        <v>816</v>
      </c>
      <c r="J171" s="6" t="s">
        <v>122</v>
      </c>
      <c r="K171" s="6" t="s">
        <v>126</v>
      </c>
      <c r="L171" s="6">
        <v>1</v>
      </c>
      <c r="M171" s="7" t="s">
        <v>128</v>
      </c>
      <c r="N171" s="6" t="str">
        <f t="shared" si="10"/>
        <v>May</v>
      </c>
      <c r="O171" s="6" t="str">
        <f t="shared" si="11"/>
        <v>Idli_Main</v>
      </c>
      <c r="P171" s="6" t="str">
        <f t="shared" si="12"/>
        <v>Average</v>
      </c>
      <c r="Q171" s="9">
        <f t="shared" si="13"/>
        <v>12</v>
      </c>
      <c r="R171" s="6" t="str">
        <f t="shared" si="14"/>
        <v>Monday</v>
      </c>
    </row>
    <row r="172" spans="1:18">
      <c r="A172" s="3">
        <v>45794</v>
      </c>
      <c r="B172" s="6" t="s">
        <v>103</v>
      </c>
      <c r="C172" s="6" t="s">
        <v>114</v>
      </c>
      <c r="D172" s="6" t="s">
        <v>119</v>
      </c>
      <c r="E172" s="6">
        <v>47</v>
      </c>
      <c r="F172" s="7">
        <v>37</v>
      </c>
      <c r="G172" s="9">
        <v>20</v>
      </c>
      <c r="H172" s="9">
        <v>35</v>
      </c>
      <c r="I172" s="9">
        <v>555</v>
      </c>
      <c r="J172" s="6" t="s">
        <v>122</v>
      </c>
      <c r="K172" s="6" t="s">
        <v>125</v>
      </c>
      <c r="L172" s="6">
        <v>2</v>
      </c>
      <c r="M172" s="7" t="s">
        <v>128</v>
      </c>
      <c r="N172" s="6" t="str">
        <f t="shared" si="10"/>
        <v>May</v>
      </c>
      <c r="O172" s="6" t="str">
        <f t="shared" si="11"/>
        <v>Veg Pulao_Main</v>
      </c>
      <c r="P172" s="6" t="str">
        <f t="shared" si="12"/>
        <v>Average</v>
      </c>
      <c r="Q172" s="9">
        <f t="shared" si="13"/>
        <v>15</v>
      </c>
      <c r="R172" s="6" t="str">
        <f t="shared" si="14"/>
        <v>Saturday</v>
      </c>
    </row>
    <row r="173" spans="1:18">
      <c r="A173" s="3">
        <v>45823</v>
      </c>
      <c r="B173" s="6" t="s">
        <v>105</v>
      </c>
      <c r="C173" s="6" t="s">
        <v>113</v>
      </c>
      <c r="D173" s="6" t="s">
        <v>119</v>
      </c>
      <c r="E173" s="6">
        <v>84</v>
      </c>
      <c r="F173" s="7">
        <v>23</v>
      </c>
      <c r="G173" s="9">
        <v>8</v>
      </c>
      <c r="H173" s="9">
        <v>20</v>
      </c>
      <c r="I173" s="9">
        <v>276</v>
      </c>
      <c r="J173" s="6" t="s">
        <v>122</v>
      </c>
      <c r="K173" s="6" t="s">
        <v>124</v>
      </c>
      <c r="L173" s="6">
        <v>5</v>
      </c>
      <c r="M173" s="7" t="s">
        <v>127</v>
      </c>
      <c r="N173" s="6" t="str">
        <f t="shared" si="10"/>
        <v>June</v>
      </c>
      <c r="O173" s="6" t="str">
        <f t="shared" si="11"/>
        <v>Idli_Main</v>
      </c>
      <c r="P173" s="6" t="str">
        <f t="shared" si="12"/>
        <v>Good</v>
      </c>
      <c r="Q173" s="9">
        <f t="shared" si="13"/>
        <v>12</v>
      </c>
      <c r="R173" s="6" t="str">
        <f t="shared" si="14"/>
        <v>Sunday</v>
      </c>
    </row>
    <row r="174" spans="1:18">
      <c r="A174" s="3">
        <v>45782</v>
      </c>
      <c r="B174" s="6" t="s">
        <v>103</v>
      </c>
      <c r="C174" s="6" t="s">
        <v>110</v>
      </c>
      <c r="D174" s="6" t="s">
        <v>120</v>
      </c>
      <c r="E174" s="6">
        <v>94</v>
      </c>
      <c r="F174" s="7">
        <v>30</v>
      </c>
      <c r="G174" s="9">
        <v>5</v>
      </c>
      <c r="H174" s="9">
        <v>10</v>
      </c>
      <c r="I174" s="9">
        <v>150</v>
      </c>
      <c r="J174" s="6" t="s">
        <v>121</v>
      </c>
      <c r="K174" s="6" t="s">
        <v>125</v>
      </c>
      <c r="L174" s="6">
        <v>5</v>
      </c>
      <c r="M174" s="7" t="s">
        <v>129</v>
      </c>
      <c r="N174" s="6" t="str">
        <f t="shared" si="10"/>
        <v>May</v>
      </c>
      <c r="O174" s="6" t="str">
        <f t="shared" si="11"/>
        <v>Samosa_Snack</v>
      </c>
      <c r="P174" s="6" t="str">
        <f t="shared" si="12"/>
        <v>Good</v>
      </c>
      <c r="Q174" s="9">
        <f t="shared" si="13"/>
        <v>5</v>
      </c>
      <c r="R174" s="6" t="str">
        <f t="shared" si="14"/>
        <v>Monday</v>
      </c>
    </row>
    <row r="175" spans="1:18">
      <c r="A175" s="3">
        <v>45775</v>
      </c>
      <c r="B175" s="6" t="s">
        <v>105</v>
      </c>
      <c r="C175" s="6" t="s">
        <v>107</v>
      </c>
      <c r="D175" s="6" t="s">
        <v>118</v>
      </c>
      <c r="E175" s="6">
        <v>19</v>
      </c>
      <c r="F175" s="7">
        <v>16</v>
      </c>
      <c r="G175" s="9">
        <v>10</v>
      </c>
      <c r="H175" s="9">
        <v>22</v>
      </c>
      <c r="I175" s="9">
        <v>192</v>
      </c>
      <c r="J175" s="6" t="s">
        <v>121</v>
      </c>
      <c r="K175" s="6" t="s">
        <v>126</v>
      </c>
      <c r="L175" s="6">
        <v>2</v>
      </c>
      <c r="M175" s="7" t="s">
        <v>127</v>
      </c>
      <c r="N175" s="6" t="str">
        <f t="shared" si="10"/>
        <v>April</v>
      </c>
      <c r="O175" s="6" t="str">
        <f t="shared" si="11"/>
        <v>Mojito_Beverage</v>
      </c>
      <c r="P175" s="6" t="str">
        <f t="shared" si="12"/>
        <v>Average</v>
      </c>
      <c r="Q175" s="9">
        <f t="shared" si="13"/>
        <v>12</v>
      </c>
      <c r="R175" s="6" t="str">
        <f t="shared" si="14"/>
        <v>Monday</v>
      </c>
    </row>
    <row r="176" spans="1:18">
      <c r="A176" s="3">
        <v>45803</v>
      </c>
      <c r="B176" s="6" t="s">
        <v>105</v>
      </c>
      <c r="C176" s="6" t="s">
        <v>109</v>
      </c>
      <c r="D176" s="6" t="s">
        <v>120</v>
      </c>
      <c r="E176" s="6">
        <v>52</v>
      </c>
      <c r="F176" s="7">
        <v>10</v>
      </c>
      <c r="G176" s="9">
        <v>15</v>
      </c>
      <c r="H176" s="9">
        <v>30</v>
      </c>
      <c r="I176" s="9">
        <v>150</v>
      </c>
      <c r="J176" s="6" t="s">
        <v>123</v>
      </c>
      <c r="K176" s="6" t="s">
        <v>125</v>
      </c>
      <c r="L176" s="6">
        <v>1</v>
      </c>
      <c r="M176" s="7" t="s">
        <v>129</v>
      </c>
      <c r="N176" s="6" t="str">
        <f t="shared" si="10"/>
        <v>May</v>
      </c>
      <c r="O176" s="6" t="str">
        <f t="shared" si="11"/>
        <v>Grilled Sandwich_Snack</v>
      </c>
      <c r="P176" s="6" t="str">
        <f t="shared" si="12"/>
        <v>Average</v>
      </c>
      <c r="Q176" s="9">
        <f t="shared" si="13"/>
        <v>15</v>
      </c>
      <c r="R176" s="6" t="str">
        <f t="shared" si="14"/>
        <v>Monday</v>
      </c>
    </row>
    <row r="177" spans="1:18">
      <c r="A177" s="3">
        <v>45828</v>
      </c>
      <c r="B177" s="6" t="s">
        <v>103</v>
      </c>
      <c r="C177" s="6" t="s">
        <v>107</v>
      </c>
      <c r="D177" s="6" t="s">
        <v>118</v>
      </c>
      <c r="E177" s="6">
        <v>33</v>
      </c>
      <c r="F177" s="7">
        <v>16</v>
      </c>
      <c r="G177" s="9">
        <v>10</v>
      </c>
      <c r="H177" s="9">
        <v>22</v>
      </c>
      <c r="I177" s="9">
        <v>192</v>
      </c>
      <c r="J177" s="6" t="s">
        <v>123</v>
      </c>
      <c r="K177" s="6" t="s">
        <v>126</v>
      </c>
      <c r="L177" s="6">
        <v>4</v>
      </c>
      <c r="M177" s="7" t="s">
        <v>129</v>
      </c>
      <c r="N177" s="6" t="str">
        <f t="shared" si="10"/>
        <v>June</v>
      </c>
      <c r="O177" s="6" t="str">
        <f t="shared" si="11"/>
        <v>Mojito_Beverage</v>
      </c>
      <c r="P177" s="6" t="str">
        <f t="shared" si="12"/>
        <v>Good</v>
      </c>
      <c r="Q177" s="9">
        <f t="shared" si="13"/>
        <v>12</v>
      </c>
      <c r="R177" s="6" t="str">
        <f t="shared" si="14"/>
        <v>Friday</v>
      </c>
    </row>
    <row r="178" spans="1:18">
      <c r="A178" s="3">
        <v>45789</v>
      </c>
      <c r="B178" s="6" t="s">
        <v>103</v>
      </c>
      <c r="C178" s="6" t="s">
        <v>109</v>
      </c>
      <c r="D178" s="6" t="s">
        <v>120</v>
      </c>
      <c r="E178" s="6">
        <v>86</v>
      </c>
      <c r="F178" s="7">
        <v>47</v>
      </c>
      <c r="G178" s="9">
        <v>15</v>
      </c>
      <c r="H178" s="9">
        <v>30</v>
      </c>
      <c r="I178" s="9">
        <v>705</v>
      </c>
      <c r="J178" s="6" t="s">
        <v>121</v>
      </c>
      <c r="K178" s="6" t="s">
        <v>125</v>
      </c>
      <c r="L178" s="6">
        <v>5</v>
      </c>
      <c r="M178" s="7" t="s">
        <v>127</v>
      </c>
      <c r="N178" s="6" t="str">
        <f t="shared" si="10"/>
        <v>May</v>
      </c>
      <c r="O178" s="6" t="str">
        <f t="shared" si="11"/>
        <v>Grilled Sandwich_Snack</v>
      </c>
      <c r="P178" s="6" t="str">
        <f t="shared" si="12"/>
        <v>Good</v>
      </c>
      <c r="Q178" s="9">
        <f t="shared" si="13"/>
        <v>15</v>
      </c>
      <c r="R178" s="6" t="str">
        <f t="shared" si="14"/>
        <v>Monday</v>
      </c>
    </row>
    <row r="179" spans="1:18">
      <c r="A179" s="3">
        <v>45824</v>
      </c>
      <c r="B179" s="6" t="s">
        <v>105</v>
      </c>
      <c r="C179" s="6" t="s">
        <v>106</v>
      </c>
      <c r="D179" s="6" t="s">
        <v>118</v>
      </c>
      <c r="E179" s="6">
        <v>23</v>
      </c>
      <c r="F179" s="7">
        <v>8</v>
      </c>
      <c r="G179" s="9">
        <v>12</v>
      </c>
      <c r="H179" s="9">
        <v>25</v>
      </c>
      <c r="I179" s="9">
        <v>104</v>
      </c>
      <c r="J179" s="6" t="s">
        <v>122</v>
      </c>
      <c r="K179" s="6" t="s">
        <v>125</v>
      </c>
      <c r="L179" s="6">
        <v>1</v>
      </c>
      <c r="M179" s="7" t="s">
        <v>129</v>
      </c>
      <c r="N179" s="6" t="str">
        <f t="shared" si="10"/>
        <v>June</v>
      </c>
      <c r="O179" s="6" t="str">
        <f t="shared" si="11"/>
        <v>Mango Lassi_Beverage</v>
      </c>
      <c r="P179" s="6" t="str">
        <f t="shared" si="12"/>
        <v>Average</v>
      </c>
      <c r="Q179" s="9">
        <f t="shared" si="13"/>
        <v>13</v>
      </c>
      <c r="R179" s="6" t="str">
        <f t="shared" si="14"/>
        <v>Monday</v>
      </c>
    </row>
    <row r="180" spans="1:18">
      <c r="A180" s="3">
        <v>45853</v>
      </c>
      <c r="B180" s="6" t="s">
        <v>105</v>
      </c>
      <c r="C180" s="6" t="s">
        <v>106</v>
      </c>
      <c r="D180" s="6" t="s">
        <v>118</v>
      </c>
      <c r="E180" s="6">
        <v>84</v>
      </c>
      <c r="F180" s="7">
        <v>37</v>
      </c>
      <c r="G180" s="9">
        <v>12</v>
      </c>
      <c r="H180" s="9">
        <v>25</v>
      </c>
      <c r="I180" s="9">
        <v>481</v>
      </c>
      <c r="J180" s="6" t="s">
        <v>121</v>
      </c>
      <c r="K180" s="6" t="s">
        <v>124</v>
      </c>
      <c r="L180" s="6">
        <v>3</v>
      </c>
      <c r="M180" s="7" t="s">
        <v>128</v>
      </c>
      <c r="N180" s="6" t="str">
        <f t="shared" si="10"/>
        <v>July</v>
      </c>
      <c r="O180" s="6" t="str">
        <f t="shared" si="11"/>
        <v>Mango Lassi_Beverage</v>
      </c>
      <c r="P180" s="6" t="str">
        <f t="shared" si="12"/>
        <v>Average</v>
      </c>
      <c r="Q180" s="9">
        <f t="shared" si="13"/>
        <v>13</v>
      </c>
      <c r="R180" s="6" t="str">
        <f t="shared" si="14"/>
        <v>Tuesday</v>
      </c>
    </row>
    <row r="181" spans="1:18">
      <c r="A181" s="3">
        <v>45803</v>
      </c>
      <c r="B181" s="6" t="s">
        <v>104</v>
      </c>
      <c r="C181" s="6" t="s">
        <v>106</v>
      </c>
      <c r="D181" s="6" t="s">
        <v>118</v>
      </c>
      <c r="E181" s="6">
        <v>67</v>
      </c>
      <c r="F181" s="7">
        <v>14</v>
      </c>
      <c r="G181" s="9">
        <v>12</v>
      </c>
      <c r="H181" s="9">
        <v>25</v>
      </c>
      <c r="I181" s="9">
        <v>182</v>
      </c>
      <c r="J181" s="6" t="s">
        <v>122</v>
      </c>
      <c r="K181" s="6" t="s">
        <v>125</v>
      </c>
      <c r="L181" s="6">
        <v>3</v>
      </c>
      <c r="M181" s="7" t="s">
        <v>127</v>
      </c>
      <c r="N181" s="6" t="str">
        <f t="shared" si="10"/>
        <v>May</v>
      </c>
      <c r="O181" s="6" t="str">
        <f t="shared" si="11"/>
        <v>Mango Lassi_Beverage</v>
      </c>
      <c r="P181" s="6" t="str">
        <f t="shared" si="12"/>
        <v>Average</v>
      </c>
      <c r="Q181" s="9">
        <f t="shared" si="13"/>
        <v>13</v>
      </c>
      <c r="R181" s="6" t="str">
        <f t="shared" si="14"/>
        <v>Monday</v>
      </c>
    </row>
    <row r="182" spans="1:18">
      <c r="A182" s="3">
        <v>45816</v>
      </c>
      <c r="B182" s="6" t="s">
        <v>103</v>
      </c>
      <c r="C182" s="6" t="s">
        <v>115</v>
      </c>
      <c r="D182" s="6" t="s">
        <v>119</v>
      </c>
      <c r="E182" s="6">
        <v>48</v>
      </c>
      <c r="F182" s="7">
        <v>39</v>
      </c>
      <c r="G182" s="9">
        <v>6</v>
      </c>
      <c r="H182" s="9">
        <v>12</v>
      </c>
      <c r="I182" s="9">
        <v>234</v>
      </c>
      <c r="J182" s="6" t="s">
        <v>123</v>
      </c>
      <c r="K182" s="6" t="s">
        <v>125</v>
      </c>
      <c r="L182" s="6">
        <v>3</v>
      </c>
      <c r="M182" s="7" t="s">
        <v>129</v>
      </c>
      <c r="N182" s="6" t="str">
        <f t="shared" si="10"/>
        <v>June</v>
      </c>
      <c r="O182" s="6" t="str">
        <f t="shared" si="11"/>
        <v>Chapati_Main</v>
      </c>
      <c r="P182" s="6" t="str">
        <f t="shared" si="12"/>
        <v>Average</v>
      </c>
      <c r="Q182" s="9">
        <f t="shared" si="13"/>
        <v>6</v>
      </c>
      <c r="R182" s="6" t="str">
        <f t="shared" si="14"/>
        <v>Sunday</v>
      </c>
    </row>
    <row r="183" spans="1:18">
      <c r="A183" s="3">
        <v>45807</v>
      </c>
      <c r="B183" s="6" t="s">
        <v>104</v>
      </c>
      <c r="C183" s="6" t="s">
        <v>111</v>
      </c>
      <c r="D183" s="6" t="s">
        <v>118</v>
      </c>
      <c r="E183" s="6">
        <v>13</v>
      </c>
      <c r="F183" s="7">
        <v>9</v>
      </c>
      <c r="G183" s="9">
        <v>10</v>
      </c>
      <c r="H183" s="9">
        <v>22</v>
      </c>
      <c r="I183" s="9">
        <v>108</v>
      </c>
      <c r="J183" s="6" t="s">
        <v>123</v>
      </c>
      <c r="K183" s="6" t="s">
        <v>126</v>
      </c>
      <c r="L183" s="6">
        <v>2</v>
      </c>
      <c r="M183" s="7" t="s">
        <v>129</v>
      </c>
      <c r="N183" s="6" t="str">
        <f t="shared" si="10"/>
        <v>May</v>
      </c>
      <c r="O183" s="6" t="str">
        <f t="shared" si="11"/>
        <v>Lemon Juice_Beverage</v>
      </c>
      <c r="P183" s="6" t="str">
        <f t="shared" si="12"/>
        <v>Average</v>
      </c>
      <c r="Q183" s="9">
        <f t="shared" si="13"/>
        <v>12</v>
      </c>
      <c r="R183" s="6" t="str">
        <f t="shared" si="14"/>
        <v>Friday</v>
      </c>
    </row>
    <row r="184" spans="1:18">
      <c r="A184" s="3">
        <v>45824</v>
      </c>
      <c r="B184" s="6" t="s">
        <v>104</v>
      </c>
      <c r="C184" s="6" t="s">
        <v>116</v>
      </c>
      <c r="D184" s="6" t="s">
        <v>120</v>
      </c>
      <c r="E184" s="6">
        <v>68</v>
      </c>
      <c r="F184" s="7">
        <v>37</v>
      </c>
      <c r="G184" s="9">
        <v>6</v>
      </c>
      <c r="H184" s="9">
        <v>14</v>
      </c>
      <c r="I184" s="9">
        <v>296</v>
      </c>
      <c r="J184" s="6" t="s">
        <v>123</v>
      </c>
      <c r="K184" s="6" t="s">
        <v>126</v>
      </c>
      <c r="L184" s="6">
        <v>2</v>
      </c>
      <c r="M184" s="7" t="s">
        <v>127</v>
      </c>
      <c r="N184" s="6" t="str">
        <f t="shared" si="10"/>
        <v>June</v>
      </c>
      <c r="O184" s="6" t="str">
        <f t="shared" si="11"/>
        <v>Sundal_Snack</v>
      </c>
      <c r="P184" s="6" t="str">
        <f t="shared" si="12"/>
        <v>Average</v>
      </c>
      <c r="Q184" s="9">
        <f t="shared" si="13"/>
        <v>8</v>
      </c>
      <c r="R184" s="6" t="str">
        <f t="shared" si="14"/>
        <v>Monday</v>
      </c>
    </row>
    <row r="185" spans="1:18">
      <c r="A185" s="3">
        <v>45816</v>
      </c>
      <c r="B185" s="6" t="s">
        <v>104</v>
      </c>
      <c r="C185" s="6" t="s">
        <v>117</v>
      </c>
      <c r="D185" s="6" t="s">
        <v>120</v>
      </c>
      <c r="E185" s="6">
        <v>35</v>
      </c>
      <c r="F185" s="7">
        <v>15</v>
      </c>
      <c r="G185" s="9">
        <v>18</v>
      </c>
      <c r="H185" s="9">
        <v>40</v>
      </c>
      <c r="I185" s="9">
        <v>330</v>
      </c>
      <c r="J185" s="6" t="s">
        <v>123</v>
      </c>
      <c r="K185" s="6" t="s">
        <v>124</v>
      </c>
      <c r="L185" s="6">
        <v>1</v>
      </c>
      <c r="M185" s="7" t="s">
        <v>128</v>
      </c>
      <c r="N185" s="6" t="str">
        <f t="shared" si="10"/>
        <v>June</v>
      </c>
      <c r="O185" s="6" t="str">
        <f t="shared" si="11"/>
        <v>Paneer Roll_Snack</v>
      </c>
      <c r="P185" s="6" t="str">
        <f t="shared" si="12"/>
        <v>Average</v>
      </c>
      <c r="Q185" s="9">
        <f t="shared" si="13"/>
        <v>22</v>
      </c>
      <c r="R185" s="6" t="str">
        <f t="shared" si="14"/>
        <v>Sunday</v>
      </c>
    </row>
    <row r="186" spans="1:18">
      <c r="A186" s="3">
        <v>45852</v>
      </c>
      <c r="B186" s="6" t="s">
        <v>103</v>
      </c>
      <c r="C186" s="6" t="s">
        <v>108</v>
      </c>
      <c r="D186" s="6" t="s">
        <v>119</v>
      </c>
      <c r="E186" s="6">
        <v>75</v>
      </c>
      <c r="F186" s="7">
        <v>17</v>
      </c>
      <c r="G186" s="9">
        <v>25</v>
      </c>
      <c r="H186" s="9">
        <v>45</v>
      </c>
      <c r="I186" s="9">
        <v>340</v>
      </c>
      <c r="J186" s="6" t="s">
        <v>121</v>
      </c>
      <c r="K186" s="6" t="s">
        <v>125</v>
      </c>
      <c r="L186" s="6">
        <v>1</v>
      </c>
      <c r="M186" s="7" t="s">
        <v>129</v>
      </c>
      <c r="N186" s="6" t="str">
        <f t="shared" si="10"/>
        <v>July</v>
      </c>
      <c r="O186" s="6" t="str">
        <f t="shared" si="11"/>
        <v>Chole Bhature_Main</v>
      </c>
      <c r="P186" s="6" t="str">
        <f t="shared" si="12"/>
        <v>Average</v>
      </c>
      <c r="Q186" s="9">
        <f t="shared" si="13"/>
        <v>20</v>
      </c>
      <c r="R186" s="6" t="str">
        <f t="shared" si="14"/>
        <v>Monday</v>
      </c>
    </row>
    <row r="187" spans="1:18">
      <c r="A187" s="3">
        <v>45826</v>
      </c>
      <c r="B187" s="6" t="s">
        <v>104</v>
      </c>
      <c r="C187" s="6" t="s">
        <v>115</v>
      </c>
      <c r="D187" s="6" t="s">
        <v>119</v>
      </c>
      <c r="E187" s="6">
        <v>50</v>
      </c>
      <c r="F187" s="7">
        <v>17</v>
      </c>
      <c r="G187" s="9">
        <v>6</v>
      </c>
      <c r="H187" s="9">
        <v>12</v>
      </c>
      <c r="I187" s="9">
        <v>102</v>
      </c>
      <c r="J187" s="6" t="s">
        <v>123</v>
      </c>
      <c r="K187" s="6" t="s">
        <v>126</v>
      </c>
      <c r="L187" s="6">
        <v>4</v>
      </c>
      <c r="M187" s="7" t="s">
        <v>129</v>
      </c>
      <c r="N187" s="6" t="str">
        <f t="shared" si="10"/>
        <v>June</v>
      </c>
      <c r="O187" s="6" t="str">
        <f t="shared" si="11"/>
        <v>Chapati_Main</v>
      </c>
      <c r="P187" s="6" t="str">
        <f t="shared" si="12"/>
        <v>Good</v>
      </c>
      <c r="Q187" s="9">
        <f t="shared" si="13"/>
        <v>6</v>
      </c>
      <c r="R187" s="6" t="str">
        <f t="shared" si="14"/>
        <v>Wednesday</v>
      </c>
    </row>
    <row r="188" spans="1:18">
      <c r="A188" s="3">
        <v>45863</v>
      </c>
      <c r="B188" s="6" t="s">
        <v>104</v>
      </c>
      <c r="C188" s="6" t="s">
        <v>114</v>
      </c>
      <c r="D188" s="6" t="s">
        <v>119</v>
      </c>
      <c r="E188" s="6">
        <v>100</v>
      </c>
      <c r="F188" s="7">
        <v>31</v>
      </c>
      <c r="G188" s="9">
        <v>20</v>
      </c>
      <c r="H188" s="9">
        <v>35</v>
      </c>
      <c r="I188" s="9">
        <v>465</v>
      </c>
      <c r="J188" s="6" t="s">
        <v>122</v>
      </c>
      <c r="K188" s="6" t="s">
        <v>126</v>
      </c>
      <c r="L188" s="6">
        <v>5</v>
      </c>
      <c r="M188" s="7" t="s">
        <v>128</v>
      </c>
      <c r="N188" s="6" t="str">
        <f t="shared" si="10"/>
        <v>July</v>
      </c>
      <c r="O188" s="6" t="str">
        <f t="shared" si="11"/>
        <v>Veg Pulao_Main</v>
      </c>
      <c r="P188" s="6" t="str">
        <f t="shared" si="12"/>
        <v>Good</v>
      </c>
      <c r="Q188" s="9">
        <f t="shared" si="13"/>
        <v>15</v>
      </c>
      <c r="R188" s="6" t="str">
        <f t="shared" si="14"/>
        <v>Friday</v>
      </c>
    </row>
    <row r="189" spans="1:18">
      <c r="A189" s="3">
        <v>45838</v>
      </c>
      <c r="B189" s="6" t="s">
        <v>104</v>
      </c>
      <c r="C189" s="6" t="s">
        <v>108</v>
      </c>
      <c r="D189" s="6" t="s">
        <v>119</v>
      </c>
      <c r="E189" s="6">
        <v>76</v>
      </c>
      <c r="F189" s="7">
        <v>31</v>
      </c>
      <c r="G189" s="9">
        <v>25</v>
      </c>
      <c r="H189" s="9">
        <v>45</v>
      </c>
      <c r="I189" s="9">
        <v>620</v>
      </c>
      <c r="J189" s="6" t="s">
        <v>123</v>
      </c>
      <c r="K189" s="6" t="s">
        <v>126</v>
      </c>
      <c r="L189" s="6">
        <v>1</v>
      </c>
      <c r="M189" s="7" t="s">
        <v>129</v>
      </c>
      <c r="N189" s="6" t="str">
        <f t="shared" si="10"/>
        <v>June</v>
      </c>
      <c r="O189" s="6" t="str">
        <f t="shared" si="11"/>
        <v>Chole Bhature_Main</v>
      </c>
      <c r="P189" s="6" t="str">
        <f t="shared" si="12"/>
        <v>Average</v>
      </c>
      <c r="Q189" s="9">
        <f t="shared" si="13"/>
        <v>20</v>
      </c>
      <c r="R189" s="6" t="str">
        <f t="shared" si="14"/>
        <v>Monday</v>
      </c>
    </row>
    <row r="190" spans="1:18">
      <c r="A190" s="3">
        <v>45829</v>
      </c>
      <c r="B190" s="6" t="s">
        <v>105</v>
      </c>
      <c r="C190" s="6" t="s">
        <v>111</v>
      </c>
      <c r="D190" s="6" t="s">
        <v>118</v>
      </c>
      <c r="E190" s="6">
        <v>94</v>
      </c>
      <c r="F190" s="7">
        <v>19</v>
      </c>
      <c r="G190" s="9">
        <v>10</v>
      </c>
      <c r="H190" s="9">
        <v>22</v>
      </c>
      <c r="I190" s="9">
        <v>228</v>
      </c>
      <c r="J190" s="6" t="s">
        <v>121</v>
      </c>
      <c r="K190" s="6" t="s">
        <v>125</v>
      </c>
      <c r="L190" s="6">
        <v>5</v>
      </c>
      <c r="M190" s="7" t="s">
        <v>127</v>
      </c>
      <c r="N190" s="6" t="str">
        <f t="shared" si="10"/>
        <v>June</v>
      </c>
      <c r="O190" s="6" t="str">
        <f t="shared" si="11"/>
        <v>Lemon Juice_Beverage</v>
      </c>
      <c r="P190" s="6" t="str">
        <f t="shared" si="12"/>
        <v>Good</v>
      </c>
      <c r="Q190" s="9">
        <f t="shared" si="13"/>
        <v>12</v>
      </c>
      <c r="R190" s="6" t="str">
        <f t="shared" si="14"/>
        <v>Saturday</v>
      </c>
    </row>
    <row r="191" spans="1:18">
      <c r="A191" s="3">
        <v>45806</v>
      </c>
      <c r="B191" s="6" t="s">
        <v>104</v>
      </c>
      <c r="C191" s="6" t="s">
        <v>111</v>
      </c>
      <c r="D191" s="6" t="s">
        <v>118</v>
      </c>
      <c r="E191" s="6">
        <v>85</v>
      </c>
      <c r="F191" s="7">
        <v>54</v>
      </c>
      <c r="G191" s="9">
        <v>10</v>
      </c>
      <c r="H191" s="9">
        <v>22</v>
      </c>
      <c r="I191" s="9">
        <v>648</v>
      </c>
      <c r="J191" s="6" t="s">
        <v>122</v>
      </c>
      <c r="K191" s="6" t="s">
        <v>125</v>
      </c>
      <c r="L191" s="6">
        <v>1</v>
      </c>
      <c r="M191" s="7" t="s">
        <v>128</v>
      </c>
      <c r="N191" s="6" t="str">
        <f t="shared" si="10"/>
        <v>May</v>
      </c>
      <c r="O191" s="6" t="str">
        <f t="shared" si="11"/>
        <v>Lemon Juice_Beverage</v>
      </c>
      <c r="P191" s="6" t="str">
        <f t="shared" si="12"/>
        <v>Average</v>
      </c>
      <c r="Q191" s="9">
        <f t="shared" si="13"/>
        <v>12</v>
      </c>
      <c r="R191" s="6" t="str">
        <f t="shared" si="14"/>
        <v>Thursday</v>
      </c>
    </row>
    <row r="192" spans="1:18">
      <c r="A192" s="3">
        <v>45806</v>
      </c>
      <c r="B192" s="6" t="s">
        <v>103</v>
      </c>
      <c r="C192" s="6" t="s">
        <v>114</v>
      </c>
      <c r="D192" s="6" t="s">
        <v>119</v>
      </c>
      <c r="E192" s="6">
        <v>84</v>
      </c>
      <c r="F192" s="7">
        <v>53</v>
      </c>
      <c r="G192" s="9">
        <v>20</v>
      </c>
      <c r="H192" s="9">
        <v>35</v>
      </c>
      <c r="I192" s="9">
        <v>795</v>
      </c>
      <c r="J192" s="6" t="s">
        <v>121</v>
      </c>
      <c r="K192" s="6" t="s">
        <v>126</v>
      </c>
      <c r="L192" s="6">
        <v>4</v>
      </c>
      <c r="M192" s="7" t="s">
        <v>129</v>
      </c>
      <c r="N192" s="6" t="str">
        <f t="shared" si="10"/>
        <v>May</v>
      </c>
      <c r="O192" s="6" t="str">
        <f t="shared" si="11"/>
        <v>Veg Pulao_Main</v>
      </c>
      <c r="P192" s="6" t="str">
        <f t="shared" si="12"/>
        <v>Good</v>
      </c>
      <c r="Q192" s="9">
        <f t="shared" si="13"/>
        <v>15</v>
      </c>
      <c r="R192" s="6" t="str">
        <f t="shared" si="14"/>
        <v>Thursday</v>
      </c>
    </row>
    <row r="193" spans="1:18">
      <c r="A193" s="3">
        <v>45790</v>
      </c>
      <c r="B193" s="6" t="s">
        <v>105</v>
      </c>
      <c r="C193" s="6" t="s">
        <v>109</v>
      </c>
      <c r="D193" s="6" t="s">
        <v>120</v>
      </c>
      <c r="E193" s="6">
        <v>64</v>
      </c>
      <c r="F193" s="7">
        <v>9</v>
      </c>
      <c r="G193" s="9">
        <v>15</v>
      </c>
      <c r="H193" s="9">
        <v>30</v>
      </c>
      <c r="I193" s="9">
        <v>135</v>
      </c>
      <c r="J193" s="6" t="s">
        <v>121</v>
      </c>
      <c r="K193" s="6" t="s">
        <v>125</v>
      </c>
      <c r="L193" s="6">
        <v>4</v>
      </c>
      <c r="M193" s="7" t="s">
        <v>127</v>
      </c>
      <c r="N193" s="6" t="str">
        <f t="shared" si="10"/>
        <v>May</v>
      </c>
      <c r="O193" s="6" t="str">
        <f t="shared" si="11"/>
        <v>Grilled Sandwich_Snack</v>
      </c>
      <c r="P193" s="6" t="str">
        <f t="shared" si="12"/>
        <v>Good</v>
      </c>
      <c r="Q193" s="9">
        <f t="shared" si="13"/>
        <v>15</v>
      </c>
      <c r="R193" s="6" t="str">
        <f t="shared" si="14"/>
        <v>Tuesday</v>
      </c>
    </row>
    <row r="194" spans="1:18">
      <c r="A194" s="3">
        <v>45832</v>
      </c>
      <c r="B194" s="6" t="s">
        <v>105</v>
      </c>
      <c r="C194" s="6" t="s">
        <v>109</v>
      </c>
      <c r="D194" s="6" t="s">
        <v>120</v>
      </c>
      <c r="E194" s="6">
        <v>10</v>
      </c>
      <c r="F194" s="7">
        <v>7</v>
      </c>
      <c r="G194" s="9">
        <v>15</v>
      </c>
      <c r="H194" s="9">
        <v>30</v>
      </c>
      <c r="I194" s="9">
        <v>105</v>
      </c>
      <c r="J194" s="6" t="s">
        <v>123</v>
      </c>
      <c r="K194" s="6" t="s">
        <v>124</v>
      </c>
      <c r="L194" s="6">
        <v>1</v>
      </c>
      <c r="M194" s="7" t="s">
        <v>129</v>
      </c>
      <c r="N194" s="6" t="str">
        <f t="shared" ref="N194:N257" si="15">TEXT(A194,"mmmm")</f>
        <v>June</v>
      </c>
      <c r="O194" s="6" t="str">
        <f t="shared" ref="O194:O257" si="16">C194 &amp; "_" &amp; D194</f>
        <v>Grilled Sandwich_Snack</v>
      </c>
      <c r="P194" s="6" t="str">
        <f t="shared" ref="P194:P257" si="17">IF(L194&gt;=4,"Good",IF(L194,"Average","Poor"))</f>
        <v>Average</v>
      </c>
      <c r="Q194" s="9">
        <f t="shared" ref="Q194:Q257" si="18">H194 - G194</f>
        <v>15</v>
      </c>
      <c r="R194" s="6" t="str">
        <f t="shared" ref="R194:R257" si="19">TEXT(A194,"dddd")</f>
        <v>Tuesday</v>
      </c>
    </row>
    <row r="195" spans="1:18">
      <c r="A195" s="3">
        <v>45838</v>
      </c>
      <c r="B195" s="6" t="s">
        <v>105</v>
      </c>
      <c r="C195" s="6" t="s">
        <v>116</v>
      </c>
      <c r="D195" s="6" t="s">
        <v>120</v>
      </c>
      <c r="E195" s="6">
        <v>10</v>
      </c>
      <c r="F195" s="7">
        <v>8</v>
      </c>
      <c r="G195" s="9">
        <v>6</v>
      </c>
      <c r="H195" s="9">
        <v>14</v>
      </c>
      <c r="I195" s="9">
        <v>64</v>
      </c>
      <c r="J195" s="6" t="s">
        <v>123</v>
      </c>
      <c r="K195" s="6" t="s">
        <v>124</v>
      </c>
      <c r="L195" s="6">
        <v>4</v>
      </c>
      <c r="M195" s="7" t="s">
        <v>127</v>
      </c>
      <c r="N195" s="6" t="str">
        <f t="shared" si="15"/>
        <v>June</v>
      </c>
      <c r="O195" s="6" t="str">
        <f t="shared" si="16"/>
        <v>Sundal_Snack</v>
      </c>
      <c r="P195" s="6" t="str">
        <f t="shared" si="17"/>
        <v>Good</v>
      </c>
      <c r="Q195" s="9">
        <f t="shared" si="18"/>
        <v>8</v>
      </c>
      <c r="R195" s="6" t="str">
        <f t="shared" si="19"/>
        <v>Monday</v>
      </c>
    </row>
    <row r="196" spans="1:18">
      <c r="A196" s="3">
        <v>45801</v>
      </c>
      <c r="B196" s="6" t="s">
        <v>103</v>
      </c>
      <c r="C196" s="6" t="s">
        <v>116</v>
      </c>
      <c r="D196" s="6" t="s">
        <v>120</v>
      </c>
      <c r="E196" s="6">
        <v>45</v>
      </c>
      <c r="F196" s="7">
        <v>7</v>
      </c>
      <c r="G196" s="9">
        <v>6</v>
      </c>
      <c r="H196" s="9">
        <v>14</v>
      </c>
      <c r="I196" s="9">
        <v>56</v>
      </c>
      <c r="J196" s="6" t="s">
        <v>121</v>
      </c>
      <c r="K196" s="6" t="s">
        <v>125</v>
      </c>
      <c r="L196" s="6">
        <v>3</v>
      </c>
      <c r="M196" s="7" t="s">
        <v>129</v>
      </c>
      <c r="N196" s="6" t="str">
        <f t="shared" si="15"/>
        <v>May</v>
      </c>
      <c r="O196" s="6" t="str">
        <f t="shared" si="16"/>
        <v>Sundal_Snack</v>
      </c>
      <c r="P196" s="6" t="str">
        <f t="shared" si="17"/>
        <v>Average</v>
      </c>
      <c r="Q196" s="9">
        <f t="shared" si="18"/>
        <v>8</v>
      </c>
      <c r="R196" s="6" t="str">
        <f t="shared" si="19"/>
        <v>Saturday</v>
      </c>
    </row>
    <row r="197" spans="1:18">
      <c r="A197" s="3">
        <v>45782</v>
      </c>
      <c r="B197" s="6" t="s">
        <v>104</v>
      </c>
      <c r="C197" s="6" t="s">
        <v>112</v>
      </c>
      <c r="D197" s="6" t="s">
        <v>118</v>
      </c>
      <c r="E197" s="6">
        <v>73</v>
      </c>
      <c r="F197" s="7">
        <v>58</v>
      </c>
      <c r="G197" s="9">
        <v>12</v>
      </c>
      <c r="H197" s="9">
        <v>28</v>
      </c>
      <c r="I197" s="9">
        <v>928</v>
      </c>
      <c r="J197" s="6" t="s">
        <v>121</v>
      </c>
      <c r="K197" s="6" t="s">
        <v>124</v>
      </c>
      <c r="L197" s="6">
        <v>4</v>
      </c>
      <c r="M197" s="7" t="s">
        <v>129</v>
      </c>
      <c r="N197" s="6" t="str">
        <f t="shared" si="15"/>
        <v>May</v>
      </c>
      <c r="O197" s="6" t="str">
        <f t="shared" si="16"/>
        <v>Cold Coffee_Beverage</v>
      </c>
      <c r="P197" s="6" t="str">
        <f t="shared" si="17"/>
        <v>Good</v>
      </c>
      <c r="Q197" s="9">
        <f t="shared" si="18"/>
        <v>16</v>
      </c>
      <c r="R197" s="6" t="str">
        <f t="shared" si="19"/>
        <v>Monday</v>
      </c>
    </row>
    <row r="198" spans="1:18">
      <c r="A198" s="3">
        <v>45810</v>
      </c>
      <c r="B198" s="6" t="s">
        <v>104</v>
      </c>
      <c r="C198" s="6" t="s">
        <v>109</v>
      </c>
      <c r="D198" s="6" t="s">
        <v>120</v>
      </c>
      <c r="E198" s="6">
        <v>74</v>
      </c>
      <c r="F198" s="7">
        <v>60</v>
      </c>
      <c r="G198" s="9">
        <v>15</v>
      </c>
      <c r="H198" s="9">
        <v>30</v>
      </c>
      <c r="I198" s="9">
        <v>900</v>
      </c>
      <c r="J198" s="6" t="s">
        <v>122</v>
      </c>
      <c r="K198" s="6" t="s">
        <v>125</v>
      </c>
      <c r="L198" s="6">
        <v>2</v>
      </c>
      <c r="M198" s="7" t="s">
        <v>129</v>
      </c>
      <c r="N198" s="6" t="str">
        <f t="shared" si="15"/>
        <v>June</v>
      </c>
      <c r="O198" s="6" t="str">
        <f t="shared" si="16"/>
        <v>Grilled Sandwich_Snack</v>
      </c>
      <c r="P198" s="6" t="str">
        <f t="shared" si="17"/>
        <v>Average</v>
      </c>
      <c r="Q198" s="9">
        <f t="shared" si="18"/>
        <v>15</v>
      </c>
      <c r="R198" s="6" t="str">
        <f t="shared" si="19"/>
        <v>Monday</v>
      </c>
    </row>
    <row r="199" spans="1:18">
      <c r="A199" s="3">
        <v>45820</v>
      </c>
      <c r="B199" s="6" t="s">
        <v>103</v>
      </c>
      <c r="C199" s="6" t="s">
        <v>109</v>
      </c>
      <c r="D199" s="6" t="s">
        <v>120</v>
      </c>
      <c r="E199" s="6">
        <v>65</v>
      </c>
      <c r="F199" s="7">
        <v>9</v>
      </c>
      <c r="G199" s="9">
        <v>15</v>
      </c>
      <c r="H199" s="9">
        <v>30</v>
      </c>
      <c r="I199" s="9">
        <v>135</v>
      </c>
      <c r="J199" s="6" t="s">
        <v>122</v>
      </c>
      <c r="K199" s="6" t="s">
        <v>125</v>
      </c>
      <c r="L199" s="6">
        <v>4</v>
      </c>
      <c r="M199" s="7" t="s">
        <v>129</v>
      </c>
      <c r="N199" s="6" t="str">
        <f t="shared" si="15"/>
        <v>June</v>
      </c>
      <c r="O199" s="6" t="str">
        <f t="shared" si="16"/>
        <v>Grilled Sandwich_Snack</v>
      </c>
      <c r="P199" s="6" t="str">
        <f t="shared" si="17"/>
        <v>Good</v>
      </c>
      <c r="Q199" s="9">
        <f t="shared" si="18"/>
        <v>15</v>
      </c>
      <c r="R199" s="6" t="str">
        <f t="shared" si="19"/>
        <v>Thursday</v>
      </c>
    </row>
    <row r="200" spans="1:18">
      <c r="A200" s="3">
        <v>45832</v>
      </c>
      <c r="B200" s="6" t="s">
        <v>103</v>
      </c>
      <c r="C200" s="6" t="s">
        <v>110</v>
      </c>
      <c r="D200" s="6" t="s">
        <v>120</v>
      </c>
      <c r="E200" s="6">
        <v>50</v>
      </c>
      <c r="F200" s="7">
        <v>29</v>
      </c>
      <c r="G200" s="9">
        <v>5</v>
      </c>
      <c r="H200" s="9">
        <v>10</v>
      </c>
      <c r="I200" s="9">
        <v>145</v>
      </c>
      <c r="J200" s="6" t="s">
        <v>123</v>
      </c>
      <c r="K200" s="6" t="s">
        <v>125</v>
      </c>
      <c r="L200" s="6">
        <v>3</v>
      </c>
      <c r="M200" s="7" t="s">
        <v>127</v>
      </c>
      <c r="N200" s="6" t="str">
        <f t="shared" si="15"/>
        <v>June</v>
      </c>
      <c r="O200" s="6" t="str">
        <f t="shared" si="16"/>
        <v>Samosa_Snack</v>
      </c>
      <c r="P200" s="6" t="str">
        <f t="shared" si="17"/>
        <v>Average</v>
      </c>
      <c r="Q200" s="9">
        <f t="shared" si="18"/>
        <v>5</v>
      </c>
      <c r="R200" s="6" t="str">
        <f t="shared" si="19"/>
        <v>Tuesday</v>
      </c>
    </row>
    <row r="201" spans="1:18">
      <c r="A201" s="3">
        <v>45859</v>
      </c>
      <c r="B201" s="6" t="s">
        <v>104</v>
      </c>
      <c r="C201" s="6" t="s">
        <v>110</v>
      </c>
      <c r="D201" s="6" t="s">
        <v>120</v>
      </c>
      <c r="E201" s="6">
        <v>11</v>
      </c>
      <c r="F201" s="7">
        <v>11</v>
      </c>
      <c r="G201" s="9">
        <v>5</v>
      </c>
      <c r="H201" s="9">
        <v>10</v>
      </c>
      <c r="I201" s="9">
        <v>55</v>
      </c>
      <c r="J201" s="6" t="s">
        <v>122</v>
      </c>
      <c r="K201" s="6" t="s">
        <v>124</v>
      </c>
      <c r="L201" s="6">
        <v>1</v>
      </c>
      <c r="M201" s="7" t="s">
        <v>127</v>
      </c>
      <c r="N201" s="6" t="str">
        <f t="shared" si="15"/>
        <v>July</v>
      </c>
      <c r="O201" s="6" t="str">
        <f t="shared" si="16"/>
        <v>Samosa_Snack</v>
      </c>
      <c r="P201" s="6" t="str">
        <f t="shared" si="17"/>
        <v>Average</v>
      </c>
      <c r="Q201" s="9">
        <f t="shared" si="18"/>
        <v>5</v>
      </c>
      <c r="R201" s="6" t="str">
        <f t="shared" si="19"/>
        <v>Monday</v>
      </c>
    </row>
    <row r="202" spans="1:18">
      <c r="A202" s="3">
        <v>45786</v>
      </c>
      <c r="B202" s="6" t="s">
        <v>105</v>
      </c>
      <c r="C202" s="6" t="s">
        <v>113</v>
      </c>
      <c r="D202" s="6" t="s">
        <v>119</v>
      </c>
      <c r="E202" s="6">
        <v>13</v>
      </c>
      <c r="F202" s="7">
        <v>13</v>
      </c>
      <c r="G202" s="9">
        <v>8</v>
      </c>
      <c r="H202" s="9">
        <v>20</v>
      </c>
      <c r="I202" s="9">
        <v>156</v>
      </c>
      <c r="J202" s="6" t="s">
        <v>123</v>
      </c>
      <c r="K202" s="6" t="s">
        <v>124</v>
      </c>
      <c r="L202" s="6">
        <v>3</v>
      </c>
      <c r="M202" s="7" t="s">
        <v>127</v>
      </c>
      <c r="N202" s="6" t="str">
        <f t="shared" si="15"/>
        <v>May</v>
      </c>
      <c r="O202" s="6" t="str">
        <f t="shared" si="16"/>
        <v>Idli_Main</v>
      </c>
      <c r="P202" s="6" t="str">
        <f t="shared" si="17"/>
        <v>Average</v>
      </c>
      <c r="Q202" s="9">
        <f t="shared" si="18"/>
        <v>12</v>
      </c>
      <c r="R202" s="6" t="str">
        <f t="shared" si="19"/>
        <v>Friday</v>
      </c>
    </row>
    <row r="203" spans="1:18">
      <c r="A203" s="3">
        <v>45780</v>
      </c>
      <c r="B203" s="6" t="s">
        <v>104</v>
      </c>
      <c r="C203" s="6" t="s">
        <v>116</v>
      </c>
      <c r="D203" s="6" t="s">
        <v>120</v>
      </c>
      <c r="E203" s="6">
        <v>11</v>
      </c>
      <c r="F203" s="7">
        <v>7</v>
      </c>
      <c r="G203" s="9">
        <v>6</v>
      </c>
      <c r="H203" s="9">
        <v>14</v>
      </c>
      <c r="I203" s="9">
        <v>56</v>
      </c>
      <c r="J203" s="6" t="s">
        <v>123</v>
      </c>
      <c r="K203" s="6" t="s">
        <v>126</v>
      </c>
      <c r="L203" s="6">
        <v>1</v>
      </c>
      <c r="M203" s="7" t="s">
        <v>127</v>
      </c>
      <c r="N203" s="6" t="str">
        <f t="shared" si="15"/>
        <v>May</v>
      </c>
      <c r="O203" s="6" t="str">
        <f t="shared" si="16"/>
        <v>Sundal_Snack</v>
      </c>
      <c r="P203" s="6" t="str">
        <f t="shared" si="17"/>
        <v>Average</v>
      </c>
      <c r="Q203" s="9">
        <f t="shared" si="18"/>
        <v>8</v>
      </c>
      <c r="R203" s="6" t="str">
        <f t="shared" si="19"/>
        <v>Saturday</v>
      </c>
    </row>
    <row r="204" spans="1:18">
      <c r="A204" s="3">
        <v>45848</v>
      </c>
      <c r="B204" s="6" t="s">
        <v>104</v>
      </c>
      <c r="C204" s="6" t="s">
        <v>116</v>
      </c>
      <c r="D204" s="6" t="s">
        <v>120</v>
      </c>
      <c r="E204" s="6">
        <v>31</v>
      </c>
      <c r="F204" s="7">
        <v>8</v>
      </c>
      <c r="G204" s="9">
        <v>6</v>
      </c>
      <c r="H204" s="9">
        <v>14</v>
      </c>
      <c r="I204" s="9">
        <v>64</v>
      </c>
      <c r="J204" s="6" t="s">
        <v>123</v>
      </c>
      <c r="K204" s="6" t="s">
        <v>125</v>
      </c>
      <c r="L204" s="6">
        <v>4</v>
      </c>
      <c r="M204" s="7" t="s">
        <v>128</v>
      </c>
      <c r="N204" s="6" t="str">
        <f t="shared" si="15"/>
        <v>July</v>
      </c>
      <c r="O204" s="6" t="str">
        <f t="shared" si="16"/>
        <v>Sundal_Snack</v>
      </c>
      <c r="P204" s="6" t="str">
        <f t="shared" si="17"/>
        <v>Good</v>
      </c>
      <c r="Q204" s="9">
        <f t="shared" si="18"/>
        <v>8</v>
      </c>
      <c r="R204" s="6" t="str">
        <f t="shared" si="19"/>
        <v>Thursday</v>
      </c>
    </row>
    <row r="205" spans="1:18">
      <c r="A205" s="3">
        <v>45819</v>
      </c>
      <c r="B205" s="6" t="s">
        <v>105</v>
      </c>
      <c r="C205" s="6" t="s">
        <v>116</v>
      </c>
      <c r="D205" s="6" t="s">
        <v>120</v>
      </c>
      <c r="E205" s="6">
        <v>45</v>
      </c>
      <c r="F205" s="7">
        <v>34</v>
      </c>
      <c r="G205" s="9">
        <v>6</v>
      </c>
      <c r="H205" s="9">
        <v>14</v>
      </c>
      <c r="I205" s="9">
        <v>272</v>
      </c>
      <c r="J205" s="6" t="s">
        <v>123</v>
      </c>
      <c r="K205" s="6" t="s">
        <v>125</v>
      </c>
      <c r="L205" s="6">
        <v>3</v>
      </c>
      <c r="M205" s="7" t="s">
        <v>129</v>
      </c>
      <c r="N205" s="6" t="str">
        <f t="shared" si="15"/>
        <v>June</v>
      </c>
      <c r="O205" s="6" t="str">
        <f t="shared" si="16"/>
        <v>Sundal_Snack</v>
      </c>
      <c r="P205" s="6" t="str">
        <f t="shared" si="17"/>
        <v>Average</v>
      </c>
      <c r="Q205" s="9">
        <f t="shared" si="18"/>
        <v>8</v>
      </c>
      <c r="R205" s="6" t="str">
        <f t="shared" si="19"/>
        <v>Wednesday</v>
      </c>
    </row>
    <row r="206" spans="1:18">
      <c r="A206" s="3">
        <v>45857</v>
      </c>
      <c r="B206" s="6" t="s">
        <v>103</v>
      </c>
      <c r="C206" s="6" t="s">
        <v>108</v>
      </c>
      <c r="D206" s="6" t="s">
        <v>119</v>
      </c>
      <c r="E206" s="6">
        <v>58</v>
      </c>
      <c r="F206" s="7">
        <v>38</v>
      </c>
      <c r="G206" s="9">
        <v>25</v>
      </c>
      <c r="H206" s="9">
        <v>45</v>
      </c>
      <c r="I206" s="9">
        <v>760</v>
      </c>
      <c r="J206" s="6" t="s">
        <v>122</v>
      </c>
      <c r="K206" s="6" t="s">
        <v>125</v>
      </c>
      <c r="L206" s="6">
        <v>1</v>
      </c>
      <c r="M206" s="7" t="s">
        <v>127</v>
      </c>
      <c r="N206" s="6" t="str">
        <f t="shared" si="15"/>
        <v>July</v>
      </c>
      <c r="O206" s="6" t="str">
        <f t="shared" si="16"/>
        <v>Chole Bhature_Main</v>
      </c>
      <c r="P206" s="6" t="str">
        <f t="shared" si="17"/>
        <v>Average</v>
      </c>
      <c r="Q206" s="9">
        <f t="shared" si="18"/>
        <v>20</v>
      </c>
      <c r="R206" s="6" t="str">
        <f t="shared" si="19"/>
        <v>Saturday</v>
      </c>
    </row>
    <row r="207" spans="1:18">
      <c r="A207" s="3">
        <v>45857</v>
      </c>
      <c r="B207" s="6" t="s">
        <v>105</v>
      </c>
      <c r="C207" s="6" t="s">
        <v>114</v>
      </c>
      <c r="D207" s="6" t="s">
        <v>119</v>
      </c>
      <c r="E207" s="6">
        <v>70</v>
      </c>
      <c r="F207" s="7">
        <v>51</v>
      </c>
      <c r="G207" s="9">
        <v>20</v>
      </c>
      <c r="H207" s="9">
        <v>35</v>
      </c>
      <c r="I207" s="9">
        <v>765</v>
      </c>
      <c r="J207" s="6" t="s">
        <v>122</v>
      </c>
      <c r="K207" s="6" t="s">
        <v>124</v>
      </c>
      <c r="L207" s="6">
        <v>3</v>
      </c>
      <c r="M207" s="7" t="s">
        <v>128</v>
      </c>
      <c r="N207" s="6" t="str">
        <f t="shared" si="15"/>
        <v>July</v>
      </c>
      <c r="O207" s="6" t="str">
        <f t="shared" si="16"/>
        <v>Veg Pulao_Main</v>
      </c>
      <c r="P207" s="6" t="str">
        <f t="shared" si="17"/>
        <v>Average</v>
      </c>
      <c r="Q207" s="9">
        <f t="shared" si="18"/>
        <v>15</v>
      </c>
      <c r="R207" s="6" t="str">
        <f t="shared" si="19"/>
        <v>Saturday</v>
      </c>
    </row>
    <row r="208" spans="1:18">
      <c r="A208" s="3">
        <v>45793</v>
      </c>
      <c r="B208" s="6" t="s">
        <v>104</v>
      </c>
      <c r="C208" s="6" t="s">
        <v>108</v>
      </c>
      <c r="D208" s="6" t="s">
        <v>119</v>
      </c>
      <c r="E208" s="6">
        <v>12</v>
      </c>
      <c r="F208" s="7">
        <v>7</v>
      </c>
      <c r="G208" s="9">
        <v>25</v>
      </c>
      <c r="H208" s="9">
        <v>45</v>
      </c>
      <c r="I208" s="9">
        <v>140</v>
      </c>
      <c r="J208" s="6" t="s">
        <v>122</v>
      </c>
      <c r="K208" s="6" t="s">
        <v>126</v>
      </c>
      <c r="L208" s="6">
        <v>1</v>
      </c>
      <c r="M208" s="7" t="s">
        <v>127</v>
      </c>
      <c r="N208" s="6" t="str">
        <f t="shared" si="15"/>
        <v>May</v>
      </c>
      <c r="O208" s="6" t="str">
        <f t="shared" si="16"/>
        <v>Chole Bhature_Main</v>
      </c>
      <c r="P208" s="6" t="str">
        <f t="shared" si="17"/>
        <v>Average</v>
      </c>
      <c r="Q208" s="9">
        <f t="shared" si="18"/>
        <v>20</v>
      </c>
      <c r="R208" s="6" t="str">
        <f t="shared" si="19"/>
        <v>Friday</v>
      </c>
    </row>
    <row r="209" spans="1:18">
      <c r="A209" s="3">
        <v>45855</v>
      </c>
      <c r="B209" s="6" t="s">
        <v>105</v>
      </c>
      <c r="C209" s="6" t="s">
        <v>108</v>
      </c>
      <c r="D209" s="6" t="s">
        <v>119</v>
      </c>
      <c r="E209" s="6">
        <v>18</v>
      </c>
      <c r="F209" s="7">
        <v>18</v>
      </c>
      <c r="G209" s="9">
        <v>25</v>
      </c>
      <c r="H209" s="9">
        <v>45</v>
      </c>
      <c r="I209" s="9">
        <v>360</v>
      </c>
      <c r="J209" s="6" t="s">
        <v>122</v>
      </c>
      <c r="K209" s="6" t="s">
        <v>124</v>
      </c>
      <c r="L209" s="6">
        <v>3</v>
      </c>
      <c r="M209" s="7" t="s">
        <v>127</v>
      </c>
      <c r="N209" s="6" t="str">
        <f t="shared" si="15"/>
        <v>July</v>
      </c>
      <c r="O209" s="6" t="str">
        <f t="shared" si="16"/>
        <v>Chole Bhature_Main</v>
      </c>
      <c r="P209" s="6" t="str">
        <f t="shared" si="17"/>
        <v>Average</v>
      </c>
      <c r="Q209" s="9">
        <f t="shared" si="18"/>
        <v>20</v>
      </c>
      <c r="R209" s="6" t="str">
        <f t="shared" si="19"/>
        <v>Thursday</v>
      </c>
    </row>
    <row r="210" spans="1:18">
      <c r="A210" s="3">
        <v>45822</v>
      </c>
      <c r="B210" s="6" t="s">
        <v>104</v>
      </c>
      <c r="C210" s="6" t="s">
        <v>111</v>
      </c>
      <c r="D210" s="6" t="s">
        <v>118</v>
      </c>
      <c r="E210" s="6">
        <v>49</v>
      </c>
      <c r="F210" s="7">
        <v>23</v>
      </c>
      <c r="G210" s="9">
        <v>10</v>
      </c>
      <c r="H210" s="9">
        <v>22</v>
      </c>
      <c r="I210" s="9">
        <v>276</v>
      </c>
      <c r="J210" s="6" t="s">
        <v>123</v>
      </c>
      <c r="K210" s="6" t="s">
        <v>126</v>
      </c>
      <c r="L210" s="6">
        <v>4</v>
      </c>
      <c r="M210" s="7" t="s">
        <v>127</v>
      </c>
      <c r="N210" s="6" t="str">
        <f t="shared" si="15"/>
        <v>June</v>
      </c>
      <c r="O210" s="6" t="str">
        <f t="shared" si="16"/>
        <v>Lemon Juice_Beverage</v>
      </c>
      <c r="P210" s="6" t="str">
        <f t="shared" si="17"/>
        <v>Good</v>
      </c>
      <c r="Q210" s="9">
        <f t="shared" si="18"/>
        <v>12</v>
      </c>
      <c r="R210" s="6" t="str">
        <f t="shared" si="19"/>
        <v>Saturday</v>
      </c>
    </row>
    <row r="211" spans="1:18">
      <c r="A211" s="3">
        <v>45835</v>
      </c>
      <c r="B211" s="6" t="s">
        <v>105</v>
      </c>
      <c r="C211" s="6" t="s">
        <v>109</v>
      </c>
      <c r="D211" s="6" t="s">
        <v>120</v>
      </c>
      <c r="E211" s="6">
        <v>74</v>
      </c>
      <c r="F211" s="7">
        <v>34</v>
      </c>
      <c r="G211" s="9">
        <v>15</v>
      </c>
      <c r="H211" s="9">
        <v>30</v>
      </c>
      <c r="I211" s="9">
        <v>510</v>
      </c>
      <c r="J211" s="6" t="s">
        <v>122</v>
      </c>
      <c r="K211" s="6" t="s">
        <v>124</v>
      </c>
      <c r="L211" s="6">
        <v>4</v>
      </c>
      <c r="M211" s="7" t="s">
        <v>127</v>
      </c>
      <c r="N211" s="6" t="str">
        <f t="shared" si="15"/>
        <v>June</v>
      </c>
      <c r="O211" s="6" t="str">
        <f t="shared" si="16"/>
        <v>Grilled Sandwich_Snack</v>
      </c>
      <c r="P211" s="6" t="str">
        <f t="shared" si="17"/>
        <v>Good</v>
      </c>
      <c r="Q211" s="9">
        <f t="shared" si="18"/>
        <v>15</v>
      </c>
      <c r="R211" s="6" t="str">
        <f t="shared" si="19"/>
        <v>Friday</v>
      </c>
    </row>
    <row r="212" spans="1:18">
      <c r="A212" s="3">
        <v>45840</v>
      </c>
      <c r="B212" s="6" t="s">
        <v>104</v>
      </c>
      <c r="C212" s="6" t="s">
        <v>113</v>
      </c>
      <c r="D212" s="6" t="s">
        <v>119</v>
      </c>
      <c r="E212" s="6">
        <v>57</v>
      </c>
      <c r="F212" s="7">
        <v>38</v>
      </c>
      <c r="G212" s="9">
        <v>8</v>
      </c>
      <c r="H212" s="9">
        <v>20</v>
      </c>
      <c r="I212" s="9">
        <v>456</v>
      </c>
      <c r="J212" s="6" t="s">
        <v>122</v>
      </c>
      <c r="K212" s="6" t="s">
        <v>126</v>
      </c>
      <c r="L212" s="6">
        <v>2</v>
      </c>
      <c r="M212" s="7" t="s">
        <v>128</v>
      </c>
      <c r="N212" s="6" t="str">
        <f t="shared" si="15"/>
        <v>July</v>
      </c>
      <c r="O212" s="6" t="str">
        <f t="shared" si="16"/>
        <v>Idli_Main</v>
      </c>
      <c r="P212" s="6" t="str">
        <f t="shared" si="17"/>
        <v>Average</v>
      </c>
      <c r="Q212" s="9">
        <f t="shared" si="18"/>
        <v>12</v>
      </c>
      <c r="R212" s="6" t="str">
        <f t="shared" si="19"/>
        <v>Wednesday</v>
      </c>
    </row>
    <row r="213" spans="1:18">
      <c r="A213" s="3">
        <v>45825</v>
      </c>
      <c r="B213" s="6" t="s">
        <v>104</v>
      </c>
      <c r="C213" s="6" t="s">
        <v>107</v>
      </c>
      <c r="D213" s="6" t="s">
        <v>118</v>
      </c>
      <c r="E213" s="6">
        <v>48</v>
      </c>
      <c r="F213" s="7">
        <v>41</v>
      </c>
      <c r="G213" s="9">
        <v>10</v>
      </c>
      <c r="H213" s="9">
        <v>22</v>
      </c>
      <c r="I213" s="9">
        <v>492</v>
      </c>
      <c r="J213" s="6" t="s">
        <v>122</v>
      </c>
      <c r="K213" s="6" t="s">
        <v>125</v>
      </c>
      <c r="L213" s="6">
        <v>5</v>
      </c>
      <c r="M213" s="7" t="s">
        <v>128</v>
      </c>
      <c r="N213" s="6" t="str">
        <f t="shared" si="15"/>
        <v>June</v>
      </c>
      <c r="O213" s="6" t="str">
        <f t="shared" si="16"/>
        <v>Mojito_Beverage</v>
      </c>
      <c r="P213" s="6" t="str">
        <f t="shared" si="17"/>
        <v>Good</v>
      </c>
      <c r="Q213" s="9">
        <f t="shared" si="18"/>
        <v>12</v>
      </c>
      <c r="R213" s="6" t="str">
        <f t="shared" si="19"/>
        <v>Tuesday</v>
      </c>
    </row>
    <row r="214" spans="1:18">
      <c r="A214" s="3">
        <v>45814</v>
      </c>
      <c r="B214" s="6" t="s">
        <v>103</v>
      </c>
      <c r="C214" s="6" t="s">
        <v>114</v>
      </c>
      <c r="D214" s="6" t="s">
        <v>119</v>
      </c>
      <c r="E214" s="6">
        <v>91</v>
      </c>
      <c r="F214" s="7">
        <v>6</v>
      </c>
      <c r="G214" s="9">
        <v>20</v>
      </c>
      <c r="H214" s="9">
        <v>35</v>
      </c>
      <c r="I214" s="9">
        <v>90</v>
      </c>
      <c r="J214" s="6" t="s">
        <v>121</v>
      </c>
      <c r="K214" s="6" t="s">
        <v>124</v>
      </c>
      <c r="L214" s="6">
        <v>2</v>
      </c>
      <c r="M214" s="7" t="s">
        <v>128</v>
      </c>
      <c r="N214" s="6" t="str">
        <f t="shared" si="15"/>
        <v>June</v>
      </c>
      <c r="O214" s="6" t="str">
        <f t="shared" si="16"/>
        <v>Veg Pulao_Main</v>
      </c>
      <c r="P214" s="6" t="str">
        <f t="shared" si="17"/>
        <v>Average</v>
      </c>
      <c r="Q214" s="9">
        <f t="shared" si="18"/>
        <v>15</v>
      </c>
      <c r="R214" s="6" t="str">
        <f t="shared" si="19"/>
        <v>Friday</v>
      </c>
    </row>
    <row r="215" spans="1:18">
      <c r="A215" s="3">
        <v>45820</v>
      </c>
      <c r="B215" s="6" t="s">
        <v>103</v>
      </c>
      <c r="C215" s="6" t="s">
        <v>110</v>
      </c>
      <c r="D215" s="6" t="s">
        <v>120</v>
      </c>
      <c r="E215" s="6">
        <v>73</v>
      </c>
      <c r="F215" s="7">
        <v>13</v>
      </c>
      <c r="G215" s="9">
        <v>5</v>
      </c>
      <c r="H215" s="9">
        <v>10</v>
      </c>
      <c r="I215" s="9">
        <v>65</v>
      </c>
      <c r="J215" s="6" t="s">
        <v>123</v>
      </c>
      <c r="K215" s="6" t="s">
        <v>124</v>
      </c>
      <c r="L215" s="6">
        <v>1</v>
      </c>
      <c r="M215" s="7" t="s">
        <v>128</v>
      </c>
      <c r="N215" s="6" t="str">
        <f t="shared" si="15"/>
        <v>June</v>
      </c>
      <c r="O215" s="6" t="str">
        <f t="shared" si="16"/>
        <v>Samosa_Snack</v>
      </c>
      <c r="P215" s="6" t="str">
        <f t="shared" si="17"/>
        <v>Average</v>
      </c>
      <c r="Q215" s="9">
        <f t="shared" si="18"/>
        <v>5</v>
      </c>
      <c r="R215" s="6" t="str">
        <f t="shared" si="19"/>
        <v>Thursday</v>
      </c>
    </row>
    <row r="216" spans="1:18">
      <c r="A216" s="3">
        <v>45845</v>
      </c>
      <c r="B216" s="6" t="s">
        <v>105</v>
      </c>
      <c r="C216" s="6" t="s">
        <v>107</v>
      </c>
      <c r="D216" s="6" t="s">
        <v>118</v>
      </c>
      <c r="E216" s="6">
        <v>73</v>
      </c>
      <c r="F216" s="7">
        <v>63</v>
      </c>
      <c r="G216" s="9">
        <v>10</v>
      </c>
      <c r="H216" s="9">
        <v>22</v>
      </c>
      <c r="I216" s="9">
        <v>756</v>
      </c>
      <c r="J216" s="6" t="s">
        <v>123</v>
      </c>
      <c r="K216" s="6" t="s">
        <v>126</v>
      </c>
      <c r="L216" s="6">
        <v>1</v>
      </c>
      <c r="M216" s="7" t="s">
        <v>128</v>
      </c>
      <c r="N216" s="6" t="str">
        <f t="shared" si="15"/>
        <v>July</v>
      </c>
      <c r="O216" s="6" t="str">
        <f t="shared" si="16"/>
        <v>Mojito_Beverage</v>
      </c>
      <c r="P216" s="6" t="str">
        <f t="shared" si="17"/>
        <v>Average</v>
      </c>
      <c r="Q216" s="9">
        <f t="shared" si="18"/>
        <v>12</v>
      </c>
      <c r="R216" s="6" t="str">
        <f t="shared" si="19"/>
        <v>Monday</v>
      </c>
    </row>
    <row r="217" spans="1:18">
      <c r="A217" s="3">
        <v>45843</v>
      </c>
      <c r="B217" s="6" t="s">
        <v>104</v>
      </c>
      <c r="C217" s="6" t="s">
        <v>108</v>
      </c>
      <c r="D217" s="6" t="s">
        <v>119</v>
      </c>
      <c r="E217" s="6">
        <v>35</v>
      </c>
      <c r="F217" s="7">
        <v>14</v>
      </c>
      <c r="G217" s="9">
        <v>25</v>
      </c>
      <c r="H217" s="9">
        <v>45</v>
      </c>
      <c r="I217" s="9">
        <v>280</v>
      </c>
      <c r="J217" s="6" t="s">
        <v>123</v>
      </c>
      <c r="K217" s="6" t="s">
        <v>124</v>
      </c>
      <c r="L217" s="6">
        <v>5</v>
      </c>
      <c r="M217" s="7" t="s">
        <v>127</v>
      </c>
      <c r="N217" s="6" t="str">
        <f t="shared" si="15"/>
        <v>July</v>
      </c>
      <c r="O217" s="6" t="str">
        <f t="shared" si="16"/>
        <v>Chole Bhature_Main</v>
      </c>
      <c r="P217" s="6" t="str">
        <f t="shared" si="17"/>
        <v>Good</v>
      </c>
      <c r="Q217" s="9">
        <f t="shared" si="18"/>
        <v>20</v>
      </c>
      <c r="R217" s="6" t="str">
        <f t="shared" si="19"/>
        <v>Saturday</v>
      </c>
    </row>
    <row r="218" spans="1:18">
      <c r="A218" s="3">
        <v>45775</v>
      </c>
      <c r="B218" s="6" t="s">
        <v>104</v>
      </c>
      <c r="C218" s="6" t="s">
        <v>109</v>
      </c>
      <c r="D218" s="6" t="s">
        <v>120</v>
      </c>
      <c r="E218" s="6">
        <v>98</v>
      </c>
      <c r="F218" s="7">
        <v>17</v>
      </c>
      <c r="G218" s="9">
        <v>15</v>
      </c>
      <c r="H218" s="9">
        <v>30</v>
      </c>
      <c r="I218" s="9">
        <v>255</v>
      </c>
      <c r="J218" s="6" t="s">
        <v>122</v>
      </c>
      <c r="K218" s="6" t="s">
        <v>124</v>
      </c>
      <c r="L218" s="6">
        <v>1</v>
      </c>
      <c r="M218" s="7" t="s">
        <v>128</v>
      </c>
      <c r="N218" s="6" t="str">
        <f t="shared" si="15"/>
        <v>April</v>
      </c>
      <c r="O218" s="6" t="str">
        <f t="shared" si="16"/>
        <v>Grilled Sandwich_Snack</v>
      </c>
      <c r="P218" s="6" t="str">
        <f t="shared" si="17"/>
        <v>Average</v>
      </c>
      <c r="Q218" s="9">
        <f t="shared" si="18"/>
        <v>15</v>
      </c>
      <c r="R218" s="6" t="str">
        <f t="shared" si="19"/>
        <v>Monday</v>
      </c>
    </row>
    <row r="219" spans="1:18">
      <c r="A219" s="3">
        <v>45849</v>
      </c>
      <c r="B219" s="6" t="s">
        <v>105</v>
      </c>
      <c r="C219" s="6" t="s">
        <v>109</v>
      </c>
      <c r="D219" s="6" t="s">
        <v>120</v>
      </c>
      <c r="E219" s="6">
        <v>34</v>
      </c>
      <c r="F219" s="7">
        <v>11</v>
      </c>
      <c r="G219" s="9">
        <v>15</v>
      </c>
      <c r="H219" s="9">
        <v>30</v>
      </c>
      <c r="I219" s="9">
        <v>165</v>
      </c>
      <c r="J219" s="6" t="s">
        <v>123</v>
      </c>
      <c r="K219" s="6" t="s">
        <v>126</v>
      </c>
      <c r="L219" s="6">
        <v>2</v>
      </c>
      <c r="M219" s="7" t="s">
        <v>128</v>
      </c>
      <c r="N219" s="6" t="str">
        <f t="shared" si="15"/>
        <v>July</v>
      </c>
      <c r="O219" s="6" t="str">
        <f t="shared" si="16"/>
        <v>Grilled Sandwich_Snack</v>
      </c>
      <c r="P219" s="6" t="str">
        <f t="shared" si="17"/>
        <v>Average</v>
      </c>
      <c r="Q219" s="9">
        <f t="shared" si="18"/>
        <v>15</v>
      </c>
      <c r="R219" s="6" t="str">
        <f t="shared" si="19"/>
        <v>Friday</v>
      </c>
    </row>
    <row r="220" spans="1:18">
      <c r="A220" s="3">
        <v>45830</v>
      </c>
      <c r="B220" s="6" t="s">
        <v>104</v>
      </c>
      <c r="C220" s="6" t="s">
        <v>110</v>
      </c>
      <c r="D220" s="6" t="s">
        <v>120</v>
      </c>
      <c r="E220" s="6">
        <v>97</v>
      </c>
      <c r="F220" s="7">
        <v>14</v>
      </c>
      <c r="G220" s="9">
        <v>5</v>
      </c>
      <c r="H220" s="9">
        <v>10</v>
      </c>
      <c r="I220" s="9">
        <v>70</v>
      </c>
      <c r="J220" s="6" t="s">
        <v>121</v>
      </c>
      <c r="K220" s="6" t="s">
        <v>125</v>
      </c>
      <c r="L220" s="6">
        <v>4</v>
      </c>
      <c r="M220" s="7" t="s">
        <v>127</v>
      </c>
      <c r="N220" s="6" t="str">
        <f t="shared" si="15"/>
        <v>June</v>
      </c>
      <c r="O220" s="6" t="str">
        <f t="shared" si="16"/>
        <v>Samosa_Snack</v>
      </c>
      <c r="P220" s="6" t="str">
        <f t="shared" si="17"/>
        <v>Good</v>
      </c>
      <c r="Q220" s="9">
        <f t="shared" si="18"/>
        <v>5</v>
      </c>
      <c r="R220" s="6" t="str">
        <f t="shared" si="19"/>
        <v>Sunday</v>
      </c>
    </row>
    <row r="221" spans="1:18">
      <c r="A221" s="3">
        <v>45865</v>
      </c>
      <c r="B221" s="6" t="s">
        <v>103</v>
      </c>
      <c r="C221" s="6" t="s">
        <v>115</v>
      </c>
      <c r="D221" s="6" t="s">
        <v>119</v>
      </c>
      <c r="E221" s="6">
        <v>89</v>
      </c>
      <c r="F221" s="7">
        <v>60</v>
      </c>
      <c r="G221" s="9">
        <v>6</v>
      </c>
      <c r="H221" s="9">
        <v>12</v>
      </c>
      <c r="I221" s="9">
        <v>360</v>
      </c>
      <c r="J221" s="6" t="s">
        <v>123</v>
      </c>
      <c r="K221" s="6" t="s">
        <v>125</v>
      </c>
      <c r="L221" s="6">
        <v>1</v>
      </c>
      <c r="M221" s="7" t="s">
        <v>128</v>
      </c>
      <c r="N221" s="6" t="str">
        <f t="shared" si="15"/>
        <v>July</v>
      </c>
      <c r="O221" s="6" t="str">
        <f t="shared" si="16"/>
        <v>Chapati_Main</v>
      </c>
      <c r="P221" s="6" t="str">
        <f t="shared" si="17"/>
        <v>Average</v>
      </c>
      <c r="Q221" s="9">
        <f t="shared" si="18"/>
        <v>6</v>
      </c>
      <c r="R221" s="6" t="str">
        <f t="shared" si="19"/>
        <v>Sunday</v>
      </c>
    </row>
    <row r="222" spans="1:18">
      <c r="A222" s="3">
        <v>45818</v>
      </c>
      <c r="B222" s="6" t="s">
        <v>103</v>
      </c>
      <c r="C222" s="6" t="s">
        <v>116</v>
      </c>
      <c r="D222" s="6" t="s">
        <v>120</v>
      </c>
      <c r="E222" s="6">
        <v>22</v>
      </c>
      <c r="F222" s="7">
        <v>11</v>
      </c>
      <c r="G222" s="9">
        <v>6</v>
      </c>
      <c r="H222" s="9">
        <v>14</v>
      </c>
      <c r="I222" s="9">
        <v>88</v>
      </c>
      <c r="J222" s="6" t="s">
        <v>123</v>
      </c>
      <c r="K222" s="6" t="s">
        <v>125</v>
      </c>
      <c r="L222" s="6">
        <v>4</v>
      </c>
      <c r="M222" s="7" t="s">
        <v>127</v>
      </c>
      <c r="N222" s="6" t="str">
        <f t="shared" si="15"/>
        <v>June</v>
      </c>
      <c r="O222" s="6" t="str">
        <f t="shared" si="16"/>
        <v>Sundal_Snack</v>
      </c>
      <c r="P222" s="6" t="str">
        <f t="shared" si="17"/>
        <v>Good</v>
      </c>
      <c r="Q222" s="9">
        <f t="shared" si="18"/>
        <v>8</v>
      </c>
      <c r="R222" s="6" t="str">
        <f t="shared" si="19"/>
        <v>Tuesday</v>
      </c>
    </row>
    <row r="223" spans="1:18">
      <c r="A223" s="3">
        <v>45806</v>
      </c>
      <c r="B223" s="6" t="s">
        <v>104</v>
      </c>
      <c r="C223" s="6" t="s">
        <v>117</v>
      </c>
      <c r="D223" s="6" t="s">
        <v>120</v>
      </c>
      <c r="E223" s="6">
        <v>80</v>
      </c>
      <c r="F223" s="7">
        <v>46</v>
      </c>
      <c r="G223" s="9">
        <v>18</v>
      </c>
      <c r="H223" s="9">
        <v>40</v>
      </c>
      <c r="I223" s="9">
        <v>1012</v>
      </c>
      <c r="J223" s="6" t="s">
        <v>123</v>
      </c>
      <c r="K223" s="6" t="s">
        <v>126</v>
      </c>
      <c r="L223" s="6">
        <v>4</v>
      </c>
      <c r="M223" s="7" t="s">
        <v>129</v>
      </c>
      <c r="N223" s="6" t="str">
        <f t="shared" si="15"/>
        <v>May</v>
      </c>
      <c r="O223" s="6" t="str">
        <f t="shared" si="16"/>
        <v>Paneer Roll_Snack</v>
      </c>
      <c r="P223" s="6" t="str">
        <f t="shared" si="17"/>
        <v>Good</v>
      </c>
      <c r="Q223" s="9">
        <f t="shared" si="18"/>
        <v>22</v>
      </c>
      <c r="R223" s="6" t="str">
        <f t="shared" si="19"/>
        <v>Thursday</v>
      </c>
    </row>
    <row r="224" spans="1:18">
      <c r="A224" s="3">
        <v>45800</v>
      </c>
      <c r="B224" s="6" t="s">
        <v>105</v>
      </c>
      <c r="C224" s="6" t="s">
        <v>110</v>
      </c>
      <c r="D224" s="6" t="s">
        <v>120</v>
      </c>
      <c r="E224" s="6">
        <v>82</v>
      </c>
      <c r="F224" s="7">
        <v>58</v>
      </c>
      <c r="G224" s="9">
        <v>5</v>
      </c>
      <c r="H224" s="9">
        <v>10</v>
      </c>
      <c r="I224" s="9">
        <v>290</v>
      </c>
      <c r="J224" s="6" t="s">
        <v>123</v>
      </c>
      <c r="K224" s="6" t="s">
        <v>125</v>
      </c>
      <c r="L224" s="6">
        <v>2</v>
      </c>
      <c r="M224" s="7" t="s">
        <v>128</v>
      </c>
      <c r="N224" s="6" t="str">
        <f t="shared" si="15"/>
        <v>May</v>
      </c>
      <c r="O224" s="6" t="str">
        <f t="shared" si="16"/>
        <v>Samosa_Snack</v>
      </c>
      <c r="P224" s="6" t="str">
        <f t="shared" si="17"/>
        <v>Average</v>
      </c>
      <c r="Q224" s="9">
        <f t="shared" si="18"/>
        <v>5</v>
      </c>
      <c r="R224" s="6" t="str">
        <f t="shared" si="19"/>
        <v>Friday</v>
      </c>
    </row>
    <row r="225" spans="1:18">
      <c r="A225" s="3">
        <v>45799</v>
      </c>
      <c r="B225" s="6" t="s">
        <v>105</v>
      </c>
      <c r="C225" s="6" t="s">
        <v>114</v>
      </c>
      <c r="D225" s="6" t="s">
        <v>119</v>
      </c>
      <c r="E225" s="6">
        <v>96</v>
      </c>
      <c r="F225" s="7">
        <v>57</v>
      </c>
      <c r="G225" s="9">
        <v>20</v>
      </c>
      <c r="H225" s="9">
        <v>35</v>
      </c>
      <c r="I225" s="9">
        <v>855</v>
      </c>
      <c r="J225" s="6" t="s">
        <v>122</v>
      </c>
      <c r="K225" s="6" t="s">
        <v>125</v>
      </c>
      <c r="L225" s="6">
        <v>3</v>
      </c>
      <c r="M225" s="7" t="s">
        <v>127</v>
      </c>
      <c r="N225" s="6" t="str">
        <f t="shared" si="15"/>
        <v>May</v>
      </c>
      <c r="O225" s="6" t="str">
        <f t="shared" si="16"/>
        <v>Veg Pulao_Main</v>
      </c>
      <c r="P225" s="6" t="str">
        <f t="shared" si="17"/>
        <v>Average</v>
      </c>
      <c r="Q225" s="9">
        <f t="shared" si="18"/>
        <v>15</v>
      </c>
      <c r="R225" s="6" t="str">
        <f t="shared" si="19"/>
        <v>Thursday</v>
      </c>
    </row>
    <row r="226" spans="1:18">
      <c r="A226" s="3">
        <v>45799</v>
      </c>
      <c r="B226" s="6" t="s">
        <v>103</v>
      </c>
      <c r="C226" s="6" t="s">
        <v>114</v>
      </c>
      <c r="D226" s="6" t="s">
        <v>119</v>
      </c>
      <c r="E226" s="6">
        <v>75</v>
      </c>
      <c r="F226" s="7">
        <v>62</v>
      </c>
      <c r="G226" s="9">
        <v>20</v>
      </c>
      <c r="H226" s="9">
        <v>35</v>
      </c>
      <c r="I226" s="9">
        <v>930</v>
      </c>
      <c r="J226" s="6" t="s">
        <v>121</v>
      </c>
      <c r="K226" s="6" t="s">
        <v>126</v>
      </c>
      <c r="L226" s="6">
        <v>2</v>
      </c>
      <c r="M226" s="7" t="s">
        <v>128</v>
      </c>
      <c r="N226" s="6" t="str">
        <f t="shared" si="15"/>
        <v>May</v>
      </c>
      <c r="O226" s="6" t="str">
        <f t="shared" si="16"/>
        <v>Veg Pulao_Main</v>
      </c>
      <c r="P226" s="6" t="str">
        <f t="shared" si="17"/>
        <v>Average</v>
      </c>
      <c r="Q226" s="9">
        <f t="shared" si="18"/>
        <v>15</v>
      </c>
      <c r="R226" s="6" t="str">
        <f t="shared" si="19"/>
        <v>Thursday</v>
      </c>
    </row>
    <row r="227" spans="1:18">
      <c r="A227" s="3">
        <v>45848</v>
      </c>
      <c r="B227" s="6" t="s">
        <v>103</v>
      </c>
      <c r="C227" s="6" t="s">
        <v>117</v>
      </c>
      <c r="D227" s="6" t="s">
        <v>120</v>
      </c>
      <c r="E227" s="6">
        <v>90</v>
      </c>
      <c r="F227" s="7">
        <v>39</v>
      </c>
      <c r="G227" s="9">
        <v>18</v>
      </c>
      <c r="H227" s="9">
        <v>40</v>
      </c>
      <c r="I227" s="9">
        <v>858</v>
      </c>
      <c r="J227" s="6" t="s">
        <v>121</v>
      </c>
      <c r="K227" s="6" t="s">
        <v>126</v>
      </c>
      <c r="L227" s="6">
        <v>5</v>
      </c>
      <c r="M227" s="7" t="s">
        <v>129</v>
      </c>
      <c r="N227" s="6" t="str">
        <f t="shared" si="15"/>
        <v>July</v>
      </c>
      <c r="O227" s="6" t="str">
        <f t="shared" si="16"/>
        <v>Paneer Roll_Snack</v>
      </c>
      <c r="P227" s="6" t="str">
        <f t="shared" si="17"/>
        <v>Good</v>
      </c>
      <c r="Q227" s="9">
        <f t="shared" si="18"/>
        <v>22</v>
      </c>
      <c r="R227" s="6" t="str">
        <f t="shared" si="19"/>
        <v>Thursday</v>
      </c>
    </row>
    <row r="228" spans="1:18">
      <c r="A228" s="3">
        <v>45853</v>
      </c>
      <c r="B228" s="6" t="s">
        <v>103</v>
      </c>
      <c r="C228" s="6" t="s">
        <v>117</v>
      </c>
      <c r="D228" s="6" t="s">
        <v>120</v>
      </c>
      <c r="E228" s="6">
        <v>83</v>
      </c>
      <c r="F228" s="7">
        <v>35</v>
      </c>
      <c r="G228" s="9">
        <v>18</v>
      </c>
      <c r="H228" s="9">
        <v>40</v>
      </c>
      <c r="I228" s="9">
        <v>770</v>
      </c>
      <c r="J228" s="6" t="s">
        <v>123</v>
      </c>
      <c r="K228" s="6" t="s">
        <v>124</v>
      </c>
      <c r="L228" s="6">
        <v>2</v>
      </c>
      <c r="M228" s="7" t="s">
        <v>127</v>
      </c>
      <c r="N228" s="6" t="str">
        <f t="shared" si="15"/>
        <v>July</v>
      </c>
      <c r="O228" s="6" t="str">
        <f t="shared" si="16"/>
        <v>Paneer Roll_Snack</v>
      </c>
      <c r="P228" s="6" t="str">
        <f t="shared" si="17"/>
        <v>Average</v>
      </c>
      <c r="Q228" s="9">
        <f t="shared" si="18"/>
        <v>22</v>
      </c>
      <c r="R228" s="6" t="str">
        <f t="shared" si="19"/>
        <v>Tuesday</v>
      </c>
    </row>
    <row r="229" spans="1:18">
      <c r="A229" s="3">
        <v>45785</v>
      </c>
      <c r="B229" s="6" t="s">
        <v>103</v>
      </c>
      <c r="C229" s="6" t="s">
        <v>109</v>
      </c>
      <c r="D229" s="6" t="s">
        <v>120</v>
      </c>
      <c r="E229" s="6">
        <v>66</v>
      </c>
      <c r="F229" s="7">
        <v>35</v>
      </c>
      <c r="G229" s="9">
        <v>15</v>
      </c>
      <c r="H229" s="9">
        <v>30</v>
      </c>
      <c r="I229" s="9">
        <v>525</v>
      </c>
      <c r="J229" s="6" t="s">
        <v>123</v>
      </c>
      <c r="K229" s="6" t="s">
        <v>125</v>
      </c>
      <c r="L229" s="6">
        <v>4</v>
      </c>
      <c r="M229" s="7" t="s">
        <v>129</v>
      </c>
      <c r="N229" s="6" t="str">
        <f t="shared" si="15"/>
        <v>May</v>
      </c>
      <c r="O229" s="6" t="str">
        <f t="shared" si="16"/>
        <v>Grilled Sandwich_Snack</v>
      </c>
      <c r="P229" s="6" t="str">
        <f t="shared" si="17"/>
        <v>Good</v>
      </c>
      <c r="Q229" s="9">
        <f t="shared" si="18"/>
        <v>15</v>
      </c>
      <c r="R229" s="6" t="str">
        <f t="shared" si="19"/>
        <v>Thursday</v>
      </c>
    </row>
    <row r="230" spans="1:18">
      <c r="A230" s="3">
        <v>45853</v>
      </c>
      <c r="B230" s="6" t="s">
        <v>105</v>
      </c>
      <c r="C230" s="6" t="s">
        <v>114</v>
      </c>
      <c r="D230" s="6" t="s">
        <v>119</v>
      </c>
      <c r="E230" s="6">
        <v>64</v>
      </c>
      <c r="F230" s="7">
        <v>27</v>
      </c>
      <c r="G230" s="9">
        <v>20</v>
      </c>
      <c r="H230" s="9">
        <v>35</v>
      </c>
      <c r="I230" s="9">
        <v>405</v>
      </c>
      <c r="J230" s="6" t="s">
        <v>121</v>
      </c>
      <c r="K230" s="6" t="s">
        <v>124</v>
      </c>
      <c r="L230" s="6">
        <v>2</v>
      </c>
      <c r="M230" s="7" t="s">
        <v>129</v>
      </c>
      <c r="N230" s="6" t="str">
        <f t="shared" si="15"/>
        <v>July</v>
      </c>
      <c r="O230" s="6" t="str">
        <f t="shared" si="16"/>
        <v>Veg Pulao_Main</v>
      </c>
      <c r="P230" s="6" t="str">
        <f t="shared" si="17"/>
        <v>Average</v>
      </c>
      <c r="Q230" s="9">
        <f t="shared" si="18"/>
        <v>15</v>
      </c>
      <c r="R230" s="6" t="str">
        <f t="shared" si="19"/>
        <v>Tuesday</v>
      </c>
    </row>
    <row r="231" spans="1:18">
      <c r="A231" s="3">
        <v>45865</v>
      </c>
      <c r="B231" s="6" t="s">
        <v>105</v>
      </c>
      <c r="C231" s="6" t="s">
        <v>110</v>
      </c>
      <c r="D231" s="6" t="s">
        <v>120</v>
      </c>
      <c r="E231" s="6">
        <v>63</v>
      </c>
      <c r="F231" s="7">
        <v>45</v>
      </c>
      <c r="G231" s="9">
        <v>5</v>
      </c>
      <c r="H231" s="9">
        <v>10</v>
      </c>
      <c r="I231" s="9">
        <v>225</v>
      </c>
      <c r="J231" s="6" t="s">
        <v>121</v>
      </c>
      <c r="K231" s="6" t="s">
        <v>125</v>
      </c>
      <c r="L231" s="6">
        <v>1</v>
      </c>
      <c r="M231" s="7" t="s">
        <v>129</v>
      </c>
      <c r="N231" s="6" t="str">
        <f t="shared" si="15"/>
        <v>July</v>
      </c>
      <c r="O231" s="6" t="str">
        <f t="shared" si="16"/>
        <v>Samosa_Snack</v>
      </c>
      <c r="P231" s="6" t="str">
        <f t="shared" si="17"/>
        <v>Average</v>
      </c>
      <c r="Q231" s="9">
        <f t="shared" si="18"/>
        <v>5</v>
      </c>
      <c r="R231" s="6" t="str">
        <f t="shared" si="19"/>
        <v>Sunday</v>
      </c>
    </row>
    <row r="232" spans="1:18">
      <c r="A232" s="3">
        <v>45787</v>
      </c>
      <c r="B232" s="6" t="s">
        <v>104</v>
      </c>
      <c r="C232" s="6" t="s">
        <v>107</v>
      </c>
      <c r="D232" s="6" t="s">
        <v>118</v>
      </c>
      <c r="E232" s="6">
        <v>31</v>
      </c>
      <c r="F232" s="7">
        <v>30</v>
      </c>
      <c r="G232" s="9">
        <v>10</v>
      </c>
      <c r="H232" s="9">
        <v>22</v>
      </c>
      <c r="I232" s="9">
        <v>360</v>
      </c>
      <c r="J232" s="6" t="s">
        <v>122</v>
      </c>
      <c r="K232" s="6" t="s">
        <v>124</v>
      </c>
      <c r="L232" s="6">
        <v>3</v>
      </c>
      <c r="M232" s="7" t="s">
        <v>129</v>
      </c>
      <c r="N232" s="6" t="str">
        <f t="shared" si="15"/>
        <v>May</v>
      </c>
      <c r="O232" s="6" t="str">
        <f t="shared" si="16"/>
        <v>Mojito_Beverage</v>
      </c>
      <c r="P232" s="6" t="str">
        <f t="shared" si="17"/>
        <v>Average</v>
      </c>
      <c r="Q232" s="9">
        <f t="shared" si="18"/>
        <v>12</v>
      </c>
      <c r="R232" s="6" t="str">
        <f t="shared" si="19"/>
        <v>Saturday</v>
      </c>
    </row>
    <row r="233" spans="1:18">
      <c r="A233" s="3">
        <v>45785</v>
      </c>
      <c r="B233" s="6" t="s">
        <v>103</v>
      </c>
      <c r="C233" s="6" t="s">
        <v>115</v>
      </c>
      <c r="D233" s="6" t="s">
        <v>119</v>
      </c>
      <c r="E233" s="6">
        <v>23</v>
      </c>
      <c r="F233" s="7">
        <v>7</v>
      </c>
      <c r="G233" s="9">
        <v>6</v>
      </c>
      <c r="H233" s="9">
        <v>12</v>
      </c>
      <c r="I233" s="9">
        <v>42</v>
      </c>
      <c r="J233" s="6" t="s">
        <v>123</v>
      </c>
      <c r="K233" s="6" t="s">
        <v>124</v>
      </c>
      <c r="L233" s="6">
        <v>5</v>
      </c>
      <c r="M233" s="7" t="s">
        <v>129</v>
      </c>
      <c r="N233" s="6" t="str">
        <f t="shared" si="15"/>
        <v>May</v>
      </c>
      <c r="O233" s="6" t="str">
        <f t="shared" si="16"/>
        <v>Chapati_Main</v>
      </c>
      <c r="P233" s="6" t="str">
        <f t="shared" si="17"/>
        <v>Good</v>
      </c>
      <c r="Q233" s="9">
        <f t="shared" si="18"/>
        <v>6</v>
      </c>
      <c r="R233" s="6" t="str">
        <f t="shared" si="19"/>
        <v>Thursday</v>
      </c>
    </row>
    <row r="234" spans="1:18">
      <c r="A234" s="3">
        <v>45849</v>
      </c>
      <c r="B234" s="6" t="s">
        <v>103</v>
      </c>
      <c r="C234" s="6" t="s">
        <v>116</v>
      </c>
      <c r="D234" s="6" t="s">
        <v>120</v>
      </c>
      <c r="E234" s="6">
        <v>55</v>
      </c>
      <c r="F234" s="7">
        <v>35</v>
      </c>
      <c r="G234" s="9">
        <v>6</v>
      </c>
      <c r="H234" s="9">
        <v>14</v>
      </c>
      <c r="I234" s="9">
        <v>280</v>
      </c>
      <c r="J234" s="6" t="s">
        <v>122</v>
      </c>
      <c r="K234" s="6" t="s">
        <v>126</v>
      </c>
      <c r="L234" s="6">
        <v>2</v>
      </c>
      <c r="M234" s="7" t="s">
        <v>129</v>
      </c>
      <c r="N234" s="6" t="str">
        <f t="shared" si="15"/>
        <v>July</v>
      </c>
      <c r="O234" s="6" t="str">
        <f t="shared" si="16"/>
        <v>Sundal_Snack</v>
      </c>
      <c r="P234" s="6" t="str">
        <f t="shared" si="17"/>
        <v>Average</v>
      </c>
      <c r="Q234" s="9">
        <f t="shared" si="18"/>
        <v>8</v>
      </c>
      <c r="R234" s="6" t="str">
        <f t="shared" si="19"/>
        <v>Friday</v>
      </c>
    </row>
    <row r="235" spans="1:18">
      <c r="A235" s="3">
        <v>45865</v>
      </c>
      <c r="B235" s="6" t="s">
        <v>103</v>
      </c>
      <c r="C235" s="6" t="s">
        <v>107</v>
      </c>
      <c r="D235" s="6" t="s">
        <v>118</v>
      </c>
      <c r="E235" s="6">
        <v>78</v>
      </c>
      <c r="F235" s="7">
        <v>59</v>
      </c>
      <c r="G235" s="9">
        <v>10</v>
      </c>
      <c r="H235" s="9">
        <v>22</v>
      </c>
      <c r="I235" s="9">
        <v>708</v>
      </c>
      <c r="J235" s="6" t="s">
        <v>123</v>
      </c>
      <c r="K235" s="6" t="s">
        <v>125</v>
      </c>
      <c r="L235" s="6">
        <v>5</v>
      </c>
      <c r="M235" s="7" t="s">
        <v>128</v>
      </c>
      <c r="N235" s="6" t="str">
        <f t="shared" si="15"/>
        <v>July</v>
      </c>
      <c r="O235" s="6" t="str">
        <f t="shared" si="16"/>
        <v>Mojito_Beverage</v>
      </c>
      <c r="P235" s="6" t="str">
        <f t="shared" si="17"/>
        <v>Good</v>
      </c>
      <c r="Q235" s="9">
        <f t="shared" si="18"/>
        <v>12</v>
      </c>
      <c r="R235" s="6" t="str">
        <f t="shared" si="19"/>
        <v>Sunday</v>
      </c>
    </row>
    <row r="236" spans="1:18">
      <c r="A236" s="3">
        <v>45824</v>
      </c>
      <c r="B236" s="6" t="s">
        <v>104</v>
      </c>
      <c r="C236" s="6" t="s">
        <v>113</v>
      </c>
      <c r="D236" s="6" t="s">
        <v>119</v>
      </c>
      <c r="E236" s="6">
        <v>56</v>
      </c>
      <c r="F236" s="7">
        <v>34</v>
      </c>
      <c r="G236" s="9">
        <v>8</v>
      </c>
      <c r="H236" s="9">
        <v>20</v>
      </c>
      <c r="I236" s="9">
        <v>408</v>
      </c>
      <c r="J236" s="6" t="s">
        <v>121</v>
      </c>
      <c r="K236" s="6" t="s">
        <v>126</v>
      </c>
      <c r="L236" s="6">
        <v>5</v>
      </c>
      <c r="M236" s="7" t="s">
        <v>129</v>
      </c>
      <c r="N236" s="6" t="str">
        <f t="shared" si="15"/>
        <v>June</v>
      </c>
      <c r="O236" s="6" t="str">
        <f t="shared" si="16"/>
        <v>Idli_Main</v>
      </c>
      <c r="P236" s="6" t="str">
        <f t="shared" si="17"/>
        <v>Good</v>
      </c>
      <c r="Q236" s="9">
        <f t="shared" si="18"/>
        <v>12</v>
      </c>
      <c r="R236" s="6" t="str">
        <f t="shared" si="19"/>
        <v>Monday</v>
      </c>
    </row>
    <row r="237" spans="1:18">
      <c r="A237" s="3">
        <v>45781</v>
      </c>
      <c r="B237" s="6" t="s">
        <v>104</v>
      </c>
      <c r="C237" s="6" t="s">
        <v>116</v>
      </c>
      <c r="D237" s="6" t="s">
        <v>120</v>
      </c>
      <c r="E237" s="6">
        <v>88</v>
      </c>
      <c r="F237" s="7">
        <v>32</v>
      </c>
      <c r="G237" s="9">
        <v>6</v>
      </c>
      <c r="H237" s="9">
        <v>14</v>
      </c>
      <c r="I237" s="9">
        <v>256</v>
      </c>
      <c r="J237" s="6" t="s">
        <v>121</v>
      </c>
      <c r="K237" s="6" t="s">
        <v>126</v>
      </c>
      <c r="L237" s="6">
        <v>3</v>
      </c>
      <c r="M237" s="7" t="s">
        <v>129</v>
      </c>
      <c r="N237" s="6" t="str">
        <f t="shared" si="15"/>
        <v>May</v>
      </c>
      <c r="O237" s="6" t="str">
        <f t="shared" si="16"/>
        <v>Sundal_Snack</v>
      </c>
      <c r="P237" s="6" t="str">
        <f t="shared" si="17"/>
        <v>Average</v>
      </c>
      <c r="Q237" s="9">
        <f t="shared" si="18"/>
        <v>8</v>
      </c>
      <c r="R237" s="6" t="str">
        <f t="shared" si="19"/>
        <v>Sunday</v>
      </c>
    </row>
    <row r="238" spans="1:18">
      <c r="A238" s="3">
        <v>45777</v>
      </c>
      <c r="B238" s="6" t="s">
        <v>104</v>
      </c>
      <c r="C238" s="6" t="s">
        <v>117</v>
      </c>
      <c r="D238" s="6" t="s">
        <v>120</v>
      </c>
      <c r="E238" s="6">
        <v>35</v>
      </c>
      <c r="F238" s="7">
        <v>18</v>
      </c>
      <c r="G238" s="9">
        <v>18</v>
      </c>
      <c r="H238" s="9">
        <v>40</v>
      </c>
      <c r="I238" s="9">
        <v>396</v>
      </c>
      <c r="J238" s="6" t="s">
        <v>123</v>
      </c>
      <c r="K238" s="6" t="s">
        <v>124</v>
      </c>
      <c r="L238" s="6">
        <v>1</v>
      </c>
      <c r="M238" s="7" t="s">
        <v>128</v>
      </c>
      <c r="N238" s="6" t="str">
        <f t="shared" si="15"/>
        <v>April</v>
      </c>
      <c r="O238" s="6" t="str">
        <f t="shared" si="16"/>
        <v>Paneer Roll_Snack</v>
      </c>
      <c r="P238" s="6" t="str">
        <f t="shared" si="17"/>
        <v>Average</v>
      </c>
      <c r="Q238" s="9">
        <f t="shared" si="18"/>
        <v>22</v>
      </c>
      <c r="R238" s="6" t="str">
        <f t="shared" si="19"/>
        <v>Wednesday</v>
      </c>
    </row>
    <row r="239" spans="1:18">
      <c r="A239" s="3">
        <v>45837</v>
      </c>
      <c r="B239" s="6" t="s">
        <v>103</v>
      </c>
      <c r="C239" s="6" t="s">
        <v>114</v>
      </c>
      <c r="D239" s="6" t="s">
        <v>119</v>
      </c>
      <c r="E239" s="6">
        <v>89</v>
      </c>
      <c r="F239" s="7">
        <v>71</v>
      </c>
      <c r="G239" s="9">
        <v>20</v>
      </c>
      <c r="H239" s="9">
        <v>35</v>
      </c>
      <c r="I239" s="9">
        <v>1065</v>
      </c>
      <c r="J239" s="6" t="s">
        <v>121</v>
      </c>
      <c r="K239" s="6" t="s">
        <v>126</v>
      </c>
      <c r="L239" s="6">
        <v>1</v>
      </c>
      <c r="M239" s="7" t="s">
        <v>128</v>
      </c>
      <c r="N239" s="6" t="str">
        <f t="shared" si="15"/>
        <v>June</v>
      </c>
      <c r="O239" s="6" t="str">
        <f t="shared" si="16"/>
        <v>Veg Pulao_Main</v>
      </c>
      <c r="P239" s="6" t="str">
        <f t="shared" si="17"/>
        <v>Average</v>
      </c>
      <c r="Q239" s="9">
        <f t="shared" si="18"/>
        <v>15</v>
      </c>
      <c r="R239" s="6" t="str">
        <f t="shared" si="19"/>
        <v>Sunday</v>
      </c>
    </row>
    <row r="240" spans="1:18">
      <c r="A240" s="3">
        <v>45855</v>
      </c>
      <c r="B240" s="6" t="s">
        <v>104</v>
      </c>
      <c r="C240" s="6" t="s">
        <v>115</v>
      </c>
      <c r="D240" s="6" t="s">
        <v>119</v>
      </c>
      <c r="E240" s="6">
        <v>87</v>
      </c>
      <c r="F240" s="7">
        <v>87</v>
      </c>
      <c r="G240" s="9">
        <v>6</v>
      </c>
      <c r="H240" s="9">
        <v>12</v>
      </c>
      <c r="I240" s="9">
        <v>522</v>
      </c>
      <c r="J240" s="6" t="s">
        <v>123</v>
      </c>
      <c r="K240" s="6" t="s">
        <v>125</v>
      </c>
      <c r="L240" s="6">
        <v>2</v>
      </c>
      <c r="M240" s="7" t="s">
        <v>129</v>
      </c>
      <c r="N240" s="6" t="str">
        <f t="shared" si="15"/>
        <v>July</v>
      </c>
      <c r="O240" s="6" t="str">
        <f t="shared" si="16"/>
        <v>Chapati_Main</v>
      </c>
      <c r="P240" s="6" t="str">
        <f t="shared" si="17"/>
        <v>Average</v>
      </c>
      <c r="Q240" s="9">
        <f t="shared" si="18"/>
        <v>6</v>
      </c>
      <c r="R240" s="6" t="str">
        <f t="shared" si="19"/>
        <v>Thursday</v>
      </c>
    </row>
    <row r="241" spans="1:18">
      <c r="A241" s="3">
        <v>45818</v>
      </c>
      <c r="B241" s="6" t="s">
        <v>104</v>
      </c>
      <c r="C241" s="6" t="s">
        <v>108</v>
      </c>
      <c r="D241" s="6" t="s">
        <v>119</v>
      </c>
      <c r="E241" s="6">
        <v>23</v>
      </c>
      <c r="F241" s="7">
        <v>6</v>
      </c>
      <c r="G241" s="9">
        <v>25</v>
      </c>
      <c r="H241" s="9">
        <v>45</v>
      </c>
      <c r="I241" s="9">
        <v>120</v>
      </c>
      <c r="J241" s="6" t="s">
        <v>123</v>
      </c>
      <c r="K241" s="6" t="s">
        <v>125</v>
      </c>
      <c r="L241" s="6">
        <v>3</v>
      </c>
      <c r="M241" s="7" t="s">
        <v>128</v>
      </c>
      <c r="N241" s="6" t="str">
        <f t="shared" si="15"/>
        <v>June</v>
      </c>
      <c r="O241" s="6" t="str">
        <f t="shared" si="16"/>
        <v>Chole Bhature_Main</v>
      </c>
      <c r="P241" s="6" t="str">
        <f t="shared" si="17"/>
        <v>Average</v>
      </c>
      <c r="Q241" s="9">
        <f t="shared" si="18"/>
        <v>20</v>
      </c>
      <c r="R241" s="6" t="str">
        <f t="shared" si="19"/>
        <v>Tuesday</v>
      </c>
    </row>
    <row r="242" spans="1:18">
      <c r="A242" s="3">
        <v>45862</v>
      </c>
      <c r="B242" s="6" t="s">
        <v>104</v>
      </c>
      <c r="C242" s="6" t="s">
        <v>111</v>
      </c>
      <c r="D242" s="6" t="s">
        <v>118</v>
      </c>
      <c r="E242" s="6">
        <v>21</v>
      </c>
      <c r="F242" s="7">
        <v>8</v>
      </c>
      <c r="G242" s="9">
        <v>10</v>
      </c>
      <c r="H242" s="9">
        <v>22</v>
      </c>
      <c r="I242" s="9">
        <v>96</v>
      </c>
      <c r="J242" s="6" t="s">
        <v>122</v>
      </c>
      <c r="K242" s="6" t="s">
        <v>126</v>
      </c>
      <c r="L242" s="6">
        <v>4</v>
      </c>
      <c r="M242" s="7" t="s">
        <v>128</v>
      </c>
      <c r="N242" s="6" t="str">
        <f t="shared" si="15"/>
        <v>July</v>
      </c>
      <c r="O242" s="6" t="str">
        <f t="shared" si="16"/>
        <v>Lemon Juice_Beverage</v>
      </c>
      <c r="P242" s="6" t="str">
        <f t="shared" si="17"/>
        <v>Good</v>
      </c>
      <c r="Q242" s="9">
        <f t="shared" si="18"/>
        <v>12</v>
      </c>
      <c r="R242" s="6" t="str">
        <f t="shared" si="19"/>
        <v>Thursday</v>
      </c>
    </row>
    <row r="243" spans="1:18">
      <c r="A243" s="3">
        <v>45851</v>
      </c>
      <c r="B243" s="6" t="s">
        <v>105</v>
      </c>
      <c r="C243" s="6" t="s">
        <v>108</v>
      </c>
      <c r="D243" s="6" t="s">
        <v>119</v>
      </c>
      <c r="E243" s="6">
        <v>58</v>
      </c>
      <c r="F243" s="7">
        <v>27</v>
      </c>
      <c r="G243" s="9">
        <v>25</v>
      </c>
      <c r="H243" s="9">
        <v>45</v>
      </c>
      <c r="I243" s="9">
        <v>540</v>
      </c>
      <c r="J243" s="6" t="s">
        <v>123</v>
      </c>
      <c r="K243" s="6" t="s">
        <v>124</v>
      </c>
      <c r="L243" s="6">
        <v>2</v>
      </c>
      <c r="M243" s="7" t="s">
        <v>128</v>
      </c>
      <c r="N243" s="6" t="str">
        <f t="shared" si="15"/>
        <v>July</v>
      </c>
      <c r="O243" s="6" t="str">
        <f t="shared" si="16"/>
        <v>Chole Bhature_Main</v>
      </c>
      <c r="P243" s="6" t="str">
        <f t="shared" si="17"/>
        <v>Average</v>
      </c>
      <c r="Q243" s="9">
        <f t="shared" si="18"/>
        <v>20</v>
      </c>
      <c r="R243" s="6" t="str">
        <f t="shared" si="19"/>
        <v>Sunday</v>
      </c>
    </row>
    <row r="244" spans="1:18">
      <c r="A244" s="3">
        <v>45855</v>
      </c>
      <c r="B244" s="6" t="s">
        <v>105</v>
      </c>
      <c r="C244" s="6" t="s">
        <v>111</v>
      </c>
      <c r="D244" s="6" t="s">
        <v>118</v>
      </c>
      <c r="E244" s="6">
        <v>45</v>
      </c>
      <c r="F244" s="7">
        <v>38</v>
      </c>
      <c r="G244" s="9">
        <v>10</v>
      </c>
      <c r="H244" s="9">
        <v>22</v>
      </c>
      <c r="I244" s="9">
        <v>456</v>
      </c>
      <c r="J244" s="6" t="s">
        <v>121</v>
      </c>
      <c r="K244" s="6" t="s">
        <v>125</v>
      </c>
      <c r="L244" s="6">
        <v>2</v>
      </c>
      <c r="M244" s="7" t="s">
        <v>129</v>
      </c>
      <c r="N244" s="6" t="str">
        <f t="shared" si="15"/>
        <v>July</v>
      </c>
      <c r="O244" s="6" t="str">
        <f t="shared" si="16"/>
        <v>Lemon Juice_Beverage</v>
      </c>
      <c r="P244" s="6" t="str">
        <f t="shared" si="17"/>
        <v>Average</v>
      </c>
      <c r="Q244" s="9">
        <f t="shared" si="18"/>
        <v>12</v>
      </c>
      <c r="R244" s="6" t="str">
        <f t="shared" si="19"/>
        <v>Thursday</v>
      </c>
    </row>
    <row r="245" spans="1:18">
      <c r="A245" s="3">
        <v>45851</v>
      </c>
      <c r="B245" s="6" t="s">
        <v>104</v>
      </c>
      <c r="C245" s="6" t="s">
        <v>117</v>
      </c>
      <c r="D245" s="6" t="s">
        <v>120</v>
      </c>
      <c r="E245" s="6">
        <v>85</v>
      </c>
      <c r="F245" s="7">
        <v>9</v>
      </c>
      <c r="G245" s="9">
        <v>18</v>
      </c>
      <c r="H245" s="9">
        <v>40</v>
      </c>
      <c r="I245" s="9">
        <v>198</v>
      </c>
      <c r="J245" s="6" t="s">
        <v>121</v>
      </c>
      <c r="K245" s="6" t="s">
        <v>125</v>
      </c>
      <c r="L245" s="6">
        <v>4</v>
      </c>
      <c r="M245" s="7" t="s">
        <v>128</v>
      </c>
      <c r="N245" s="6" t="str">
        <f t="shared" si="15"/>
        <v>July</v>
      </c>
      <c r="O245" s="6" t="str">
        <f t="shared" si="16"/>
        <v>Paneer Roll_Snack</v>
      </c>
      <c r="P245" s="6" t="str">
        <f t="shared" si="17"/>
        <v>Good</v>
      </c>
      <c r="Q245" s="9">
        <f t="shared" si="18"/>
        <v>22</v>
      </c>
      <c r="R245" s="6" t="str">
        <f t="shared" si="19"/>
        <v>Sunday</v>
      </c>
    </row>
    <row r="246" spans="1:18">
      <c r="A246" s="3">
        <v>45848</v>
      </c>
      <c r="B246" s="6" t="s">
        <v>104</v>
      </c>
      <c r="C246" s="6" t="s">
        <v>106</v>
      </c>
      <c r="D246" s="6" t="s">
        <v>118</v>
      </c>
      <c r="E246" s="6">
        <v>44</v>
      </c>
      <c r="F246" s="7">
        <v>8</v>
      </c>
      <c r="G246" s="9">
        <v>12</v>
      </c>
      <c r="H246" s="9">
        <v>25</v>
      </c>
      <c r="I246" s="9">
        <v>104</v>
      </c>
      <c r="J246" s="6" t="s">
        <v>121</v>
      </c>
      <c r="K246" s="6" t="s">
        <v>126</v>
      </c>
      <c r="L246" s="6">
        <v>2</v>
      </c>
      <c r="M246" s="7" t="s">
        <v>129</v>
      </c>
      <c r="N246" s="6" t="str">
        <f t="shared" si="15"/>
        <v>July</v>
      </c>
      <c r="O246" s="6" t="str">
        <f t="shared" si="16"/>
        <v>Mango Lassi_Beverage</v>
      </c>
      <c r="P246" s="6" t="str">
        <f t="shared" si="17"/>
        <v>Average</v>
      </c>
      <c r="Q246" s="9">
        <f t="shared" si="18"/>
        <v>13</v>
      </c>
      <c r="R246" s="6" t="str">
        <f t="shared" si="19"/>
        <v>Thursday</v>
      </c>
    </row>
    <row r="247" spans="1:18">
      <c r="A247" s="3">
        <v>45803</v>
      </c>
      <c r="B247" s="6" t="s">
        <v>105</v>
      </c>
      <c r="C247" s="6" t="s">
        <v>116</v>
      </c>
      <c r="D247" s="6" t="s">
        <v>120</v>
      </c>
      <c r="E247" s="6">
        <v>84</v>
      </c>
      <c r="F247" s="7">
        <v>54</v>
      </c>
      <c r="G247" s="9">
        <v>6</v>
      </c>
      <c r="H247" s="9">
        <v>14</v>
      </c>
      <c r="I247" s="9">
        <v>432</v>
      </c>
      <c r="J247" s="6" t="s">
        <v>121</v>
      </c>
      <c r="K247" s="6" t="s">
        <v>124</v>
      </c>
      <c r="L247" s="6">
        <v>2</v>
      </c>
      <c r="M247" s="7" t="s">
        <v>129</v>
      </c>
      <c r="N247" s="6" t="str">
        <f t="shared" si="15"/>
        <v>May</v>
      </c>
      <c r="O247" s="6" t="str">
        <f t="shared" si="16"/>
        <v>Sundal_Snack</v>
      </c>
      <c r="P247" s="6" t="str">
        <f t="shared" si="17"/>
        <v>Average</v>
      </c>
      <c r="Q247" s="9">
        <f t="shared" si="18"/>
        <v>8</v>
      </c>
      <c r="R247" s="6" t="str">
        <f t="shared" si="19"/>
        <v>Monday</v>
      </c>
    </row>
    <row r="248" spans="1:18">
      <c r="A248" s="3">
        <v>45831</v>
      </c>
      <c r="B248" s="6" t="s">
        <v>104</v>
      </c>
      <c r="C248" s="6" t="s">
        <v>108</v>
      </c>
      <c r="D248" s="6" t="s">
        <v>119</v>
      </c>
      <c r="E248" s="6">
        <v>46</v>
      </c>
      <c r="F248" s="7">
        <v>16</v>
      </c>
      <c r="G248" s="9">
        <v>25</v>
      </c>
      <c r="H248" s="9">
        <v>45</v>
      </c>
      <c r="I248" s="9">
        <v>320</v>
      </c>
      <c r="J248" s="6" t="s">
        <v>123</v>
      </c>
      <c r="K248" s="6" t="s">
        <v>126</v>
      </c>
      <c r="L248" s="6">
        <v>2</v>
      </c>
      <c r="M248" s="7" t="s">
        <v>127</v>
      </c>
      <c r="N248" s="6" t="str">
        <f t="shared" si="15"/>
        <v>June</v>
      </c>
      <c r="O248" s="6" t="str">
        <f t="shared" si="16"/>
        <v>Chole Bhature_Main</v>
      </c>
      <c r="P248" s="6" t="str">
        <f t="shared" si="17"/>
        <v>Average</v>
      </c>
      <c r="Q248" s="9">
        <f t="shared" si="18"/>
        <v>20</v>
      </c>
      <c r="R248" s="6" t="str">
        <f t="shared" si="19"/>
        <v>Monday</v>
      </c>
    </row>
    <row r="249" spans="1:18">
      <c r="A249" s="3">
        <v>45839</v>
      </c>
      <c r="B249" s="6" t="s">
        <v>105</v>
      </c>
      <c r="C249" s="6" t="s">
        <v>114</v>
      </c>
      <c r="D249" s="6" t="s">
        <v>119</v>
      </c>
      <c r="E249" s="6">
        <v>81</v>
      </c>
      <c r="F249" s="7">
        <v>51</v>
      </c>
      <c r="G249" s="9">
        <v>20</v>
      </c>
      <c r="H249" s="9">
        <v>35</v>
      </c>
      <c r="I249" s="9">
        <v>765</v>
      </c>
      <c r="J249" s="6" t="s">
        <v>121</v>
      </c>
      <c r="K249" s="6" t="s">
        <v>124</v>
      </c>
      <c r="L249" s="6">
        <v>5</v>
      </c>
      <c r="M249" s="7" t="s">
        <v>127</v>
      </c>
      <c r="N249" s="6" t="str">
        <f t="shared" si="15"/>
        <v>July</v>
      </c>
      <c r="O249" s="6" t="str">
        <f t="shared" si="16"/>
        <v>Veg Pulao_Main</v>
      </c>
      <c r="P249" s="6" t="str">
        <f t="shared" si="17"/>
        <v>Good</v>
      </c>
      <c r="Q249" s="9">
        <f t="shared" si="18"/>
        <v>15</v>
      </c>
      <c r="R249" s="6" t="str">
        <f t="shared" si="19"/>
        <v>Tuesday</v>
      </c>
    </row>
    <row r="250" spans="1:18">
      <c r="A250" s="3">
        <v>45846</v>
      </c>
      <c r="B250" s="6" t="s">
        <v>104</v>
      </c>
      <c r="C250" s="6" t="s">
        <v>113</v>
      </c>
      <c r="D250" s="6" t="s">
        <v>119</v>
      </c>
      <c r="E250" s="6">
        <v>16</v>
      </c>
      <c r="F250" s="7">
        <v>11</v>
      </c>
      <c r="G250" s="9">
        <v>8</v>
      </c>
      <c r="H250" s="9">
        <v>20</v>
      </c>
      <c r="I250" s="9">
        <v>132</v>
      </c>
      <c r="J250" s="6" t="s">
        <v>121</v>
      </c>
      <c r="K250" s="6" t="s">
        <v>125</v>
      </c>
      <c r="L250" s="6">
        <v>4</v>
      </c>
      <c r="M250" s="7" t="s">
        <v>128</v>
      </c>
      <c r="N250" s="6" t="str">
        <f t="shared" si="15"/>
        <v>July</v>
      </c>
      <c r="O250" s="6" t="str">
        <f t="shared" si="16"/>
        <v>Idli_Main</v>
      </c>
      <c r="P250" s="6" t="str">
        <f t="shared" si="17"/>
        <v>Good</v>
      </c>
      <c r="Q250" s="9">
        <f t="shared" si="18"/>
        <v>12</v>
      </c>
      <c r="R250" s="6" t="str">
        <f t="shared" si="19"/>
        <v>Tuesday</v>
      </c>
    </row>
    <row r="251" spans="1:18">
      <c r="A251" s="3">
        <v>45812</v>
      </c>
      <c r="B251" s="6" t="s">
        <v>105</v>
      </c>
      <c r="C251" s="6" t="s">
        <v>107</v>
      </c>
      <c r="D251" s="6" t="s">
        <v>118</v>
      </c>
      <c r="E251" s="6">
        <v>16</v>
      </c>
      <c r="F251" s="7">
        <v>15</v>
      </c>
      <c r="G251" s="9">
        <v>10</v>
      </c>
      <c r="H251" s="9">
        <v>22</v>
      </c>
      <c r="I251" s="9">
        <v>180</v>
      </c>
      <c r="J251" s="6" t="s">
        <v>123</v>
      </c>
      <c r="K251" s="6" t="s">
        <v>124</v>
      </c>
      <c r="L251" s="6">
        <v>1</v>
      </c>
      <c r="M251" s="7" t="s">
        <v>128</v>
      </c>
      <c r="N251" s="6" t="str">
        <f t="shared" si="15"/>
        <v>June</v>
      </c>
      <c r="O251" s="6" t="str">
        <f t="shared" si="16"/>
        <v>Mojito_Beverage</v>
      </c>
      <c r="P251" s="6" t="str">
        <f t="shared" si="17"/>
        <v>Average</v>
      </c>
      <c r="Q251" s="9">
        <f t="shared" si="18"/>
        <v>12</v>
      </c>
      <c r="R251" s="6" t="str">
        <f t="shared" si="19"/>
        <v>Wednesday</v>
      </c>
    </row>
    <row r="252" spans="1:18">
      <c r="A252" s="3">
        <v>45820</v>
      </c>
      <c r="B252" s="6" t="s">
        <v>103</v>
      </c>
      <c r="C252" s="6" t="s">
        <v>115</v>
      </c>
      <c r="D252" s="6" t="s">
        <v>119</v>
      </c>
      <c r="E252" s="6">
        <v>71</v>
      </c>
      <c r="F252" s="7">
        <v>62</v>
      </c>
      <c r="G252" s="9">
        <v>6</v>
      </c>
      <c r="H252" s="9">
        <v>12</v>
      </c>
      <c r="I252" s="9">
        <v>372</v>
      </c>
      <c r="J252" s="6" t="s">
        <v>121</v>
      </c>
      <c r="K252" s="6" t="s">
        <v>125</v>
      </c>
      <c r="L252" s="6">
        <v>4</v>
      </c>
      <c r="M252" s="7" t="s">
        <v>128</v>
      </c>
      <c r="N252" s="6" t="str">
        <f t="shared" si="15"/>
        <v>June</v>
      </c>
      <c r="O252" s="6" t="str">
        <f t="shared" si="16"/>
        <v>Chapati_Main</v>
      </c>
      <c r="P252" s="6" t="str">
        <f t="shared" si="17"/>
        <v>Good</v>
      </c>
      <c r="Q252" s="9">
        <f t="shared" si="18"/>
        <v>6</v>
      </c>
      <c r="R252" s="6" t="str">
        <f t="shared" si="19"/>
        <v>Thursday</v>
      </c>
    </row>
    <row r="253" spans="1:18">
      <c r="A253" s="3">
        <v>45827</v>
      </c>
      <c r="B253" s="6" t="s">
        <v>103</v>
      </c>
      <c r="C253" s="6" t="s">
        <v>111</v>
      </c>
      <c r="D253" s="6" t="s">
        <v>118</v>
      </c>
      <c r="E253" s="6">
        <v>24</v>
      </c>
      <c r="F253" s="7">
        <v>15</v>
      </c>
      <c r="G253" s="9">
        <v>10</v>
      </c>
      <c r="H253" s="9">
        <v>22</v>
      </c>
      <c r="I253" s="9">
        <v>180</v>
      </c>
      <c r="J253" s="6" t="s">
        <v>123</v>
      </c>
      <c r="K253" s="6" t="s">
        <v>125</v>
      </c>
      <c r="L253" s="6">
        <v>3</v>
      </c>
      <c r="M253" s="7" t="s">
        <v>128</v>
      </c>
      <c r="N253" s="6" t="str">
        <f t="shared" si="15"/>
        <v>June</v>
      </c>
      <c r="O253" s="6" t="str">
        <f t="shared" si="16"/>
        <v>Lemon Juice_Beverage</v>
      </c>
      <c r="P253" s="6" t="str">
        <f t="shared" si="17"/>
        <v>Average</v>
      </c>
      <c r="Q253" s="9">
        <f t="shared" si="18"/>
        <v>12</v>
      </c>
      <c r="R253" s="6" t="str">
        <f t="shared" si="19"/>
        <v>Thursday</v>
      </c>
    </row>
    <row r="254" spans="1:18">
      <c r="A254" s="3">
        <v>45862</v>
      </c>
      <c r="B254" s="6" t="s">
        <v>105</v>
      </c>
      <c r="C254" s="6" t="s">
        <v>106</v>
      </c>
      <c r="D254" s="6" t="s">
        <v>118</v>
      </c>
      <c r="E254" s="6">
        <v>20</v>
      </c>
      <c r="F254" s="7">
        <v>9</v>
      </c>
      <c r="G254" s="9">
        <v>12</v>
      </c>
      <c r="H254" s="9">
        <v>25</v>
      </c>
      <c r="I254" s="9">
        <v>117</v>
      </c>
      <c r="J254" s="6" t="s">
        <v>123</v>
      </c>
      <c r="K254" s="6" t="s">
        <v>124</v>
      </c>
      <c r="L254" s="6">
        <v>5</v>
      </c>
      <c r="M254" s="7" t="s">
        <v>128</v>
      </c>
      <c r="N254" s="6" t="str">
        <f t="shared" si="15"/>
        <v>July</v>
      </c>
      <c r="O254" s="6" t="str">
        <f t="shared" si="16"/>
        <v>Mango Lassi_Beverage</v>
      </c>
      <c r="P254" s="6" t="str">
        <f t="shared" si="17"/>
        <v>Good</v>
      </c>
      <c r="Q254" s="9">
        <f t="shared" si="18"/>
        <v>13</v>
      </c>
      <c r="R254" s="6" t="str">
        <f t="shared" si="19"/>
        <v>Thursday</v>
      </c>
    </row>
    <row r="255" spans="1:18">
      <c r="A255" s="3">
        <v>45790</v>
      </c>
      <c r="B255" s="6" t="s">
        <v>104</v>
      </c>
      <c r="C255" s="6" t="s">
        <v>109</v>
      </c>
      <c r="D255" s="6" t="s">
        <v>120</v>
      </c>
      <c r="E255" s="6">
        <v>82</v>
      </c>
      <c r="F255" s="7">
        <v>32</v>
      </c>
      <c r="G255" s="9">
        <v>15</v>
      </c>
      <c r="H255" s="9">
        <v>30</v>
      </c>
      <c r="I255" s="9">
        <v>480</v>
      </c>
      <c r="J255" s="6" t="s">
        <v>122</v>
      </c>
      <c r="K255" s="6" t="s">
        <v>126</v>
      </c>
      <c r="L255" s="6">
        <v>3</v>
      </c>
      <c r="M255" s="7" t="s">
        <v>128</v>
      </c>
      <c r="N255" s="6" t="str">
        <f t="shared" si="15"/>
        <v>May</v>
      </c>
      <c r="O255" s="6" t="str">
        <f t="shared" si="16"/>
        <v>Grilled Sandwich_Snack</v>
      </c>
      <c r="P255" s="6" t="str">
        <f t="shared" si="17"/>
        <v>Average</v>
      </c>
      <c r="Q255" s="9">
        <f t="shared" si="18"/>
        <v>15</v>
      </c>
      <c r="R255" s="6" t="str">
        <f t="shared" si="19"/>
        <v>Tuesday</v>
      </c>
    </row>
    <row r="256" spans="1:18">
      <c r="A256" s="3">
        <v>45861</v>
      </c>
      <c r="B256" s="6" t="s">
        <v>104</v>
      </c>
      <c r="C256" s="6" t="s">
        <v>110</v>
      </c>
      <c r="D256" s="6" t="s">
        <v>120</v>
      </c>
      <c r="E256" s="6">
        <v>81</v>
      </c>
      <c r="F256" s="7">
        <v>69</v>
      </c>
      <c r="G256" s="9">
        <v>5</v>
      </c>
      <c r="H256" s="9">
        <v>10</v>
      </c>
      <c r="I256" s="9">
        <v>345</v>
      </c>
      <c r="J256" s="6" t="s">
        <v>123</v>
      </c>
      <c r="K256" s="6" t="s">
        <v>124</v>
      </c>
      <c r="L256" s="6">
        <v>2</v>
      </c>
      <c r="M256" s="7" t="s">
        <v>128</v>
      </c>
      <c r="N256" s="6" t="str">
        <f t="shared" si="15"/>
        <v>July</v>
      </c>
      <c r="O256" s="6" t="str">
        <f t="shared" si="16"/>
        <v>Samosa_Snack</v>
      </c>
      <c r="P256" s="6" t="str">
        <f t="shared" si="17"/>
        <v>Average</v>
      </c>
      <c r="Q256" s="9">
        <f t="shared" si="18"/>
        <v>5</v>
      </c>
      <c r="R256" s="6" t="str">
        <f t="shared" si="19"/>
        <v>Wednesday</v>
      </c>
    </row>
    <row r="257" spans="1:18">
      <c r="A257" s="3">
        <v>45806</v>
      </c>
      <c r="B257" s="6" t="s">
        <v>103</v>
      </c>
      <c r="C257" s="6" t="s">
        <v>108</v>
      </c>
      <c r="D257" s="6" t="s">
        <v>119</v>
      </c>
      <c r="E257" s="6">
        <v>64</v>
      </c>
      <c r="F257" s="7">
        <v>18</v>
      </c>
      <c r="G257" s="9">
        <v>25</v>
      </c>
      <c r="H257" s="9">
        <v>45</v>
      </c>
      <c r="I257" s="9">
        <v>360</v>
      </c>
      <c r="J257" s="6" t="s">
        <v>123</v>
      </c>
      <c r="K257" s="6" t="s">
        <v>125</v>
      </c>
      <c r="L257" s="6">
        <v>4</v>
      </c>
      <c r="M257" s="7" t="s">
        <v>129</v>
      </c>
      <c r="N257" s="6" t="str">
        <f t="shared" si="15"/>
        <v>May</v>
      </c>
      <c r="O257" s="6" t="str">
        <f t="shared" si="16"/>
        <v>Chole Bhature_Main</v>
      </c>
      <c r="P257" s="6" t="str">
        <f t="shared" si="17"/>
        <v>Good</v>
      </c>
      <c r="Q257" s="9">
        <f t="shared" si="18"/>
        <v>20</v>
      </c>
      <c r="R257" s="6" t="str">
        <f t="shared" si="19"/>
        <v>Thursday</v>
      </c>
    </row>
    <row r="258" spans="1:18">
      <c r="A258" s="3">
        <v>45810</v>
      </c>
      <c r="B258" s="6" t="s">
        <v>105</v>
      </c>
      <c r="C258" s="6" t="s">
        <v>108</v>
      </c>
      <c r="D258" s="6" t="s">
        <v>119</v>
      </c>
      <c r="E258" s="6">
        <v>25</v>
      </c>
      <c r="F258" s="7">
        <v>11</v>
      </c>
      <c r="G258" s="9">
        <v>25</v>
      </c>
      <c r="H258" s="9">
        <v>45</v>
      </c>
      <c r="I258" s="9">
        <v>220</v>
      </c>
      <c r="J258" s="6" t="s">
        <v>123</v>
      </c>
      <c r="K258" s="6" t="s">
        <v>125</v>
      </c>
      <c r="L258" s="6">
        <v>5</v>
      </c>
      <c r="M258" s="7" t="s">
        <v>129</v>
      </c>
      <c r="N258" s="6" t="str">
        <f t="shared" ref="N258:N321" si="20">TEXT(A258,"mmmm")</f>
        <v>June</v>
      </c>
      <c r="O258" s="6" t="str">
        <f t="shared" ref="O258:O321" si="21">C258 &amp; "_" &amp; D258</f>
        <v>Chole Bhature_Main</v>
      </c>
      <c r="P258" s="6" t="str">
        <f t="shared" ref="P258:P321" si="22">IF(L258&gt;=4,"Good",IF(L258,"Average","Poor"))</f>
        <v>Good</v>
      </c>
      <c r="Q258" s="9">
        <f t="shared" ref="Q258:Q321" si="23">H258 - G258</f>
        <v>20</v>
      </c>
      <c r="R258" s="6" t="str">
        <f t="shared" ref="R258:R321" si="24">TEXT(A258,"dddd")</f>
        <v>Monday</v>
      </c>
    </row>
    <row r="259" spans="1:18">
      <c r="A259" s="3">
        <v>45856</v>
      </c>
      <c r="B259" s="6" t="s">
        <v>105</v>
      </c>
      <c r="C259" s="6" t="s">
        <v>106</v>
      </c>
      <c r="D259" s="6" t="s">
        <v>118</v>
      </c>
      <c r="E259" s="6">
        <v>59</v>
      </c>
      <c r="F259" s="7">
        <v>15</v>
      </c>
      <c r="G259" s="9">
        <v>12</v>
      </c>
      <c r="H259" s="9">
        <v>25</v>
      </c>
      <c r="I259" s="9">
        <v>195</v>
      </c>
      <c r="J259" s="6" t="s">
        <v>122</v>
      </c>
      <c r="K259" s="6" t="s">
        <v>126</v>
      </c>
      <c r="L259" s="6">
        <v>4</v>
      </c>
      <c r="M259" s="7" t="s">
        <v>128</v>
      </c>
      <c r="N259" s="6" t="str">
        <f t="shared" si="20"/>
        <v>July</v>
      </c>
      <c r="O259" s="6" t="str">
        <f t="shared" si="21"/>
        <v>Mango Lassi_Beverage</v>
      </c>
      <c r="P259" s="6" t="str">
        <f t="shared" si="22"/>
        <v>Good</v>
      </c>
      <c r="Q259" s="9">
        <f t="shared" si="23"/>
        <v>13</v>
      </c>
      <c r="R259" s="6" t="str">
        <f t="shared" si="24"/>
        <v>Friday</v>
      </c>
    </row>
    <row r="260" spans="1:18">
      <c r="A260" s="3">
        <v>45808</v>
      </c>
      <c r="B260" s="6" t="s">
        <v>104</v>
      </c>
      <c r="C260" s="6" t="s">
        <v>112</v>
      </c>
      <c r="D260" s="6" t="s">
        <v>118</v>
      </c>
      <c r="E260" s="6">
        <v>28</v>
      </c>
      <c r="F260" s="7">
        <v>5</v>
      </c>
      <c r="G260" s="9">
        <v>12</v>
      </c>
      <c r="H260" s="9">
        <v>28</v>
      </c>
      <c r="I260" s="9">
        <v>80</v>
      </c>
      <c r="J260" s="6" t="s">
        <v>123</v>
      </c>
      <c r="K260" s="6" t="s">
        <v>125</v>
      </c>
      <c r="L260" s="6">
        <v>4</v>
      </c>
      <c r="M260" s="7" t="s">
        <v>128</v>
      </c>
      <c r="N260" s="6" t="str">
        <f t="shared" si="20"/>
        <v>May</v>
      </c>
      <c r="O260" s="6" t="str">
        <f t="shared" si="21"/>
        <v>Cold Coffee_Beverage</v>
      </c>
      <c r="P260" s="6" t="str">
        <f t="shared" si="22"/>
        <v>Good</v>
      </c>
      <c r="Q260" s="9">
        <f t="shared" si="23"/>
        <v>16</v>
      </c>
      <c r="R260" s="6" t="str">
        <f t="shared" si="24"/>
        <v>Saturday</v>
      </c>
    </row>
    <row r="261" spans="1:18">
      <c r="A261" s="3">
        <v>45863</v>
      </c>
      <c r="B261" s="6" t="s">
        <v>103</v>
      </c>
      <c r="C261" s="6" t="s">
        <v>114</v>
      </c>
      <c r="D261" s="6" t="s">
        <v>119</v>
      </c>
      <c r="E261" s="6">
        <v>98</v>
      </c>
      <c r="F261" s="7">
        <v>66</v>
      </c>
      <c r="G261" s="9">
        <v>20</v>
      </c>
      <c r="H261" s="9">
        <v>35</v>
      </c>
      <c r="I261" s="9">
        <v>990</v>
      </c>
      <c r="J261" s="6" t="s">
        <v>123</v>
      </c>
      <c r="K261" s="6" t="s">
        <v>125</v>
      </c>
      <c r="L261" s="6">
        <v>5</v>
      </c>
      <c r="M261" s="7" t="s">
        <v>128</v>
      </c>
      <c r="N261" s="6" t="str">
        <f t="shared" si="20"/>
        <v>July</v>
      </c>
      <c r="O261" s="6" t="str">
        <f t="shared" si="21"/>
        <v>Veg Pulao_Main</v>
      </c>
      <c r="P261" s="6" t="str">
        <f t="shared" si="22"/>
        <v>Good</v>
      </c>
      <c r="Q261" s="9">
        <f t="shared" si="23"/>
        <v>15</v>
      </c>
      <c r="R261" s="6" t="str">
        <f t="shared" si="24"/>
        <v>Friday</v>
      </c>
    </row>
    <row r="262" spans="1:18">
      <c r="A262" s="3">
        <v>45811</v>
      </c>
      <c r="B262" s="6" t="s">
        <v>104</v>
      </c>
      <c r="C262" s="6" t="s">
        <v>110</v>
      </c>
      <c r="D262" s="6" t="s">
        <v>120</v>
      </c>
      <c r="E262" s="6">
        <v>55</v>
      </c>
      <c r="F262" s="7">
        <v>20</v>
      </c>
      <c r="G262" s="9">
        <v>5</v>
      </c>
      <c r="H262" s="9">
        <v>10</v>
      </c>
      <c r="I262" s="9">
        <v>100</v>
      </c>
      <c r="J262" s="6" t="s">
        <v>123</v>
      </c>
      <c r="K262" s="6" t="s">
        <v>126</v>
      </c>
      <c r="L262" s="6">
        <v>1</v>
      </c>
      <c r="M262" s="7" t="s">
        <v>129</v>
      </c>
      <c r="N262" s="6" t="str">
        <f t="shared" si="20"/>
        <v>June</v>
      </c>
      <c r="O262" s="6" t="str">
        <f t="shared" si="21"/>
        <v>Samosa_Snack</v>
      </c>
      <c r="P262" s="6" t="str">
        <f t="shared" si="22"/>
        <v>Average</v>
      </c>
      <c r="Q262" s="9">
        <f t="shared" si="23"/>
        <v>5</v>
      </c>
      <c r="R262" s="6" t="str">
        <f t="shared" si="24"/>
        <v>Tuesday</v>
      </c>
    </row>
    <row r="263" spans="1:18">
      <c r="A263" s="3">
        <v>45779</v>
      </c>
      <c r="B263" s="6" t="s">
        <v>105</v>
      </c>
      <c r="C263" s="6" t="s">
        <v>117</v>
      </c>
      <c r="D263" s="6" t="s">
        <v>120</v>
      </c>
      <c r="E263" s="6">
        <v>28</v>
      </c>
      <c r="F263" s="7">
        <v>7</v>
      </c>
      <c r="G263" s="9">
        <v>18</v>
      </c>
      <c r="H263" s="9">
        <v>40</v>
      </c>
      <c r="I263" s="9">
        <v>154</v>
      </c>
      <c r="J263" s="6" t="s">
        <v>123</v>
      </c>
      <c r="K263" s="6" t="s">
        <v>126</v>
      </c>
      <c r="L263" s="6">
        <v>5</v>
      </c>
      <c r="M263" s="7" t="s">
        <v>128</v>
      </c>
      <c r="N263" s="6" t="str">
        <f t="shared" si="20"/>
        <v>May</v>
      </c>
      <c r="O263" s="6" t="str">
        <f t="shared" si="21"/>
        <v>Paneer Roll_Snack</v>
      </c>
      <c r="P263" s="6" t="str">
        <f t="shared" si="22"/>
        <v>Good</v>
      </c>
      <c r="Q263" s="9">
        <f t="shared" si="23"/>
        <v>22</v>
      </c>
      <c r="R263" s="6" t="str">
        <f t="shared" si="24"/>
        <v>Friday</v>
      </c>
    </row>
    <row r="264" spans="1:18">
      <c r="A264" s="3">
        <v>45807</v>
      </c>
      <c r="B264" s="6" t="s">
        <v>104</v>
      </c>
      <c r="C264" s="6" t="s">
        <v>112</v>
      </c>
      <c r="D264" s="6" t="s">
        <v>118</v>
      </c>
      <c r="E264" s="6">
        <v>90</v>
      </c>
      <c r="F264" s="7">
        <v>28</v>
      </c>
      <c r="G264" s="9">
        <v>12</v>
      </c>
      <c r="H264" s="9">
        <v>28</v>
      </c>
      <c r="I264" s="9">
        <v>448</v>
      </c>
      <c r="J264" s="6" t="s">
        <v>123</v>
      </c>
      <c r="K264" s="6" t="s">
        <v>125</v>
      </c>
      <c r="L264" s="6">
        <v>2</v>
      </c>
      <c r="M264" s="7" t="s">
        <v>128</v>
      </c>
      <c r="N264" s="6" t="str">
        <f t="shared" si="20"/>
        <v>May</v>
      </c>
      <c r="O264" s="6" t="str">
        <f t="shared" si="21"/>
        <v>Cold Coffee_Beverage</v>
      </c>
      <c r="P264" s="6" t="str">
        <f t="shared" si="22"/>
        <v>Average</v>
      </c>
      <c r="Q264" s="9">
        <f t="shared" si="23"/>
        <v>16</v>
      </c>
      <c r="R264" s="6" t="str">
        <f t="shared" si="24"/>
        <v>Friday</v>
      </c>
    </row>
    <row r="265" spans="1:18">
      <c r="A265" s="3">
        <v>45827</v>
      </c>
      <c r="B265" s="6" t="s">
        <v>104</v>
      </c>
      <c r="C265" s="6" t="s">
        <v>107</v>
      </c>
      <c r="D265" s="6" t="s">
        <v>118</v>
      </c>
      <c r="E265" s="6">
        <v>12</v>
      </c>
      <c r="F265" s="7">
        <v>6</v>
      </c>
      <c r="G265" s="9">
        <v>10</v>
      </c>
      <c r="H265" s="9">
        <v>22</v>
      </c>
      <c r="I265" s="9">
        <v>72</v>
      </c>
      <c r="J265" s="6" t="s">
        <v>123</v>
      </c>
      <c r="K265" s="6" t="s">
        <v>125</v>
      </c>
      <c r="L265" s="6">
        <v>2</v>
      </c>
      <c r="M265" s="7" t="s">
        <v>128</v>
      </c>
      <c r="N265" s="6" t="str">
        <f t="shared" si="20"/>
        <v>June</v>
      </c>
      <c r="O265" s="6" t="str">
        <f t="shared" si="21"/>
        <v>Mojito_Beverage</v>
      </c>
      <c r="P265" s="6" t="str">
        <f t="shared" si="22"/>
        <v>Average</v>
      </c>
      <c r="Q265" s="9">
        <f t="shared" si="23"/>
        <v>12</v>
      </c>
      <c r="R265" s="6" t="str">
        <f t="shared" si="24"/>
        <v>Thursday</v>
      </c>
    </row>
    <row r="266" spans="1:18">
      <c r="A266" s="3">
        <v>45827</v>
      </c>
      <c r="B266" s="6" t="s">
        <v>104</v>
      </c>
      <c r="C266" s="6" t="s">
        <v>110</v>
      </c>
      <c r="D266" s="6" t="s">
        <v>120</v>
      </c>
      <c r="E266" s="6">
        <v>10</v>
      </c>
      <c r="F266" s="7">
        <v>5</v>
      </c>
      <c r="G266" s="9">
        <v>5</v>
      </c>
      <c r="H266" s="9">
        <v>10</v>
      </c>
      <c r="I266" s="9">
        <v>25</v>
      </c>
      <c r="J266" s="6" t="s">
        <v>122</v>
      </c>
      <c r="K266" s="6" t="s">
        <v>126</v>
      </c>
      <c r="L266" s="6">
        <v>5</v>
      </c>
      <c r="M266" s="7" t="s">
        <v>129</v>
      </c>
      <c r="N266" s="6" t="str">
        <f t="shared" si="20"/>
        <v>June</v>
      </c>
      <c r="O266" s="6" t="str">
        <f t="shared" si="21"/>
        <v>Samosa_Snack</v>
      </c>
      <c r="P266" s="6" t="str">
        <f t="shared" si="22"/>
        <v>Good</v>
      </c>
      <c r="Q266" s="9">
        <f t="shared" si="23"/>
        <v>5</v>
      </c>
      <c r="R266" s="6" t="str">
        <f t="shared" si="24"/>
        <v>Thursday</v>
      </c>
    </row>
    <row r="267" spans="1:18">
      <c r="A267" s="3">
        <v>45824</v>
      </c>
      <c r="B267" s="6" t="s">
        <v>104</v>
      </c>
      <c r="C267" s="6" t="s">
        <v>115</v>
      </c>
      <c r="D267" s="6" t="s">
        <v>119</v>
      </c>
      <c r="E267" s="6">
        <v>80</v>
      </c>
      <c r="F267" s="7">
        <v>29</v>
      </c>
      <c r="G267" s="9">
        <v>6</v>
      </c>
      <c r="H267" s="9">
        <v>12</v>
      </c>
      <c r="I267" s="9">
        <v>174</v>
      </c>
      <c r="J267" s="6" t="s">
        <v>122</v>
      </c>
      <c r="K267" s="6" t="s">
        <v>124</v>
      </c>
      <c r="L267" s="6">
        <v>1</v>
      </c>
      <c r="M267" s="7" t="s">
        <v>129</v>
      </c>
      <c r="N267" s="6" t="str">
        <f t="shared" si="20"/>
        <v>June</v>
      </c>
      <c r="O267" s="6" t="str">
        <f t="shared" si="21"/>
        <v>Chapati_Main</v>
      </c>
      <c r="P267" s="6" t="str">
        <f t="shared" si="22"/>
        <v>Average</v>
      </c>
      <c r="Q267" s="9">
        <f t="shared" si="23"/>
        <v>6</v>
      </c>
      <c r="R267" s="6" t="str">
        <f t="shared" si="24"/>
        <v>Monday</v>
      </c>
    </row>
    <row r="268" spans="1:18">
      <c r="A268" s="3">
        <v>45828</v>
      </c>
      <c r="B268" s="6" t="s">
        <v>103</v>
      </c>
      <c r="C268" s="6" t="s">
        <v>117</v>
      </c>
      <c r="D268" s="6" t="s">
        <v>120</v>
      </c>
      <c r="E268" s="6">
        <v>13</v>
      </c>
      <c r="F268" s="7">
        <v>12</v>
      </c>
      <c r="G268" s="9">
        <v>18</v>
      </c>
      <c r="H268" s="9">
        <v>40</v>
      </c>
      <c r="I268" s="9">
        <v>264</v>
      </c>
      <c r="J268" s="6" t="s">
        <v>123</v>
      </c>
      <c r="K268" s="6" t="s">
        <v>126</v>
      </c>
      <c r="L268" s="6">
        <v>4</v>
      </c>
      <c r="M268" s="7" t="s">
        <v>127</v>
      </c>
      <c r="N268" s="6" t="str">
        <f t="shared" si="20"/>
        <v>June</v>
      </c>
      <c r="O268" s="6" t="str">
        <f t="shared" si="21"/>
        <v>Paneer Roll_Snack</v>
      </c>
      <c r="P268" s="6" t="str">
        <f t="shared" si="22"/>
        <v>Good</v>
      </c>
      <c r="Q268" s="9">
        <f t="shared" si="23"/>
        <v>22</v>
      </c>
      <c r="R268" s="6" t="str">
        <f t="shared" si="24"/>
        <v>Friday</v>
      </c>
    </row>
    <row r="269" spans="1:18">
      <c r="A269" s="3">
        <v>45844</v>
      </c>
      <c r="B269" s="6" t="s">
        <v>104</v>
      </c>
      <c r="C269" s="6" t="s">
        <v>116</v>
      </c>
      <c r="D269" s="6" t="s">
        <v>120</v>
      </c>
      <c r="E269" s="6">
        <v>88</v>
      </c>
      <c r="F269" s="7">
        <v>72</v>
      </c>
      <c r="G269" s="9">
        <v>6</v>
      </c>
      <c r="H269" s="9">
        <v>14</v>
      </c>
      <c r="I269" s="9">
        <v>576</v>
      </c>
      <c r="J269" s="6" t="s">
        <v>123</v>
      </c>
      <c r="K269" s="6" t="s">
        <v>126</v>
      </c>
      <c r="L269" s="6">
        <v>4</v>
      </c>
      <c r="M269" s="7" t="s">
        <v>129</v>
      </c>
      <c r="N269" s="6" t="str">
        <f t="shared" si="20"/>
        <v>July</v>
      </c>
      <c r="O269" s="6" t="str">
        <f t="shared" si="21"/>
        <v>Sundal_Snack</v>
      </c>
      <c r="P269" s="6" t="str">
        <f t="shared" si="22"/>
        <v>Good</v>
      </c>
      <c r="Q269" s="9">
        <f t="shared" si="23"/>
        <v>8</v>
      </c>
      <c r="R269" s="6" t="str">
        <f t="shared" si="24"/>
        <v>Sunday</v>
      </c>
    </row>
    <row r="270" spans="1:18">
      <c r="A270" s="3">
        <v>45783</v>
      </c>
      <c r="B270" s="6" t="s">
        <v>103</v>
      </c>
      <c r="C270" s="6" t="s">
        <v>115</v>
      </c>
      <c r="D270" s="6" t="s">
        <v>119</v>
      </c>
      <c r="E270" s="6">
        <v>66</v>
      </c>
      <c r="F270" s="7">
        <v>35</v>
      </c>
      <c r="G270" s="9">
        <v>6</v>
      </c>
      <c r="H270" s="9">
        <v>12</v>
      </c>
      <c r="I270" s="9">
        <v>210</v>
      </c>
      <c r="J270" s="6" t="s">
        <v>121</v>
      </c>
      <c r="K270" s="6" t="s">
        <v>124</v>
      </c>
      <c r="L270" s="6">
        <v>5</v>
      </c>
      <c r="M270" s="7" t="s">
        <v>129</v>
      </c>
      <c r="N270" s="6" t="str">
        <f t="shared" si="20"/>
        <v>May</v>
      </c>
      <c r="O270" s="6" t="str">
        <f t="shared" si="21"/>
        <v>Chapati_Main</v>
      </c>
      <c r="P270" s="6" t="str">
        <f t="shared" si="22"/>
        <v>Good</v>
      </c>
      <c r="Q270" s="9">
        <f t="shared" si="23"/>
        <v>6</v>
      </c>
      <c r="R270" s="6" t="str">
        <f t="shared" si="24"/>
        <v>Tuesday</v>
      </c>
    </row>
    <row r="271" spans="1:18">
      <c r="A271" s="3">
        <v>45795</v>
      </c>
      <c r="B271" s="6" t="s">
        <v>103</v>
      </c>
      <c r="C271" s="6" t="s">
        <v>110</v>
      </c>
      <c r="D271" s="6" t="s">
        <v>120</v>
      </c>
      <c r="E271" s="6">
        <v>66</v>
      </c>
      <c r="F271" s="7">
        <v>35</v>
      </c>
      <c r="G271" s="9">
        <v>5</v>
      </c>
      <c r="H271" s="9">
        <v>10</v>
      </c>
      <c r="I271" s="9">
        <v>175</v>
      </c>
      <c r="J271" s="6" t="s">
        <v>122</v>
      </c>
      <c r="K271" s="6" t="s">
        <v>125</v>
      </c>
      <c r="L271" s="6">
        <v>3</v>
      </c>
      <c r="M271" s="7" t="s">
        <v>129</v>
      </c>
      <c r="N271" s="6" t="str">
        <f t="shared" si="20"/>
        <v>May</v>
      </c>
      <c r="O271" s="6" t="str">
        <f t="shared" si="21"/>
        <v>Samosa_Snack</v>
      </c>
      <c r="P271" s="6" t="str">
        <f t="shared" si="22"/>
        <v>Average</v>
      </c>
      <c r="Q271" s="9">
        <f t="shared" si="23"/>
        <v>5</v>
      </c>
      <c r="R271" s="6" t="str">
        <f t="shared" si="24"/>
        <v>Sunday</v>
      </c>
    </row>
    <row r="272" spans="1:18">
      <c r="A272" s="3">
        <v>45785</v>
      </c>
      <c r="B272" s="6" t="s">
        <v>105</v>
      </c>
      <c r="C272" s="6" t="s">
        <v>112</v>
      </c>
      <c r="D272" s="6" t="s">
        <v>118</v>
      </c>
      <c r="E272" s="6">
        <v>95</v>
      </c>
      <c r="F272" s="7">
        <v>79</v>
      </c>
      <c r="G272" s="9">
        <v>12</v>
      </c>
      <c r="H272" s="9">
        <v>28</v>
      </c>
      <c r="I272" s="9">
        <v>1264</v>
      </c>
      <c r="J272" s="6" t="s">
        <v>122</v>
      </c>
      <c r="K272" s="6" t="s">
        <v>124</v>
      </c>
      <c r="L272" s="6">
        <v>1</v>
      </c>
      <c r="M272" s="7" t="s">
        <v>127</v>
      </c>
      <c r="N272" s="6" t="str">
        <f t="shared" si="20"/>
        <v>May</v>
      </c>
      <c r="O272" s="6" t="str">
        <f t="shared" si="21"/>
        <v>Cold Coffee_Beverage</v>
      </c>
      <c r="P272" s="6" t="str">
        <f t="shared" si="22"/>
        <v>Average</v>
      </c>
      <c r="Q272" s="9">
        <f t="shared" si="23"/>
        <v>16</v>
      </c>
      <c r="R272" s="6" t="str">
        <f t="shared" si="24"/>
        <v>Thursday</v>
      </c>
    </row>
    <row r="273" spans="1:18">
      <c r="A273" s="3">
        <v>45821</v>
      </c>
      <c r="B273" s="6" t="s">
        <v>103</v>
      </c>
      <c r="C273" s="6" t="s">
        <v>116</v>
      </c>
      <c r="D273" s="6" t="s">
        <v>120</v>
      </c>
      <c r="E273" s="6">
        <v>80</v>
      </c>
      <c r="F273" s="7">
        <v>9</v>
      </c>
      <c r="G273" s="9">
        <v>6</v>
      </c>
      <c r="H273" s="9">
        <v>14</v>
      </c>
      <c r="I273" s="9">
        <v>72</v>
      </c>
      <c r="J273" s="6" t="s">
        <v>122</v>
      </c>
      <c r="K273" s="6" t="s">
        <v>125</v>
      </c>
      <c r="L273" s="6">
        <v>5</v>
      </c>
      <c r="M273" s="7" t="s">
        <v>128</v>
      </c>
      <c r="N273" s="6" t="str">
        <f t="shared" si="20"/>
        <v>June</v>
      </c>
      <c r="O273" s="6" t="str">
        <f t="shared" si="21"/>
        <v>Sundal_Snack</v>
      </c>
      <c r="P273" s="6" t="str">
        <f t="shared" si="22"/>
        <v>Good</v>
      </c>
      <c r="Q273" s="9">
        <f t="shared" si="23"/>
        <v>8</v>
      </c>
      <c r="R273" s="6" t="str">
        <f t="shared" si="24"/>
        <v>Friday</v>
      </c>
    </row>
    <row r="274" spans="1:18">
      <c r="A274" s="3">
        <v>45861</v>
      </c>
      <c r="B274" s="6" t="s">
        <v>103</v>
      </c>
      <c r="C274" s="6" t="s">
        <v>117</v>
      </c>
      <c r="D274" s="6" t="s">
        <v>120</v>
      </c>
      <c r="E274" s="6">
        <v>92</v>
      </c>
      <c r="F274" s="7">
        <v>18</v>
      </c>
      <c r="G274" s="9">
        <v>18</v>
      </c>
      <c r="H274" s="9">
        <v>40</v>
      </c>
      <c r="I274" s="9">
        <v>396</v>
      </c>
      <c r="J274" s="6" t="s">
        <v>123</v>
      </c>
      <c r="K274" s="6" t="s">
        <v>125</v>
      </c>
      <c r="L274" s="6">
        <v>2</v>
      </c>
      <c r="M274" s="7" t="s">
        <v>127</v>
      </c>
      <c r="N274" s="6" t="str">
        <f t="shared" si="20"/>
        <v>July</v>
      </c>
      <c r="O274" s="6" t="str">
        <f t="shared" si="21"/>
        <v>Paneer Roll_Snack</v>
      </c>
      <c r="P274" s="6" t="str">
        <f t="shared" si="22"/>
        <v>Average</v>
      </c>
      <c r="Q274" s="9">
        <f t="shared" si="23"/>
        <v>22</v>
      </c>
      <c r="R274" s="6" t="str">
        <f t="shared" si="24"/>
        <v>Wednesday</v>
      </c>
    </row>
    <row r="275" spans="1:18">
      <c r="A275" s="3">
        <v>45859</v>
      </c>
      <c r="B275" s="6" t="s">
        <v>105</v>
      </c>
      <c r="C275" s="6" t="s">
        <v>107</v>
      </c>
      <c r="D275" s="6" t="s">
        <v>118</v>
      </c>
      <c r="E275" s="6">
        <v>46</v>
      </c>
      <c r="F275" s="7">
        <v>21</v>
      </c>
      <c r="G275" s="9">
        <v>10</v>
      </c>
      <c r="H275" s="9">
        <v>22</v>
      </c>
      <c r="I275" s="9">
        <v>252</v>
      </c>
      <c r="J275" s="6" t="s">
        <v>122</v>
      </c>
      <c r="K275" s="6" t="s">
        <v>124</v>
      </c>
      <c r="L275" s="6">
        <v>2</v>
      </c>
      <c r="M275" s="7" t="s">
        <v>127</v>
      </c>
      <c r="N275" s="6" t="str">
        <f t="shared" si="20"/>
        <v>July</v>
      </c>
      <c r="O275" s="6" t="str">
        <f t="shared" si="21"/>
        <v>Mojito_Beverage</v>
      </c>
      <c r="P275" s="6" t="str">
        <f t="shared" si="22"/>
        <v>Average</v>
      </c>
      <c r="Q275" s="9">
        <f t="shared" si="23"/>
        <v>12</v>
      </c>
      <c r="R275" s="6" t="str">
        <f t="shared" si="24"/>
        <v>Monday</v>
      </c>
    </row>
    <row r="276" spans="1:18">
      <c r="A276" s="3">
        <v>45805</v>
      </c>
      <c r="B276" s="6" t="s">
        <v>105</v>
      </c>
      <c r="C276" s="6" t="s">
        <v>110</v>
      </c>
      <c r="D276" s="6" t="s">
        <v>120</v>
      </c>
      <c r="E276" s="6">
        <v>62</v>
      </c>
      <c r="F276" s="7">
        <v>46</v>
      </c>
      <c r="G276" s="9">
        <v>5</v>
      </c>
      <c r="H276" s="9">
        <v>10</v>
      </c>
      <c r="I276" s="9">
        <v>230</v>
      </c>
      <c r="J276" s="6" t="s">
        <v>123</v>
      </c>
      <c r="K276" s="6" t="s">
        <v>124</v>
      </c>
      <c r="L276" s="6">
        <v>3</v>
      </c>
      <c r="M276" s="7" t="s">
        <v>129</v>
      </c>
      <c r="N276" s="6" t="str">
        <f t="shared" si="20"/>
        <v>May</v>
      </c>
      <c r="O276" s="6" t="str">
        <f t="shared" si="21"/>
        <v>Samosa_Snack</v>
      </c>
      <c r="P276" s="6" t="str">
        <f t="shared" si="22"/>
        <v>Average</v>
      </c>
      <c r="Q276" s="9">
        <f t="shared" si="23"/>
        <v>5</v>
      </c>
      <c r="R276" s="6" t="str">
        <f t="shared" si="24"/>
        <v>Wednesday</v>
      </c>
    </row>
    <row r="277" spans="1:18">
      <c r="A277" s="3">
        <v>45781</v>
      </c>
      <c r="B277" s="6" t="s">
        <v>103</v>
      </c>
      <c r="C277" s="6" t="s">
        <v>109</v>
      </c>
      <c r="D277" s="6" t="s">
        <v>120</v>
      </c>
      <c r="E277" s="6">
        <v>91</v>
      </c>
      <c r="F277" s="7">
        <v>32</v>
      </c>
      <c r="G277" s="9">
        <v>15</v>
      </c>
      <c r="H277" s="9">
        <v>30</v>
      </c>
      <c r="I277" s="9">
        <v>480</v>
      </c>
      <c r="J277" s="6" t="s">
        <v>121</v>
      </c>
      <c r="K277" s="6" t="s">
        <v>126</v>
      </c>
      <c r="L277" s="6">
        <v>2</v>
      </c>
      <c r="M277" s="7" t="s">
        <v>129</v>
      </c>
      <c r="N277" s="6" t="str">
        <f t="shared" si="20"/>
        <v>May</v>
      </c>
      <c r="O277" s="6" t="str">
        <f t="shared" si="21"/>
        <v>Grilled Sandwich_Snack</v>
      </c>
      <c r="P277" s="6" t="str">
        <f t="shared" si="22"/>
        <v>Average</v>
      </c>
      <c r="Q277" s="9">
        <f t="shared" si="23"/>
        <v>15</v>
      </c>
      <c r="R277" s="6" t="str">
        <f t="shared" si="24"/>
        <v>Sunday</v>
      </c>
    </row>
    <row r="278" spans="1:18">
      <c r="A278" s="3">
        <v>45797</v>
      </c>
      <c r="B278" s="6" t="s">
        <v>103</v>
      </c>
      <c r="C278" s="6" t="s">
        <v>112</v>
      </c>
      <c r="D278" s="6" t="s">
        <v>118</v>
      </c>
      <c r="E278" s="6">
        <v>39</v>
      </c>
      <c r="F278" s="7">
        <v>12</v>
      </c>
      <c r="G278" s="9">
        <v>12</v>
      </c>
      <c r="H278" s="9">
        <v>28</v>
      </c>
      <c r="I278" s="9">
        <v>192</v>
      </c>
      <c r="J278" s="6" t="s">
        <v>122</v>
      </c>
      <c r="K278" s="6" t="s">
        <v>124</v>
      </c>
      <c r="L278" s="6">
        <v>5</v>
      </c>
      <c r="M278" s="7" t="s">
        <v>127</v>
      </c>
      <c r="N278" s="6" t="str">
        <f t="shared" si="20"/>
        <v>May</v>
      </c>
      <c r="O278" s="6" t="str">
        <f t="shared" si="21"/>
        <v>Cold Coffee_Beverage</v>
      </c>
      <c r="P278" s="6" t="str">
        <f t="shared" si="22"/>
        <v>Good</v>
      </c>
      <c r="Q278" s="9">
        <f t="shared" si="23"/>
        <v>16</v>
      </c>
      <c r="R278" s="6" t="str">
        <f t="shared" si="24"/>
        <v>Tuesday</v>
      </c>
    </row>
    <row r="279" spans="1:18">
      <c r="A279" s="3">
        <v>45784</v>
      </c>
      <c r="B279" s="6" t="s">
        <v>104</v>
      </c>
      <c r="C279" s="6" t="s">
        <v>116</v>
      </c>
      <c r="D279" s="6" t="s">
        <v>120</v>
      </c>
      <c r="E279" s="6">
        <v>72</v>
      </c>
      <c r="F279" s="7">
        <v>12</v>
      </c>
      <c r="G279" s="9">
        <v>6</v>
      </c>
      <c r="H279" s="9">
        <v>14</v>
      </c>
      <c r="I279" s="9">
        <v>96</v>
      </c>
      <c r="J279" s="6" t="s">
        <v>121</v>
      </c>
      <c r="K279" s="6" t="s">
        <v>124</v>
      </c>
      <c r="L279" s="6">
        <v>4</v>
      </c>
      <c r="M279" s="7" t="s">
        <v>129</v>
      </c>
      <c r="N279" s="6" t="str">
        <f t="shared" si="20"/>
        <v>May</v>
      </c>
      <c r="O279" s="6" t="str">
        <f t="shared" si="21"/>
        <v>Sundal_Snack</v>
      </c>
      <c r="P279" s="6" t="str">
        <f t="shared" si="22"/>
        <v>Good</v>
      </c>
      <c r="Q279" s="9">
        <f t="shared" si="23"/>
        <v>8</v>
      </c>
      <c r="R279" s="6" t="str">
        <f t="shared" si="24"/>
        <v>Wednesday</v>
      </c>
    </row>
    <row r="280" spans="1:18">
      <c r="A280" s="3">
        <v>45804</v>
      </c>
      <c r="B280" s="6" t="s">
        <v>103</v>
      </c>
      <c r="C280" s="6" t="s">
        <v>114</v>
      </c>
      <c r="D280" s="6" t="s">
        <v>119</v>
      </c>
      <c r="E280" s="6">
        <v>72</v>
      </c>
      <c r="F280" s="7">
        <v>14</v>
      </c>
      <c r="G280" s="9">
        <v>20</v>
      </c>
      <c r="H280" s="9">
        <v>35</v>
      </c>
      <c r="I280" s="9">
        <v>210</v>
      </c>
      <c r="J280" s="6" t="s">
        <v>121</v>
      </c>
      <c r="K280" s="6" t="s">
        <v>126</v>
      </c>
      <c r="L280" s="6">
        <v>1</v>
      </c>
      <c r="M280" s="7" t="s">
        <v>128</v>
      </c>
      <c r="N280" s="6" t="str">
        <f t="shared" si="20"/>
        <v>May</v>
      </c>
      <c r="O280" s="6" t="str">
        <f t="shared" si="21"/>
        <v>Veg Pulao_Main</v>
      </c>
      <c r="P280" s="6" t="str">
        <f t="shared" si="22"/>
        <v>Average</v>
      </c>
      <c r="Q280" s="9">
        <f t="shared" si="23"/>
        <v>15</v>
      </c>
      <c r="R280" s="6" t="str">
        <f t="shared" si="24"/>
        <v>Tuesday</v>
      </c>
    </row>
    <row r="281" spans="1:18">
      <c r="A281" s="3">
        <v>45825</v>
      </c>
      <c r="B281" s="6" t="s">
        <v>103</v>
      </c>
      <c r="C281" s="6" t="s">
        <v>110</v>
      </c>
      <c r="D281" s="6" t="s">
        <v>120</v>
      </c>
      <c r="E281" s="6">
        <v>32</v>
      </c>
      <c r="F281" s="7">
        <v>21</v>
      </c>
      <c r="G281" s="9">
        <v>5</v>
      </c>
      <c r="H281" s="9">
        <v>10</v>
      </c>
      <c r="I281" s="9">
        <v>105</v>
      </c>
      <c r="J281" s="6" t="s">
        <v>121</v>
      </c>
      <c r="K281" s="6" t="s">
        <v>125</v>
      </c>
      <c r="L281" s="6">
        <v>3</v>
      </c>
      <c r="M281" s="7" t="s">
        <v>127</v>
      </c>
      <c r="N281" s="6" t="str">
        <f t="shared" si="20"/>
        <v>June</v>
      </c>
      <c r="O281" s="6" t="str">
        <f t="shared" si="21"/>
        <v>Samosa_Snack</v>
      </c>
      <c r="P281" s="6" t="str">
        <f t="shared" si="22"/>
        <v>Average</v>
      </c>
      <c r="Q281" s="9">
        <f t="shared" si="23"/>
        <v>5</v>
      </c>
      <c r="R281" s="6" t="str">
        <f t="shared" si="24"/>
        <v>Tuesday</v>
      </c>
    </row>
    <row r="282" spans="1:18">
      <c r="A282" s="3">
        <v>45863</v>
      </c>
      <c r="B282" s="6" t="s">
        <v>105</v>
      </c>
      <c r="C282" s="6" t="s">
        <v>113</v>
      </c>
      <c r="D282" s="6" t="s">
        <v>119</v>
      </c>
      <c r="E282" s="6">
        <v>29</v>
      </c>
      <c r="F282" s="7">
        <v>23</v>
      </c>
      <c r="G282" s="9">
        <v>8</v>
      </c>
      <c r="H282" s="9">
        <v>20</v>
      </c>
      <c r="I282" s="9">
        <v>276</v>
      </c>
      <c r="J282" s="6" t="s">
        <v>121</v>
      </c>
      <c r="K282" s="6" t="s">
        <v>126</v>
      </c>
      <c r="L282" s="6">
        <v>1</v>
      </c>
      <c r="M282" s="7" t="s">
        <v>129</v>
      </c>
      <c r="N282" s="6" t="str">
        <f t="shared" si="20"/>
        <v>July</v>
      </c>
      <c r="O282" s="6" t="str">
        <f t="shared" si="21"/>
        <v>Idli_Main</v>
      </c>
      <c r="P282" s="6" t="str">
        <f t="shared" si="22"/>
        <v>Average</v>
      </c>
      <c r="Q282" s="9">
        <f t="shared" si="23"/>
        <v>12</v>
      </c>
      <c r="R282" s="6" t="str">
        <f t="shared" si="24"/>
        <v>Friday</v>
      </c>
    </row>
    <row r="283" spans="1:18">
      <c r="A283" s="3">
        <v>45863</v>
      </c>
      <c r="B283" s="6" t="s">
        <v>103</v>
      </c>
      <c r="C283" s="6" t="s">
        <v>111</v>
      </c>
      <c r="D283" s="6" t="s">
        <v>118</v>
      </c>
      <c r="E283" s="6">
        <v>19</v>
      </c>
      <c r="F283" s="7">
        <v>12</v>
      </c>
      <c r="G283" s="9">
        <v>10</v>
      </c>
      <c r="H283" s="9">
        <v>22</v>
      </c>
      <c r="I283" s="9">
        <v>144</v>
      </c>
      <c r="J283" s="6" t="s">
        <v>121</v>
      </c>
      <c r="K283" s="6" t="s">
        <v>125</v>
      </c>
      <c r="L283" s="6">
        <v>4</v>
      </c>
      <c r="M283" s="7" t="s">
        <v>129</v>
      </c>
      <c r="N283" s="6" t="str">
        <f t="shared" si="20"/>
        <v>July</v>
      </c>
      <c r="O283" s="6" t="str">
        <f t="shared" si="21"/>
        <v>Lemon Juice_Beverage</v>
      </c>
      <c r="P283" s="6" t="str">
        <f t="shared" si="22"/>
        <v>Good</v>
      </c>
      <c r="Q283" s="9">
        <f t="shared" si="23"/>
        <v>12</v>
      </c>
      <c r="R283" s="6" t="str">
        <f t="shared" si="24"/>
        <v>Friday</v>
      </c>
    </row>
    <row r="284" spans="1:18">
      <c r="A284" s="3">
        <v>45849</v>
      </c>
      <c r="B284" s="6" t="s">
        <v>104</v>
      </c>
      <c r="C284" s="6" t="s">
        <v>113</v>
      </c>
      <c r="D284" s="6" t="s">
        <v>119</v>
      </c>
      <c r="E284" s="6">
        <v>74</v>
      </c>
      <c r="F284" s="7">
        <v>21</v>
      </c>
      <c r="G284" s="9">
        <v>8</v>
      </c>
      <c r="H284" s="9">
        <v>20</v>
      </c>
      <c r="I284" s="9">
        <v>252</v>
      </c>
      <c r="J284" s="6" t="s">
        <v>121</v>
      </c>
      <c r="K284" s="6" t="s">
        <v>124</v>
      </c>
      <c r="L284" s="6">
        <v>1</v>
      </c>
      <c r="M284" s="7" t="s">
        <v>127</v>
      </c>
      <c r="N284" s="6" t="str">
        <f t="shared" si="20"/>
        <v>July</v>
      </c>
      <c r="O284" s="6" t="str">
        <f t="shared" si="21"/>
        <v>Idli_Main</v>
      </c>
      <c r="P284" s="6" t="str">
        <f t="shared" si="22"/>
        <v>Average</v>
      </c>
      <c r="Q284" s="9">
        <f t="shared" si="23"/>
        <v>12</v>
      </c>
      <c r="R284" s="6" t="str">
        <f t="shared" si="24"/>
        <v>Friday</v>
      </c>
    </row>
    <row r="285" spans="1:18">
      <c r="A285" s="3">
        <v>45799</v>
      </c>
      <c r="B285" s="6" t="s">
        <v>104</v>
      </c>
      <c r="C285" s="6" t="s">
        <v>108</v>
      </c>
      <c r="D285" s="6" t="s">
        <v>119</v>
      </c>
      <c r="E285" s="6">
        <v>67</v>
      </c>
      <c r="F285" s="7">
        <v>53</v>
      </c>
      <c r="G285" s="9">
        <v>25</v>
      </c>
      <c r="H285" s="9">
        <v>45</v>
      </c>
      <c r="I285" s="9">
        <v>1060</v>
      </c>
      <c r="J285" s="6" t="s">
        <v>122</v>
      </c>
      <c r="K285" s="6" t="s">
        <v>124</v>
      </c>
      <c r="L285" s="6">
        <v>1</v>
      </c>
      <c r="M285" s="7" t="s">
        <v>128</v>
      </c>
      <c r="N285" s="6" t="str">
        <f t="shared" si="20"/>
        <v>May</v>
      </c>
      <c r="O285" s="6" t="str">
        <f t="shared" si="21"/>
        <v>Chole Bhature_Main</v>
      </c>
      <c r="P285" s="6" t="str">
        <f t="shared" si="22"/>
        <v>Average</v>
      </c>
      <c r="Q285" s="9">
        <f t="shared" si="23"/>
        <v>20</v>
      </c>
      <c r="R285" s="6" t="str">
        <f t="shared" si="24"/>
        <v>Thursday</v>
      </c>
    </row>
    <row r="286" spans="1:18">
      <c r="A286" s="3">
        <v>45854</v>
      </c>
      <c r="B286" s="6" t="s">
        <v>104</v>
      </c>
      <c r="C286" s="6" t="s">
        <v>111</v>
      </c>
      <c r="D286" s="6" t="s">
        <v>118</v>
      </c>
      <c r="E286" s="6">
        <v>50</v>
      </c>
      <c r="F286" s="7">
        <v>10</v>
      </c>
      <c r="G286" s="9">
        <v>10</v>
      </c>
      <c r="H286" s="9">
        <v>22</v>
      </c>
      <c r="I286" s="9">
        <v>120</v>
      </c>
      <c r="J286" s="6" t="s">
        <v>122</v>
      </c>
      <c r="K286" s="6" t="s">
        <v>126</v>
      </c>
      <c r="L286" s="6">
        <v>2</v>
      </c>
      <c r="M286" s="7" t="s">
        <v>127</v>
      </c>
      <c r="N286" s="6" t="str">
        <f t="shared" si="20"/>
        <v>July</v>
      </c>
      <c r="O286" s="6" t="str">
        <f t="shared" si="21"/>
        <v>Lemon Juice_Beverage</v>
      </c>
      <c r="P286" s="6" t="str">
        <f t="shared" si="22"/>
        <v>Average</v>
      </c>
      <c r="Q286" s="9">
        <f t="shared" si="23"/>
        <v>12</v>
      </c>
      <c r="R286" s="6" t="str">
        <f t="shared" si="24"/>
        <v>Wednesday</v>
      </c>
    </row>
    <row r="287" spans="1:18">
      <c r="A287" s="3">
        <v>45829</v>
      </c>
      <c r="B287" s="6" t="s">
        <v>104</v>
      </c>
      <c r="C287" s="6" t="s">
        <v>115</v>
      </c>
      <c r="D287" s="6" t="s">
        <v>119</v>
      </c>
      <c r="E287" s="6">
        <v>36</v>
      </c>
      <c r="F287" s="7">
        <v>34</v>
      </c>
      <c r="G287" s="9">
        <v>6</v>
      </c>
      <c r="H287" s="9">
        <v>12</v>
      </c>
      <c r="I287" s="9">
        <v>204</v>
      </c>
      <c r="J287" s="6" t="s">
        <v>121</v>
      </c>
      <c r="K287" s="6" t="s">
        <v>124</v>
      </c>
      <c r="L287" s="6">
        <v>2</v>
      </c>
      <c r="M287" s="7" t="s">
        <v>129</v>
      </c>
      <c r="N287" s="6" t="str">
        <f t="shared" si="20"/>
        <v>June</v>
      </c>
      <c r="O287" s="6" t="str">
        <f t="shared" si="21"/>
        <v>Chapati_Main</v>
      </c>
      <c r="P287" s="6" t="str">
        <f t="shared" si="22"/>
        <v>Average</v>
      </c>
      <c r="Q287" s="9">
        <f t="shared" si="23"/>
        <v>6</v>
      </c>
      <c r="R287" s="6" t="str">
        <f t="shared" si="24"/>
        <v>Saturday</v>
      </c>
    </row>
    <row r="288" spans="1:18">
      <c r="A288" s="3">
        <v>45789</v>
      </c>
      <c r="B288" s="6" t="s">
        <v>105</v>
      </c>
      <c r="C288" s="6" t="s">
        <v>111</v>
      </c>
      <c r="D288" s="6" t="s">
        <v>118</v>
      </c>
      <c r="E288" s="6">
        <v>53</v>
      </c>
      <c r="F288" s="7">
        <v>14</v>
      </c>
      <c r="G288" s="9">
        <v>10</v>
      </c>
      <c r="H288" s="9">
        <v>22</v>
      </c>
      <c r="I288" s="9">
        <v>168</v>
      </c>
      <c r="J288" s="6" t="s">
        <v>123</v>
      </c>
      <c r="K288" s="6" t="s">
        <v>124</v>
      </c>
      <c r="L288" s="6">
        <v>4</v>
      </c>
      <c r="M288" s="7" t="s">
        <v>129</v>
      </c>
      <c r="N288" s="6" t="str">
        <f t="shared" si="20"/>
        <v>May</v>
      </c>
      <c r="O288" s="6" t="str">
        <f t="shared" si="21"/>
        <v>Lemon Juice_Beverage</v>
      </c>
      <c r="P288" s="6" t="str">
        <f t="shared" si="22"/>
        <v>Good</v>
      </c>
      <c r="Q288" s="9">
        <f t="shared" si="23"/>
        <v>12</v>
      </c>
      <c r="R288" s="6" t="str">
        <f t="shared" si="24"/>
        <v>Monday</v>
      </c>
    </row>
    <row r="289" spans="1:18">
      <c r="A289" s="3">
        <v>45794</v>
      </c>
      <c r="B289" s="6" t="s">
        <v>103</v>
      </c>
      <c r="C289" s="6" t="s">
        <v>107</v>
      </c>
      <c r="D289" s="6" t="s">
        <v>118</v>
      </c>
      <c r="E289" s="6">
        <v>26</v>
      </c>
      <c r="F289" s="7">
        <v>17</v>
      </c>
      <c r="G289" s="9">
        <v>10</v>
      </c>
      <c r="H289" s="9">
        <v>22</v>
      </c>
      <c r="I289" s="9">
        <v>204</v>
      </c>
      <c r="J289" s="6" t="s">
        <v>121</v>
      </c>
      <c r="K289" s="6" t="s">
        <v>124</v>
      </c>
      <c r="L289" s="6">
        <v>3</v>
      </c>
      <c r="M289" s="7" t="s">
        <v>128</v>
      </c>
      <c r="N289" s="6" t="str">
        <f t="shared" si="20"/>
        <v>May</v>
      </c>
      <c r="O289" s="6" t="str">
        <f t="shared" si="21"/>
        <v>Mojito_Beverage</v>
      </c>
      <c r="P289" s="6" t="str">
        <f t="shared" si="22"/>
        <v>Average</v>
      </c>
      <c r="Q289" s="9">
        <f t="shared" si="23"/>
        <v>12</v>
      </c>
      <c r="R289" s="6" t="str">
        <f t="shared" si="24"/>
        <v>Saturday</v>
      </c>
    </row>
    <row r="290" spans="1:18">
      <c r="A290" s="3">
        <v>45817</v>
      </c>
      <c r="B290" s="6" t="s">
        <v>104</v>
      </c>
      <c r="C290" s="6" t="s">
        <v>108</v>
      </c>
      <c r="D290" s="6" t="s">
        <v>119</v>
      </c>
      <c r="E290" s="6">
        <v>78</v>
      </c>
      <c r="F290" s="7">
        <v>11</v>
      </c>
      <c r="G290" s="9">
        <v>25</v>
      </c>
      <c r="H290" s="9">
        <v>45</v>
      </c>
      <c r="I290" s="9">
        <v>220</v>
      </c>
      <c r="J290" s="6" t="s">
        <v>121</v>
      </c>
      <c r="K290" s="6" t="s">
        <v>126</v>
      </c>
      <c r="L290" s="6">
        <v>1</v>
      </c>
      <c r="M290" s="7" t="s">
        <v>129</v>
      </c>
      <c r="N290" s="6" t="str">
        <f t="shared" si="20"/>
        <v>June</v>
      </c>
      <c r="O290" s="6" t="str">
        <f t="shared" si="21"/>
        <v>Chole Bhature_Main</v>
      </c>
      <c r="P290" s="6" t="str">
        <f t="shared" si="22"/>
        <v>Average</v>
      </c>
      <c r="Q290" s="9">
        <f t="shared" si="23"/>
        <v>20</v>
      </c>
      <c r="R290" s="6" t="str">
        <f t="shared" si="24"/>
        <v>Monday</v>
      </c>
    </row>
    <row r="291" spans="1:18">
      <c r="A291" s="3">
        <v>45792</v>
      </c>
      <c r="B291" s="6" t="s">
        <v>105</v>
      </c>
      <c r="C291" s="6" t="s">
        <v>114</v>
      </c>
      <c r="D291" s="6" t="s">
        <v>119</v>
      </c>
      <c r="E291" s="6">
        <v>17</v>
      </c>
      <c r="F291" s="7">
        <v>9</v>
      </c>
      <c r="G291" s="9">
        <v>20</v>
      </c>
      <c r="H291" s="9">
        <v>35</v>
      </c>
      <c r="I291" s="9">
        <v>135</v>
      </c>
      <c r="J291" s="6" t="s">
        <v>122</v>
      </c>
      <c r="K291" s="6" t="s">
        <v>125</v>
      </c>
      <c r="L291" s="6">
        <v>1</v>
      </c>
      <c r="M291" s="7" t="s">
        <v>128</v>
      </c>
      <c r="N291" s="6" t="str">
        <f t="shared" si="20"/>
        <v>May</v>
      </c>
      <c r="O291" s="6" t="str">
        <f t="shared" si="21"/>
        <v>Veg Pulao_Main</v>
      </c>
      <c r="P291" s="6" t="str">
        <f t="shared" si="22"/>
        <v>Average</v>
      </c>
      <c r="Q291" s="9">
        <f t="shared" si="23"/>
        <v>15</v>
      </c>
      <c r="R291" s="6" t="str">
        <f t="shared" si="24"/>
        <v>Thursday</v>
      </c>
    </row>
    <row r="292" spans="1:18">
      <c r="A292" s="3">
        <v>45829</v>
      </c>
      <c r="B292" s="6" t="s">
        <v>105</v>
      </c>
      <c r="C292" s="6" t="s">
        <v>109</v>
      </c>
      <c r="D292" s="6" t="s">
        <v>120</v>
      </c>
      <c r="E292" s="6">
        <v>40</v>
      </c>
      <c r="F292" s="7">
        <v>38</v>
      </c>
      <c r="G292" s="9">
        <v>15</v>
      </c>
      <c r="H292" s="9">
        <v>30</v>
      </c>
      <c r="I292" s="9">
        <v>570</v>
      </c>
      <c r="J292" s="6" t="s">
        <v>122</v>
      </c>
      <c r="K292" s="6" t="s">
        <v>125</v>
      </c>
      <c r="L292" s="6">
        <v>3</v>
      </c>
      <c r="M292" s="7" t="s">
        <v>129</v>
      </c>
      <c r="N292" s="6" t="str">
        <f t="shared" si="20"/>
        <v>June</v>
      </c>
      <c r="O292" s="6" t="str">
        <f t="shared" si="21"/>
        <v>Grilled Sandwich_Snack</v>
      </c>
      <c r="P292" s="6" t="str">
        <f t="shared" si="22"/>
        <v>Average</v>
      </c>
      <c r="Q292" s="9">
        <f t="shared" si="23"/>
        <v>15</v>
      </c>
      <c r="R292" s="6" t="str">
        <f t="shared" si="24"/>
        <v>Saturday</v>
      </c>
    </row>
    <row r="293" spans="1:18">
      <c r="A293" s="3">
        <v>45837</v>
      </c>
      <c r="B293" s="6" t="s">
        <v>105</v>
      </c>
      <c r="C293" s="6" t="s">
        <v>117</v>
      </c>
      <c r="D293" s="6" t="s">
        <v>120</v>
      </c>
      <c r="E293" s="6">
        <v>83</v>
      </c>
      <c r="F293" s="7">
        <v>27</v>
      </c>
      <c r="G293" s="9">
        <v>18</v>
      </c>
      <c r="H293" s="9">
        <v>40</v>
      </c>
      <c r="I293" s="9">
        <v>594</v>
      </c>
      <c r="J293" s="6" t="s">
        <v>123</v>
      </c>
      <c r="K293" s="6" t="s">
        <v>125</v>
      </c>
      <c r="L293" s="6">
        <v>4</v>
      </c>
      <c r="M293" s="7" t="s">
        <v>128</v>
      </c>
      <c r="N293" s="6" t="str">
        <f t="shared" si="20"/>
        <v>June</v>
      </c>
      <c r="O293" s="6" t="str">
        <f t="shared" si="21"/>
        <v>Paneer Roll_Snack</v>
      </c>
      <c r="P293" s="6" t="str">
        <f t="shared" si="22"/>
        <v>Good</v>
      </c>
      <c r="Q293" s="9">
        <f t="shared" si="23"/>
        <v>22</v>
      </c>
      <c r="R293" s="6" t="str">
        <f t="shared" si="24"/>
        <v>Sunday</v>
      </c>
    </row>
    <row r="294" spans="1:18">
      <c r="A294" s="3">
        <v>45788</v>
      </c>
      <c r="B294" s="6" t="s">
        <v>104</v>
      </c>
      <c r="C294" s="6" t="s">
        <v>115</v>
      </c>
      <c r="D294" s="6" t="s">
        <v>119</v>
      </c>
      <c r="E294" s="6">
        <v>50</v>
      </c>
      <c r="F294" s="7">
        <v>38</v>
      </c>
      <c r="G294" s="9">
        <v>6</v>
      </c>
      <c r="H294" s="9">
        <v>12</v>
      </c>
      <c r="I294" s="9">
        <v>228</v>
      </c>
      <c r="J294" s="6" t="s">
        <v>121</v>
      </c>
      <c r="K294" s="6" t="s">
        <v>124</v>
      </c>
      <c r="L294" s="6">
        <v>4</v>
      </c>
      <c r="M294" s="7" t="s">
        <v>129</v>
      </c>
      <c r="N294" s="6" t="str">
        <f t="shared" si="20"/>
        <v>May</v>
      </c>
      <c r="O294" s="6" t="str">
        <f t="shared" si="21"/>
        <v>Chapati_Main</v>
      </c>
      <c r="P294" s="6" t="str">
        <f t="shared" si="22"/>
        <v>Good</v>
      </c>
      <c r="Q294" s="9">
        <f t="shared" si="23"/>
        <v>6</v>
      </c>
      <c r="R294" s="6" t="str">
        <f t="shared" si="24"/>
        <v>Sunday</v>
      </c>
    </row>
    <row r="295" spans="1:18">
      <c r="A295" s="3">
        <v>45799</v>
      </c>
      <c r="B295" s="6" t="s">
        <v>103</v>
      </c>
      <c r="C295" s="6" t="s">
        <v>113</v>
      </c>
      <c r="D295" s="6" t="s">
        <v>119</v>
      </c>
      <c r="E295" s="6">
        <v>83</v>
      </c>
      <c r="F295" s="7">
        <v>36</v>
      </c>
      <c r="G295" s="9">
        <v>8</v>
      </c>
      <c r="H295" s="9">
        <v>20</v>
      </c>
      <c r="I295" s="9">
        <v>432</v>
      </c>
      <c r="J295" s="6" t="s">
        <v>121</v>
      </c>
      <c r="K295" s="6" t="s">
        <v>126</v>
      </c>
      <c r="L295" s="6">
        <v>4</v>
      </c>
      <c r="M295" s="7" t="s">
        <v>128</v>
      </c>
      <c r="N295" s="6" t="str">
        <f t="shared" si="20"/>
        <v>May</v>
      </c>
      <c r="O295" s="6" t="str">
        <f t="shared" si="21"/>
        <v>Idli_Main</v>
      </c>
      <c r="P295" s="6" t="str">
        <f t="shared" si="22"/>
        <v>Good</v>
      </c>
      <c r="Q295" s="9">
        <f t="shared" si="23"/>
        <v>12</v>
      </c>
      <c r="R295" s="6" t="str">
        <f t="shared" si="24"/>
        <v>Thursday</v>
      </c>
    </row>
    <row r="296" spans="1:18">
      <c r="A296" s="3">
        <v>45820</v>
      </c>
      <c r="B296" s="6" t="s">
        <v>104</v>
      </c>
      <c r="C296" s="6" t="s">
        <v>109</v>
      </c>
      <c r="D296" s="6" t="s">
        <v>120</v>
      </c>
      <c r="E296" s="6">
        <v>90</v>
      </c>
      <c r="F296" s="7">
        <v>45</v>
      </c>
      <c r="G296" s="9">
        <v>15</v>
      </c>
      <c r="H296" s="9">
        <v>30</v>
      </c>
      <c r="I296" s="9">
        <v>675</v>
      </c>
      <c r="J296" s="6" t="s">
        <v>123</v>
      </c>
      <c r="K296" s="6" t="s">
        <v>124</v>
      </c>
      <c r="L296" s="6">
        <v>3</v>
      </c>
      <c r="M296" s="7" t="s">
        <v>129</v>
      </c>
      <c r="N296" s="6" t="str">
        <f t="shared" si="20"/>
        <v>June</v>
      </c>
      <c r="O296" s="6" t="str">
        <f t="shared" si="21"/>
        <v>Grilled Sandwich_Snack</v>
      </c>
      <c r="P296" s="6" t="str">
        <f t="shared" si="22"/>
        <v>Average</v>
      </c>
      <c r="Q296" s="9">
        <f t="shared" si="23"/>
        <v>15</v>
      </c>
      <c r="R296" s="6" t="str">
        <f t="shared" si="24"/>
        <v>Thursday</v>
      </c>
    </row>
    <row r="297" spans="1:18">
      <c r="A297" s="3">
        <v>45831</v>
      </c>
      <c r="B297" s="6" t="s">
        <v>104</v>
      </c>
      <c r="C297" s="6" t="s">
        <v>106</v>
      </c>
      <c r="D297" s="6" t="s">
        <v>118</v>
      </c>
      <c r="E297" s="6">
        <v>39</v>
      </c>
      <c r="F297" s="7">
        <v>27</v>
      </c>
      <c r="G297" s="9">
        <v>12</v>
      </c>
      <c r="H297" s="9">
        <v>25</v>
      </c>
      <c r="I297" s="9">
        <v>351</v>
      </c>
      <c r="J297" s="6" t="s">
        <v>122</v>
      </c>
      <c r="K297" s="6" t="s">
        <v>126</v>
      </c>
      <c r="L297" s="6">
        <v>4</v>
      </c>
      <c r="M297" s="7" t="s">
        <v>127</v>
      </c>
      <c r="N297" s="6" t="str">
        <f t="shared" si="20"/>
        <v>June</v>
      </c>
      <c r="O297" s="6" t="str">
        <f t="shared" si="21"/>
        <v>Mango Lassi_Beverage</v>
      </c>
      <c r="P297" s="6" t="str">
        <f t="shared" si="22"/>
        <v>Good</v>
      </c>
      <c r="Q297" s="9">
        <f t="shared" si="23"/>
        <v>13</v>
      </c>
      <c r="R297" s="6" t="str">
        <f t="shared" si="24"/>
        <v>Monday</v>
      </c>
    </row>
    <row r="298" spans="1:18">
      <c r="A298" s="3">
        <v>45833</v>
      </c>
      <c r="B298" s="6" t="s">
        <v>104</v>
      </c>
      <c r="C298" s="6" t="s">
        <v>107</v>
      </c>
      <c r="D298" s="6" t="s">
        <v>118</v>
      </c>
      <c r="E298" s="6">
        <v>55</v>
      </c>
      <c r="F298" s="7">
        <v>10</v>
      </c>
      <c r="G298" s="9">
        <v>10</v>
      </c>
      <c r="H298" s="9">
        <v>22</v>
      </c>
      <c r="I298" s="9">
        <v>120</v>
      </c>
      <c r="J298" s="6" t="s">
        <v>122</v>
      </c>
      <c r="K298" s="6" t="s">
        <v>125</v>
      </c>
      <c r="L298" s="6">
        <v>2</v>
      </c>
      <c r="M298" s="7" t="s">
        <v>129</v>
      </c>
      <c r="N298" s="6" t="str">
        <f t="shared" si="20"/>
        <v>June</v>
      </c>
      <c r="O298" s="6" t="str">
        <f t="shared" si="21"/>
        <v>Mojito_Beverage</v>
      </c>
      <c r="P298" s="6" t="str">
        <f t="shared" si="22"/>
        <v>Average</v>
      </c>
      <c r="Q298" s="9">
        <f t="shared" si="23"/>
        <v>12</v>
      </c>
      <c r="R298" s="6" t="str">
        <f t="shared" si="24"/>
        <v>Wednesday</v>
      </c>
    </row>
    <row r="299" spans="1:18">
      <c r="A299" s="3">
        <v>45829</v>
      </c>
      <c r="B299" s="6" t="s">
        <v>105</v>
      </c>
      <c r="C299" s="6" t="s">
        <v>115</v>
      </c>
      <c r="D299" s="6" t="s">
        <v>119</v>
      </c>
      <c r="E299" s="6">
        <v>62</v>
      </c>
      <c r="F299" s="7">
        <v>38</v>
      </c>
      <c r="G299" s="9">
        <v>6</v>
      </c>
      <c r="H299" s="9">
        <v>12</v>
      </c>
      <c r="I299" s="9">
        <v>228</v>
      </c>
      <c r="J299" s="6" t="s">
        <v>121</v>
      </c>
      <c r="K299" s="6" t="s">
        <v>126</v>
      </c>
      <c r="L299" s="6">
        <v>3</v>
      </c>
      <c r="M299" s="7" t="s">
        <v>129</v>
      </c>
      <c r="N299" s="6" t="str">
        <f t="shared" si="20"/>
        <v>June</v>
      </c>
      <c r="O299" s="6" t="str">
        <f t="shared" si="21"/>
        <v>Chapati_Main</v>
      </c>
      <c r="P299" s="6" t="str">
        <f t="shared" si="22"/>
        <v>Average</v>
      </c>
      <c r="Q299" s="9">
        <f t="shared" si="23"/>
        <v>6</v>
      </c>
      <c r="R299" s="6" t="str">
        <f t="shared" si="24"/>
        <v>Saturday</v>
      </c>
    </row>
    <row r="300" spans="1:18">
      <c r="A300" s="3">
        <v>45853</v>
      </c>
      <c r="B300" s="6" t="s">
        <v>105</v>
      </c>
      <c r="C300" s="6" t="s">
        <v>111</v>
      </c>
      <c r="D300" s="6" t="s">
        <v>118</v>
      </c>
      <c r="E300" s="6">
        <v>74</v>
      </c>
      <c r="F300" s="7">
        <v>71</v>
      </c>
      <c r="G300" s="9">
        <v>10</v>
      </c>
      <c r="H300" s="9">
        <v>22</v>
      </c>
      <c r="I300" s="9">
        <v>852</v>
      </c>
      <c r="J300" s="6" t="s">
        <v>122</v>
      </c>
      <c r="K300" s="6" t="s">
        <v>125</v>
      </c>
      <c r="L300" s="6">
        <v>5</v>
      </c>
      <c r="M300" s="7" t="s">
        <v>129</v>
      </c>
      <c r="N300" s="6" t="str">
        <f t="shared" si="20"/>
        <v>July</v>
      </c>
      <c r="O300" s="6" t="str">
        <f t="shared" si="21"/>
        <v>Lemon Juice_Beverage</v>
      </c>
      <c r="P300" s="6" t="str">
        <f t="shared" si="22"/>
        <v>Good</v>
      </c>
      <c r="Q300" s="9">
        <f t="shared" si="23"/>
        <v>12</v>
      </c>
      <c r="R300" s="6" t="str">
        <f t="shared" si="24"/>
        <v>Tuesday</v>
      </c>
    </row>
    <row r="301" spans="1:18">
      <c r="A301" s="3">
        <v>45788</v>
      </c>
      <c r="B301" s="6" t="s">
        <v>105</v>
      </c>
      <c r="C301" s="6" t="s">
        <v>112</v>
      </c>
      <c r="D301" s="6" t="s">
        <v>118</v>
      </c>
      <c r="E301" s="6">
        <v>49</v>
      </c>
      <c r="F301" s="7">
        <v>49</v>
      </c>
      <c r="G301" s="9">
        <v>12</v>
      </c>
      <c r="H301" s="9">
        <v>28</v>
      </c>
      <c r="I301" s="9">
        <v>784</v>
      </c>
      <c r="J301" s="6" t="s">
        <v>122</v>
      </c>
      <c r="K301" s="6" t="s">
        <v>126</v>
      </c>
      <c r="L301" s="6">
        <v>3</v>
      </c>
      <c r="M301" s="7" t="s">
        <v>129</v>
      </c>
      <c r="N301" s="6" t="str">
        <f t="shared" si="20"/>
        <v>May</v>
      </c>
      <c r="O301" s="6" t="str">
        <f t="shared" si="21"/>
        <v>Cold Coffee_Beverage</v>
      </c>
      <c r="P301" s="6" t="str">
        <f t="shared" si="22"/>
        <v>Average</v>
      </c>
      <c r="Q301" s="9">
        <f t="shared" si="23"/>
        <v>16</v>
      </c>
      <c r="R301" s="6" t="str">
        <f t="shared" si="24"/>
        <v>Sunday</v>
      </c>
    </row>
    <row r="302" spans="1:18">
      <c r="A302" s="3">
        <v>45809</v>
      </c>
      <c r="B302" s="6" t="s">
        <v>103</v>
      </c>
      <c r="C302" s="6" t="s">
        <v>106</v>
      </c>
      <c r="D302" s="6" t="s">
        <v>118</v>
      </c>
      <c r="E302" s="6">
        <v>46</v>
      </c>
      <c r="F302" s="7">
        <v>41</v>
      </c>
      <c r="G302" s="9">
        <v>12</v>
      </c>
      <c r="H302" s="9">
        <v>25</v>
      </c>
      <c r="I302" s="9">
        <v>533</v>
      </c>
      <c r="J302" s="6" t="s">
        <v>123</v>
      </c>
      <c r="K302" s="6" t="s">
        <v>126</v>
      </c>
      <c r="L302" s="6">
        <v>1</v>
      </c>
      <c r="M302" s="7" t="s">
        <v>128</v>
      </c>
      <c r="N302" s="6" t="str">
        <f t="shared" si="20"/>
        <v>June</v>
      </c>
      <c r="O302" s="6" t="str">
        <f t="shared" si="21"/>
        <v>Mango Lassi_Beverage</v>
      </c>
      <c r="P302" s="6" t="str">
        <f t="shared" si="22"/>
        <v>Average</v>
      </c>
      <c r="Q302" s="9">
        <f t="shared" si="23"/>
        <v>13</v>
      </c>
      <c r="R302" s="6" t="str">
        <f t="shared" si="24"/>
        <v>Sunday</v>
      </c>
    </row>
    <row r="303" spans="1:18">
      <c r="A303" s="3">
        <v>45791</v>
      </c>
      <c r="B303" s="6" t="s">
        <v>104</v>
      </c>
      <c r="C303" s="6" t="s">
        <v>113</v>
      </c>
      <c r="D303" s="6" t="s">
        <v>119</v>
      </c>
      <c r="E303" s="6">
        <v>26</v>
      </c>
      <c r="F303" s="7">
        <v>7</v>
      </c>
      <c r="G303" s="9">
        <v>8</v>
      </c>
      <c r="H303" s="9">
        <v>20</v>
      </c>
      <c r="I303" s="9">
        <v>84</v>
      </c>
      <c r="J303" s="6" t="s">
        <v>121</v>
      </c>
      <c r="K303" s="6" t="s">
        <v>126</v>
      </c>
      <c r="L303" s="6">
        <v>4</v>
      </c>
      <c r="M303" s="7" t="s">
        <v>129</v>
      </c>
      <c r="N303" s="6" t="str">
        <f t="shared" si="20"/>
        <v>May</v>
      </c>
      <c r="O303" s="6" t="str">
        <f t="shared" si="21"/>
        <v>Idli_Main</v>
      </c>
      <c r="P303" s="6" t="str">
        <f t="shared" si="22"/>
        <v>Good</v>
      </c>
      <c r="Q303" s="9">
        <f t="shared" si="23"/>
        <v>12</v>
      </c>
      <c r="R303" s="6" t="str">
        <f t="shared" si="24"/>
        <v>Wednesday</v>
      </c>
    </row>
    <row r="304" spans="1:18">
      <c r="A304" s="3">
        <v>45783</v>
      </c>
      <c r="B304" s="6" t="s">
        <v>103</v>
      </c>
      <c r="C304" s="6" t="s">
        <v>107</v>
      </c>
      <c r="D304" s="6" t="s">
        <v>118</v>
      </c>
      <c r="E304" s="6">
        <v>73</v>
      </c>
      <c r="F304" s="7">
        <v>58</v>
      </c>
      <c r="G304" s="9">
        <v>10</v>
      </c>
      <c r="H304" s="9">
        <v>22</v>
      </c>
      <c r="I304" s="9">
        <v>696</v>
      </c>
      <c r="J304" s="6" t="s">
        <v>122</v>
      </c>
      <c r="K304" s="6" t="s">
        <v>125</v>
      </c>
      <c r="L304" s="6">
        <v>1</v>
      </c>
      <c r="M304" s="7" t="s">
        <v>128</v>
      </c>
      <c r="N304" s="6" t="str">
        <f t="shared" si="20"/>
        <v>May</v>
      </c>
      <c r="O304" s="6" t="str">
        <f t="shared" si="21"/>
        <v>Mojito_Beverage</v>
      </c>
      <c r="P304" s="6" t="str">
        <f t="shared" si="22"/>
        <v>Average</v>
      </c>
      <c r="Q304" s="9">
        <f t="shared" si="23"/>
        <v>12</v>
      </c>
      <c r="R304" s="6" t="str">
        <f t="shared" si="24"/>
        <v>Tuesday</v>
      </c>
    </row>
    <row r="305" spans="1:18">
      <c r="A305" s="3">
        <v>45857</v>
      </c>
      <c r="B305" s="6" t="s">
        <v>104</v>
      </c>
      <c r="C305" s="6" t="s">
        <v>112</v>
      </c>
      <c r="D305" s="6" t="s">
        <v>118</v>
      </c>
      <c r="E305" s="6">
        <v>80</v>
      </c>
      <c r="F305" s="7">
        <v>34</v>
      </c>
      <c r="G305" s="9">
        <v>12</v>
      </c>
      <c r="H305" s="9">
        <v>28</v>
      </c>
      <c r="I305" s="9">
        <v>544</v>
      </c>
      <c r="J305" s="6" t="s">
        <v>122</v>
      </c>
      <c r="K305" s="6" t="s">
        <v>126</v>
      </c>
      <c r="L305" s="6">
        <v>1</v>
      </c>
      <c r="M305" s="7" t="s">
        <v>129</v>
      </c>
      <c r="N305" s="6" t="str">
        <f t="shared" si="20"/>
        <v>July</v>
      </c>
      <c r="O305" s="6" t="str">
        <f t="shared" si="21"/>
        <v>Cold Coffee_Beverage</v>
      </c>
      <c r="P305" s="6" t="str">
        <f t="shared" si="22"/>
        <v>Average</v>
      </c>
      <c r="Q305" s="9">
        <f t="shared" si="23"/>
        <v>16</v>
      </c>
      <c r="R305" s="6" t="str">
        <f t="shared" si="24"/>
        <v>Saturday</v>
      </c>
    </row>
    <row r="306" spans="1:18">
      <c r="A306" s="3">
        <v>45800</v>
      </c>
      <c r="B306" s="6" t="s">
        <v>103</v>
      </c>
      <c r="C306" s="6" t="s">
        <v>114</v>
      </c>
      <c r="D306" s="6" t="s">
        <v>119</v>
      </c>
      <c r="E306" s="6">
        <v>25</v>
      </c>
      <c r="F306" s="7">
        <v>19</v>
      </c>
      <c r="G306" s="9">
        <v>20</v>
      </c>
      <c r="H306" s="9">
        <v>35</v>
      </c>
      <c r="I306" s="9">
        <v>285</v>
      </c>
      <c r="J306" s="6" t="s">
        <v>123</v>
      </c>
      <c r="K306" s="6" t="s">
        <v>124</v>
      </c>
      <c r="L306" s="6">
        <v>4</v>
      </c>
      <c r="M306" s="7" t="s">
        <v>129</v>
      </c>
      <c r="N306" s="6" t="str">
        <f t="shared" si="20"/>
        <v>May</v>
      </c>
      <c r="O306" s="6" t="str">
        <f t="shared" si="21"/>
        <v>Veg Pulao_Main</v>
      </c>
      <c r="P306" s="6" t="str">
        <f t="shared" si="22"/>
        <v>Good</v>
      </c>
      <c r="Q306" s="9">
        <f t="shared" si="23"/>
        <v>15</v>
      </c>
      <c r="R306" s="6" t="str">
        <f t="shared" si="24"/>
        <v>Friday</v>
      </c>
    </row>
    <row r="307" spans="1:18">
      <c r="A307" s="3">
        <v>45816</v>
      </c>
      <c r="B307" s="6" t="s">
        <v>105</v>
      </c>
      <c r="C307" s="6" t="s">
        <v>114</v>
      </c>
      <c r="D307" s="6" t="s">
        <v>119</v>
      </c>
      <c r="E307" s="6">
        <v>84</v>
      </c>
      <c r="F307" s="7">
        <v>48</v>
      </c>
      <c r="G307" s="9">
        <v>20</v>
      </c>
      <c r="H307" s="9">
        <v>35</v>
      </c>
      <c r="I307" s="9">
        <v>720</v>
      </c>
      <c r="J307" s="6" t="s">
        <v>121</v>
      </c>
      <c r="K307" s="6" t="s">
        <v>126</v>
      </c>
      <c r="L307" s="6">
        <v>5</v>
      </c>
      <c r="M307" s="7" t="s">
        <v>129</v>
      </c>
      <c r="N307" s="6" t="str">
        <f t="shared" si="20"/>
        <v>June</v>
      </c>
      <c r="O307" s="6" t="str">
        <f t="shared" si="21"/>
        <v>Veg Pulao_Main</v>
      </c>
      <c r="P307" s="6" t="str">
        <f t="shared" si="22"/>
        <v>Good</v>
      </c>
      <c r="Q307" s="9">
        <f t="shared" si="23"/>
        <v>15</v>
      </c>
      <c r="R307" s="6" t="str">
        <f t="shared" si="24"/>
        <v>Sunday</v>
      </c>
    </row>
    <row r="308" spans="1:18">
      <c r="A308" s="3">
        <v>45798</v>
      </c>
      <c r="B308" s="6" t="s">
        <v>105</v>
      </c>
      <c r="C308" s="6" t="s">
        <v>107</v>
      </c>
      <c r="D308" s="6" t="s">
        <v>118</v>
      </c>
      <c r="E308" s="6">
        <v>29</v>
      </c>
      <c r="F308" s="7">
        <v>8</v>
      </c>
      <c r="G308" s="9">
        <v>10</v>
      </c>
      <c r="H308" s="9">
        <v>22</v>
      </c>
      <c r="I308" s="9">
        <v>96</v>
      </c>
      <c r="J308" s="6" t="s">
        <v>123</v>
      </c>
      <c r="K308" s="6" t="s">
        <v>126</v>
      </c>
      <c r="L308" s="6">
        <v>4</v>
      </c>
      <c r="M308" s="7" t="s">
        <v>128</v>
      </c>
      <c r="N308" s="6" t="str">
        <f t="shared" si="20"/>
        <v>May</v>
      </c>
      <c r="O308" s="6" t="str">
        <f t="shared" si="21"/>
        <v>Mojito_Beverage</v>
      </c>
      <c r="P308" s="6" t="str">
        <f t="shared" si="22"/>
        <v>Good</v>
      </c>
      <c r="Q308" s="9">
        <f t="shared" si="23"/>
        <v>12</v>
      </c>
      <c r="R308" s="6" t="str">
        <f t="shared" si="24"/>
        <v>Wednesday</v>
      </c>
    </row>
    <row r="309" spans="1:18">
      <c r="A309" s="3">
        <v>45809</v>
      </c>
      <c r="B309" s="6" t="s">
        <v>104</v>
      </c>
      <c r="C309" s="6" t="s">
        <v>110</v>
      </c>
      <c r="D309" s="6" t="s">
        <v>120</v>
      </c>
      <c r="E309" s="6">
        <v>39</v>
      </c>
      <c r="F309" s="7">
        <v>30</v>
      </c>
      <c r="G309" s="9">
        <v>5</v>
      </c>
      <c r="H309" s="9">
        <v>10</v>
      </c>
      <c r="I309" s="9">
        <v>150</v>
      </c>
      <c r="J309" s="6" t="s">
        <v>121</v>
      </c>
      <c r="K309" s="6" t="s">
        <v>125</v>
      </c>
      <c r="L309" s="6">
        <v>5</v>
      </c>
      <c r="M309" s="7" t="s">
        <v>127</v>
      </c>
      <c r="N309" s="6" t="str">
        <f t="shared" si="20"/>
        <v>June</v>
      </c>
      <c r="O309" s="6" t="str">
        <f t="shared" si="21"/>
        <v>Samosa_Snack</v>
      </c>
      <c r="P309" s="6" t="str">
        <f t="shared" si="22"/>
        <v>Good</v>
      </c>
      <c r="Q309" s="9">
        <f t="shared" si="23"/>
        <v>5</v>
      </c>
      <c r="R309" s="6" t="str">
        <f t="shared" si="24"/>
        <v>Sunday</v>
      </c>
    </row>
    <row r="310" spans="1:18">
      <c r="A310" s="3">
        <v>45787</v>
      </c>
      <c r="B310" s="6" t="s">
        <v>104</v>
      </c>
      <c r="C310" s="6" t="s">
        <v>113</v>
      </c>
      <c r="D310" s="6" t="s">
        <v>119</v>
      </c>
      <c r="E310" s="6">
        <v>68</v>
      </c>
      <c r="F310" s="7">
        <v>5</v>
      </c>
      <c r="G310" s="9">
        <v>8</v>
      </c>
      <c r="H310" s="9">
        <v>20</v>
      </c>
      <c r="I310" s="9">
        <v>60</v>
      </c>
      <c r="J310" s="6" t="s">
        <v>121</v>
      </c>
      <c r="K310" s="6" t="s">
        <v>125</v>
      </c>
      <c r="L310" s="6">
        <v>2</v>
      </c>
      <c r="M310" s="7" t="s">
        <v>129</v>
      </c>
      <c r="N310" s="6" t="str">
        <f t="shared" si="20"/>
        <v>May</v>
      </c>
      <c r="O310" s="6" t="str">
        <f t="shared" si="21"/>
        <v>Idli_Main</v>
      </c>
      <c r="P310" s="6" t="str">
        <f t="shared" si="22"/>
        <v>Average</v>
      </c>
      <c r="Q310" s="9">
        <f t="shared" si="23"/>
        <v>12</v>
      </c>
      <c r="R310" s="6" t="str">
        <f t="shared" si="24"/>
        <v>Saturday</v>
      </c>
    </row>
    <row r="311" spans="1:18">
      <c r="A311" s="3">
        <v>45805</v>
      </c>
      <c r="B311" s="6" t="s">
        <v>104</v>
      </c>
      <c r="C311" s="6" t="s">
        <v>116</v>
      </c>
      <c r="D311" s="6" t="s">
        <v>120</v>
      </c>
      <c r="E311" s="6">
        <v>55</v>
      </c>
      <c r="F311" s="7">
        <v>24</v>
      </c>
      <c r="G311" s="9">
        <v>6</v>
      </c>
      <c r="H311" s="9">
        <v>14</v>
      </c>
      <c r="I311" s="9">
        <v>192</v>
      </c>
      <c r="J311" s="6" t="s">
        <v>122</v>
      </c>
      <c r="K311" s="6" t="s">
        <v>126</v>
      </c>
      <c r="L311" s="6">
        <v>1</v>
      </c>
      <c r="M311" s="7" t="s">
        <v>127</v>
      </c>
      <c r="N311" s="6" t="str">
        <f t="shared" si="20"/>
        <v>May</v>
      </c>
      <c r="O311" s="6" t="str">
        <f t="shared" si="21"/>
        <v>Sundal_Snack</v>
      </c>
      <c r="P311" s="6" t="str">
        <f t="shared" si="22"/>
        <v>Average</v>
      </c>
      <c r="Q311" s="9">
        <f t="shared" si="23"/>
        <v>8</v>
      </c>
      <c r="R311" s="6" t="str">
        <f t="shared" si="24"/>
        <v>Wednesday</v>
      </c>
    </row>
    <row r="312" spans="1:18">
      <c r="A312" s="3">
        <v>45778</v>
      </c>
      <c r="B312" s="6" t="s">
        <v>104</v>
      </c>
      <c r="C312" s="6" t="s">
        <v>115</v>
      </c>
      <c r="D312" s="6" t="s">
        <v>119</v>
      </c>
      <c r="E312" s="6">
        <v>55</v>
      </c>
      <c r="F312" s="7">
        <v>29</v>
      </c>
      <c r="G312" s="9">
        <v>6</v>
      </c>
      <c r="H312" s="9">
        <v>12</v>
      </c>
      <c r="I312" s="9">
        <v>174</v>
      </c>
      <c r="J312" s="6" t="s">
        <v>122</v>
      </c>
      <c r="K312" s="6" t="s">
        <v>126</v>
      </c>
      <c r="L312" s="6">
        <v>2</v>
      </c>
      <c r="M312" s="7" t="s">
        <v>127</v>
      </c>
      <c r="N312" s="6" t="str">
        <f t="shared" si="20"/>
        <v>May</v>
      </c>
      <c r="O312" s="6" t="str">
        <f t="shared" si="21"/>
        <v>Chapati_Main</v>
      </c>
      <c r="P312" s="6" t="str">
        <f t="shared" si="22"/>
        <v>Average</v>
      </c>
      <c r="Q312" s="9">
        <f t="shared" si="23"/>
        <v>6</v>
      </c>
      <c r="R312" s="6" t="str">
        <f t="shared" si="24"/>
        <v>Thursday</v>
      </c>
    </row>
    <row r="313" spans="1:18">
      <c r="A313" s="3">
        <v>45818</v>
      </c>
      <c r="B313" s="6" t="s">
        <v>103</v>
      </c>
      <c r="C313" s="6" t="s">
        <v>114</v>
      </c>
      <c r="D313" s="6" t="s">
        <v>119</v>
      </c>
      <c r="E313" s="6">
        <v>51</v>
      </c>
      <c r="F313" s="7">
        <v>28</v>
      </c>
      <c r="G313" s="9">
        <v>20</v>
      </c>
      <c r="H313" s="9">
        <v>35</v>
      </c>
      <c r="I313" s="9">
        <v>420</v>
      </c>
      <c r="J313" s="6" t="s">
        <v>121</v>
      </c>
      <c r="K313" s="6" t="s">
        <v>125</v>
      </c>
      <c r="L313" s="6">
        <v>4</v>
      </c>
      <c r="M313" s="7" t="s">
        <v>129</v>
      </c>
      <c r="N313" s="6" t="str">
        <f t="shared" si="20"/>
        <v>June</v>
      </c>
      <c r="O313" s="6" t="str">
        <f t="shared" si="21"/>
        <v>Veg Pulao_Main</v>
      </c>
      <c r="P313" s="6" t="str">
        <f t="shared" si="22"/>
        <v>Good</v>
      </c>
      <c r="Q313" s="9">
        <f t="shared" si="23"/>
        <v>15</v>
      </c>
      <c r="R313" s="6" t="str">
        <f t="shared" si="24"/>
        <v>Tuesday</v>
      </c>
    </row>
    <row r="314" spans="1:18">
      <c r="A314" s="3">
        <v>45818</v>
      </c>
      <c r="B314" s="6" t="s">
        <v>105</v>
      </c>
      <c r="C314" s="6" t="s">
        <v>109</v>
      </c>
      <c r="D314" s="6" t="s">
        <v>120</v>
      </c>
      <c r="E314" s="6">
        <v>14</v>
      </c>
      <c r="F314" s="7">
        <v>11</v>
      </c>
      <c r="G314" s="9">
        <v>15</v>
      </c>
      <c r="H314" s="9">
        <v>30</v>
      </c>
      <c r="I314" s="9">
        <v>165</v>
      </c>
      <c r="J314" s="6" t="s">
        <v>122</v>
      </c>
      <c r="K314" s="6" t="s">
        <v>124</v>
      </c>
      <c r="L314" s="6">
        <v>1</v>
      </c>
      <c r="M314" s="7" t="s">
        <v>128</v>
      </c>
      <c r="N314" s="6" t="str">
        <f t="shared" si="20"/>
        <v>June</v>
      </c>
      <c r="O314" s="6" t="str">
        <f t="shared" si="21"/>
        <v>Grilled Sandwich_Snack</v>
      </c>
      <c r="P314" s="6" t="str">
        <f t="shared" si="22"/>
        <v>Average</v>
      </c>
      <c r="Q314" s="9">
        <f t="shared" si="23"/>
        <v>15</v>
      </c>
      <c r="R314" s="6" t="str">
        <f t="shared" si="24"/>
        <v>Tuesday</v>
      </c>
    </row>
    <row r="315" spans="1:18">
      <c r="A315" s="3">
        <v>45806</v>
      </c>
      <c r="B315" s="6" t="s">
        <v>104</v>
      </c>
      <c r="C315" s="6" t="s">
        <v>109</v>
      </c>
      <c r="D315" s="6" t="s">
        <v>120</v>
      </c>
      <c r="E315" s="6">
        <v>88</v>
      </c>
      <c r="F315" s="7">
        <v>69</v>
      </c>
      <c r="G315" s="9">
        <v>15</v>
      </c>
      <c r="H315" s="9">
        <v>30</v>
      </c>
      <c r="I315" s="9">
        <v>1035</v>
      </c>
      <c r="J315" s="6" t="s">
        <v>122</v>
      </c>
      <c r="K315" s="6" t="s">
        <v>125</v>
      </c>
      <c r="L315" s="6">
        <v>2</v>
      </c>
      <c r="M315" s="7" t="s">
        <v>128</v>
      </c>
      <c r="N315" s="6" t="str">
        <f t="shared" si="20"/>
        <v>May</v>
      </c>
      <c r="O315" s="6" t="str">
        <f t="shared" si="21"/>
        <v>Grilled Sandwich_Snack</v>
      </c>
      <c r="P315" s="6" t="str">
        <f t="shared" si="22"/>
        <v>Average</v>
      </c>
      <c r="Q315" s="9">
        <f t="shared" si="23"/>
        <v>15</v>
      </c>
      <c r="R315" s="6" t="str">
        <f t="shared" si="24"/>
        <v>Thursday</v>
      </c>
    </row>
    <row r="316" spans="1:18">
      <c r="A316" s="3">
        <v>45787</v>
      </c>
      <c r="B316" s="6" t="s">
        <v>104</v>
      </c>
      <c r="C316" s="6" t="s">
        <v>116</v>
      </c>
      <c r="D316" s="6" t="s">
        <v>120</v>
      </c>
      <c r="E316" s="6">
        <v>35</v>
      </c>
      <c r="F316" s="7">
        <v>20</v>
      </c>
      <c r="G316" s="9">
        <v>6</v>
      </c>
      <c r="H316" s="9">
        <v>14</v>
      </c>
      <c r="I316" s="9">
        <v>160</v>
      </c>
      <c r="J316" s="6" t="s">
        <v>123</v>
      </c>
      <c r="K316" s="6" t="s">
        <v>126</v>
      </c>
      <c r="L316" s="6">
        <v>4</v>
      </c>
      <c r="M316" s="7" t="s">
        <v>128</v>
      </c>
      <c r="N316" s="6" t="str">
        <f t="shared" si="20"/>
        <v>May</v>
      </c>
      <c r="O316" s="6" t="str">
        <f t="shared" si="21"/>
        <v>Sundal_Snack</v>
      </c>
      <c r="P316" s="6" t="str">
        <f t="shared" si="22"/>
        <v>Good</v>
      </c>
      <c r="Q316" s="9">
        <f t="shared" si="23"/>
        <v>8</v>
      </c>
      <c r="R316" s="6" t="str">
        <f t="shared" si="24"/>
        <v>Saturday</v>
      </c>
    </row>
    <row r="317" spans="1:18">
      <c r="A317" s="3">
        <v>45807</v>
      </c>
      <c r="B317" s="6" t="s">
        <v>104</v>
      </c>
      <c r="C317" s="6" t="s">
        <v>115</v>
      </c>
      <c r="D317" s="6" t="s">
        <v>119</v>
      </c>
      <c r="E317" s="6">
        <v>29</v>
      </c>
      <c r="F317" s="7">
        <v>11</v>
      </c>
      <c r="G317" s="9">
        <v>6</v>
      </c>
      <c r="H317" s="9">
        <v>12</v>
      </c>
      <c r="I317" s="9">
        <v>66</v>
      </c>
      <c r="J317" s="6" t="s">
        <v>123</v>
      </c>
      <c r="K317" s="6" t="s">
        <v>125</v>
      </c>
      <c r="L317" s="6">
        <v>3</v>
      </c>
      <c r="M317" s="7" t="s">
        <v>128</v>
      </c>
      <c r="N317" s="6" t="str">
        <f t="shared" si="20"/>
        <v>May</v>
      </c>
      <c r="O317" s="6" t="str">
        <f t="shared" si="21"/>
        <v>Chapati_Main</v>
      </c>
      <c r="P317" s="6" t="str">
        <f t="shared" si="22"/>
        <v>Average</v>
      </c>
      <c r="Q317" s="9">
        <f t="shared" si="23"/>
        <v>6</v>
      </c>
      <c r="R317" s="6" t="str">
        <f t="shared" si="24"/>
        <v>Friday</v>
      </c>
    </row>
    <row r="318" spans="1:18">
      <c r="A318" s="3">
        <v>45796</v>
      </c>
      <c r="B318" s="6" t="s">
        <v>104</v>
      </c>
      <c r="C318" s="6" t="s">
        <v>108</v>
      </c>
      <c r="D318" s="6" t="s">
        <v>119</v>
      </c>
      <c r="E318" s="6">
        <v>78</v>
      </c>
      <c r="F318" s="7">
        <v>78</v>
      </c>
      <c r="G318" s="9">
        <v>25</v>
      </c>
      <c r="H318" s="9">
        <v>45</v>
      </c>
      <c r="I318" s="9">
        <v>1560</v>
      </c>
      <c r="J318" s="6" t="s">
        <v>122</v>
      </c>
      <c r="K318" s="6" t="s">
        <v>126</v>
      </c>
      <c r="L318" s="6">
        <v>2</v>
      </c>
      <c r="M318" s="7" t="s">
        <v>127</v>
      </c>
      <c r="N318" s="6" t="str">
        <f t="shared" si="20"/>
        <v>May</v>
      </c>
      <c r="O318" s="6" t="str">
        <f t="shared" si="21"/>
        <v>Chole Bhature_Main</v>
      </c>
      <c r="P318" s="6" t="str">
        <f t="shared" si="22"/>
        <v>Average</v>
      </c>
      <c r="Q318" s="9">
        <f t="shared" si="23"/>
        <v>20</v>
      </c>
      <c r="R318" s="6" t="str">
        <f t="shared" si="24"/>
        <v>Monday</v>
      </c>
    </row>
    <row r="319" spans="1:18">
      <c r="A319" s="3">
        <v>45862</v>
      </c>
      <c r="B319" s="6" t="s">
        <v>104</v>
      </c>
      <c r="C319" s="6" t="s">
        <v>112</v>
      </c>
      <c r="D319" s="6" t="s">
        <v>118</v>
      </c>
      <c r="E319" s="6">
        <v>54</v>
      </c>
      <c r="F319" s="7">
        <v>14</v>
      </c>
      <c r="G319" s="9">
        <v>12</v>
      </c>
      <c r="H319" s="9">
        <v>28</v>
      </c>
      <c r="I319" s="9">
        <v>224</v>
      </c>
      <c r="J319" s="6" t="s">
        <v>122</v>
      </c>
      <c r="K319" s="6" t="s">
        <v>126</v>
      </c>
      <c r="L319" s="6">
        <v>3</v>
      </c>
      <c r="M319" s="7" t="s">
        <v>128</v>
      </c>
      <c r="N319" s="6" t="str">
        <f t="shared" si="20"/>
        <v>July</v>
      </c>
      <c r="O319" s="6" t="str">
        <f t="shared" si="21"/>
        <v>Cold Coffee_Beverage</v>
      </c>
      <c r="P319" s="6" t="str">
        <f t="shared" si="22"/>
        <v>Average</v>
      </c>
      <c r="Q319" s="9">
        <f t="shared" si="23"/>
        <v>16</v>
      </c>
      <c r="R319" s="6" t="str">
        <f t="shared" si="24"/>
        <v>Thursday</v>
      </c>
    </row>
    <row r="320" spans="1:18">
      <c r="A320" s="3">
        <v>45822</v>
      </c>
      <c r="B320" s="6" t="s">
        <v>105</v>
      </c>
      <c r="C320" s="6" t="s">
        <v>111</v>
      </c>
      <c r="D320" s="6" t="s">
        <v>118</v>
      </c>
      <c r="E320" s="6">
        <v>79</v>
      </c>
      <c r="F320" s="7">
        <v>35</v>
      </c>
      <c r="G320" s="9">
        <v>10</v>
      </c>
      <c r="H320" s="9">
        <v>22</v>
      </c>
      <c r="I320" s="9">
        <v>420</v>
      </c>
      <c r="J320" s="6" t="s">
        <v>122</v>
      </c>
      <c r="K320" s="6" t="s">
        <v>124</v>
      </c>
      <c r="L320" s="6">
        <v>5</v>
      </c>
      <c r="M320" s="7" t="s">
        <v>128</v>
      </c>
      <c r="N320" s="6" t="str">
        <f t="shared" si="20"/>
        <v>June</v>
      </c>
      <c r="O320" s="6" t="str">
        <f t="shared" si="21"/>
        <v>Lemon Juice_Beverage</v>
      </c>
      <c r="P320" s="6" t="str">
        <f t="shared" si="22"/>
        <v>Good</v>
      </c>
      <c r="Q320" s="9">
        <f t="shared" si="23"/>
        <v>12</v>
      </c>
      <c r="R320" s="6" t="str">
        <f t="shared" si="24"/>
        <v>Saturday</v>
      </c>
    </row>
    <row r="321" spans="1:18">
      <c r="A321" s="3">
        <v>45811</v>
      </c>
      <c r="B321" s="6" t="s">
        <v>105</v>
      </c>
      <c r="C321" s="6" t="s">
        <v>110</v>
      </c>
      <c r="D321" s="6" t="s">
        <v>120</v>
      </c>
      <c r="E321" s="6">
        <v>29</v>
      </c>
      <c r="F321" s="7">
        <v>23</v>
      </c>
      <c r="G321" s="9">
        <v>5</v>
      </c>
      <c r="H321" s="9">
        <v>10</v>
      </c>
      <c r="I321" s="9">
        <v>115</v>
      </c>
      <c r="J321" s="6" t="s">
        <v>122</v>
      </c>
      <c r="K321" s="6" t="s">
        <v>125</v>
      </c>
      <c r="L321" s="6">
        <v>3</v>
      </c>
      <c r="M321" s="7" t="s">
        <v>128</v>
      </c>
      <c r="N321" s="6" t="str">
        <f t="shared" si="20"/>
        <v>June</v>
      </c>
      <c r="O321" s="6" t="str">
        <f t="shared" si="21"/>
        <v>Samosa_Snack</v>
      </c>
      <c r="P321" s="6" t="str">
        <f t="shared" si="22"/>
        <v>Average</v>
      </c>
      <c r="Q321" s="9">
        <f t="shared" si="23"/>
        <v>5</v>
      </c>
      <c r="R321" s="6" t="str">
        <f t="shared" si="24"/>
        <v>Tuesday</v>
      </c>
    </row>
    <row r="322" spans="1:18">
      <c r="A322" s="3">
        <v>45851</v>
      </c>
      <c r="B322" s="6" t="s">
        <v>103</v>
      </c>
      <c r="C322" s="6" t="s">
        <v>116</v>
      </c>
      <c r="D322" s="6" t="s">
        <v>120</v>
      </c>
      <c r="E322" s="6">
        <v>19</v>
      </c>
      <c r="F322" s="7">
        <v>15</v>
      </c>
      <c r="G322" s="9">
        <v>6</v>
      </c>
      <c r="H322" s="9">
        <v>14</v>
      </c>
      <c r="I322" s="9">
        <v>120</v>
      </c>
      <c r="J322" s="6" t="s">
        <v>123</v>
      </c>
      <c r="K322" s="6" t="s">
        <v>124</v>
      </c>
      <c r="L322" s="6">
        <v>1</v>
      </c>
      <c r="M322" s="7" t="s">
        <v>127</v>
      </c>
      <c r="N322" s="6" t="str">
        <f t="shared" ref="N322:N385" si="25">TEXT(A322,"mmmm")</f>
        <v>July</v>
      </c>
      <c r="O322" s="6" t="str">
        <f t="shared" ref="O322:O385" si="26">C322 &amp; "_" &amp; D322</f>
        <v>Sundal_Snack</v>
      </c>
      <c r="P322" s="6" t="str">
        <f t="shared" ref="P322:P385" si="27">IF(L322&gt;=4,"Good",IF(L322,"Average","Poor"))</f>
        <v>Average</v>
      </c>
      <c r="Q322" s="9">
        <f t="shared" ref="Q322:Q385" si="28">H322 - G322</f>
        <v>8</v>
      </c>
      <c r="R322" s="6" t="str">
        <f t="shared" ref="R322:R385" si="29">TEXT(A322,"dddd")</f>
        <v>Sunday</v>
      </c>
    </row>
    <row r="323" spans="1:18">
      <c r="A323" s="3">
        <v>45826</v>
      </c>
      <c r="B323" s="6" t="s">
        <v>105</v>
      </c>
      <c r="C323" s="6" t="s">
        <v>112</v>
      </c>
      <c r="D323" s="6" t="s">
        <v>118</v>
      </c>
      <c r="E323" s="6">
        <v>69</v>
      </c>
      <c r="F323" s="7">
        <v>34</v>
      </c>
      <c r="G323" s="9">
        <v>12</v>
      </c>
      <c r="H323" s="9">
        <v>28</v>
      </c>
      <c r="I323" s="9">
        <v>544</v>
      </c>
      <c r="J323" s="6" t="s">
        <v>123</v>
      </c>
      <c r="K323" s="6" t="s">
        <v>126</v>
      </c>
      <c r="L323" s="6">
        <v>4</v>
      </c>
      <c r="M323" s="7" t="s">
        <v>129</v>
      </c>
      <c r="N323" s="6" t="str">
        <f t="shared" si="25"/>
        <v>June</v>
      </c>
      <c r="O323" s="6" t="str">
        <f t="shared" si="26"/>
        <v>Cold Coffee_Beverage</v>
      </c>
      <c r="P323" s="6" t="str">
        <f t="shared" si="27"/>
        <v>Good</v>
      </c>
      <c r="Q323" s="9">
        <f t="shared" si="28"/>
        <v>16</v>
      </c>
      <c r="R323" s="6" t="str">
        <f t="shared" si="29"/>
        <v>Wednesday</v>
      </c>
    </row>
    <row r="324" spans="1:18">
      <c r="A324" s="3">
        <v>45814</v>
      </c>
      <c r="B324" s="6" t="s">
        <v>105</v>
      </c>
      <c r="C324" s="6" t="s">
        <v>108</v>
      </c>
      <c r="D324" s="6" t="s">
        <v>119</v>
      </c>
      <c r="E324" s="6">
        <v>89</v>
      </c>
      <c r="F324" s="7">
        <v>57</v>
      </c>
      <c r="G324" s="9">
        <v>25</v>
      </c>
      <c r="H324" s="9">
        <v>45</v>
      </c>
      <c r="I324" s="9">
        <v>1140</v>
      </c>
      <c r="J324" s="6" t="s">
        <v>123</v>
      </c>
      <c r="K324" s="6" t="s">
        <v>125</v>
      </c>
      <c r="L324" s="6">
        <v>3</v>
      </c>
      <c r="M324" s="7" t="s">
        <v>129</v>
      </c>
      <c r="N324" s="6" t="str">
        <f t="shared" si="25"/>
        <v>June</v>
      </c>
      <c r="O324" s="6" t="str">
        <f t="shared" si="26"/>
        <v>Chole Bhature_Main</v>
      </c>
      <c r="P324" s="6" t="str">
        <f t="shared" si="27"/>
        <v>Average</v>
      </c>
      <c r="Q324" s="9">
        <f t="shared" si="28"/>
        <v>20</v>
      </c>
      <c r="R324" s="6" t="str">
        <f t="shared" si="29"/>
        <v>Friday</v>
      </c>
    </row>
    <row r="325" spans="1:18">
      <c r="A325" s="3">
        <v>45854</v>
      </c>
      <c r="B325" s="6" t="s">
        <v>105</v>
      </c>
      <c r="C325" s="6" t="s">
        <v>115</v>
      </c>
      <c r="D325" s="6" t="s">
        <v>119</v>
      </c>
      <c r="E325" s="6">
        <v>76</v>
      </c>
      <c r="F325" s="7">
        <v>16</v>
      </c>
      <c r="G325" s="9">
        <v>6</v>
      </c>
      <c r="H325" s="9">
        <v>12</v>
      </c>
      <c r="I325" s="9">
        <v>96</v>
      </c>
      <c r="J325" s="6" t="s">
        <v>122</v>
      </c>
      <c r="K325" s="6" t="s">
        <v>126</v>
      </c>
      <c r="L325" s="6">
        <v>2</v>
      </c>
      <c r="M325" s="7" t="s">
        <v>127</v>
      </c>
      <c r="N325" s="6" t="str">
        <f t="shared" si="25"/>
        <v>July</v>
      </c>
      <c r="O325" s="6" t="str">
        <f t="shared" si="26"/>
        <v>Chapati_Main</v>
      </c>
      <c r="P325" s="6" t="str">
        <f t="shared" si="27"/>
        <v>Average</v>
      </c>
      <c r="Q325" s="9">
        <f t="shared" si="28"/>
        <v>6</v>
      </c>
      <c r="R325" s="6" t="str">
        <f t="shared" si="29"/>
        <v>Wednesday</v>
      </c>
    </row>
    <row r="326" spans="1:18">
      <c r="A326" s="3">
        <v>45777</v>
      </c>
      <c r="B326" s="6" t="s">
        <v>104</v>
      </c>
      <c r="C326" s="6" t="s">
        <v>112</v>
      </c>
      <c r="D326" s="6" t="s">
        <v>118</v>
      </c>
      <c r="E326" s="6">
        <v>34</v>
      </c>
      <c r="F326" s="7">
        <v>15</v>
      </c>
      <c r="G326" s="9">
        <v>12</v>
      </c>
      <c r="H326" s="9">
        <v>28</v>
      </c>
      <c r="I326" s="9">
        <v>240</v>
      </c>
      <c r="J326" s="6" t="s">
        <v>122</v>
      </c>
      <c r="K326" s="6" t="s">
        <v>126</v>
      </c>
      <c r="L326" s="6">
        <v>5</v>
      </c>
      <c r="M326" s="7" t="s">
        <v>129</v>
      </c>
      <c r="N326" s="6" t="str">
        <f t="shared" si="25"/>
        <v>April</v>
      </c>
      <c r="O326" s="6" t="str">
        <f t="shared" si="26"/>
        <v>Cold Coffee_Beverage</v>
      </c>
      <c r="P326" s="6" t="str">
        <f t="shared" si="27"/>
        <v>Good</v>
      </c>
      <c r="Q326" s="9">
        <f t="shared" si="28"/>
        <v>16</v>
      </c>
      <c r="R326" s="6" t="str">
        <f t="shared" si="29"/>
        <v>Wednesday</v>
      </c>
    </row>
    <row r="327" spans="1:18">
      <c r="A327" s="3">
        <v>45823</v>
      </c>
      <c r="B327" s="6" t="s">
        <v>104</v>
      </c>
      <c r="C327" s="6" t="s">
        <v>109</v>
      </c>
      <c r="D327" s="6" t="s">
        <v>120</v>
      </c>
      <c r="E327" s="6">
        <v>51</v>
      </c>
      <c r="F327" s="7">
        <v>42</v>
      </c>
      <c r="G327" s="9">
        <v>15</v>
      </c>
      <c r="H327" s="9">
        <v>30</v>
      </c>
      <c r="I327" s="9">
        <v>630</v>
      </c>
      <c r="J327" s="6" t="s">
        <v>122</v>
      </c>
      <c r="K327" s="6" t="s">
        <v>126</v>
      </c>
      <c r="L327" s="6">
        <v>5</v>
      </c>
      <c r="M327" s="7" t="s">
        <v>128</v>
      </c>
      <c r="N327" s="6" t="str">
        <f t="shared" si="25"/>
        <v>June</v>
      </c>
      <c r="O327" s="6" t="str">
        <f t="shared" si="26"/>
        <v>Grilled Sandwich_Snack</v>
      </c>
      <c r="P327" s="6" t="str">
        <f t="shared" si="27"/>
        <v>Good</v>
      </c>
      <c r="Q327" s="9">
        <f t="shared" si="28"/>
        <v>15</v>
      </c>
      <c r="R327" s="6" t="str">
        <f t="shared" si="29"/>
        <v>Sunday</v>
      </c>
    </row>
    <row r="328" spans="1:18">
      <c r="A328" s="3">
        <v>45807</v>
      </c>
      <c r="B328" s="6" t="s">
        <v>104</v>
      </c>
      <c r="C328" s="6" t="s">
        <v>108</v>
      </c>
      <c r="D328" s="6" t="s">
        <v>119</v>
      </c>
      <c r="E328" s="6">
        <v>15</v>
      </c>
      <c r="F328" s="7">
        <v>10</v>
      </c>
      <c r="G328" s="9">
        <v>25</v>
      </c>
      <c r="H328" s="9">
        <v>45</v>
      </c>
      <c r="I328" s="9">
        <v>200</v>
      </c>
      <c r="J328" s="6" t="s">
        <v>123</v>
      </c>
      <c r="K328" s="6" t="s">
        <v>124</v>
      </c>
      <c r="L328" s="6">
        <v>4</v>
      </c>
      <c r="M328" s="7" t="s">
        <v>129</v>
      </c>
      <c r="N328" s="6" t="str">
        <f t="shared" si="25"/>
        <v>May</v>
      </c>
      <c r="O328" s="6" t="str">
        <f t="shared" si="26"/>
        <v>Chole Bhature_Main</v>
      </c>
      <c r="P328" s="6" t="str">
        <f t="shared" si="27"/>
        <v>Good</v>
      </c>
      <c r="Q328" s="9">
        <f t="shared" si="28"/>
        <v>20</v>
      </c>
      <c r="R328" s="6" t="str">
        <f t="shared" si="29"/>
        <v>Friday</v>
      </c>
    </row>
    <row r="329" spans="1:18">
      <c r="A329" s="3">
        <v>45806</v>
      </c>
      <c r="B329" s="6" t="s">
        <v>105</v>
      </c>
      <c r="C329" s="6" t="s">
        <v>115</v>
      </c>
      <c r="D329" s="6" t="s">
        <v>119</v>
      </c>
      <c r="E329" s="6">
        <v>48</v>
      </c>
      <c r="F329" s="7">
        <v>13</v>
      </c>
      <c r="G329" s="9">
        <v>6</v>
      </c>
      <c r="H329" s="9">
        <v>12</v>
      </c>
      <c r="I329" s="9">
        <v>78</v>
      </c>
      <c r="J329" s="6" t="s">
        <v>121</v>
      </c>
      <c r="K329" s="6" t="s">
        <v>124</v>
      </c>
      <c r="L329" s="6">
        <v>5</v>
      </c>
      <c r="M329" s="7" t="s">
        <v>127</v>
      </c>
      <c r="N329" s="6" t="str">
        <f t="shared" si="25"/>
        <v>May</v>
      </c>
      <c r="O329" s="6" t="str">
        <f t="shared" si="26"/>
        <v>Chapati_Main</v>
      </c>
      <c r="P329" s="6" t="str">
        <f t="shared" si="27"/>
        <v>Good</v>
      </c>
      <c r="Q329" s="9">
        <f t="shared" si="28"/>
        <v>6</v>
      </c>
      <c r="R329" s="6" t="str">
        <f t="shared" si="29"/>
        <v>Thursday</v>
      </c>
    </row>
    <row r="330" spans="1:18">
      <c r="A330" s="3">
        <v>45820</v>
      </c>
      <c r="B330" s="6" t="s">
        <v>105</v>
      </c>
      <c r="C330" s="6" t="s">
        <v>116</v>
      </c>
      <c r="D330" s="6" t="s">
        <v>120</v>
      </c>
      <c r="E330" s="6">
        <v>79</v>
      </c>
      <c r="F330" s="7">
        <v>77</v>
      </c>
      <c r="G330" s="9">
        <v>6</v>
      </c>
      <c r="H330" s="9">
        <v>14</v>
      </c>
      <c r="I330" s="9">
        <v>616</v>
      </c>
      <c r="J330" s="6" t="s">
        <v>121</v>
      </c>
      <c r="K330" s="6" t="s">
        <v>124</v>
      </c>
      <c r="L330" s="6">
        <v>3</v>
      </c>
      <c r="M330" s="7" t="s">
        <v>129</v>
      </c>
      <c r="N330" s="6" t="str">
        <f t="shared" si="25"/>
        <v>June</v>
      </c>
      <c r="O330" s="6" t="str">
        <f t="shared" si="26"/>
        <v>Sundal_Snack</v>
      </c>
      <c r="P330" s="6" t="str">
        <f t="shared" si="27"/>
        <v>Average</v>
      </c>
      <c r="Q330" s="9">
        <f t="shared" si="28"/>
        <v>8</v>
      </c>
      <c r="R330" s="6" t="str">
        <f t="shared" si="29"/>
        <v>Thursday</v>
      </c>
    </row>
    <row r="331" spans="1:18">
      <c r="A331" s="3">
        <v>45795</v>
      </c>
      <c r="B331" s="6" t="s">
        <v>103</v>
      </c>
      <c r="C331" s="6" t="s">
        <v>109</v>
      </c>
      <c r="D331" s="6" t="s">
        <v>120</v>
      </c>
      <c r="E331" s="6">
        <v>48</v>
      </c>
      <c r="F331" s="7">
        <v>41</v>
      </c>
      <c r="G331" s="9">
        <v>15</v>
      </c>
      <c r="H331" s="9">
        <v>30</v>
      </c>
      <c r="I331" s="9">
        <v>615</v>
      </c>
      <c r="J331" s="6" t="s">
        <v>121</v>
      </c>
      <c r="K331" s="6" t="s">
        <v>124</v>
      </c>
      <c r="L331" s="6">
        <v>4</v>
      </c>
      <c r="M331" s="7" t="s">
        <v>128</v>
      </c>
      <c r="N331" s="6" t="str">
        <f t="shared" si="25"/>
        <v>May</v>
      </c>
      <c r="O331" s="6" t="str">
        <f t="shared" si="26"/>
        <v>Grilled Sandwich_Snack</v>
      </c>
      <c r="P331" s="6" t="str">
        <f t="shared" si="27"/>
        <v>Good</v>
      </c>
      <c r="Q331" s="9">
        <f t="shared" si="28"/>
        <v>15</v>
      </c>
      <c r="R331" s="6" t="str">
        <f t="shared" si="29"/>
        <v>Sunday</v>
      </c>
    </row>
    <row r="332" spans="1:18">
      <c r="A332" s="3">
        <v>45805</v>
      </c>
      <c r="B332" s="6" t="s">
        <v>105</v>
      </c>
      <c r="C332" s="6" t="s">
        <v>110</v>
      </c>
      <c r="D332" s="6" t="s">
        <v>120</v>
      </c>
      <c r="E332" s="6">
        <v>56</v>
      </c>
      <c r="F332" s="7">
        <v>22</v>
      </c>
      <c r="G332" s="9">
        <v>5</v>
      </c>
      <c r="H332" s="9">
        <v>10</v>
      </c>
      <c r="I332" s="9">
        <v>110</v>
      </c>
      <c r="J332" s="6" t="s">
        <v>121</v>
      </c>
      <c r="K332" s="6" t="s">
        <v>124</v>
      </c>
      <c r="L332" s="6">
        <v>1</v>
      </c>
      <c r="M332" s="7" t="s">
        <v>127</v>
      </c>
      <c r="N332" s="6" t="str">
        <f t="shared" si="25"/>
        <v>May</v>
      </c>
      <c r="O332" s="6" t="str">
        <f t="shared" si="26"/>
        <v>Samosa_Snack</v>
      </c>
      <c r="P332" s="6" t="str">
        <f t="shared" si="27"/>
        <v>Average</v>
      </c>
      <c r="Q332" s="9">
        <f t="shared" si="28"/>
        <v>5</v>
      </c>
      <c r="R332" s="6" t="str">
        <f t="shared" si="29"/>
        <v>Wednesday</v>
      </c>
    </row>
    <row r="333" spans="1:18">
      <c r="A333" s="3">
        <v>45836</v>
      </c>
      <c r="B333" s="6" t="s">
        <v>105</v>
      </c>
      <c r="C333" s="6" t="s">
        <v>117</v>
      </c>
      <c r="D333" s="6" t="s">
        <v>120</v>
      </c>
      <c r="E333" s="6">
        <v>49</v>
      </c>
      <c r="F333" s="7">
        <v>30</v>
      </c>
      <c r="G333" s="9">
        <v>18</v>
      </c>
      <c r="H333" s="9">
        <v>40</v>
      </c>
      <c r="I333" s="9">
        <v>660</v>
      </c>
      <c r="J333" s="6" t="s">
        <v>123</v>
      </c>
      <c r="K333" s="6" t="s">
        <v>124</v>
      </c>
      <c r="L333" s="6">
        <v>1</v>
      </c>
      <c r="M333" s="7" t="s">
        <v>128</v>
      </c>
      <c r="N333" s="6" t="str">
        <f t="shared" si="25"/>
        <v>June</v>
      </c>
      <c r="O333" s="6" t="str">
        <f t="shared" si="26"/>
        <v>Paneer Roll_Snack</v>
      </c>
      <c r="P333" s="6" t="str">
        <f t="shared" si="27"/>
        <v>Average</v>
      </c>
      <c r="Q333" s="9">
        <f t="shared" si="28"/>
        <v>22</v>
      </c>
      <c r="R333" s="6" t="str">
        <f t="shared" si="29"/>
        <v>Saturday</v>
      </c>
    </row>
    <row r="334" spans="1:18">
      <c r="A334" s="3">
        <v>45801</v>
      </c>
      <c r="B334" s="6" t="s">
        <v>104</v>
      </c>
      <c r="C334" s="6" t="s">
        <v>117</v>
      </c>
      <c r="D334" s="6" t="s">
        <v>120</v>
      </c>
      <c r="E334" s="6">
        <v>83</v>
      </c>
      <c r="F334" s="7">
        <v>46</v>
      </c>
      <c r="G334" s="9">
        <v>18</v>
      </c>
      <c r="H334" s="9">
        <v>40</v>
      </c>
      <c r="I334" s="9">
        <v>1012</v>
      </c>
      <c r="J334" s="6" t="s">
        <v>123</v>
      </c>
      <c r="K334" s="6" t="s">
        <v>125</v>
      </c>
      <c r="L334" s="6">
        <v>2</v>
      </c>
      <c r="M334" s="7" t="s">
        <v>127</v>
      </c>
      <c r="N334" s="6" t="str">
        <f t="shared" si="25"/>
        <v>May</v>
      </c>
      <c r="O334" s="6" t="str">
        <f t="shared" si="26"/>
        <v>Paneer Roll_Snack</v>
      </c>
      <c r="P334" s="6" t="str">
        <f t="shared" si="27"/>
        <v>Average</v>
      </c>
      <c r="Q334" s="9">
        <f t="shared" si="28"/>
        <v>22</v>
      </c>
      <c r="R334" s="6" t="str">
        <f t="shared" si="29"/>
        <v>Saturday</v>
      </c>
    </row>
    <row r="335" spans="1:18">
      <c r="A335" s="3">
        <v>45818</v>
      </c>
      <c r="B335" s="6" t="s">
        <v>103</v>
      </c>
      <c r="C335" s="6" t="s">
        <v>110</v>
      </c>
      <c r="D335" s="6" t="s">
        <v>120</v>
      </c>
      <c r="E335" s="6">
        <v>75</v>
      </c>
      <c r="F335" s="7">
        <v>19</v>
      </c>
      <c r="G335" s="9">
        <v>5</v>
      </c>
      <c r="H335" s="9">
        <v>10</v>
      </c>
      <c r="I335" s="9">
        <v>95</v>
      </c>
      <c r="J335" s="6" t="s">
        <v>121</v>
      </c>
      <c r="K335" s="6" t="s">
        <v>125</v>
      </c>
      <c r="L335" s="6">
        <v>4</v>
      </c>
      <c r="M335" s="7" t="s">
        <v>128</v>
      </c>
      <c r="N335" s="6" t="str">
        <f t="shared" si="25"/>
        <v>June</v>
      </c>
      <c r="O335" s="6" t="str">
        <f t="shared" si="26"/>
        <v>Samosa_Snack</v>
      </c>
      <c r="P335" s="6" t="str">
        <f t="shared" si="27"/>
        <v>Good</v>
      </c>
      <c r="Q335" s="9">
        <f t="shared" si="28"/>
        <v>5</v>
      </c>
      <c r="R335" s="6" t="str">
        <f t="shared" si="29"/>
        <v>Tuesday</v>
      </c>
    </row>
    <row r="336" spans="1:18">
      <c r="A336" s="3">
        <v>45826</v>
      </c>
      <c r="B336" s="6" t="s">
        <v>103</v>
      </c>
      <c r="C336" s="6" t="s">
        <v>114</v>
      </c>
      <c r="D336" s="6" t="s">
        <v>119</v>
      </c>
      <c r="E336" s="6">
        <v>40</v>
      </c>
      <c r="F336" s="7">
        <v>40</v>
      </c>
      <c r="G336" s="9">
        <v>20</v>
      </c>
      <c r="H336" s="9">
        <v>35</v>
      </c>
      <c r="I336" s="9">
        <v>600</v>
      </c>
      <c r="J336" s="6" t="s">
        <v>123</v>
      </c>
      <c r="K336" s="6" t="s">
        <v>126</v>
      </c>
      <c r="L336" s="6">
        <v>5</v>
      </c>
      <c r="M336" s="7" t="s">
        <v>128</v>
      </c>
      <c r="N336" s="6" t="str">
        <f t="shared" si="25"/>
        <v>June</v>
      </c>
      <c r="O336" s="6" t="str">
        <f t="shared" si="26"/>
        <v>Veg Pulao_Main</v>
      </c>
      <c r="P336" s="6" t="str">
        <f t="shared" si="27"/>
        <v>Good</v>
      </c>
      <c r="Q336" s="9">
        <f t="shared" si="28"/>
        <v>15</v>
      </c>
      <c r="R336" s="6" t="str">
        <f t="shared" si="29"/>
        <v>Wednesday</v>
      </c>
    </row>
    <row r="337" spans="1:18">
      <c r="A337" s="3">
        <v>45802</v>
      </c>
      <c r="B337" s="6" t="s">
        <v>103</v>
      </c>
      <c r="C337" s="6" t="s">
        <v>112</v>
      </c>
      <c r="D337" s="6" t="s">
        <v>118</v>
      </c>
      <c r="E337" s="6">
        <v>29</v>
      </c>
      <c r="F337" s="7">
        <v>16</v>
      </c>
      <c r="G337" s="9">
        <v>12</v>
      </c>
      <c r="H337" s="9">
        <v>28</v>
      </c>
      <c r="I337" s="9">
        <v>256</v>
      </c>
      <c r="J337" s="6" t="s">
        <v>123</v>
      </c>
      <c r="K337" s="6" t="s">
        <v>125</v>
      </c>
      <c r="L337" s="6">
        <v>1</v>
      </c>
      <c r="M337" s="7" t="s">
        <v>129</v>
      </c>
      <c r="N337" s="6" t="str">
        <f t="shared" si="25"/>
        <v>May</v>
      </c>
      <c r="O337" s="6" t="str">
        <f t="shared" si="26"/>
        <v>Cold Coffee_Beverage</v>
      </c>
      <c r="P337" s="6" t="str">
        <f t="shared" si="27"/>
        <v>Average</v>
      </c>
      <c r="Q337" s="9">
        <f t="shared" si="28"/>
        <v>16</v>
      </c>
      <c r="R337" s="6" t="str">
        <f t="shared" si="29"/>
        <v>Sunday</v>
      </c>
    </row>
    <row r="338" spans="1:18">
      <c r="A338" s="3">
        <v>45865</v>
      </c>
      <c r="B338" s="6" t="s">
        <v>104</v>
      </c>
      <c r="C338" s="6" t="s">
        <v>112</v>
      </c>
      <c r="D338" s="6" t="s">
        <v>118</v>
      </c>
      <c r="E338" s="6">
        <v>44</v>
      </c>
      <c r="F338" s="7">
        <v>11</v>
      </c>
      <c r="G338" s="9">
        <v>12</v>
      </c>
      <c r="H338" s="9">
        <v>28</v>
      </c>
      <c r="I338" s="9">
        <v>176</v>
      </c>
      <c r="J338" s="6" t="s">
        <v>122</v>
      </c>
      <c r="K338" s="6" t="s">
        <v>124</v>
      </c>
      <c r="L338" s="6">
        <v>3</v>
      </c>
      <c r="M338" s="7" t="s">
        <v>128</v>
      </c>
      <c r="N338" s="6" t="str">
        <f t="shared" si="25"/>
        <v>July</v>
      </c>
      <c r="O338" s="6" t="str">
        <f t="shared" si="26"/>
        <v>Cold Coffee_Beverage</v>
      </c>
      <c r="P338" s="6" t="str">
        <f t="shared" si="27"/>
        <v>Average</v>
      </c>
      <c r="Q338" s="9">
        <f t="shared" si="28"/>
        <v>16</v>
      </c>
      <c r="R338" s="6" t="str">
        <f t="shared" si="29"/>
        <v>Sunday</v>
      </c>
    </row>
    <row r="339" spans="1:18">
      <c r="A339" s="3">
        <v>45798</v>
      </c>
      <c r="B339" s="6" t="s">
        <v>105</v>
      </c>
      <c r="C339" s="6" t="s">
        <v>110</v>
      </c>
      <c r="D339" s="6" t="s">
        <v>120</v>
      </c>
      <c r="E339" s="6">
        <v>93</v>
      </c>
      <c r="F339" s="7">
        <v>14</v>
      </c>
      <c r="G339" s="9">
        <v>5</v>
      </c>
      <c r="H339" s="9">
        <v>10</v>
      </c>
      <c r="I339" s="9">
        <v>70</v>
      </c>
      <c r="J339" s="6" t="s">
        <v>122</v>
      </c>
      <c r="K339" s="6" t="s">
        <v>124</v>
      </c>
      <c r="L339" s="6">
        <v>3</v>
      </c>
      <c r="M339" s="7" t="s">
        <v>128</v>
      </c>
      <c r="N339" s="6" t="str">
        <f t="shared" si="25"/>
        <v>May</v>
      </c>
      <c r="O339" s="6" t="str">
        <f t="shared" si="26"/>
        <v>Samosa_Snack</v>
      </c>
      <c r="P339" s="6" t="str">
        <f t="shared" si="27"/>
        <v>Average</v>
      </c>
      <c r="Q339" s="9">
        <f t="shared" si="28"/>
        <v>5</v>
      </c>
      <c r="R339" s="6" t="str">
        <f t="shared" si="29"/>
        <v>Wednesday</v>
      </c>
    </row>
    <row r="340" spans="1:18">
      <c r="A340" s="3">
        <v>45819</v>
      </c>
      <c r="B340" s="6" t="s">
        <v>103</v>
      </c>
      <c r="C340" s="6" t="s">
        <v>108</v>
      </c>
      <c r="D340" s="6" t="s">
        <v>119</v>
      </c>
      <c r="E340" s="6">
        <v>64</v>
      </c>
      <c r="F340" s="7">
        <v>51</v>
      </c>
      <c r="G340" s="9">
        <v>25</v>
      </c>
      <c r="H340" s="9">
        <v>45</v>
      </c>
      <c r="I340" s="9">
        <v>1020</v>
      </c>
      <c r="J340" s="6" t="s">
        <v>121</v>
      </c>
      <c r="K340" s="6" t="s">
        <v>124</v>
      </c>
      <c r="L340" s="6">
        <v>2</v>
      </c>
      <c r="M340" s="7" t="s">
        <v>129</v>
      </c>
      <c r="N340" s="6" t="str">
        <f t="shared" si="25"/>
        <v>June</v>
      </c>
      <c r="O340" s="6" t="str">
        <f t="shared" si="26"/>
        <v>Chole Bhature_Main</v>
      </c>
      <c r="P340" s="6" t="str">
        <f t="shared" si="27"/>
        <v>Average</v>
      </c>
      <c r="Q340" s="9">
        <f t="shared" si="28"/>
        <v>20</v>
      </c>
      <c r="R340" s="6" t="str">
        <f t="shared" si="29"/>
        <v>Wednesday</v>
      </c>
    </row>
    <row r="341" spans="1:18">
      <c r="A341" s="3">
        <v>45850</v>
      </c>
      <c r="B341" s="6" t="s">
        <v>103</v>
      </c>
      <c r="C341" s="6" t="s">
        <v>112</v>
      </c>
      <c r="D341" s="6" t="s">
        <v>118</v>
      </c>
      <c r="E341" s="6">
        <v>97</v>
      </c>
      <c r="F341" s="7">
        <v>25</v>
      </c>
      <c r="G341" s="9">
        <v>12</v>
      </c>
      <c r="H341" s="9">
        <v>28</v>
      </c>
      <c r="I341" s="9">
        <v>400</v>
      </c>
      <c r="J341" s="6" t="s">
        <v>121</v>
      </c>
      <c r="K341" s="6" t="s">
        <v>125</v>
      </c>
      <c r="L341" s="6">
        <v>4</v>
      </c>
      <c r="M341" s="7" t="s">
        <v>127</v>
      </c>
      <c r="N341" s="6" t="str">
        <f t="shared" si="25"/>
        <v>July</v>
      </c>
      <c r="O341" s="6" t="str">
        <f t="shared" si="26"/>
        <v>Cold Coffee_Beverage</v>
      </c>
      <c r="P341" s="6" t="str">
        <f t="shared" si="27"/>
        <v>Good</v>
      </c>
      <c r="Q341" s="9">
        <f t="shared" si="28"/>
        <v>16</v>
      </c>
      <c r="R341" s="6" t="str">
        <f t="shared" si="29"/>
        <v>Saturday</v>
      </c>
    </row>
    <row r="342" spans="1:18">
      <c r="A342" s="3">
        <v>45784</v>
      </c>
      <c r="B342" s="6" t="s">
        <v>103</v>
      </c>
      <c r="C342" s="6" t="s">
        <v>109</v>
      </c>
      <c r="D342" s="6" t="s">
        <v>120</v>
      </c>
      <c r="E342" s="6">
        <v>89</v>
      </c>
      <c r="F342" s="7">
        <v>32</v>
      </c>
      <c r="G342" s="9">
        <v>15</v>
      </c>
      <c r="H342" s="9">
        <v>30</v>
      </c>
      <c r="I342" s="9">
        <v>480</v>
      </c>
      <c r="J342" s="6" t="s">
        <v>122</v>
      </c>
      <c r="K342" s="6" t="s">
        <v>125</v>
      </c>
      <c r="L342" s="6">
        <v>5</v>
      </c>
      <c r="M342" s="7" t="s">
        <v>128</v>
      </c>
      <c r="N342" s="6" t="str">
        <f t="shared" si="25"/>
        <v>May</v>
      </c>
      <c r="O342" s="6" t="str">
        <f t="shared" si="26"/>
        <v>Grilled Sandwich_Snack</v>
      </c>
      <c r="P342" s="6" t="str">
        <f t="shared" si="27"/>
        <v>Good</v>
      </c>
      <c r="Q342" s="9">
        <f t="shared" si="28"/>
        <v>15</v>
      </c>
      <c r="R342" s="6" t="str">
        <f t="shared" si="29"/>
        <v>Wednesday</v>
      </c>
    </row>
    <row r="343" spans="1:18">
      <c r="A343" s="3">
        <v>45805</v>
      </c>
      <c r="B343" s="6" t="s">
        <v>103</v>
      </c>
      <c r="C343" s="6" t="s">
        <v>115</v>
      </c>
      <c r="D343" s="6" t="s">
        <v>119</v>
      </c>
      <c r="E343" s="6">
        <v>27</v>
      </c>
      <c r="F343" s="7">
        <v>18</v>
      </c>
      <c r="G343" s="9">
        <v>6</v>
      </c>
      <c r="H343" s="9">
        <v>12</v>
      </c>
      <c r="I343" s="9">
        <v>108</v>
      </c>
      <c r="J343" s="6" t="s">
        <v>121</v>
      </c>
      <c r="K343" s="6" t="s">
        <v>124</v>
      </c>
      <c r="L343" s="6">
        <v>2</v>
      </c>
      <c r="M343" s="7" t="s">
        <v>128</v>
      </c>
      <c r="N343" s="6" t="str">
        <f t="shared" si="25"/>
        <v>May</v>
      </c>
      <c r="O343" s="6" t="str">
        <f t="shared" si="26"/>
        <v>Chapati_Main</v>
      </c>
      <c r="P343" s="6" t="str">
        <f t="shared" si="27"/>
        <v>Average</v>
      </c>
      <c r="Q343" s="9">
        <f t="shared" si="28"/>
        <v>6</v>
      </c>
      <c r="R343" s="6" t="str">
        <f t="shared" si="29"/>
        <v>Wednesday</v>
      </c>
    </row>
    <row r="344" spans="1:18">
      <c r="A344" s="3">
        <v>45856</v>
      </c>
      <c r="B344" s="6" t="s">
        <v>103</v>
      </c>
      <c r="C344" s="6" t="s">
        <v>111</v>
      </c>
      <c r="D344" s="6" t="s">
        <v>118</v>
      </c>
      <c r="E344" s="6">
        <v>13</v>
      </c>
      <c r="F344" s="7">
        <v>13</v>
      </c>
      <c r="G344" s="9">
        <v>10</v>
      </c>
      <c r="H344" s="9">
        <v>22</v>
      </c>
      <c r="I344" s="9">
        <v>156</v>
      </c>
      <c r="J344" s="6" t="s">
        <v>121</v>
      </c>
      <c r="K344" s="6" t="s">
        <v>125</v>
      </c>
      <c r="L344" s="6">
        <v>2</v>
      </c>
      <c r="M344" s="7" t="s">
        <v>129</v>
      </c>
      <c r="N344" s="6" t="str">
        <f t="shared" si="25"/>
        <v>July</v>
      </c>
      <c r="O344" s="6" t="str">
        <f t="shared" si="26"/>
        <v>Lemon Juice_Beverage</v>
      </c>
      <c r="P344" s="6" t="str">
        <f t="shared" si="27"/>
        <v>Average</v>
      </c>
      <c r="Q344" s="9">
        <f t="shared" si="28"/>
        <v>12</v>
      </c>
      <c r="R344" s="6" t="str">
        <f t="shared" si="29"/>
        <v>Friday</v>
      </c>
    </row>
    <row r="345" spans="1:18">
      <c r="A345" s="3">
        <v>45811</v>
      </c>
      <c r="B345" s="6" t="s">
        <v>104</v>
      </c>
      <c r="C345" s="6" t="s">
        <v>108</v>
      </c>
      <c r="D345" s="6" t="s">
        <v>119</v>
      </c>
      <c r="E345" s="6">
        <v>52</v>
      </c>
      <c r="F345" s="7">
        <v>18</v>
      </c>
      <c r="G345" s="9">
        <v>25</v>
      </c>
      <c r="H345" s="9">
        <v>45</v>
      </c>
      <c r="I345" s="9">
        <v>360</v>
      </c>
      <c r="J345" s="6" t="s">
        <v>122</v>
      </c>
      <c r="K345" s="6" t="s">
        <v>126</v>
      </c>
      <c r="L345" s="6">
        <v>5</v>
      </c>
      <c r="M345" s="7" t="s">
        <v>129</v>
      </c>
      <c r="N345" s="6" t="str">
        <f t="shared" si="25"/>
        <v>June</v>
      </c>
      <c r="O345" s="6" t="str">
        <f t="shared" si="26"/>
        <v>Chole Bhature_Main</v>
      </c>
      <c r="P345" s="6" t="str">
        <f t="shared" si="27"/>
        <v>Good</v>
      </c>
      <c r="Q345" s="9">
        <f t="shared" si="28"/>
        <v>20</v>
      </c>
      <c r="R345" s="6" t="str">
        <f t="shared" si="29"/>
        <v>Tuesday</v>
      </c>
    </row>
    <row r="346" spans="1:18">
      <c r="A346" s="3">
        <v>45855</v>
      </c>
      <c r="B346" s="6" t="s">
        <v>105</v>
      </c>
      <c r="C346" s="6" t="s">
        <v>108</v>
      </c>
      <c r="D346" s="6" t="s">
        <v>119</v>
      </c>
      <c r="E346" s="6">
        <v>63</v>
      </c>
      <c r="F346" s="7">
        <v>36</v>
      </c>
      <c r="G346" s="9">
        <v>25</v>
      </c>
      <c r="H346" s="9">
        <v>45</v>
      </c>
      <c r="I346" s="9">
        <v>720</v>
      </c>
      <c r="J346" s="6" t="s">
        <v>122</v>
      </c>
      <c r="K346" s="6" t="s">
        <v>124</v>
      </c>
      <c r="L346" s="6">
        <v>2</v>
      </c>
      <c r="M346" s="7" t="s">
        <v>128</v>
      </c>
      <c r="N346" s="6" t="str">
        <f t="shared" si="25"/>
        <v>July</v>
      </c>
      <c r="O346" s="6" t="str">
        <f t="shared" si="26"/>
        <v>Chole Bhature_Main</v>
      </c>
      <c r="P346" s="6" t="str">
        <f t="shared" si="27"/>
        <v>Average</v>
      </c>
      <c r="Q346" s="9">
        <f t="shared" si="28"/>
        <v>20</v>
      </c>
      <c r="R346" s="6" t="str">
        <f t="shared" si="29"/>
        <v>Thursday</v>
      </c>
    </row>
    <row r="347" spans="1:18">
      <c r="A347" s="3">
        <v>45806</v>
      </c>
      <c r="B347" s="6" t="s">
        <v>104</v>
      </c>
      <c r="C347" s="6" t="s">
        <v>107</v>
      </c>
      <c r="D347" s="6" t="s">
        <v>118</v>
      </c>
      <c r="E347" s="6">
        <v>40</v>
      </c>
      <c r="F347" s="7">
        <v>8</v>
      </c>
      <c r="G347" s="9">
        <v>10</v>
      </c>
      <c r="H347" s="9">
        <v>22</v>
      </c>
      <c r="I347" s="9">
        <v>96</v>
      </c>
      <c r="J347" s="6" t="s">
        <v>121</v>
      </c>
      <c r="K347" s="6" t="s">
        <v>124</v>
      </c>
      <c r="L347" s="6">
        <v>3</v>
      </c>
      <c r="M347" s="7" t="s">
        <v>128</v>
      </c>
      <c r="N347" s="6" t="str">
        <f t="shared" si="25"/>
        <v>May</v>
      </c>
      <c r="O347" s="6" t="str">
        <f t="shared" si="26"/>
        <v>Mojito_Beverage</v>
      </c>
      <c r="P347" s="6" t="str">
        <f t="shared" si="27"/>
        <v>Average</v>
      </c>
      <c r="Q347" s="9">
        <f t="shared" si="28"/>
        <v>12</v>
      </c>
      <c r="R347" s="6" t="str">
        <f t="shared" si="29"/>
        <v>Thursday</v>
      </c>
    </row>
    <row r="348" spans="1:18">
      <c r="A348" s="3">
        <v>45828</v>
      </c>
      <c r="B348" s="6" t="s">
        <v>105</v>
      </c>
      <c r="C348" s="6" t="s">
        <v>107</v>
      </c>
      <c r="D348" s="6" t="s">
        <v>118</v>
      </c>
      <c r="E348" s="6">
        <v>93</v>
      </c>
      <c r="F348" s="7">
        <v>14</v>
      </c>
      <c r="G348" s="9">
        <v>10</v>
      </c>
      <c r="H348" s="9">
        <v>22</v>
      </c>
      <c r="I348" s="9">
        <v>168</v>
      </c>
      <c r="J348" s="6" t="s">
        <v>122</v>
      </c>
      <c r="K348" s="6" t="s">
        <v>124</v>
      </c>
      <c r="L348" s="6">
        <v>2</v>
      </c>
      <c r="M348" s="7" t="s">
        <v>128</v>
      </c>
      <c r="N348" s="6" t="str">
        <f t="shared" si="25"/>
        <v>June</v>
      </c>
      <c r="O348" s="6" t="str">
        <f t="shared" si="26"/>
        <v>Mojito_Beverage</v>
      </c>
      <c r="P348" s="6" t="str">
        <f t="shared" si="27"/>
        <v>Average</v>
      </c>
      <c r="Q348" s="9">
        <f t="shared" si="28"/>
        <v>12</v>
      </c>
      <c r="R348" s="6" t="str">
        <f t="shared" si="29"/>
        <v>Friday</v>
      </c>
    </row>
    <row r="349" spans="1:18">
      <c r="A349" s="3">
        <v>45787</v>
      </c>
      <c r="B349" s="6" t="s">
        <v>105</v>
      </c>
      <c r="C349" s="6" t="s">
        <v>115</v>
      </c>
      <c r="D349" s="6" t="s">
        <v>119</v>
      </c>
      <c r="E349" s="6">
        <v>82</v>
      </c>
      <c r="F349" s="7">
        <v>74</v>
      </c>
      <c r="G349" s="9">
        <v>6</v>
      </c>
      <c r="H349" s="9">
        <v>12</v>
      </c>
      <c r="I349" s="9">
        <v>444</v>
      </c>
      <c r="J349" s="6" t="s">
        <v>122</v>
      </c>
      <c r="K349" s="6" t="s">
        <v>124</v>
      </c>
      <c r="L349" s="6">
        <v>2</v>
      </c>
      <c r="M349" s="7" t="s">
        <v>127</v>
      </c>
      <c r="N349" s="6" t="str">
        <f t="shared" si="25"/>
        <v>May</v>
      </c>
      <c r="O349" s="6" t="str">
        <f t="shared" si="26"/>
        <v>Chapati_Main</v>
      </c>
      <c r="P349" s="6" t="str">
        <f t="shared" si="27"/>
        <v>Average</v>
      </c>
      <c r="Q349" s="9">
        <f t="shared" si="28"/>
        <v>6</v>
      </c>
      <c r="R349" s="6" t="str">
        <f t="shared" si="29"/>
        <v>Saturday</v>
      </c>
    </row>
    <row r="350" spans="1:18">
      <c r="A350" s="3">
        <v>45801</v>
      </c>
      <c r="B350" s="6" t="s">
        <v>104</v>
      </c>
      <c r="C350" s="6" t="s">
        <v>107</v>
      </c>
      <c r="D350" s="6" t="s">
        <v>118</v>
      </c>
      <c r="E350" s="6">
        <v>33</v>
      </c>
      <c r="F350" s="7">
        <v>17</v>
      </c>
      <c r="G350" s="9">
        <v>10</v>
      </c>
      <c r="H350" s="9">
        <v>22</v>
      </c>
      <c r="I350" s="9">
        <v>204</v>
      </c>
      <c r="J350" s="6" t="s">
        <v>121</v>
      </c>
      <c r="K350" s="6" t="s">
        <v>124</v>
      </c>
      <c r="L350" s="6">
        <v>2</v>
      </c>
      <c r="M350" s="7" t="s">
        <v>129</v>
      </c>
      <c r="N350" s="6" t="str">
        <f t="shared" si="25"/>
        <v>May</v>
      </c>
      <c r="O350" s="6" t="str">
        <f t="shared" si="26"/>
        <v>Mojito_Beverage</v>
      </c>
      <c r="P350" s="6" t="str">
        <f t="shared" si="27"/>
        <v>Average</v>
      </c>
      <c r="Q350" s="9">
        <f t="shared" si="28"/>
        <v>12</v>
      </c>
      <c r="R350" s="6" t="str">
        <f t="shared" si="29"/>
        <v>Saturday</v>
      </c>
    </row>
    <row r="351" spans="1:18">
      <c r="A351" s="3">
        <v>45791</v>
      </c>
      <c r="B351" s="6" t="s">
        <v>105</v>
      </c>
      <c r="C351" s="6" t="s">
        <v>116</v>
      </c>
      <c r="D351" s="6" t="s">
        <v>120</v>
      </c>
      <c r="E351" s="6">
        <v>68</v>
      </c>
      <c r="F351" s="7">
        <v>55</v>
      </c>
      <c r="G351" s="9">
        <v>6</v>
      </c>
      <c r="H351" s="9">
        <v>14</v>
      </c>
      <c r="I351" s="9">
        <v>440</v>
      </c>
      <c r="J351" s="6" t="s">
        <v>123</v>
      </c>
      <c r="K351" s="6" t="s">
        <v>125</v>
      </c>
      <c r="L351" s="6">
        <v>1</v>
      </c>
      <c r="M351" s="7" t="s">
        <v>127</v>
      </c>
      <c r="N351" s="6" t="str">
        <f t="shared" si="25"/>
        <v>May</v>
      </c>
      <c r="O351" s="6" t="str">
        <f t="shared" si="26"/>
        <v>Sundal_Snack</v>
      </c>
      <c r="P351" s="6" t="str">
        <f t="shared" si="27"/>
        <v>Average</v>
      </c>
      <c r="Q351" s="9">
        <f t="shared" si="28"/>
        <v>8</v>
      </c>
      <c r="R351" s="6" t="str">
        <f t="shared" si="29"/>
        <v>Wednesday</v>
      </c>
    </row>
    <row r="352" spans="1:18">
      <c r="A352" s="3">
        <v>45792</v>
      </c>
      <c r="B352" s="6" t="s">
        <v>103</v>
      </c>
      <c r="C352" s="6" t="s">
        <v>110</v>
      </c>
      <c r="D352" s="6" t="s">
        <v>120</v>
      </c>
      <c r="E352" s="6">
        <v>27</v>
      </c>
      <c r="F352" s="7">
        <v>25</v>
      </c>
      <c r="G352" s="9">
        <v>5</v>
      </c>
      <c r="H352" s="9">
        <v>10</v>
      </c>
      <c r="I352" s="9">
        <v>125</v>
      </c>
      <c r="J352" s="6" t="s">
        <v>121</v>
      </c>
      <c r="K352" s="6" t="s">
        <v>124</v>
      </c>
      <c r="L352" s="6">
        <v>3</v>
      </c>
      <c r="M352" s="7" t="s">
        <v>128</v>
      </c>
      <c r="N352" s="6" t="str">
        <f t="shared" si="25"/>
        <v>May</v>
      </c>
      <c r="O352" s="6" t="str">
        <f t="shared" si="26"/>
        <v>Samosa_Snack</v>
      </c>
      <c r="P352" s="6" t="str">
        <f t="shared" si="27"/>
        <v>Average</v>
      </c>
      <c r="Q352" s="9">
        <f t="shared" si="28"/>
        <v>5</v>
      </c>
      <c r="R352" s="6" t="str">
        <f t="shared" si="29"/>
        <v>Thursday</v>
      </c>
    </row>
    <row r="353" spans="1:18">
      <c r="A353" s="3">
        <v>45855</v>
      </c>
      <c r="B353" s="6" t="s">
        <v>105</v>
      </c>
      <c r="C353" s="6" t="s">
        <v>108</v>
      </c>
      <c r="D353" s="6" t="s">
        <v>119</v>
      </c>
      <c r="E353" s="6">
        <v>59</v>
      </c>
      <c r="F353" s="7">
        <v>10</v>
      </c>
      <c r="G353" s="9">
        <v>25</v>
      </c>
      <c r="H353" s="9">
        <v>45</v>
      </c>
      <c r="I353" s="9">
        <v>200</v>
      </c>
      <c r="J353" s="6" t="s">
        <v>122</v>
      </c>
      <c r="K353" s="6" t="s">
        <v>124</v>
      </c>
      <c r="L353" s="6">
        <v>1</v>
      </c>
      <c r="M353" s="7" t="s">
        <v>127</v>
      </c>
      <c r="N353" s="6" t="str">
        <f t="shared" si="25"/>
        <v>July</v>
      </c>
      <c r="O353" s="6" t="str">
        <f t="shared" si="26"/>
        <v>Chole Bhature_Main</v>
      </c>
      <c r="P353" s="6" t="str">
        <f t="shared" si="27"/>
        <v>Average</v>
      </c>
      <c r="Q353" s="9">
        <f t="shared" si="28"/>
        <v>20</v>
      </c>
      <c r="R353" s="6" t="str">
        <f t="shared" si="29"/>
        <v>Thursday</v>
      </c>
    </row>
    <row r="354" spans="1:18">
      <c r="A354" s="3">
        <v>45840</v>
      </c>
      <c r="B354" s="6" t="s">
        <v>105</v>
      </c>
      <c r="C354" s="6" t="s">
        <v>106</v>
      </c>
      <c r="D354" s="6" t="s">
        <v>118</v>
      </c>
      <c r="E354" s="6">
        <v>90</v>
      </c>
      <c r="F354" s="7">
        <v>18</v>
      </c>
      <c r="G354" s="9">
        <v>12</v>
      </c>
      <c r="H354" s="9">
        <v>25</v>
      </c>
      <c r="I354" s="9">
        <v>234</v>
      </c>
      <c r="J354" s="6" t="s">
        <v>123</v>
      </c>
      <c r="K354" s="6" t="s">
        <v>124</v>
      </c>
      <c r="L354" s="6">
        <v>2</v>
      </c>
      <c r="M354" s="7" t="s">
        <v>128</v>
      </c>
      <c r="N354" s="6" t="str">
        <f t="shared" si="25"/>
        <v>July</v>
      </c>
      <c r="O354" s="6" t="str">
        <f t="shared" si="26"/>
        <v>Mango Lassi_Beverage</v>
      </c>
      <c r="P354" s="6" t="str">
        <f t="shared" si="27"/>
        <v>Average</v>
      </c>
      <c r="Q354" s="9">
        <f t="shared" si="28"/>
        <v>13</v>
      </c>
      <c r="R354" s="6" t="str">
        <f t="shared" si="29"/>
        <v>Wednesday</v>
      </c>
    </row>
    <row r="355" spans="1:18">
      <c r="A355" s="3">
        <v>45824</v>
      </c>
      <c r="B355" s="6" t="s">
        <v>104</v>
      </c>
      <c r="C355" s="6" t="s">
        <v>110</v>
      </c>
      <c r="D355" s="6" t="s">
        <v>120</v>
      </c>
      <c r="E355" s="6">
        <v>48</v>
      </c>
      <c r="F355" s="7">
        <v>17</v>
      </c>
      <c r="G355" s="9">
        <v>5</v>
      </c>
      <c r="H355" s="9">
        <v>10</v>
      </c>
      <c r="I355" s="9">
        <v>85</v>
      </c>
      <c r="J355" s="6" t="s">
        <v>123</v>
      </c>
      <c r="K355" s="6" t="s">
        <v>125</v>
      </c>
      <c r="L355" s="6">
        <v>3</v>
      </c>
      <c r="M355" s="7" t="s">
        <v>128</v>
      </c>
      <c r="N355" s="6" t="str">
        <f t="shared" si="25"/>
        <v>June</v>
      </c>
      <c r="O355" s="6" t="str">
        <f t="shared" si="26"/>
        <v>Samosa_Snack</v>
      </c>
      <c r="P355" s="6" t="str">
        <f t="shared" si="27"/>
        <v>Average</v>
      </c>
      <c r="Q355" s="9">
        <f t="shared" si="28"/>
        <v>5</v>
      </c>
      <c r="R355" s="6" t="str">
        <f t="shared" si="29"/>
        <v>Monday</v>
      </c>
    </row>
    <row r="356" spans="1:18">
      <c r="A356" s="3">
        <v>45819</v>
      </c>
      <c r="B356" s="6" t="s">
        <v>105</v>
      </c>
      <c r="C356" s="6" t="s">
        <v>114</v>
      </c>
      <c r="D356" s="6" t="s">
        <v>119</v>
      </c>
      <c r="E356" s="6">
        <v>92</v>
      </c>
      <c r="F356" s="7">
        <v>32</v>
      </c>
      <c r="G356" s="9">
        <v>20</v>
      </c>
      <c r="H356" s="9">
        <v>35</v>
      </c>
      <c r="I356" s="9">
        <v>480</v>
      </c>
      <c r="J356" s="6" t="s">
        <v>121</v>
      </c>
      <c r="K356" s="6" t="s">
        <v>125</v>
      </c>
      <c r="L356" s="6">
        <v>3</v>
      </c>
      <c r="M356" s="7" t="s">
        <v>127</v>
      </c>
      <c r="N356" s="6" t="str">
        <f t="shared" si="25"/>
        <v>June</v>
      </c>
      <c r="O356" s="6" t="str">
        <f t="shared" si="26"/>
        <v>Veg Pulao_Main</v>
      </c>
      <c r="P356" s="6" t="str">
        <f t="shared" si="27"/>
        <v>Average</v>
      </c>
      <c r="Q356" s="9">
        <f t="shared" si="28"/>
        <v>15</v>
      </c>
      <c r="R356" s="6" t="str">
        <f t="shared" si="29"/>
        <v>Wednesday</v>
      </c>
    </row>
    <row r="357" spans="1:18">
      <c r="A357" s="3">
        <v>45832</v>
      </c>
      <c r="B357" s="6" t="s">
        <v>103</v>
      </c>
      <c r="C357" s="6" t="s">
        <v>111</v>
      </c>
      <c r="D357" s="6" t="s">
        <v>118</v>
      </c>
      <c r="E357" s="6">
        <v>47</v>
      </c>
      <c r="F357" s="7">
        <v>45</v>
      </c>
      <c r="G357" s="9">
        <v>10</v>
      </c>
      <c r="H357" s="9">
        <v>22</v>
      </c>
      <c r="I357" s="9">
        <v>540</v>
      </c>
      <c r="J357" s="6" t="s">
        <v>121</v>
      </c>
      <c r="K357" s="6" t="s">
        <v>126</v>
      </c>
      <c r="L357" s="6">
        <v>4</v>
      </c>
      <c r="M357" s="7" t="s">
        <v>129</v>
      </c>
      <c r="N357" s="6" t="str">
        <f t="shared" si="25"/>
        <v>June</v>
      </c>
      <c r="O357" s="6" t="str">
        <f t="shared" si="26"/>
        <v>Lemon Juice_Beverage</v>
      </c>
      <c r="P357" s="6" t="str">
        <f t="shared" si="27"/>
        <v>Good</v>
      </c>
      <c r="Q357" s="9">
        <f t="shared" si="28"/>
        <v>12</v>
      </c>
      <c r="R357" s="6" t="str">
        <f t="shared" si="29"/>
        <v>Tuesday</v>
      </c>
    </row>
    <row r="358" spans="1:18">
      <c r="A358" s="3">
        <v>45789</v>
      </c>
      <c r="B358" s="6" t="s">
        <v>105</v>
      </c>
      <c r="C358" s="6" t="s">
        <v>117</v>
      </c>
      <c r="D358" s="6" t="s">
        <v>120</v>
      </c>
      <c r="E358" s="6">
        <v>16</v>
      </c>
      <c r="F358" s="7">
        <v>7</v>
      </c>
      <c r="G358" s="9">
        <v>18</v>
      </c>
      <c r="H358" s="9">
        <v>40</v>
      </c>
      <c r="I358" s="9">
        <v>154</v>
      </c>
      <c r="J358" s="6" t="s">
        <v>121</v>
      </c>
      <c r="K358" s="6" t="s">
        <v>125</v>
      </c>
      <c r="L358" s="6">
        <v>1</v>
      </c>
      <c r="M358" s="7" t="s">
        <v>129</v>
      </c>
      <c r="N358" s="6" t="str">
        <f t="shared" si="25"/>
        <v>May</v>
      </c>
      <c r="O358" s="6" t="str">
        <f t="shared" si="26"/>
        <v>Paneer Roll_Snack</v>
      </c>
      <c r="P358" s="6" t="str">
        <f t="shared" si="27"/>
        <v>Average</v>
      </c>
      <c r="Q358" s="9">
        <f t="shared" si="28"/>
        <v>22</v>
      </c>
      <c r="R358" s="6" t="str">
        <f t="shared" si="29"/>
        <v>Monday</v>
      </c>
    </row>
    <row r="359" spans="1:18">
      <c r="A359" s="3">
        <v>45854</v>
      </c>
      <c r="B359" s="6" t="s">
        <v>103</v>
      </c>
      <c r="C359" s="6" t="s">
        <v>117</v>
      </c>
      <c r="D359" s="6" t="s">
        <v>120</v>
      </c>
      <c r="E359" s="6">
        <v>12</v>
      </c>
      <c r="F359" s="7">
        <v>10</v>
      </c>
      <c r="G359" s="9">
        <v>18</v>
      </c>
      <c r="H359" s="9">
        <v>40</v>
      </c>
      <c r="I359" s="9">
        <v>220</v>
      </c>
      <c r="J359" s="6" t="s">
        <v>121</v>
      </c>
      <c r="K359" s="6" t="s">
        <v>126</v>
      </c>
      <c r="L359" s="6">
        <v>5</v>
      </c>
      <c r="M359" s="7" t="s">
        <v>129</v>
      </c>
      <c r="N359" s="6" t="str">
        <f t="shared" si="25"/>
        <v>July</v>
      </c>
      <c r="O359" s="6" t="str">
        <f t="shared" si="26"/>
        <v>Paneer Roll_Snack</v>
      </c>
      <c r="P359" s="6" t="str">
        <f t="shared" si="27"/>
        <v>Good</v>
      </c>
      <c r="Q359" s="9">
        <f t="shared" si="28"/>
        <v>22</v>
      </c>
      <c r="R359" s="6" t="str">
        <f t="shared" si="29"/>
        <v>Wednesday</v>
      </c>
    </row>
    <row r="360" spans="1:18">
      <c r="A360" s="3">
        <v>45857</v>
      </c>
      <c r="B360" s="6" t="s">
        <v>104</v>
      </c>
      <c r="C360" s="6" t="s">
        <v>106</v>
      </c>
      <c r="D360" s="6" t="s">
        <v>118</v>
      </c>
      <c r="E360" s="6">
        <v>95</v>
      </c>
      <c r="F360" s="7">
        <v>76</v>
      </c>
      <c r="G360" s="9">
        <v>12</v>
      </c>
      <c r="H360" s="9">
        <v>25</v>
      </c>
      <c r="I360" s="9">
        <v>988</v>
      </c>
      <c r="J360" s="6" t="s">
        <v>122</v>
      </c>
      <c r="K360" s="6" t="s">
        <v>125</v>
      </c>
      <c r="L360" s="6">
        <v>4</v>
      </c>
      <c r="M360" s="7" t="s">
        <v>129</v>
      </c>
      <c r="N360" s="6" t="str">
        <f t="shared" si="25"/>
        <v>July</v>
      </c>
      <c r="O360" s="6" t="str">
        <f t="shared" si="26"/>
        <v>Mango Lassi_Beverage</v>
      </c>
      <c r="P360" s="6" t="str">
        <f t="shared" si="27"/>
        <v>Good</v>
      </c>
      <c r="Q360" s="9">
        <f t="shared" si="28"/>
        <v>13</v>
      </c>
      <c r="R360" s="6" t="str">
        <f t="shared" si="29"/>
        <v>Saturday</v>
      </c>
    </row>
    <row r="361" spans="1:18">
      <c r="A361" s="3">
        <v>45810</v>
      </c>
      <c r="B361" s="6" t="s">
        <v>104</v>
      </c>
      <c r="C361" s="6" t="s">
        <v>117</v>
      </c>
      <c r="D361" s="6" t="s">
        <v>120</v>
      </c>
      <c r="E361" s="6">
        <v>78</v>
      </c>
      <c r="F361" s="7">
        <v>65</v>
      </c>
      <c r="G361" s="9">
        <v>18</v>
      </c>
      <c r="H361" s="9">
        <v>40</v>
      </c>
      <c r="I361" s="9">
        <v>1430</v>
      </c>
      <c r="J361" s="6" t="s">
        <v>123</v>
      </c>
      <c r="K361" s="6" t="s">
        <v>125</v>
      </c>
      <c r="L361" s="6">
        <v>1</v>
      </c>
      <c r="M361" s="7" t="s">
        <v>128</v>
      </c>
      <c r="N361" s="6" t="str">
        <f t="shared" si="25"/>
        <v>June</v>
      </c>
      <c r="O361" s="6" t="str">
        <f t="shared" si="26"/>
        <v>Paneer Roll_Snack</v>
      </c>
      <c r="P361" s="6" t="str">
        <f t="shared" si="27"/>
        <v>Average</v>
      </c>
      <c r="Q361" s="9">
        <f t="shared" si="28"/>
        <v>22</v>
      </c>
      <c r="R361" s="6" t="str">
        <f t="shared" si="29"/>
        <v>Monday</v>
      </c>
    </row>
    <row r="362" spans="1:18">
      <c r="A362" s="3">
        <v>45802</v>
      </c>
      <c r="B362" s="6" t="s">
        <v>103</v>
      </c>
      <c r="C362" s="6" t="s">
        <v>116</v>
      </c>
      <c r="D362" s="6" t="s">
        <v>120</v>
      </c>
      <c r="E362" s="6">
        <v>42</v>
      </c>
      <c r="F362" s="7">
        <v>24</v>
      </c>
      <c r="G362" s="9">
        <v>6</v>
      </c>
      <c r="H362" s="9">
        <v>14</v>
      </c>
      <c r="I362" s="9">
        <v>192</v>
      </c>
      <c r="J362" s="6" t="s">
        <v>123</v>
      </c>
      <c r="K362" s="6" t="s">
        <v>126</v>
      </c>
      <c r="L362" s="6">
        <v>3</v>
      </c>
      <c r="M362" s="7" t="s">
        <v>127</v>
      </c>
      <c r="N362" s="6" t="str">
        <f t="shared" si="25"/>
        <v>May</v>
      </c>
      <c r="O362" s="6" t="str">
        <f t="shared" si="26"/>
        <v>Sundal_Snack</v>
      </c>
      <c r="P362" s="6" t="str">
        <f t="shared" si="27"/>
        <v>Average</v>
      </c>
      <c r="Q362" s="9">
        <f t="shared" si="28"/>
        <v>8</v>
      </c>
      <c r="R362" s="6" t="str">
        <f t="shared" si="29"/>
        <v>Sunday</v>
      </c>
    </row>
    <row r="363" spans="1:18">
      <c r="A363" s="3">
        <v>45831</v>
      </c>
      <c r="B363" s="6" t="s">
        <v>103</v>
      </c>
      <c r="C363" s="6" t="s">
        <v>117</v>
      </c>
      <c r="D363" s="6" t="s">
        <v>120</v>
      </c>
      <c r="E363" s="6">
        <v>35</v>
      </c>
      <c r="F363" s="7">
        <v>27</v>
      </c>
      <c r="G363" s="9">
        <v>18</v>
      </c>
      <c r="H363" s="9">
        <v>40</v>
      </c>
      <c r="I363" s="9">
        <v>594</v>
      </c>
      <c r="J363" s="6" t="s">
        <v>122</v>
      </c>
      <c r="K363" s="6" t="s">
        <v>125</v>
      </c>
      <c r="L363" s="6">
        <v>5</v>
      </c>
      <c r="M363" s="7" t="s">
        <v>129</v>
      </c>
      <c r="N363" s="6" t="str">
        <f t="shared" si="25"/>
        <v>June</v>
      </c>
      <c r="O363" s="6" t="str">
        <f t="shared" si="26"/>
        <v>Paneer Roll_Snack</v>
      </c>
      <c r="P363" s="6" t="str">
        <f t="shared" si="27"/>
        <v>Good</v>
      </c>
      <c r="Q363" s="9">
        <f t="shared" si="28"/>
        <v>22</v>
      </c>
      <c r="R363" s="6" t="str">
        <f t="shared" si="29"/>
        <v>Monday</v>
      </c>
    </row>
    <row r="364" spans="1:18">
      <c r="A364" s="3">
        <v>45857</v>
      </c>
      <c r="B364" s="6" t="s">
        <v>103</v>
      </c>
      <c r="C364" s="6" t="s">
        <v>110</v>
      </c>
      <c r="D364" s="6" t="s">
        <v>120</v>
      </c>
      <c r="E364" s="6">
        <v>78</v>
      </c>
      <c r="F364" s="7">
        <v>68</v>
      </c>
      <c r="G364" s="9">
        <v>5</v>
      </c>
      <c r="H364" s="9">
        <v>10</v>
      </c>
      <c r="I364" s="9">
        <v>340</v>
      </c>
      <c r="J364" s="6" t="s">
        <v>121</v>
      </c>
      <c r="K364" s="6" t="s">
        <v>126</v>
      </c>
      <c r="L364" s="6">
        <v>5</v>
      </c>
      <c r="M364" s="7" t="s">
        <v>128</v>
      </c>
      <c r="N364" s="6" t="str">
        <f t="shared" si="25"/>
        <v>July</v>
      </c>
      <c r="O364" s="6" t="str">
        <f t="shared" si="26"/>
        <v>Samosa_Snack</v>
      </c>
      <c r="P364" s="6" t="str">
        <f t="shared" si="27"/>
        <v>Good</v>
      </c>
      <c r="Q364" s="9">
        <f t="shared" si="28"/>
        <v>5</v>
      </c>
      <c r="R364" s="6" t="str">
        <f t="shared" si="29"/>
        <v>Saturday</v>
      </c>
    </row>
    <row r="365" spans="1:18">
      <c r="A365" s="3">
        <v>45819</v>
      </c>
      <c r="B365" s="6" t="s">
        <v>104</v>
      </c>
      <c r="C365" s="6" t="s">
        <v>117</v>
      </c>
      <c r="D365" s="6" t="s">
        <v>120</v>
      </c>
      <c r="E365" s="6">
        <v>69</v>
      </c>
      <c r="F365" s="7">
        <v>43</v>
      </c>
      <c r="G365" s="9">
        <v>18</v>
      </c>
      <c r="H365" s="9">
        <v>40</v>
      </c>
      <c r="I365" s="9">
        <v>946</v>
      </c>
      <c r="J365" s="6" t="s">
        <v>122</v>
      </c>
      <c r="K365" s="6" t="s">
        <v>125</v>
      </c>
      <c r="L365" s="6">
        <v>2</v>
      </c>
      <c r="M365" s="7" t="s">
        <v>129</v>
      </c>
      <c r="N365" s="6" t="str">
        <f t="shared" si="25"/>
        <v>June</v>
      </c>
      <c r="O365" s="6" t="str">
        <f t="shared" si="26"/>
        <v>Paneer Roll_Snack</v>
      </c>
      <c r="P365" s="6" t="str">
        <f t="shared" si="27"/>
        <v>Average</v>
      </c>
      <c r="Q365" s="9">
        <f t="shared" si="28"/>
        <v>22</v>
      </c>
      <c r="R365" s="6" t="str">
        <f t="shared" si="29"/>
        <v>Wednesday</v>
      </c>
    </row>
    <row r="366" spans="1:18">
      <c r="A366" s="3">
        <v>45786</v>
      </c>
      <c r="B366" s="6" t="s">
        <v>105</v>
      </c>
      <c r="C366" s="6" t="s">
        <v>107</v>
      </c>
      <c r="D366" s="6" t="s">
        <v>118</v>
      </c>
      <c r="E366" s="6">
        <v>32</v>
      </c>
      <c r="F366" s="7">
        <v>17</v>
      </c>
      <c r="G366" s="9">
        <v>10</v>
      </c>
      <c r="H366" s="9">
        <v>22</v>
      </c>
      <c r="I366" s="9">
        <v>204</v>
      </c>
      <c r="J366" s="6" t="s">
        <v>123</v>
      </c>
      <c r="K366" s="6" t="s">
        <v>125</v>
      </c>
      <c r="L366" s="6">
        <v>5</v>
      </c>
      <c r="M366" s="7" t="s">
        <v>129</v>
      </c>
      <c r="N366" s="6" t="str">
        <f t="shared" si="25"/>
        <v>May</v>
      </c>
      <c r="O366" s="6" t="str">
        <f t="shared" si="26"/>
        <v>Mojito_Beverage</v>
      </c>
      <c r="P366" s="6" t="str">
        <f t="shared" si="27"/>
        <v>Good</v>
      </c>
      <c r="Q366" s="9">
        <f t="shared" si="28"/>
        <v>12</v>
      </c>
      <c r="R366" s="6" t="str">
        <f t="shared" si="29"/>
        <v>Friday</v>
      </c>
    </row>
    <row r="367" spans="1:18">
      <c r="A367" s="3">
        <v>45797</v>
      </c>
      <c r="B367" s="6" t="s">
        <v>103</v>
      </c>
      <c r="C367" s="6" t="s">
        <v>114</v>
      </c>
      <c r="D367" s="6" t="s">
        <v>119</v>
      </c>
      <c r="E367" s="6">
        <v>90</v>
      </c>
      <c r="F367" s="7">
        <v>51</v>
      </c>
      <c r="G367" s="9">
        <v>20</v>
      </c>
      <c r="H367" s="9">
        <v>35</v>
      </c>
      <c r="I367" s="9">
        <v>765</v>
      </c>
      <c r="J367" s="6" t="s">
        <v>122</v>
      </c>
      <c r="K367" s="6" t="s">
        <v>125</v>
      </c>
      <c r="L367" s="6">
        <v>4</v>
      </c>
      <c r="M367" s="7" t="s">
        <v>128</v>
      </c>
      <c r="N367" s="6" t="str">
        <f t="shared" si="25"/>
        <v>May</v>
      </c>
      <c r="O367" s="6" t="str">
        <f t="shared" si="26"/>
        <v>Veg Pulao_Main</v>
      </c>
      <c r="P367" s="6" t="str">
        <f t="shared" si="27"/>
        <v>Good</v>
      </c>
      <c r="Q367" s="9">
        <f t="shared" si="28"/>
        <v>15</v>
      </c>
      <c r="R367" s="6" t="str">
        <f t="shared" si="29"/>
        <v>Tuesday</v>
      </c>
    </row>
    <row r="368" spans="1:18">
      <c r="A368" s="3">
        <v>45827</v>
      </c>
      <c r="B368" s="6" t="s">
        <v>103</v>
      </c>
      <c r="C368" s="6" t="s">
        <v>111</v>
      </c>
      <c r="D368" s="6" t="s">
        <v>118</v>
      </c>
      <c r="E368" s="6">
        <v>37</v>
      </c>
      <c r="F368" s="7">
        <v>18</v>
      </c>
      <c r="G368" s="9">
        <v>10</v>
      </c>
      <c r="H368" s="9">
        <v>22</v>
      </c>
      <c r="I368" s="9">
        <v>216</v>
      </c>
      <c r="J368" s="6" t="s">
        <v>123</v>
      </c>
      <c r="K368" s="6" t="s">
        <v>124</v>
      </c>
      <c r="L368" s="6">
        <v>4</v>
      </c>
      <c r="M368" s="7" t="s">
        <v>128</v>
      </c>
      <c r="N368" s="6" t="str">
        <f t="shared" si="25"/>
        <v>June</v>
      </c>
      <c r="O368" s="6" t="str">
        <f t="shared" si="26"/>
        <v>Lemon Juice_Beverage</v>
      </c>
      <c r="P368" s="6" t="str">
        <f t="shared" si="27"/>
        <v>Good</v>
      </c>
      <c r="Q368" s="9">
        <f t="shared" si="28"/>
        <v>12</v>
      </c>
      <c r="R368" s="6" t="str">
        <f t="shared" si="29"/>
        <v>Thursday</v>
      </c>
    </row>
    <row r="369" spans="1:18">
      <c r="A369" s="3">
        <v>45858</v>
      </c>
      <c r="B369" s="6" t="s">
        <v>103</v>
      </c>
      <c r="C369" s="6" t="s">
        <v>116</v>
      </c>
      <c r="D369" s="6" t="s">
        <v>120</v>
      </c>
      <c r="E369" s="6">
        <v>100</v>
      </c>
      <c r="F369" s="7">
        <v>35</v>
      </c>
      <c r="G369" s="9">
        <v>6</v>
      </c>
      <c r="H369" s="9">
        <v>14</v>
      </c>
      <c r="I369" s="9">
        <v>280</v>
      </c>
      <c r="J369" s="6" t="s">
        <v>121</v>
      </c>
      <c r="K369" s="6" t="s">
        <v>124</v>
      </c>
      <c r="L369" s="6">
        <v>1</v>
      </c>
      <c r="M369" s="7" t="s">
        <v>128</v>
      </c>
      <c r="N369" s="6" t="str">
        <f t="shared" si="25"/>
        <v>July</v>
      </c>
      <c r="O369" s="6" t="str">
        <f t="shared" si="26"/>
        <v>Sundal_Snack</v>
      </c>
      <c r="P369" s="6" t="str">
        <f t="shared" si="27"/>
        <v>Average</v>
      </c>
      <c r="Q369" s="9">
        <f t="shared" si="28"/>
        <v>8</v>
      </c>
      <c r="R369" s="6" t="str">
        <f t="shared" si="29"/>
        <v>Sunday</v>
      </c>
    </row>
    <row r="370" spans="1:18">
      <c r="A370" s="3">
        <v>45825</v>
      </c>
      <c r="B370" s="6" t="s">
        <v>105</v>
      </c>
      <c r="C370" s="6" t="s">
        <v>113</v>
      </c>
      <c r="D370" s="6" t="s">
        <v>119</v>
      </c>
      <c r="E370" s="6">
        <v>68</v>
      </c>
      <c r="F370" s="7">
        <v>52</v>
      </c>
      <c r="G370" s="9">
        <v>8</v>
      </c>
      <c r="H370" s="9">
        <v>20</v>
      </c>
      <c r="I370" s="9">
        <v>624</v>
      </c>
      <c r="J370" s="6" t="s">
        <v>123</v>
      </c>
      <c r="K370" s="6" t="s">
        <v>124</v>
      </c>
      <c r="L370" s="6">
        <v>2</v>
      </c>
      <c r="M370" s="7" t="s">
        <v>127</v>
      </c>
      <c r="N370" s="6" t="str">
        <f t="shared" si="25"/>
        <v>June</v>
      </c>
      <c r="O370" s="6" t="str">
        <f t="shared" si="26"/>
        <v>Idli_Main</v>
      </c>
      <c r="P370" s="6" t="str">
        <f t="shared" si="27"/>
        <v>Average</v>
      </c>
      <c r="Q370" s="9">
        <f t="shared" si="28"/>
        <v>12</v>
      </c>
      <c r="R370" s="6" t="str">
        <f t="shared" si="29"/>
        <v>Tuesday</v>
      </c>
    </row>
    <row r="371" spans="1:18">
      <c r="A371" s="3">
        <v>45807</v>
      </c>
      <c r="B371" s="6" t="s">
        <v>104</v>
      </c>
      <c r="C371" s="6" t="s">
        <v>114</v>
      </c>
      <c r="D371" s="6" t="s">
        <v>119</v>
      </c>
      <c r="E371" s="6">
        <v>30</v>
      </c>
      <c r="F371" s="7">
        <v>14</v>
      </c>
      <c r="G371" s="9">
        <v>20</v>
      </c>
      <c r="H371" s="9">
        <v>35</v>
      </c>
      <c r="I371" s="9">
        <v>210</v>
      </c>
      <c r="J371" s="6" t="s">
        <v>121</v>
      </c>
      <c r="K371" s="6" t="s">
        <v>126</v>
      </c>
      <c r="L371" s="6">
        <v>4</v>
      </c>
      <c r="M371" s="7" t="s">
        <v>128</v>
      </c>
      <c r="N371" s="6" t="str">
        <f t="shared" si="25"/>
        <v>May</v>
      </c>
      <c r="O371" s="6" t="str">
        <f t="shared" si="26"/>
        <v>Veg Pulao_Main</v>
      </c>
      <c r="P371" s="6" t="str">
        <f t="shared" si="27"/>
        <v>Good</v>
      </c>
      <c r="Q371" s="9">
        <f t="shared" si="28"/>
        <v>15</v>
      </c>
      <c r="R371" s="6" t="str">
        <f t="shared" si="29"/>
        <v>Friday</v>
      </c>
    </row>
    <row r="372" spans="1:18">
      <c r="A372" s="3">
        <v>45822</v>
      </c>
      <c r="B372" s="6" t="s">
        <v>103</v>
      </c>
      <c r="C372" s="6" t="s">
        <v>113</v>
      </c>
      <c r="D372" s="6" t="s">
        <v>119</v>
      </c>
      <c r="E372" s="6">
        <v>95</v>
      </c>
      <c r="F372" s="7">
        <v>24</v>
      </c>
      <c r="G372" s="9">
        <v>8</v>
      </c>
      <c r="H372" s="9">
        <v>20</v>
      </c>
      <c r="I372" s="9">
        <v>288</v>
      </c>
      <c r="J372" s="6" t="s">
        <v>121</v>
      </c>
      <c r="K372" s="6" t="s">
        <v>125</v>
      </c>
      <c r="L372" s="6">
        <v>3</v>
      </c>
      <c r="M372" s="7" t="s">
        <v>128</v>
      </c>
      <c r="N372" s="6" t="str">
        <f t="shared" si="25"/>
        <v>June</v>
      </c>
      <c r="O372" s="6" t="str">
        <f t="shared" si="26"/>
        <v>Idli_Main</v>
      </c>
      <c r="P372" s="6" t="str">
        <f t="shared" si="27"/>
        <v>Average</v>
      </c>
      <c r="Q372" s="9">
        <f t="shared" si="28"/>
        <v>12</v>
      </c>
      <c r="R372" s="6" t="str">
        <f t="shared" si="29"/>
        <v>Saturday</v>
      </c>
    </row>
    <row r="373" spans="1:18">
      <c r="A373" s="3">
        <v>45864</v>
      </c>
      <c r="B373" s="6" t="s">
        <v>105</v>
      </c>
      <c r="C373" s="6" t="s">
        <v>116</v>
      </c>
      <c r="D373" s="6" t="s">
        <v>120</v>
      </c>
      <c r="E373" s="6">
        <v>37</v>
      </c>
      <c r="F373" s="7">
        <v>8</v>
      </c>
      <c r="G373" s="9">
        <v>6</v>
      </c>
      <c r="H373" s="9">
        <v>14</v>
      </c>
      <c r="I373" s="9">
        <v>64</v>
      </c>
      <c r="J373" s="6" t="s">
        <v>122</v>
      </c>
      <c r="K373" s="6" t="s">
        <v>125</v>
      </c>
      <c r="L373" s="6">
        <v>4</v>
      </c>
      <c r="M373" s="7" t="s">
        <v>127</v>
      </c>
      <c r="N373" s="6" t="str">
        <f t="shared" si="25"/>
        <v>July</v>
      </c>
      <c r="O373" s="6" t="str">
        <f t="shared" si="26"/>
        <v>Sundal_Snack</v>
      </c>
      <c r="P373" s="6" t="str">
        <f t="shared" si="27"/>
        <v>Good</v>
      </c>
      <c r="Q373" s="9">
        <f t="shared" si="28"/>
        <v>8</v>
      </c>
      <c r="R373" s="6" t="str">
        <f t="shared" si="29"/>
        <v>Saturday</v>
      </c>
    </row>
    <row r="374" spans="1:18">
      <c r="A374" s="3">
        <v>45780</v>
      </c>
      <c r="B374" s="6" t="s">
        <v>104</v>
      </c>
      <c r="C374" s="6" t="s">
        <v>117</v>
      </c>
      <c r="D374" s="6" t="s">
        <v>120</v>
      </c>
      <c r="E374" s="6">
        <v>13</v>
      </c>
      <c r="F374" s="7">
        <v>5</v>
      </c>
      <c r="G374" s="9">
        <v>18</v>
      </c>
      <c r="H374" s="9">
        <v>40</v>
      </c>
      <c r="I374" s="9">
        <v>110</v>
      </c>
      <c r="J374" s="6" t="s">
        <v>123</v>
      </c>
      <c r="K374" s="6" t="s">
        <v>125</v>
      </c>
      <c r="L374" s="6">
        <v>4</v>
      </c>
      <c r="M374" s="7" t="s">
        <v>129</v>
      </c>
      <c r="N374" s="6" t="str">
        <f t="shared" si="25"/>
        <v>May</v>
      </c>
      <c r="O374" s="6" t="str">
        <f t="shared" si="26"/>
        <v>Paneer Roll_Snack</v>
      </c>
      <c r="P374" s="6" t="str">
        <f t="shared" si="27"/>
        <v>Good</v>
      </c>
      <c r="Q374" s="9">
        <f t="shared" si="28"/>
        <v>22</v>
      </c>
      <c r="R374" s="6" t="str">
        <f t="shared" si="29"/>
        <v>Saturday</v>
      </c>
    </row>
    <row r="375" spans="1:18">
      <c r="A375" s="3">
        <v>45852</v>
      </c>
      <c r="B375" s="6" t="s">
        <v>103</v>
      </c>
      <c r="C375" s="6" t="s">
        <v>112</v>
      </c>
      <c r="D375" s="6" t="s">
        <v>118</v>
      </c>
      <c r="E375" s="6">
        <v>16</v>
      </c>
      <c r="F375" s="7">
        <v>12</v>
      </c>
      <c r="G375" s="9">
        <v>12</v>
      </c>
      <c r="H375" s="9">
        <v>28</v>
      </c>
      <c r="I375" s="9">
        <v>192</v>
      </c>
      <c r="J375" s="6" t="s">
        <v>121</v>
      </c>
      <c r="K375" s="6" t="s">
        <v>124</v>
      </c>
      <c r="L375" s="6">
        <v>2</v>
      </c>
      <c r="M375" s="7" t="s">
        <v>128</v>
      </c>
      <c r="N375" s="6" t="str">
        <f t="shared" si="25"/>
        <v>July</v>
      </c>
      <c r="O375" s="6" t="str">
        <f t="shared" si="26"/>
        <v>Cold Coffee_Beverage</v>
      </c>
      <c r="P375" s="6" t="str">
        <f t="shared" si="27"/>
        <v>Average</v>
      </c>
      <c r="Q375" s="9">
        <f t="shared" si="28"/>
        <v>16</v>
      </c>
      <c r="R375" s="6" t="str">
        <f t="shared" si="29"/>
        <v>Monday</v>
      </c>
    </row>
    <row r="376" spans="1:18">
      <c r="A376" s="3">
        <v>45857</v>
      </c>
      <c r="B376" s="6" t="s">
        <v>103</v>
      </c>
      <c r="C376" s="6" t="s">
        <v>110</v>
      </c>
      <c r="D376" s="6" t="s">
        <v>120</v>
      </c>
      <c r="E376" s="6">
        <v>31</v>
      </c>
      <c r="F376" s="7">
        <v>20</v>
      </c>
      <c r="G376" s="9">
        <v>5</v>
      </c>
      <c r="H376" s="9">
        <v>10</v>
      </c>
      <c r="I376" s="9">
        <v>100</v>
      </c>
      <c r="J376" s="6" t="s">
        <v>122</v>
      </c>
      <c r="K376" s="6" t="s">
        <v>126</v>
      </c>
      <c r="L376" s="6">
        <v>3</v>
      </c>
      <c r="M376" s="7" t="s">
        <v>127</v>
      </c>
      <c r="N376" s="6" t="str">
        <f t="shared" si="25"/>
        <v>July</v>
      </c>
      <c r="O376" s="6" t="str">
        <f t="shared" si="26"/>
        <v>Samosa_Snack</v>
      </c>
      <c r="P376" s="6" t="str">
        <f t="shared" si="27"/>
        <v>Average</v>
      </c>
      <c r="Q376" s="9">
        <f t="shared" si="28"/>
        <v>5</v>
      </c>
      <c r="R376" s="6" t="str">
        <f t="shared" si="29"/>
        <v>Saturday</v>
      </c>
    </row>
    <row r="377" spans="1:18">
      <c r="A377" s="3">
        <v>45835</v>
      </c>
      <c r="B377" s="6" t="s">
        <v>104</v>
      </c>
      <c r="C377" s="6" t="s">
        <v>109</v>
      </c>
      <c r="D377" s="6" t="s">
        <v>120</v>
      </c>
      <c r="E377" s="6">
        <v>51</v>
      </c>
      <c r="F377" s="7">
        <v>46</v>
      </c>
      <c r="G377" s="9">
        <v>15</v>
      </c>
      <c r="H377" s="9">
        <v>30</v>
      </c>
      <c r="I377" s="9">
        <v>690</v>
      </c>
      <c r="J377" s="6" t="s">
        <v>122</v>
      </c>
      <c r="K377" s="6" t="s">
        <v>125</v>
      </c>
      <c r="L377" s="6">
        <v>2</v>
      </c>
      <c r="M377" s="7" t="s">
        <v>129</v>
      </c>
      <c r="N377" s="6" t="str">
        <f t="shared" si="25"/>
        <v>June</v>
      </c>
      <c r="O377" s="6" t="str">
        <f t="shared" si="26"/>
        <v>Grilled Sandwich_Snack</v>
      </c>
      <c r="P377" s="6" t="str">
        <f t="shared" si="27"/>
        <v>Average</v>
      </c>
      <c r="Q377" s="9">
        <f t="shared" si="28"/>
        <v>15</v>
      </c>
      <c r="R377" s="6" t="str">
        <f t="shared" si="29"/>
        <v>Friday</v>
      </c>
    </row>
    <row r="378" spans="1:18">
      <c r="A378" s="3">
        <v>45855</v>
      </c>
      <c r="B378" s="6" t="s">
        <v>105</v>
      </c>
      <c r="C378" s="6" t="s">
        <v>114</v>
      </c>
      <c r="D378" s="6" t="s">
        <v>119</v>
      </c>
      <c r="E378" s="6">
        <v>97</v>
      </c>
      <c r="F378" s="7">
        <v>58</v>
      </c>
      <c r="G378" s="9">
        <v>20</v>
      </c>
      <c r="H378" s="9">
        <v>35</v>
      </c>
      <c r="I378" s="9">
        <v>870</v>
      </c>
      <c r="J378" s="6" t="s">
        <v>122</v>
      </c>
      <c r="K378" s="6" t="s">
        <v>125</v>
      </c>
      <c r="L378" s="6">
        <v>2</v>
      </c>
      <c r="M378" s="7" t="s">
        <v>129</v>
      </c>
      <c r="N378" s="6" t="str">
        <f t="shared" si="25"/>
        <v>July</v>
      </c>
      <c r="O378" s="6" t="str">
        <f t="shared" si="26"/>
        <v>Veg Pulao_Main</v>
      </c>
      <c r="P378" s="6" t="str">
        <f t="shared" si="27"/>
        <v>Average</v>
      </c>
      <c r="Q378" s="9">
        <f t="shared" si="28"/>
        <v>15</v>
      </c>
      <c r="R378" s="6" t="str">
        <f t="shared" si="29"/>
        <v>Thursday</v>
      </c>
    </row>
    <row r="379" spans="1:18">
      <c r="A379" s="3">
        <v>45785</v>
      </c>
      <c r="B379" s="6" t="s">
        <v>103</v>
      </c>
      <c r="C379" s="6" t="s">
        <v>113</v>
      </c>
      <c r="D379" s="6" t="s">
        <v>119</v>
      </c>
      <c r="E379" s="6">
        <v>22</v>
      </c>
      <c r="F379" s="7">
        <v>6</v>
      </c>
      <c r="G379" s="9">
        <v>8</v>
      </c>
      <c r="H379" s="9">
        <v>20</v>
      </c>
      <c r="I379" s="9">
        <v>72</v>
      </c>
      <c r="J379" s="6" t="s">
        <v>121</v>
      </c>
      <c r="K379" s="6" t="s">
        <v>124</v>
      </c>
      <c r="L379" s="6">
        <v>5</v>
      </c>
      <c r="M379" s="7" t="s">
        <v>127</v>
      </c>
      <c r="N379" s="6" t="str">
        <f t="shared" si="25"/>
        <v>May</v>
      </c>
      <c r="O379" s="6" t="str">
        <f t="shared" si="26"/>
        <v>Idli_Main</v>
      </c>
      <c r="P379" s="6" t="str">
        <f t="shared" si="27"/>
        <v>Good</v>
      </c>
      <c r="Q379" s="9">
        <f t="shared" si="28"/>
        <v>12</v>
      </c>
      <c r="R379" s="6" t="str">
        <f t="shared" si="29"/>
        <v>Thursday</v>
      </c>
    </row>
    <row r="380" spans="1:18">
      <c r="A380" s="3">
        <v>45782</v>
      </c>
      <c r="B380" s="6" t="s">
        <v>103</v>
      </c>
      <c r="C380" s="6" t="s">
        <v>114</v>
      </c>
      <c r="D380" s="6" t="s">
        <v>119</v>
      </c>
      <c r="E380" s="6">
        <v>17</v>
      </c>
      <c r="F380" s="7">
        <v>14</v>
      </c>
      <c r="G380" s="9">
        <v>20</v>
      </c>
      <c r="H380" s="9">
        <v>35</v>
      </c>
      <c r="I380" s="9">
        <v>210</v>
      </c>
      <c r="J380" s="6" t="s">
        <v>121</v>
      </c>
      <c r="K380" s="6" t="s">
        <v>124</v>
      </c>
      <c r="L380" s="6">
        <v>1</v>
      </c>
      <c r="M380" s="7" t="s">
        <v>127</v>
      </c>
      <c r="N380" s="6" t="str">
        <f t="shared" si="25"/>
        <v>May</v>
      </c>
      <c r="O380" s="6" t="str">
        <f t="shared" si="26"/>
        <v>Veg Pulao_Main</v>
      </c>
      <c r="P380" s="6" t="str">
        <f t="shared" si="27"/>
        <v>Average</v>
      </c>
      <c r="Q380" s="9">
        <f t="shared" si="28"/>
        <v>15</v>
      </c>
      <c r="R380" s="6" t="str">
        <f t="shared" si="29"/>
        <v>Monday</v>
      </c>
    </row>
    <row r="381" spans="1:18">
      <c r="A381" s="3">
        <v>45840</v>
      </c>
      <c r="B381" s="6" t="s">
        <v>104</v>
      </c>
      <c r="C381" s="6" t="s">
        <v>110</v>
      </c>
      <c r="D381" s="6" t="s">
        <v>120</v>
      </c>
      <c r="E381" s="6">
        <v>67</v>
      </c>
      <c r="F381" s="7">
        <v>46</v>
      </c>
      <c r="G381" s="9">
        <v>5</v>
      </c>
      <c r="H381" s="9">
        <v>10</v>
      </c>
      <c r="I381" s="9">
        <v>230</v>
      </c>
      <c r="J381" s="6" t="s">
        <v>121</v>
      </c>
      <c r="K381" s="6" t="s">
        <v>124</v>
      </c>
      <c r="L381" s="6">
        <v>3</v>
      </c>
      <c r="M381" s="7" t="s">
        <v>128</v>
      </c>
      <c r="N381" s="6" t="str">
        <f t="shared" si="25"/>
        <v>July</v>
      </c>
      <c r="O381" s="6" t="str">
        <f t="shared" si="26"/>
        <v>Samosa_Snack</v>
      </c>
      <c r="P381" s="6" t="str">
        <f t="shared" si="27"/>
        <v>Average</v>
      </c>
      <c r="Q381" s="9">
        <f t="shared" si="28"/>
        <v>5</v>
      </c>
      <c r="R381" s="6" t="str">
        <f t="shared" si="29"/>
        <v>Wednesday</v>
      </c>
    </row>
    <row r="382" spans="1:18">
      <c r="A382" s="3">
        <v>45807</v>
      </c>
      <c r="B382" s="6" t="s">
        <v>103</v>
      </c>
      <c r="C382" s="6" t="s">
        <v>114</v>
      </c>
      <c r="D382" s="6" t="s">
        <v>119</v>
      </c>
      <c r="E382" s="6">
        <v>85</v>
      </c>
      <c r="F382" s="7">
        <v>31</v>
      </c>
      <c r="G382" s="9">
        <v>20</v>
      </c>
      <c r="H382" s="9">
        <v>35</v>
      </c>
      <c r="I382" s="9">
        <v>465</v>
      </c>
      <c r="J382" s="6" t="s">
        <v>121</v>
      </c>
      <c r="K382" s="6" t="s">
        <v>124</v>
      </c>
      <c r="L382" s="6">
        <v>5</v>
      </c>
      <c r="M382" s="7" t="s">
        <v>128</v>
      </c>
      <c r="N382" s="6" t="str">
        <f t="shared" si="25"/>
        <v>May</v>
      </c>
      <c r="O382" s="6" t="str">
        <f t="shared" si="26"/>
        <v>Veg Pulao_Main</v>
      </c>
      <c r="P382" s="6" t="str">
        <f t="shared" si="27"/>
        <v>Good</v>
      </c>
      <c r="Q382" s="9">
        <f t="shared" si="28"/>
        <v>15</v>
      </c>
      <c r="R382" s="6" t="str">
        <f t="shared" si="29"/>
        <v>Friday</v>
      </c>
    </row>
    <row r="383" spans="1:18">
      <c r="A383" s="3">
        <v>45842</v>
      </c>
      <c r="B383" s="6" t="s">
        <v>103</v>
      </c>
      <c r="C383" s="6" t="s">
        <v>107</v>
      </c>
      <c r="D383" s="6" t="s">
        <v>118</v>
      </c>
      <c r="E383" s="6">
        <v>47</v>
      </c>
      <c r="F383" s="7">
        <v>7</v>
      </c>
      <c r="G383" s="9">
        <v>10</v>
      </c>
      <c r="H383" s="9">
        <v>22</v>
      </c>
      <c r="I383" s="9">
        <v>84</v>
      </c>
      <c r="J383" s="6" t="s">
        <v>122</v>
      </c>
      <c r="K383" s="6" t="s">
        <v>126</v>
      </c>
      <c r="L383" s="6">
        <v>5</v>
      </c>
      <c r="M383" s="7" t="s">
        <v>129</v>
      </c>
      <c r="N383" s="6" t="str">
        <f t="shared" si="25"/>
        <v>July</v>
      </c>
      <c r="O383" s="6" t="str">
        <f t="shared" si="26"/>
        <v>Mojito_Beverage</v>
      </c>
      <c r="P383" s="6" t="str">
        <f t="shared" si="27"/>
        <v>Good</v>
      </c>
      <c r="Q383" s="9">
        <f t="shared" si="28"/>
        <v>12</v>
      </c>
      <c r="R383" s="6" t="str">
        <f t="shared" si="29"/>
        <v>Friday</v>
      </c>
    </row>
    <row r="384" spans="1:18">
      <c r="A384" s="3">
        <v>45780</v>
      </c>
      <c r="B384" s="6" t="s">
        <v>104</v>
      </c>
      <c r="C384" s="6" t="s">
        <v>106</v>
      </c>
      <c r="D384" s="6" t="s">
        <v>118</v>
      </c>
      <c r="E384" s="6">
        <v>80</v>
      </c>
      <c r="F384" s="7">
        <v>19</v>
      </c>
      <c r="G384" s="9">
        <v>12</v>
      </c>
      <c r="H384" s="9">
        <v>25</v>
      </c>
      <c r="I384" s="9">
        <v>247</v>
      </c>
      <c r="J384" s="6" t="s">
        <v>122</v>
      </c>
      <c r="K384" s="6" t="s">
        <v>126</v>
      </c>
      <c r="L384" s="6">
        <v>5</v>
      </c>
      <c r="M384" s="7" t="s">
        <v>129</v>
      </c>
      <c r="N384" s="6" t="str">
        <f t="shared" si="25"/>
        <v>May</v>
      </c>
      <c r="O384" s="6" t="str">
        <f t="shared" si="26"/>
        <v>Mango Lassi_Beverage</v>
      </c>
      <c r="P384" s="6" t="str">
        <f t="shared" si="27"/>
        <v>Good</v>
      </c>
      <c r="Q384" s="9">
        <f t="shared" si="28"/>
        <v>13</v>
      </c>
      <c r="R384" s="6" t="str">
        <f t="shared" si="29"/>
        <v>Saturday</v>
      </c>
    </row>
    <row r="385" spans="1:18">
      <c r="A385" s="3">
        <v>45808</v>
      </c>
      <c r="B385" s="6" t="s">
        <v>104</v>
      </c>
      <c r="C385" s="6" t="s">
        <v>108</v>
      </c>
      <c r="D385" s="6" t="s">
        <v>119</v>
      </c>
      <c r="E385" s="6">
        <v>72</v>
      </c>
      <c r="F385" s="7">
        <v>17</v>
      </c>
      <c r="G385" s="9">
        <v>25</v>
      </c>
      <c r="H385" s="9">
        <v>45</v>
      </c>
      <c r="I385" s="9">
        <v>340</v>
      </c>
      <c r="J385" s="6" t="s">
        <v>123</v>
      </c>
      <c r="K385" s="6" t="s">
        <v>124</v>
      </c>
      <c r="L385" s="6">
        <v>5</v>
      </c>
      <c r="M385" s="7" t="s">
        <v>128</v>
      </c>
      <c r="N385" s="6" t="str">
        <f t="shared" si="25"/>
        <v>May</v>
      </c>
      <c r="O385" s="6" t="str">
        <f t="shared" si="26"/>
        <v>Chole Bhature_Main</v>
      </c>
      <c r="P385" s="6" t="str">
        <f t="shared" si="27"/>
        <v>Good</v>
      </c>
      <c r="Q385" s="9">
        <f t="shared" si="28"/>
        <v>20</v>
      </c>
      <c r="R385" s="6" t="str">
        <f t="shared" si="29"/>
        <v>Saturday</v>
      </c>
    </row>
    <row r="386" spans="1:18">
      <c r="A386" s="3">
        <v>45827</v>
      </c>
      <c r="B386" s="6" t="s">
        <v>104</v>
      </c>
      <c r="C386" s="6" t="s">
        <v>115</v>
      </c>
      <c r="D386" s="6" t="s">
        <v>119</v>
      </c>
      <c r="E386" s="6">
        <v>62</v>
      </c>
      <c r="F386" s="7">
        <v>10</v>
      </c>
      <c r="G386" s="9">
        <v>6</v>
      </c>
      <c r="H386" s="9">
        <v>12</v>
      </c>
      <c r="I386" s="9">
        <v>60</v>
      </c>
      <c r="J386" s="6" t="s">
        <v>121</v>
      </c>
      <c r="K386" s="6" t="s">
        <v>125</v>
      </c>
      <c r="L386" s="6">
        <v>5</v>
      </c>
      <c r="M386" s="7" t="s">
        <v>128</v>
      </c>
      <c r="N386" s="6" t="str">
        <f t="shared" ref="N386:N449" si="30">TEXT(A386,"mmmm")</f>
        <v>June</v>
      </c>
      <c r="O386" s="6" t="str">
        <f t="shared" ref="O386:O449" si="31">C386 &amp; "_" &amp; D386</f>
        <v>Chapati_Main</v>
      </c>
      <c r="P386" s="6" t="str">
        <f t="shared" ref="P386:P449" si="32">IF(L386&gt;=4,"Good",IF(L386,"Average","Poor"))</f>
        <v>Good</v>
      </c>
      <c r="Q386" s="9">
        <f t="shared" ref="Q386:Q449" si="33">H386 - G386</f>
        <v>6</v>
      </c>
      <c r="R386" s="6" t="str">
        <f t="shared" ref="R386:R449" si="34">TEXT(A386,"dddd")</f>
        <v>Thursday</v>
      </c>
    </row>
    <row r="387" spans="1:18">
      <c r="A387" s="3">
        <v>45841</v>
      </c>
      <c r="B387" s="6" t="s">
        <v>105</v>
      </c>
      <c r="C387" s="6" t="s">
        <v>116</v>
      </c>
      <c r="D387" s="6" t="s">
        <v>120</v>
      </c>
      <c r="E387" s="6">
        <v>72</v>
      </c>
      <c r="F387" s="7">
        <v>17</v>
      </c>
      <c r="G387" s="9">
        <v>6</v>
      </c>
      <c r="H387" s="9">
        <v>14</v>
      </c>
      <c r="I387" s="9">
        <v>136</v>
      </c>
      <c r="J387" s="6" t="s">
        <v>123</v>
      </c>
      <c r="K387" s="6" t="s">
        <v>126</v>
      </c>
      <c r="L387" s="6">
        <v>5</v>
      </c>
      <c r="M387" s="7" t="s">
        <v>129</v>
      </c>
      <c r="N387" s="6" t="str">
        <f t="shared" si="30"/>
        <v>July</v>
      </c>
      <c r="O387" s="6" t="str">
        <f t="shared" si="31"/>
        <v>Sundal_Snack</v>
      </c>
      <c r="P387" s="6" t="str">
        <f t="shared" si="32"/>
        <v>Good</v>
      </c>
      <c r="Q387" s="9">
        <f t="shared" si="33"/>
        <v>8</v>
      </c>
      <c r="R387" s="6" t="str">
        <f t="shared" si="34"/>
        <v>Thursday</v>
      </c>
    </row>
    <row r="388" spans="1:18">
      <c r="A388" s="3">
        <v>45862</v>
      </c>
      <c r="B388" s="6" t="s">
        <v>104</v>
      </c>
      <c r="C388" s="6" t="s">
        <v>116</v>
      </c>
      <c r="D388" s="6" t="s">
        <v>120</v>
      </c>
      <c r="E388" s="6">
        <v>69</v>
      </c>
      <c r="F388" s="7">
        <v>31</v>
      </c>
      <c r="G388" s="9">
        <v>6</v>
      </c>
      <c r="H388" s="9">
        <v>14</v>
      </c>
      <c r="I388" s="9">
        <v>248</v>
      </c>
      <c r="J388" s="6" t="s">
        <v>123</v>
      </c>
      <c r="K388" s="6" t="s">
        <v>126</v>
      </c>
      <c r="L388" s="6">
        <v>3</v>
      </c>
      <c r="M388" s="7" t="s">
        <v>129</v>
      </c>
      <c r="N388" s="6" t="str">
        <f t="shared" si="30"/>
        <v>July</v>
      </c>
      <c r="O388" s="6" t="str">
        <f t="shared" si="31"/>
        <v>Sundal_Snack</v>
      </c>
      <c r="P388" s="6" t="str">
        <f t="shared" si="32"/>
        <v>Average</v>
      </c>
      <c r="Q388" s="9">
        <f t="shared" si="33"/>
        <v>8</v>
      </c>
      <c r="R388" s="6" t="str">
        <f t="shared" si="34"/>
        <v>Thursday</v>
      </c>
    </row>
    <row r="389" spans="1:18">
      <c r="A389" s="3">
        <v>45810</v>
      </c>
      <c r="B389" s="6" t="s">
        <v>105</v>
      </c>
      <c r="C389" s="6" t="s">
        <v>117</v>
      </c>
      <c r="D389" s="6" t="s">
        <v>120</v>
      </c>
      <c r="E389" s="6">
        <v>21</v>
      </c>
      <c r="F389" s="7">
        <v>6</v>
      </c>
      <c r="G389" s="9">
        <v>18</v>
      </c>
      <c r="H389" s="9">
        <v>40</v>
      </c>
      <c r="I389" s="9">
        <v>132</v>
      </c>
      <c r="J389" s="6" t="s">
        <v>122</v>
      </c>
      <c r="K389" s="6" t="s">
        <v>126</v>
      </c>
      <c r="L389" s="6">
        <v>5</v>
      </c>
      <c r="M389" s="7" t="s">
        <v>127</v>
      </c>
      <c r="N389" s="6" t="str">
        <f t="shared" si="30"/>
        <v>June</v>
      </c>
      <c r="O389" s="6" t="str">
        <f t="shared" si="31"/>
        <v>Paneer Roll_Snack</v>
      </c>
      <c r="P389" s="6" t="str">
        <f t="shared" si="32"/>
        <v>Good</v>
      </c>
      <c r="Q389" s="9">
        <f t="shared" si="33"/>
        <v>22</v>
      </c>
      <c r="R389" s="6" t="str">
        <f t="shared" si="34"/>
        <v>Monday</v>
      </c>
    </row>
    <row r="390" spans="1:18">
      <c r="A390" s="3">
        <v>45843</v>
      </c>
      <c r="B390" s="6" t="s">
        <v>105</v>
      </c>
      <c r="C390" s="6" t="s">
        <v>113</v>
      </c>
      <c r="D390" s="6" t="s">
        <v>119</v>
      </c>
      <c r="E390" s="6">
        <v>54</v>
      </c>
      <c r="F390" s="7">
        <v>51</v>
      </c>
      <c r="G390" s="9">
        <v>8</v>
      </c>
      <c r="H390" s="9">
        <v>20</v>
      </c>
      <c r="I390" s="9">
        <v>612</v>
      </c>
      <c r="J390" s="6" t="s">
        <v>123</v>
      </c>
      <c r="K390" s="6" t="s">
        <v>126</v>
      </c>
      <c r="L390" s="6">
        <v>5</v>
      </c>
      <c r="M390" s="7" t="s">
        <v>129</v>
      </c>
      <c r="N390" s="6" t="str">
        <f t="shared" si="30"/>
        <v>July</v>
      </c>
      <c r="O390" s="6" t="str">
        <f t="shared" si="31"/>
        <v>Idli_Main</v>
      </c>
      <c r="P390" s="6" t="str">
        <f t="shared" si="32"/>
        <v>Good</v>
      </c>
      <c r="Q390" s="9">
        <f t="shared" si="33"/>
        <v>12</v>
      </c>
      <c r="R390" s="6" t="str">
        <f t="shared" si="34"/>
        <v>Saturday</v>
      </c>
    </row>
    <row r="391" spans="1:18">
      <c r="A391" s="3">
        <v>45827</v>
      </c>
      <c r="B391" s="6" t="s">
        <v>105</v>
      </c>
      <c r="C391" s="6" t="s">
        <v>117</v>
      </c>
      <c r="D391" s="6" t="s">
        <v>120</v>
      </c>
      <c r="E391" s="6">
        <v>86</v>
      </c>
      <c r="F391" s="7">
        <v>17</v>
      </c>
      <c r="G391" s="9">
        <v>18</v>
      </c>
      <c r="H391" s="9">
        <v>40</v>
      </c>
      <c r="I391" s="9">
        <v>374</v>
      </c>
      <c r="J391" s="6" t="s">
        <v>123</v>
      </c>
      <c r="K391" s="6" t="s">
        <v>124</v>
      </c>
      <c r="L391" s="6">
        <v>3</v>
      </c>
      <c r="M391" s="7" t="s">
        <v>129</v>
      </c>
      <c r="N391" s="6" t="str">
        <f t="shared" si="30"/>
        <v>June</v>
      </c>
      <c r="O391" s="6" t="str">
        <f t="shared" si="31"/>
        <v>Paneer Roll_Snack</v>
      </c>
      <c r="P391" s="6" t="str">
        <f t="shared" si="32"/>
        <v>Average</v>
      </c>
      <c r="Q391" s="9">
        <f t="shared" si="33"/>
        <v>22</v>
      </c>
      <c r="R391" s="6" t="str">
        <f t="shared" si="34"/>
        <v>Thursday</v>
      </c>
    </row>
    <row r="392" spans="1:18">
      <c r="A392" s="3">
        <v>45830</v>
      </c>
      <c r="B392" s="6" t="s">
        <v>104</v>
      </c>
      <c r="C392" s="6" t="s">
        <v>113</v>
      </c>
      <c r="D392" s="6" t="s">
        <v>119</v>
      </c>
      <c r="E392" s="6">
        <v>66</v>
      </c>
      <c r="F392" s="7">
        <v>58</v>
      </c>
      <c r="G392" s="9">
        <v>8</v>
      </c>
      <c r="H392" s="9">
        <v>20</v>
      </c>
      <c r="I392" s="9">
        <v>696</v>
      </c>
      <c r="J392" s="6" t="s">
        <v>122</v>
      </c>
      <c r="K392" s="6" t="s">
        <v>126</v>
      </c>
      <c r="L392" s="6">
        <v>3</v>
      </c>
      <c r="M392" s="7" t="s">
        <v>127</v>
      </c>
      <c r="N392" s="6" t="str">
        <f t="shared" si="30"/>
        <v>June</v>
      </c>
      <c r="O392" s="6" t="str">
        <f t="shared" si="31"/>
        <v>Idli_Main</v>
      </c>
      <c r="P392" s="6" t="str">
        <f t="shared" si="32"/>
        <v>Average</v>
      </c>
      <c r="Q392" s="9">
        <f t="shared" si="33"/>
        <v>12</v>
      </c>
      <c r="R392" s="6" t="str">
        <f t="shared" si="34"/>
        <v>Sunday</v>
      </c>
    </row>
    <row r="393" spans="1:18">
      <c r="A393" s="3">
        <v>45863</v>
      </c>
      <c r="B393" s="6" t="s">
        <v>104</v>
      </c>
      <c r="C393" s="6" t="s">
        <v>111</v>
      </c>
      <c r="D393" s="6" t="s">
        <v>118</v>
      </c>
      <c r="E393" s="6">
        <v>23</v>
      </c>
      <c r="F393" s="7">
        <v>18</v>
      </c>
      <c r="G393" s="9">
        <v>10</v>
      </c>
      <c r="H393" s="9">
        <v>22</v>
      </c>
      <c r="I393" s="9">
        <v>216</v>
      </c>
      <c r="J393" s="6" t="s">
        <v>123</v>
      </c>
      <c r="K393" s="6" t="s">
        <v>126</v>
      </c>
      <c r="L393" s="6">
        <v>1</v>
      </c>
      <c r="M393" s="7" t="s">
        <v>128</v>
      </c>
      <c r="N393" s="6" t="str">
        <f t="shared" si="30"/>
        <v>July</v>
      </c>
      <c r="O393" s="6" t="str">
        <f t="shared" si="31"/>
        <v>Lemon Juice_Beverage</v>
      </c>
      <c r="P393" s="6" t="str">
        <f t="shared" si="32"/>
        <v>Average</v>
      </c>
      <c r="Q393" s="9">
        <f t="shared" si="33"/>
        <v>12</v>
      </c>
      <c r="R393" s="6" t="str">
        <f t="shared" si="34"/>
        <v>Friday</v>
      </c>
    </row>
    <row r="394" spans="1:18">
      <c r="A394" s="3">
        <v>45853</v>
      </c>
      <c r="B394" s="6" t="s">
        <v>105</v>
      </c>
      <c r="C394" s="6" t="s">
        <v>111</v>
      </c>
      <c r="D394" s="6" t="s">
        <v>118</v>
      </c>
      <c r="E394" s="6">
        <v>77</v>
      </c>
      <c r="F394" s="7">
        <v>34</v>
      </c>
      <c r="G394" s="9">
        <v>10</v>
      </c>
      <c r="H394" s="9">
        <v>22</v>
      </c>
      <c r="I394" s="9">
        <v>408</v>
      </c>
      <c r="J394" s="6" t="s">
        <v>121</v>
      </c>
      <c r="K394" s="6" t="s">
        <v>125</v>
      </c>
      <c r="L394" s="6">
        <v>5</v>
      </c>
      <c r="M394" s="7" t="s">
        <v>129</v>
      </c>
      <c r="N394" s="6" t="str">
        <f t="shared" si="30"/>
        <v>July</v>
      </c>
      <c r="O394" s="6" t="str">
        <f t="shared" si="31"/>
        <v>Lemon Juice_Beverage</v>
      </c>
      <c r="P394" s="6" t="str">
        <f t="shared" si="32"/>
        <v>Good</v>
      </c>
      <c r="Q394" s="9">
        <f t="shared" si="33"/>
        <v>12</v>
      </c>
      <c r="R394" s="6" t="str">
        <f t="shared" si="34"/>
        <v>Tuesday</v>
      </c>
    </row>
    <row r="395" spans="1:18">
      <c r="A395" s="3">
        <v>45808</v>
      </c>
      <c r="B395" s="6" t="s">
        <v>103</v>
      </c>
      <c r="C395" s="6" t="s">
        <v>107</v>
      </c>
      <c r="D395" s="6" t="s">
        <v>118</v>
      </c>
      <c r="E395" s="6">
        <v>100</v>
      </c>
      <c r="F395" s="7">
        <v>61</v>
      </c>
      <c r="G395" s="9">
        <v>10</v>
      </c>
      <c r="H395" s="9">
        <v>22</v>
      </c>
      <c r="I395" s="9">
        <v>732</v>
      </c>
      <c r="J395" s="6" t="s">
        <v>121</v>
      </c>
      <c r="K395" s="6" t="s">
        <v>125</v>
      </c>
      <c r="L395" s="6">
        <v>5</v>
      </c>
      <c r="M395" s="7" t="s">
        <v>129</v>
      </c>
      <c r="N395" s="6" t="str">
        <f t="shared" si="30"/>
        <v>May</v>
      </c>
      <c r="O395" s="6" t="str">
        <f t="shared" si="31"/>
        <v>Mojito_Beverage</v>
      </c>
      <c r="P395" s="6" t="str">
        <f t="shared" si="32"/>
        <v>Good</v>
      </c>
      <c r="Q395" s="9">
        <f t="shared" si="33"/>
        <v>12</v>
      </c>
      <c r="R395" s="6" t="str">
        <f t="shared" si="34"/>
        <v>Saturday</v>
      </c>
    </row>
    <row r="396" spans="1:18">
      <c r="A396" s="3">
        <v>45805</v>
      </c>
      <c r="B396" s="6" t="s">
        <v>104</v>
      </c>
      <c r="C396" s="6" t="s">
        <v>116</v>
      </c>
      <c r="D396" s="6" t="s">
        <v>120</v>
      </c>
      <c r="E396" s="6">
        <v>80</v>
      </c>
      <c r="F396" s="7">
        <v>70</v>
      </c>
      <c r="G396" s="9">
        <v>6</v>
      </c>
      <c r="H396" s="9">
        <v>14</v>
      </c>
      <c r="I396" s="9">
        <v>560</v>
      </c>
      <c r="J396" s="6" t="s">
        <v>122</v>
      </c>
      <c r="K396" s="6" t="s">
        <v>124</v>
      </c>
      <c r="L396" s="6">
        <v>1</v>
      </c>
      <c r="M396" s="7" t="s">
        <v>127</v>
      </c>
      <c r="N396" s="6" t="str">
        <f t="shared" si="30"/>
        <v>May</v>
      </c>
      <c r="O396" s="6" t="str">
        <f t="shared" si="31"/>
        <v>Sundal_Snack</v>
      </c>
      <c r="P396" s="6" t="str">
        <f t="shared" si="32"/>
        <v>Average</v>
      </c>
      <c r="Q396" s="9">
        <f t="shared" si="33"/>
        <v>8</v>
      </c>
      <c r="R396" s="6" t="str">
        <f t="shared" si="34"/>
        <v>Wednesday</v>
      </c>
    </row>
    <row r="397" spans="1:18">
      <c r="A397" s="3">
        <v>45796</v>
      </c>
      <c r="B397" s="6" t="s">
        <v>104</v>
      </c>
      <c r="C397" s="6" t="s">
        <v>107</v>
      </c>
      <c r="D397" s="6" t="s">
        <v>118</v>
      </c>
      <c r="E397" s="6">
        <v>23</v>
      </c>
      <c r="F397" s="7">
        <v>15</v>
      </c>
      <c r="G397" s="9">
        <v>10</v>
      </c>
      <c r="H397" s="9">
        <v>22</v>
      </c>
      <c r="I397" s="9">
        <v>180</v>
      </c>
      <c r="J397" s="6" t="s">
        <v>122</v>
      </c>
      <c r="K397" s="6" t="s">
        <v>125</v>
      </c>
      <c r="L397" s="6">
        <v>2</v>
      </c>
      <c r="M397" s="7" t="s">
        <v>129</v>
      </c>
      <c r="N397" s="6" t="str">
        <f t="shared" si="30"/>
        <v>May</v>
      </c>
      <c r="O397" s="6" t="str">
        <f t="shared" si="31"/>
        <v>Mojito_Beverage</v>
      </c>
      <c r="P397" s="6" t="str">
        <f t="shared" si="32"/>
        <v>Average</v>
      </c>
      <c r="Q397" s="9">
        <f t="shared" si="33"/>
        <v>12</v>
      </c>
      <c r="R397" s="6" t="str">
        <f t="shared" si="34"/>
        <v>Monday</v>
      </c>
    </row>
    <row r="398" spans="1:18">
      <c r="A398" s="3">
        <v>45821</v>
      </c>
      <c r="B398" s="6" t="s">
        <v>103</v>
      </c>
      <c r="C398" s="6" t="s">
        <v>107</v>
      </c>
      <c r="D398" s="6" t="s">
        <v>118</v>
      </c>
      <c r="E398" s="6">
        <v>51</v>
      </c>
      <c r="F398" s="7">
        <v>24</v>
      </c>
      <c r="G398" s="9">
        <v>10</v>
      </c>
      <c r="H398" s="9">
        <v>22</v>
      </c>
      <c r="I398" s="9">
        <v>288</v>
      </c>
      <c r="J398" s="6" t="s">
        <v>122</v>
      </c>
      <c r="K398" s="6" t="s">
        <v>124</v>
      </c>
      <c r="L398" s="6">
        <v>5</v>
      </c>
      <c r="M398" s="7" t="s">
        <v>127</v>
      </c>
      <c r="N398" s="6" t="str">
        <f t="shared" si="30"/>
        <v>June</v>
      </c>
      <c r="O398" s="6" t="str">
        <f t="shared" si="31"/>
        <v>Mojito_Beverage</v>
      </c>
      <c r="P398" s="6" t="str">
        <f t="shared" si="32"/>
        <v>Good</v>
      </c>
      <c r="Q398" s="9">
        <f t="shared" si="33"/>
        <v>12</v>
      </c>
      <c r="R398" s="6" t="str">
        <f t="shared" si="34"/>
        <v>Friday</v>
      </c>
    </row>
    <row r="399" spans="1:18">
      <c r="A399" s="3">
        <v>45812</v>
      </c>
      <c r="B399" s="6" t="s">
        <v>103</v>
      </c>
      <c r="C399" s="6" t="s">
        <v>107</v>
      </c>
      <c r="D399" s="6" t="s">
        <v>118</v>
      </c>
      <c r="E399" s="6">
        <v>69</v>
      </c>
      <c r="F399" s="7">
        <v>43</v>
      </c>
      <c r="G399" s="9">
        <v>10</v>
      </c>
      <c r="H399" s="9">
        <v>22</v>
      </c>
      <c r="I399" s="9">
        <v>516</v>
      </c>
      <c r="J399" s="6" t="s">
        <v>123</v>
      </c>
      <c r="K399" s="6" t="s">
        <v>126</v>
      </c>
      <c r="L399" s="6">
        <v>2</v>
      </c>
      <c r="M399" s="7" t="s">
        <v>128</v>
      </c>
      <c r="N399" s="6" t="str">
        <f t="shared" si="30"/>
        <v>June</v>
      </c>
      <c r="O399" s="6" t="str">
        <f t="shared" si="31"/>
        <v>Mojito_Beverage</v>
      </c>
      <c r="P399" s="6" t="str">
        <f t="shared" si="32"/>
        <v>Average</v>
      </c>
      <c r="Q399" s="9">
        <f t="shared" si="33"/>
        <v>12</v>
      </c>
      <c r="R399" s="6" t="str">
        <f t="shared" si="34"/>
        <v>Wednesday</v>
      </c>
    </row>
    <row r="400" spans="1:18">
      <c r="A400" s="3">
        <v>45861</v>
      </c>
      <c r="B400" s="6" t="s">
        <v>104</v>
      </c>
      <c r="C400" s="6" t="s">
        <v>113</v>
      </c>
      <c r="D400" s="6" t="s">
        <v>119</v>
      </c>
      <c r="E400" s="6">
        <v>76</v>
      </c>
      <c r="F400" s="7">
        <v>40</v>
      </c>
      <c r="G400" s="9">
        <v>8</v>
      </c>
      <c r="H400" s="9">
        <v>20</v>
      </c>
      <c r="I400" s="9">
        <v>480</v>
      </c>
      <c r="J400" s="6" t="s">
        <v>123</v>
      </c>
      <c r="K400" s="6" t="s">
        <v>125</v>
      </c>
      <c r="L400" s="6">
        <v>5</v>
      </c>
      <c r="M400" s="7" t="s">
        <v>129</v>
      </c>
      <c r="N400" s="6" t="str">
        <f t="shared" si="30"/>
        <v>July</v>
      </c>
      <c r="O400" s="6" t="str">
        <f t="shared" si="31"/>
        <v>Idli_Main</v>
      </c>
      <c r="P400" s="6" t="str">
        <f t="shared" si="32"/>
        <v>Good</v>
      </c>
      <c r="Q400" s="9">
        <f t="shared" si="33"/>
        <v>12</v>
      </c>
      <c r="R400" s="6" t="str">
        <f t="shared" si="34"/>
        <v>Wednesday</v>
      </c>
    </row>
    <row r="401" spans="1:18">
      <c r="A401" s="3">
        <v>45847</v>
      </c>
      <c r="B401" s="6" t="s">
        <v>103</v>
      </c>
      <c r="C401" s="6" t="s">
        <v>116</v>
      </c>
      <c r="D401" s="6" t="s">
        <v>120</v>
      </c>
      <c r="E401" s="6">
        <v>22</v>
      </c>
      <c r="F401" s="7">
        <v>21</v>
      </c>
      <c r="G401" s="9">
        <v>6</v>
      </c>
      <c r="H401" s="9">
        <v>14</v>
      </c>
      <c r="I401" s="9">
        <v>168</v>
      </c>
      <c r="J401" s="6" t="s">
        <v>123</v>
      </c>
      <c r="K401" s="6" t="s">
        <v>124</v>
      </c>
      <c r="L401" s="6">
        <v>3</v>
      </c>
      <c r="M401" s="7" t="s">
        <v>128</v>
      </c>
      <c r="N401" s="6" t="str">
        <f t="shared" si="30"/>
        <v>July</v>
      </c>
      <c r="O401" s="6" t="str">
        <f t="shared" si="31"/>
        <v>Sundal_Snack</v>
      </c>
      <c r="P401" s="6" t="str">
        <f t="shared" si="32"/>
        <v>Average</v>
      </c>
      <c r="Q401" s="9">
        <f t="shared" si="33"/>
        <v>8</v>
      </c>
      <c r="R401" s="6" t="str">
        <f t="shared" si="34"/>
        <v>Wednesday</v>
      </c>
    </row>
    <row r="402" spans="1:18">
      <c r="A402" s="3">
        <v>45803</v>
      </c>
      <c r="B402" s="6" t="s">
        <v>105</v>
      </c>
      <c r="C402" s="6" t="s">
        <v>112</v>
      </c>
      <c r="D402" s="6" t="s">
        <v>118</v>
      </c>
      <c r="E402" s="6">
        <v>86</v>
      </c>
      <c r="F402" s="7">
        <v>64</v>
      </c>
      <c r="G402" s="9">
        <v>12</v>
      </c>
      <c r="H402" s="9">
        <v>28</v>
      </c>
      <c r="I402" s="9">
        <v>1024</v>
      </c>
      <c r="J402" s="6" t="s">
        <v>123</v>
      </c>
      <c r="K402" s="6" t="s">
        <v>126</v>
      </c>
      <c r="L402" s="6">
        <v>3</v>
      </c>
      <c r="M402" s="7" t="s">
        <v>129</v>
      </c>
      <c r="N402" s="6" t="str">
        <f t="shared" si="30"/>
        <v>May</v>
      </c>
      <c r="O402" s="6" t="str">
        <f t="shared" si="31"/>
        <v>Cold Coffee_Beverage</v>
      </c>
      <c r="P402" s="6" t="str">
        <f t="shared" si="32"/>
        <v>Average</v>
      </c>
      <c r="Q402" s="9">
        <f t="shared" si="33"/>
        <v>16</v>
      </c>
      <c r="R402" s="6" t="str">
        <f t="shared" si="34"/>
        <v>Monday</v>
      </c>
    </row>
    <row r="403" spans="1:18">
      <c r="A403" s="3">
        <v>45844</v>
      </c>
      <c r="B403" s="6" t="s">
        <v>105</v>
      </c>
      <c r="C403" s="6" t="s">
        <v>111</v>
      </c>
      <c r="D403" s="6" t="s">
        <v>118</v>
      </c>
      <c r="E403" s="6">
        <v>55</v>
      </c>
      <c r="F403" s="7">
        <v>40</v>
      </c>
      <c r="G403" s="9">
        <v>10</v>
      </c>
      <c r="H403" s="9">
        <v>22</v>
      </c>
      <c r="I403" s="9">
        <v>480</v>
      </c>
      <c r="J403" s="6" t="s">
        <v>121</v>
      </c>
      <c r="K403" s="6" t="s">
        <v>126</v>
      </c>
      <c r="L403" s="6">
        <v>2</v>
      </c>
      <c r="M403" s="7" t="s">
        <v>129</v>
      </c>
      <c r="N403" s="6" t="str">
        <f t="shared" si="30"/>
        <v>July</v>
      </c>
      <c r="O403" s="6" t="str">
        <f t="shared" si="31"/>
        <v>Lemon Juice_Beverage</v>
      </c>
      <c r="P403" s="6" t="str">
        <f t="shared" si="32"/>
        <v>Average</v>
      </c>
      <c r="Q403" s="9">
        <f t="shared" si="33"/>
        <v>12</v>
      </c>
      <c r="R403" s="6" t="str">
        <f t="shared" si="34"/>
        <v>Sunday</v>
      </c>
    </row>
    <row r="404" spans="1:18">
      <c r="A404" s="3">
        <v>45850</v>
      </c>
      <c r="B404" s="6" t="s">
        <v>104</v>
      </c>
      <c r="C404" s="6" t="s">
        <v>113</v>
      </c>
      <c r="D404" s="6" t="s">
        <v>119</v>
      </c>
      <c r="E404" s="6">
        <v>31</v>
      </c>
      <c r="F404" s="7">
        <v>9</v>
      </c>
      <c r="G404" s="9">
        <v>8</v>
      </c>
      <c r="H404" s="9">
        <v>20</v>
      </c>
      <c r="I404" s="9">
        <v>108</v>
      </c>
      <c r="J404" s="6" t="s">
        <v>121</v>
      </c>
      <c r="K404" s="6" t="s">
        <v>126</v>
      </c>
      <c r="L404" s="6">
        <v>3</v>
      </c>
      <c r="M404" s="7" t="s">
        <v>128</v>
      </c>
      <c r="N404" s="6" t="str">
        <f t="shared" si="30"/>
        <v>July</v>
      </c>
      <c r="O404" s="6" t="str">
        <f t="shared" si="31"/>
        <v>Idli_Main</v>
      </c>
      <c r="P404" s="6" t="str">
        <f t="shared" si="32"/>
        <v>Average</v>
      </c>
      <c r="Q404" s="9">
        <f t="shared" si="33"/>
        <v>12</v>
      </c>
      <c r="R404" s="6" t="str">
        <f t="shared" si="34"/>
        <v>Saturday</v>
      </c>
    </row>
    <row r="405" spans="1:18">
      <c r="A405" s="3">
        <v>45786</v>
      </c>
      <c r="B405" s="6" t="s">
        <v>105</v>
      </c>
      <c r="C405" s="6" t="s">
        <v>109</v>
      </c>
      <c r="D405" s="6" t="s">
        <v>120</v>
      </c>
      <c r="E405" s="6">
        <v>75</v>
      </c>
      <c r="F405" s="7">
        <v>9</v>
      </c>
      <c r="G405" s="9">
        <v>15</v>
      </c>
      <c r="H405" s="9">
        <v>30</v>
      </c>
      <c r="I405" s="9">
        <v>135</v>
      </c>
      <c r="J405" s="6" t="s">
        <v>123</v>
      </c>
      <c r="K405" s="6" t="s">
        <v>126</v>
      </c>
      <c r="L405" s="6">
        <v>3</v>
      </c>
      <c r="M405" s="7" t="s">
        <v>127</v>
      </c>
      <c r="N405" s="6" t="str">
        <f t="shared" si="30"/>
        <v>May</v>
      </c>
      <c r="O405" s="6" t="str">
        <f t="shared" si="31"/>
        <v>Grilled Sandwich_Snack</v>
      </c>
      <c r="P405" s="6" t="str">
        <f t="shared" si="32"/>
        <v>Average</v>
      </c>
      <c r="Q405" s="9">
        <f t="shared" si="33"/>
        <v>15</v>
      </c>
      <c r="R405" s="6" t="str">
        <f t="shared" si="34"/>
        <v>Friday</v>
      </c>
    </row>
    <row r="406" spans="1:18">
      <c r="A406" s="3">
        <v>45789</v>
      </c>
      <c r="B406" s="6" t="s">
        <v>103</v>
      </c>
      <c r="C406" s="6" t="s">
        <v>107</v>
      </c>
      <c r="D406" s="6" t="s">
        <v>118</v>
      </c>
      <c r="E406" s="6">
        <v>58</v>
      </c>
      <c r="F406" s="7">
        <v>40</v>
      </c>
      <c r="G406" s="9">
        <v>10</v>
      </c>
      <c r="H406" s="9">
        <v>22</v>
      </c>
      <c r="I406" s="9">
        <v>480</v>
      </c>
      <c r="J406" s="6" t="s">
        <v>121</v>
      </c>
      <c r="K406" s="6" t="s">
        <v>125</v>
      </c>
      <c r="L406" s="6">
        <v>4</v>
      </c>
      <c r="M406" s="7" t="s">
        <v>127</v>
      </c>
      <c r="N406" s="6" t="str">
        <f t="shared" si="30"/>
        <v>May</v>
      </c>
      <c r="O406" s="6" t="str">
        <f t="shared" si="31"/>
        <v>Mojito_Beverage</v>
      </c>
      <c r="P406" s="6" t="str">
        <f t="shared" si="32"/>
        <v>Good</v>
      </c>
      <c r="Q406" s="9">
        <f t="shared" si="33"/>
        <v>12</v>
      </c>
      <c r="R406" s="6" t="str">
        <f t="shared" si="34"/>
        <v>Monday</v>
      </c>
    </row>
    <row r="407" spans="1:18">
      <c r="A407" s="3">
        <v>45776</v>
      </c>
      <c r="B407" s="6" t="s">
        <v>105</v>
      </c>
      <c r="C407" s="6" t="s">
        <v>112</v>
      </c>
      <c r="D407" s="6" t="s">
        <v>118</v>
      </c>
      <c r="E407" s="6">
        <v>35</v>
      </c>
      <c r="F407" s="7">
        <v>8</v>
      </c>
      <c r="G407" s="9">
        <v>12</v>
      </c>
      <c r="H407" s="9">
        <v>28</v>
      </c>
      <c r="I407" s="9">
        <v>128</v>
      </c>
      <c r="J407" s="6" t="s">
        <v>121</v>
      </c>
      <c r="K407" s="6" t="s">
        <v>126</v>
      </c>
      <c r="L407" s="6">
        <v>3</v>
      </c>
      <c r="M407" s="7" t="s">
        <v>129</v>
      </c>
      <c r="N407" s="6" t="str">
        <f t="shared" si="30"/>
        <v>April</v>
      </c>
      <c r="O407" s="6" t="str">
        <f t="shared" si="31"/>
        <v>Cold Coffee_Beverage</v>
      </c>
      <c r="P407" s="6" t="str">
        <f t="shared" si="32"/>
        <v>Average</v>
      </c>
      <c r="Q407" s="9">
        <f t="shared" si="33"/>
        <v>16</v>
      </c>
      <c r="R407" s="6" t="str">
        <f t="shared" si="34"/>
        <v>Tuesday</v>
      </c>
    </row>
    <row r="408" spans="1:18">
      <c r="A408" s="3">
        <v>45794</v>
      </c>
      <c r="B408" s="6" t="s">
        <v>104</v>
      </c>
      <c r="C408" s="6" t="s">
        <v>114</v>
      </c>
      <c r="D408" s="6" t="s">
        <v>119</v>
      </c>
      <c r="E408" s="6">
        <v>68</v>
      </c>
      <c r="F408" s="7">
        <v>54</v>
      </c>
      <c r="G408" s="9">
        <v>20</v>
      </c>
      <c r="H408" s="9">
        <v>35</v>
      </c>
      <c r="I408" s="9">
        <v>810</v>
      </c>
      <c r="J408" s="6" t="s">
        <v>121</v>
      </c>
      <c r="K408" s="6" t="s">
        <v>124</v>
      </c>
      <c r="L408" s="6">
        <v>2</v>
      </c>
      <c r="M408" s="7" t="s">
        <v>127</v>
      </c>
      <c r="N408" s="6" t="str">
        <f t="shared" si="30"/>
        <v>May</v>
      </c>
      <c r="O408" s="6" t="str">
        <f t="shared" si="31"/>
        <v>Veg Pulao_Main</v>
      </c>
      <c r="P408" s="6" t="str">
        <f t="shared" si="32"/>
        <v>Average</v>
      </c>
      <c r="Q408" s="9">
        <f t="shared" si="33"/>
        <v>15</v>
      </c>
      <c r="R408" s="6" t="str">
        <f t="shared" si="34"/>
        <v>Saturday</v>
      </c>
    </row>
    <row r="409" spans="1:18">
      <c r="A409" s="3">
        <v>45843</v>
      </c>
      <c r="B409" s="6" t="s">
        <v>104</v>
      </c>
      <c r="C409" s="6" t="s">
        <v>107</v>
      </c>
      <c r="D409" s="6" t="s">
        <v>118</v>
      </c>
      <c r="E409" s="6">
        <v>38</v>
      </c>
      <c r="F409" s="7">
        <v>15</v>
      </c>
      <c r="G409" s="9">
        <v>10</v>
      </c>
      <c r="H409" s="9">
        <v>22</v>
      </c>
      <c r="I409" s="9">
        <v>180</v>
      </c>
      <c r="J409" s="6" t="s">
        <v>122</v>
      </c>
      <c r="K409" s="6" t="s">
        <v>124</v>
      </c>
      <c r="L409" s="6">
        <v>4</v>
      </c>
      <c r="M409" s="7" t="s">
        <v>127</v>
      </c>
      <c r="N409" s="6" t="str">
        <f t="shared" si="30"/>
        <v>July</v>
      </c>
      <c r="O409" s="6" t="str">
        <f t="shared" si="31"/>
        <v>Mojito_Beverage</v>
      </c>
      <c r="P409" s="6" t="str">
        <f t="shared" si="32"/>
        <v>Good</v>
      </c>
      <c r="Q409" s="9">
        <f t="shared" si="33"/>
        <v>12</v>
      </c>
      <c r="R409" s="6" t="str">
        <f t="shared" si="34"/>
        <v>Saturday</v>
      </c>
    </row>
    <row r="410" spans="1:18">
      <c r="A410" s="3">
        <v>45860</v>
      </c>
      <c r="B410" s="6" t="s">
        <v>104</v>
      </c>
      <c r="C410" s="6" t="s">
        <v>110</v>
      </c>
      <c r="D410" s="6" t="s">
        <v>120</v>
      </c>
      <c r="E410" s="6">
        <v>29</v>
      </c>
      <c r="F410" s="7">
        <v>23</v>
      </c>
      <c r="G410" s="9">
        <v>5</v>
      </c>
      <c r="H410" s="9">
        <v>10</v>
      </c>
      <c r="I410" s="9">
        <v>115</v>
      </c>
      <c r="J410" s="6" t="s">
        <v>121</v>
      </c>
      <c r="K410" s="6" t="s">
        <v>124</v>
      </c>
      <c r="L410" s="6">
        <v>3</v>
      </c>
      <c r="M410" s="7" t="s">
        <v>127</v>
      </c>
      <c r="N410" s="6" t="str">
        <f t="shared" si="30"/>
        <v>July</v>
      </c>
      <c r="O410" s="6" t="str">
        <f t="shared" si="31"/>
        <v>Samosa_Snack</v>
      </c>
      <c r="P410" s="6" t="str">
        <f t="shared" si="32"/>
        <v>Average</v>
      </c>
      <c r="Q410" s="9">
        <f t="shared" si="33"/>
        <v>5</v>
      </c>
      <c r="R410" s="6" t="str">
        <f t="shared" si="34"/>
        <v>Tuesday</v>
      </c>
    </row>
    <row r="411" spans="1:18">
      <c r="A411" s="3">
        <v>45824</v>
      </c>
      <c r="B411" s="6" t="s">
        <v>104</v>
      </c>
      <c r="C411" s="6" t="s">
        <v>114</v>
      </c>
      <c r="D411" s="6" t="s">
        <v>119</v>
      </c>
      <c r="E411" s="6">
        <v>95</v>
      </c>
      <c r="F411" s="7">
        <v>51</v>
      </c>
      <c r="G411" s="9">
        <v>20</v>
      </c>
      <c r="H411" s="9">
        <v>35</v>
      </c>
      <c r="I411" s="9">
        <v>765</v>
      </c>
      <c r="J411" s="6" t="s">
        <v>121</v>
      </c>
      <c r="K411" s="6" t="s">
        <v>124</v>
      </c>
      <c r="L411" s="6">
        <v>2</v>
      </c>
      <c r="M411" s="7" t="s">
        <v>129</v>
      </c>
      <c r="N411" s="6" t="str">
        <f t="shared" si="30"/>
        <v>June</v>
      </c>
      <c r="O411" s="6" t="str">
        <f t="shared" si="31"/>
        <v>Veg Pulao_Main</v>
      </c>
      <c r="P411" s="6" t="str">
        <f t="shared" si="32"/>
        <v>Average</v>
      </c>
      <c r="Q411" s="9">
        <f t="shared" si="33"/>
        <v>15</v>
      </c>
      <c r="R411" s="6" t="str">
        <f t="shared" si="34"/>
        <v>Monday</v>
      </c>
    </row>
    <row r="412" spans="1:18">
      <c r="A412" s="3">
        <v>45824</v>
      </c>
      <c r="B412" s="6" t="s">
        <v>104</v>
      </c>
      <c r="C412" s="6" t="s">
        <v>110</v>
      </c>
      <c r="D412" s="6" t="s">
        <v>120</v>
      </c>
      <c r="E412" s="6">
        <v>23</v>
      </c>
      <c r="F412" s="7">
        <v>22</v>
      </c>
      <c r="G412" s="9">
        <v>5</v>
      </c>
      <c r="H412" s="9">
        <v>10</v>
      </c>
      <c r="I412" s="9">
        <v>110</v>
      </c>
      <c r="J412" s="6" t="s">
        <v>122</v>
      </c>
      <c r="K412" s="6" t="s">
        <v>126</v>
      </c>
      <c r="L412" s="6">
        <v>1</v>
      </c>
      <c r="M412" s="7" t="s">
        <v>127</v>
      </c>
      <c r="N412" s="6" t="str">
        <f t="shared" si="30"/>
        <v>June</v>
      </c>
      <c r="O412" s="6" t="str">
        <f t="shared" si="31"/>
        <v>Samosa_Snack</v>
      </c>
      <c r="P412" s="6" t="str">
        <f t="shared" si="32"/>
        <v>Average</v>
      </c>
      <c r="Q412" s="9">
        <f t="shared" si="33"/>
        <v>5</v>
      </c>
      <c r="R412" s="6" t="str">
        <f t="shared" si="34"/>
        <v>Monday</v>
      </c>
    </row>
    <row r="413" spans="1:18">
      <c r="A413" s="3">
        <v>45822</v>
      </c>
      <c r="B413" s="6" t="s">
        <v>104</v>
      </c>
      <c r="C413" s="6" t="s">
        <v>111</v>
      </c>
      <c r="D413" s="6" t="s">
        <v>118</v>
      </c>
      <c r="E413" s="6">
        <v>40</v>
      </c>
      <c r="F413" s="7">
        <v>37</v>
      </c>
      <c r="G413" s="9">
        <v>10</v>
      </c>
      <c r="H413" s="9">
        <v>22</v>
      </c>
      <c r="I413" s="9">
        <v>444</v>
      </c>
      <c r="J413" s="6" t="s">
        <v>122</v>
      </c>
      <c r="K413" s="6" t="s">
        <v>126</v>
      </c>
      <c r="L413" s="6">
        <v>1</v>
      </c>
      <c r="M413" s="7" t="s">
        <v>129</v>
      </c>
      <c r="N413" s="6" t="str">
        <f t="shared" si="30"/>
        <v>June</v>
      </c>
      <c r="O413" s="6" t="str">
        <f t="shared" si="31"/>
        <v>Lemon Juice_Beverage</v>
      </c>
      <c r="P413" s="6" t="str">
        <f t="shared" si="32"/>
        <v>Average</v>
      </c>
      <c r="Q413" s="9">
        <f t="shared" si="33"/>
        <v>12</v>
      </c>
      <c r="R413" s="6" t="str">
        <f t="shared" si="34"/>
        <v>Saturday</v>
      </c>
    </row>
    <row r="414" spans="1:18">
      <c r="A414" s="3">
        <v>45849</v>
      </c>
      <c r="B414" s="6" t="s">
        <v>105</v>
      </c>
      <c r="C414" s="6" t="s">
        <v>110</v>
      </c>
      <c r="D414" s="6" t="s">
        <v>120</v>
      </c>
      <c r="E414" s="6">
        <v>92</v>
      </c>
      <c r="F414" s="7">
        <v>14</v>
      </c>
      <c r="G414" s="9">
        <v>5</v>
      </c>
      <c r="H414" s="9">
        <v>10</v>
      </c>
      <c r="I414" s="9">
        <v>70</v>
      </c>
      <c r="J414" s="6" t="s">
        <v>123</v>
      </c>
      <c r="K414" s="6" t="s">
        <v>124</v>
      </c>
      <c r="L414" s="6">
        <v>5</v>
      </c>
      <c r="M414" s="7" t="s">
        <v>128</v>
      </c>
      <c r="N414" s="6" t="str">
        <f t="shared" si="30"/>
        <v>July</v>
      </c>
      <c r="O414" s="6" t="str">
        <f t="shared" si="31"/>
        <v>Samosa_Snack</v>
      </c>
      <c r="P414" s="6" t="str">
        <f t="shared" si="32"/>
        <v>Good</v>
      </c>
      <c r="Q414" s="9">
        <f t="shared" si="33"/>
        <v>5</v>
      </c>
      <c r="R414" s="6" t="str">
        <f t="shared" si="34"/>
        <v>Friday</v>
      </c>
    </row>
    <row r="415" spans="1:18">
      <c r="A415" s="3">
        <v>45791</v>
      </c>
      <c r="B415" s="6" t="s">
        <v>104</v>
      </c>
      <c r="C415" s="6" t="s">
        <v>112</v>
      </c>
      <c r="D415" s="6" t="s">
        <v>118</v>
      </c>
      <c r="E415" s="6">
        <v>21</v>
      </c>
      <c r="F415" s="7">
        <v>9</v>
      </c>
      <c r="G415" s="9">
        <v>12</v>
      </c>
      <c r="H415" s="9">
        <v>28</v>
      </c>
      <c r="I415" s="9">
        <v>144</v>
      </c>
      <c r="J415" s="6" t="s">
        <v>121</v>
      </c>
      <c r="K415" s="6" t="s">
        <v>126</v>
      </c>
      <c r="L415" s="6">
        <v>5</v>
      </c>
      <c r="M415" s="7" t="s">
        <v>127</v>
      </c>
      <c r="N415" s="6" t="str">
        <f t="shared" si="30"/>
        <v>May</v>
      </c>
      <c r="O415" s="6" t="str">
        <f t="shared" si="31"/>
        <v>Cold Coffee_Beverage</v>
      </c>
      <c r="P415" s="6" t="str">
        <f t="shared" si="32"/>
        <v>Good</v>
      </c>
      <c r="Q415" s="9">
        <f t="shared" si="33"/>
        <v>16</v>
      </c>
      <c r="R415" s="6" t="str">
        <f t="shared" si="34"/>
        <v>Wednesday</v>
      </c>
    </row>
    <row r="416" spans="1:18">
      <c r="A416" s="3">
        <v>45813</v>
      </c>
      <c r="B416" s="6" t="s">
        <v>103</v>
      </c>
      <c r="C416" s="6" t="s">
        <v>109</v>
      </c>
      <c r="D416" s="6" t="s">
        <v>120</v>
      </c>
      <c r="E416" s="6">
        <v>42</v>
      </c>
      <c r="F416" s="7">
        <v>7</v>
      </c>
      <c r="G416" s="9">
        <v>15</v>
      </c>
      <c r="H416" s="9">
        <v>30</v>
      </c>
      <c r="I416" s="9">
        <v>105</v>
      </c>
      <c r="J416" s="6" t="s">
        <v>123</v>
      </c>
      <c r="K416" s="6" t="s">
        <v>124</v>
      </c>
      <c r="L416" s="6">
        <v>3</v>
      </c>
      <c r="M416" s="7" t="s">
        <v>129</v>
      </c>
      <c r="N416" s="6" t="str">
        <f t="shared" si="30"/>
        <v>June</v>
      </c>
      <c r="O416" s="6" t="str">
        <f t="shared" si="31"/>
        <v>Grilled Sandwich_Snack</v>
      </c>
      <c r="P416" s="6" t="str">
        <f t="shared" si="32"/>
        <v>Average</v>
      </c>
      <c r="Q416" s="9">
        <f t="shared" si="33"/>
        <v>15</v>
      </c>
      <c r="R416" s="6" t="str">
        <f t="shared" si="34"/>
        <v>Thursday</v>
      </c>
    </row>
    <row r="417" spans="1:18">
      <c r="A417" s="3">
        <v>45797</v>
      </c>
      <c r="B417" s="6" t="s">
        <v>104</v>
      </c>
      <c r="C417" s="6" t="s">
        <v>115</v>
      </c>
      <c r="D417" s="6" t="s">
        <v>119</v>
      </c>
      <c r="E417" s="6">
        <v>29</v>
      </c>
      <c r="F417" s="7">
        <v>17</v>
      </c>
      <c r="G417" s="9">
        <v>6</v>
      </c>
      <c r="H417" s="9">
        <v>12</v>
      </c>
      <c r="I417" s="9">
        <v>102</v>
      </c>
      <c r="J417" s="6" t="s">
        <v>123</v>
      </c>
      <c r="K417" s="6" t="s">
        <v>124</v>
      </c>
      <c r="L417" s="6">
        <v>3</v>
      </c>
      <c r="M417" s="7" t="s">
        <v>128</v>
      </c>
      <c r="N417" s="6" t="str">
        <f t="shared" si="30"/>
        <v>May</v>
      </c>
      <c r="O417" s="6" t="str">
        <f t="shared" si="31"/>
        <v>Chapati_Main</v>
      </c>
      <c r="P417" s="6" t="str">
        <f t="shared" si="32"/>
        <v>Average</v>
      </c>
      <c r="Q417" s="9">
        <f t="shared" si="33"/>
        <v>6</v>
      </c>
      <c r="R417" s="6" t="str">
        <f t="shared" si="34"/>
        <v>Tuesday</v>
      </c>
    </row>
    <row r="418" spans="1:18">
      <c r="A418" s="3">
        <v>45821</v>
      </c>
      <c r="B418" s="6" t="s">
        <v>104</v>
      </c>
      <c r="C418" s="6" t="s">
        <v>116</v>
      </c>
      <c r="D418" s="6" t="s">
        <v>120</v>
      </c>
      <c r="E418" s="6">
        <v>51</v>
      </c>
      <c r="F418" s="7">
        <v>49</v>
      </c>
      <c r="G418" s="9">
        <v>6</v>
      </c>
      <c r="H418" s="9">
        <v>14</v>
      </c>
      <c r="I418" s="9">
        <v>392</v>
      </c>
      <c r="J418" s="6" t="s">
        <v>121</v>
      </c>
      <c r="K418" s="6" t="s">
        <v>125</v>
      </c>
      <c r="L418" s="6">
        <v>1</v>
      </c>
      <c r="M418" s="7" t="s">
        <v>129</v>
      </c>
      <c r="N418" s="6" t="str">
        <f t="shared" si="30"/>
        <v>June</v>
      </c>
      <c r="O418" s="6" t="str">
        <f t="shared" si="31"/>
        <v>Sundal_Snack</v>
      </c>
      <c r="P418" s="6" t="str">
        <f t="shared" si="32"/>
        <v>Average</v>
      </c>
      <c r="Q418" s="9">
        <f t="shared" si="33"/>
        <v>8</v>
      </c>
      <c r="R418" s="6" t="str">
        <f t="shared" si="34"/>
        <v>Friday</v>
      </c>
    </row>
    <row r="419" spans="1:18">
      <c r="A419" s="3">
        <v>45818</v>
      </c>
      <c r="B419" s="6" t="s">
        <v>103</v>
      </c>
      <c r="C419" s="6" t="s">
        <v>111</v>
      </c>
      <c r="D419" s="6" t="s">
        <v>118</v>
      </c>
      <c r="E419" s="6">
        <v>99</v>
      </c>
      <c r="F419" s="7">
        <v>17</v>
      </c>
      <c r="G419" s="9">
        <v>10</v>
      </c>
      <c r="H419" s="9">
        <v>22</v>
      </c>
      <c r="I419" s="9">
        <v>204</v>
      </c>
      <c r="J419" s="6" t="s">
        <v>122</v>
      </c>
      <c r="K419" s="6" t="s">
        <v>125</v>
      </c>
      <c r="L419" s="6">
        <v>3</v>
      </c>
      <c r="M419" s="7" t="s">
        <v>129</v>
      </c>
      <c r="N419" s="6" t="str">
        <f t="shared" si="30"/>
        <v>June</v>
      </c>
      <c r="O419" s="6" t="str">
        <f t="shared" si="31"/>
        <v>Lemon Juice_Beverage</v>
      </c>
      <c r="P419" s="6" t="str">
        <f t="shared" si="32"/>
        <v>Average</v>
      </c>
      <c r="Q419" s="9">
        <f t="shared" si="33"/>
        <v>12</v>
      </c>
      <c r="R419" s="6" t="str">
        <f t="shared" si="34"/>
        <v>Tuesday</v>
      </c>
    </row>
    <row r="420" spans="1:18">
      <c r="A420" s="3">
        <v>45823</v>
      </c>
      <c r="B420" s="6" t="s">
        <v>103</v>
      </c>
      <c r="C420" s="6" t="s">
        <v>116</v>
      </c>
      <c r="D420" s="6" t="s">
        <v>120</v>
      </c>
      <c r="E420" s="6">
        <v>40</v>
      </c>
      <c r="F420" s="7">
        <v>7</v>
      </c>
      <c r="G420" s="9">
        <v>6</v>
      </c>
      <c r="H420" s="9">
        <v>14</v>
      </c>
      <c r="I420" s="9">
        <v>56</v>
      </c>
      <c r="J420" s="6" t="s">
        <v>122</v>
      </c>
      <c r="K420" s="6" t="s">
        <v>125</v>
      </c>
      <c r="L420" s="6">
        <v>2</v>
      </c>
      <c r="M420" s="7" t="s">
        <v>127</v>
      </c>
      <c r="N420" s="6" t="str">
        <f t="shared" si="30"/>
        <v>June</v>
      </c>
      <c r="O420" s="6" t="str">
        <f t="shared" si="31"/>
        <v>Sundal_Snack</v>
      </c>
      <c r="P420" s="6" t="str">
        <f t="shared" si="32"/>
        <v>Average</v>
      </c>
      <c r="Q420" s="9">
        <f t="shared" si="33"/>
        <v>8</v>
      </c>
      <c r="R420" s="6" t="str">
        <f t="shared" si="34"/>
        <v>Sunday</v>
      </c>
    </row>
    <row r="421" spans="1:18">
      <c r="A421" s="3">
        <v>45830</v>
      </c>
      <c r="B421" s="6" t="s">
        <v>105</v>
      </c>
      <c r="C421" s="6" t="s">
        <v>106</v>
      </c>
      <c r="D421" s="6" t="s">
        <v>118</v>
      </c>
      <c r="E421" s="6">
        <v>63</v>
      </c>
      <c r="F421" s="7">
        <v>51</v>
      </c>
      <c r="G421" s="9">
        <v>12</v>
      </c>
      <c r="H421" s="9">
        <v>25</v>
      </c>
      <c r="I421" s="9">
        <v>663</v>
      </c>
      <c r="J421" s="6" t="s">
        <v>121</v>
      </c>
      <c r="K421" s="6" t="s">
        <v>124</v>
      </c>
      <c r="L421" s="6">
        <v>1</v>
      </c>
      <c r="M421" s="7" t="s">
        <v>127</v>
      </c>
      <c r="N421" s="6" t="str">
        <f t="shared" si="30"/>
        <v>June</v>
      </c>
      <c r="O421" s="6" t="str">
        <f t="shared" si="31"/>
        <v>Mango Lassi_Beverage</v>
      </c>
      <c r="P421" s="6" t="str">
        <f t="shared" si="32"/>
        <v>Average</v>
      </c>
      <c r="Q421" s="9">
        <f t="shared" si="33"/>
        <v>13</v>
      </c>
      <c r="R421" s="6" t="str">
        <f t="shared" si="34"/>
        <v>Sunday</v>
      </c>
    </row>
    <row r="422" spans="1:18">
      <c r="A422" s="3">
        <v>45779</v>
      </c>
      <c r="B422" s="6" t="s">
        <v>105</v>
      </c>
      <c r="C422" s="6" t="s">
        <v>112</v>
      </c>
      <c r="D422" s="6" t="s">
        <v>118</v>
      </c>
      <c r="E422" s="6">
        <v>43</v>
      </c>
      <c r="F422" s="7">
        <v>13</v>
      </c>
      <c r="G422" s="9">
        <v>12</v>
      </c>
      <c r="H422" s="9">
        <v>28</v>
      </c>
      <c r="I422" s="9">
        <v>208</v>
      </c>
      <c r="J422" s="6" t="s">
        <v>123</v>
      </c>
      <c r="K422" s="6" t="s">
        <v>125</v>
      </c>
      <c r="L422" s="6">
        <v>3</v>
      </c>
      <c r="M422" s="7" t="s">
        <v>127</v>
      </c>
      <c r="N422" s="6" t="str">
        <f t="shared" si="30"/>
        <v>May</v>
      </c>
      <c r="O422" s="6" t="str">
        <f t="shared" si="31"/>
        <v>Cold Coffee_Beverage</v>
      </c>
      <c r="P422" s="6" t="str">
        <f t="shared" si="32"/>
        <v>Average</v>
      </c>
      <c r="Q422" s="9">
        <f t="shared" si="33"/>
        <v>16</v>
      </c>
      <c r="R422" s="6" t="str">
        <f t="shared" si="34"/>
        <v>Friday</v>
      </c>
    </row>
    <row r="423" spans="1:18">
      <c r="A423" s="3">
        <v>45795</v>
      </c>
      <c r="B423" s="6" t="s">
        <v>105</v>
      </c>
      <c r="C423" s="6" t="s">
        <v>113</v>
      </c>
      <c r="D423" s="6" t="s">
        <v>119</v>
      </c>
      <c r="E423" s="6">
        <v>72</v>
      </c>
      <c r="F423" s="7">
        <v>37</v>
      </c>
      <c r="G423" s="9">
        <v>8</v>
      </c>
      <c r="H423" s="9">
        <v>20</v>
      </c>
      <c r="I423" s="9">
        <v>444</v>
      </c>
      <c r="J423" s="6" t="s">
        <v>121</v>
      </c>
      <c r="K423" s="6" t="s">
        <v>125</v>
      </c>
      <c r="L423" s="6">
        <v>4</v>
      </c>
      <c r="M423" s="7" t="s">
        <v>127</v>
      </c>
      <c r="N423" s="6" t="str">
        <f t="shared" si="30"/>
        <v>May</v>
      </c>
      <c r="O423" s="6" t="str">
        <f t="shared" si="31"/>
        <v>Idli_Main</v>
      </c>
      <c r="P423" s="6" t="str">
        <f t="shared" si="32"/>
        <v>Good</v>
      </c>
      <c r="Q423" s="9">
        <f t="shared" si="33"/>
        <v>12</v>
      </c>
      <c r="R423" s="6" t="str">
        <f t="shared" si="34"/>
        <v>Sunday</v>
      </c>
    </row>
    <row r="424" spans="1:18">
      <c r="A424" s="3">
        <v>45776</v>
      </c>
      <c r="B424" s="6" t="s">
        <v>103</v>
      </c>
      <c r="C424" s="6" t="s">
        <v>113</v>
      </c>
      <c r="D424" s="6" t="s">
        <v>119</v>
      </c>
      <c r="E424" s="6">
        <v>97</v>
      </c>
      <c r="F424" s="7">
        <v>86</v>
      </c>
      <c r="G424" s="9">
        <v>8</v>
      </c>
      <c r="H424" s="9">
        <v>20</v>
      </c>
      <c r="I424" s="9">
        <v>1032</v>
      </c>
      <c r="J424" s="6" t="s">
        <v>123</v>
      </c>
      <c r="K424" s="6" t="s">
        <v>126</v>
      </c>
      <c r="L424" s="6">
        <v>3</v>
      </c>
      <c r="M424" s="7" t="s">
        <v>127</v>
      </c>
      <c r="N424" s="6" t="str">
        <f t="shared" si="30"/>
        <v>April</v>
      </c>
      <c r="O424" s="6" t="str">
        <f t="shared" si="31"/>
        <v>Idli_Main</v>
      </c>
      <c r="P424" s="6" t="str">
        <f t="shared" si="32"/>
        <v>Average</v>
      </c>
      <c r="Q424" s="9">
        <f t="shared" si="33"/>
        <v>12</v>
      </c>
      <c r="R424" s="6" t="str">
        <f t="shared" si="34"/>
        <v>Tuesday</v>
      </c>
    </row>
    <row r="425" spans="1:18">
      <c r="A425" s="3">
        <v>45799</v>
      </c>
      <c r="B425" s="6" t="s">
        <v>105</v>
      </c>
      <c r="C425" s="6" t="s">
        <v>114</v>
      </c>
      <c r="D425" s="6" t="s">
        <v>119</v>
      </c>
      <c r="E425" s="6">
        <v>89</v>
      </c>
      <c r="F425" s="7">
        <v>59</v>
      </c>
      <c r="G425" s="9">
        <v>20</v>
      </c>
      <c r="H425" s="9">
        <v>35</v>
      </c>
      <c r="I425" s="9">
        <v>885</v>
      </c>
      <c r="J425" s="6" t="s">
        <v>122</v>
      </c>
      <c r="K425" s="6" t="s">
        <v>126</v>
      </c>
      <c r="L425" s="6">
        <v>5</v>
      </c>
      <c r="M425" s="7" t="s">
        <v>129</v>
      </c>
      <c r="N425" s="6" t="str">
        <f t="shared" si="30"/>
        <v>May</v>
      </c>
      <c r="O425" s="6" t="str">
        <f t="shared" si="31"/>
        <v>Veg Pulao_Main</v>
      </c>
      <c r="P425" s="6" t="str">
        <f t="shared" si="32"/>
        <v>Good</v>
      </c>
      <c r="Q425" s="9">
        <f t="shared" si="33"/>
        <v>15</v>
      </c>
      <c r="R425" s="6" t="str">
        <f t="shared" si="34"/>
        <v>Thursday</v>
      </c>
    </row>
    <row r="426" spans="1:18">
      <c r="A426" s="3">
        <v>45839</v>
      </c>
      <c r="B426" s="6" t="s">
        <v>103</v>
      </c>
      <c r="C426" s="6" t="s">
        <v>117</v>
      </c>
      <c r="D426" s="6" t="s">
        <v>120</v>
      </c>
      <c r="E426" s="6">
        <v>11</v>
      </c>
      <c r="F426" s="7">
        <v>7</v>
      </c>
      <c r="G426" s="9">
        <v>18</v>
      </c>
      <c r="H426" s="9">
        <v>40</v>
      </c>
      <c r="I426" s="9">
        <v>154</v>
      </c>
      <c r="J426" s="6" t="s">
        <v>122</v>
      </c>
      <c r="K426" s="6" t="s">
        <v>126</v>
      </c>
      <c r="L426" s="6">
        <v>3</v>
      </c>
      <c r="M426" s="7" t="s">
        <v>128</v>
      </c>
      <c r="N426" s="6" t="str">
        <f t="shared" si="30"/>
        <v>July</v>
      </c>
      <c r="O426" s="6" t="str">
        <f t="shared" si="31"/>
        <v>Paneer Roll_Snack</v>
      </c>
      <c r="P426" s="6" t="str">
        <f t="shared" si="32"/>
        <v>Average</v>
      </c>
      <c r="Q426" s="9">
        <f t="shared" si="33"/>
        <v>22</v>
      </c>
      <c r="R426" s="6" t="str">
        <f t="shared" si="34"/>
        <v>Tuesday</v>
      </c>
    </row>
    <row r="427" spans="1:18">
      <c r="A427" s="3">
        <v>45776</v>
      </c>
      <c r="B427" s="6" t="s">
        <v>104</v>
      </c>
      <c r="C427" s="6" t="s">
        <v>107</v>
      </c>
      <c r="D427" s="6" t="s">
        <v>118</v>
      </c>
      <c r="E427" s="6">
        <v>64</v>
      </c>
      <c r="F427" s="7">
        <v>8</v>
      </c>
      <c r="G427" s="9">
        <v>10</v>
      </c>
      <c r="H427" s="9">
        <v>22</v>
      </c>
      <c r="I427" s="9">
        <v>96</v>
      </c>
      <c r="J427" s="6" t="s">
        <v>123</v>
      </c>
      <c r="K427" s="6" t="s">
        <v>125</v>
      </c>
      <c r="L427" s="6">
        <v>1</v>
      </c>
      <c r="M427" s="7" t="s">
        <v>128</v>
      </c>
      <c r="N427" s="6" t="str">
        <f t="shared" si="30"/>
        <v>April</v>
      </c>
      <c r="O427" s="6" t="str">
        <f t="shared" si="31"/>
        <v>Mojito_Beverage</v>
      </c>
      <c r="P427" s="6" t="str">
        <f t="shared" si="32"/>
        <v>Average</v>
      </c>
      <c r="Q427" s="9">
        <f t="shared" si="33"/>
        <v>12</v>
      </c>
      <c r="R427" s="6" t="str">
        <f t="shared" si="34"/>
        <v>Tuesday</v>
      </c>
    </row>
    <row r="428" spans="1:18">
      <c r="A428" s="3">
        <v>45790</v>
      </c>
      <c r="B428" s="6" t="s">
        <v>104</v>
      </c>
      <c r="C428" s="6" t="s">
        <v>110</v>
      </c>
      <c r="D428" s="6" t="s">
        <v>120</v>
      </c>
      <c r="E428" s="6">
        <v>49</v>
      </c>
      <c r="F428" s="7">
        <v>10</v>
      </c>
      <c r="G428" s="9">
        <v>5</v>
      </c>
      <c r="H428" s="9">
        <v>10</v>
      </c>
      <c r="I428" s="9">
        <v>50</v>
      </c>
      <c r="J428" s="6" t="s">
        <v>123</v>
      </c>
      <c r="K428" s="6" t="s">
        <v>124</v>
      </c>
      <c r="L428" s="6">
        <v>5</v>
      </c>
      <c r="M428" s="7" t="s">
        <v>129</v>
      </c>
      <c r="N428" s="6" t="str">
        <f t="shared" si="30"/>
        <v>May</v>
      </c>
      <c r="O428" s="6" t="str">
        <f t="shared" si="31"/>
        <v>Samosa_Snack</v>
      </c>
      <c r="P428" s="6" t="str">
        <f t="shared" si="32"/>
        <v>Good</v>
      </c>
      <c r="Q428" s="9">
        <f t="shared" si="33"/>
        <v>5</v>
      </c>
      <c r="R428" s="6" t="str">
        <f t="shared" si="34"/>
        <v>Tuesday</v>
      </c>
    </row>
    <row r="429" spans="1:18">
      <c r="A429" s="3">
        <v>45844</v>
      </c>
      <c r="B429" s="6" t="s">
        <v>104</v>
      </c>
      <c r="C429" s="6" t="s">
        <v>109</v>
      </c>
      <c r="D429" s="6" t="s">
        <v>120</v>
      </c>
      <c r="E429" s="6">
        <v>17</v>
      </c>
      <c r="F429" s="7">
        <v>12</v>
      </c>
      <c r="G429" s="9">
        <v>15</v>
      </c>
      <c r="H429" s="9">
        <v>30</v>
      </c>
      <c r="I429" s="9">
        <v>180</v>
      </c>
      <c r="J429" s="6" t="s">
        <v>123</v>
      </c>
      <c r="K429" s="6" t="s">
        <v>126</v>
      </c>
      <c r="L429" s="6">
        <v>1</v>
      </c>
      <c r="M429" s="7" t="s">
        <v>129</v>
      </c>
      <c r="N429" s="6" t="str">
        <f t="shared" si="30"/>
        <v>July</v>
      </c>
      <c r="O429" s="6" t="str">
        <f t="shared" si="31"/>
        <v>Grilled Sandwich_Snack</v>
      </c>
      <c r="P429" s="6" t="str">
        <f t="shared" si="32"/>
        <v>Average</v>
      </c>
      <c r="Q429" s="9">
        <f t="shared" si="33"/>
        <v>15</v>
      </c>
      <c r="R429" s="6" t="str">
        <f t="shared" si="34"/>
        <v>Sunday</v>
      </c>
    </row>
    <row r="430" spans="1:18">
      <c r="A430" s="3">
        <v>45811</v>
      </c>
      <c r="B430" s="6" t="s">
        <v>103</v>
      </c>
      <c r="C430" s="6" t="s">
        <v>114</v>
      </c>
      <c r="D430" s="6" t="s">
        <v>119</v>
      </c>
      <c r="E430" s="6">
        <v>26</v>
      </c>
      <c r="F430" s="7">
        <v>19</v>
      </c>
      <c r="G430" s="9">
        <v>20</v>
      </c>
      <c r="H430" s="9">
        <v>35</v>
      </c>
      <c r="I430" s="9">
        <v>285</v>
      </c>
      <c r="J430" s="6" t="s">
        <v>122</v>
      </c>
      <c r="K430" s="6" t="s">
        <v>125</v>
      </c>
      <c r="L430" s="6">
        <v>4</v>
      </c>
      <c r="M430" s="7" t="s">
        <v>129</v>
      </c>
      <c r="N430" s="6" t="str">
        <f t="shared" si="30"/>
        <v>June</v>
      </c>
      <c r="O430" s="6" t="str">
        <f t="shared" si="31"/>
        <v>Veg Pulao_Main</v>
      </c>
      <c r="P430" s="6" t="str">
        <f t="shared" si="32"/>
        <v>Good</v>
      </c>
      <c r="Q430" s="9">
        <f t="shared" si="33"/>
        <v>15</v>
      </c>
      <c r="R430" s="6" t="str">
        <f t="shared" si="34"/>
        <v>Tuesday</v>
      </c>
    </row>
    <row r="431" spans="1:18">
      <c r="A431" s="3">
        <v>45822</v>
      </c>
      <c r="B431" s="6" t="s">
        <v>103</v>
      </c>
      <c r="C431" s="6" t="s">
        <v>108</v>
      </c>
      <c r="D431" s="6" t="s">
        <v>119</v>
      </c>
      <c r="E431" s="6">
        <v>60</v>
      </c>
      <c r="F431" s="7">
        <v>45</v>
      </c>
      <c r="G431" s="9">
        <v>25</v>
      </c>
      <c r="H431" s="9">
        <v>45</v>
      </c>
      <c r="I431" s="9">
        <v>900</v>
      </c>
      <c r="J431" s="6" t="s">
        <v>123</v>
      </c>
      <c r="K431" s="6" t="s">
        <v>124</v>
      </c>
      <c r="L431" s="6">
        <v>1</v>
      </c>
      <c r="M431" s="7" t="s">
        <v>129</v>
      </c>
      <c r="N431" s="6" t="str">
        <f t="shared" si="30"/>
        <v>June</v>
      </c>
      <c r="O431" s="6" t="str">
        <f t="shared" si="31"/>
        <v>Chole Bhature_Main</v>
      </c>
      <c r="P431" s="6" t="str">
        <f t="shared" si="32"/>
        <v>Average</v>
      </c>
      <c r="Q431" s="9">
        <f t="shared" si="33"/>
        <v>20</v>
      </c>
      <c r="R431" s="6" t="str">
        <f t="shared" si="34"/>
        <v>Saturday</v>
      </c>
    </row>
    <row r="432" spans="1:18">
      <c r="A432" s="3">
        <v>45819</v>
      </c>
      <c r="B432" s="6" t="s">
        <v>105</v>
      </c>
      <c r="C432" s="6" t="s">
        <v>115</v>
      </c>
      <c r="D432" s="6" t="s">
        <v>119</v>
      </c>
      <c r="E432" s="6">
        <v>96</v>
      </c>
      <c r="F432" s="7">
        <v>23</v>
      </c>
      <c r="G432" s="9">
        <v>6</v>
      </c>
      <c r="H432" s="9">
        <v>12</v>
      </c>
      <c r="I432" s="9">
        <v>138</v>
      </c>
      <c r="J432" s="6" t="s">
        <v>122</v>
      </c>
      <c r="K432" s="6" t="s">
        <v>124</v>
      </c>
      <c r="L432" s="6">
        <v>5</v>
      </c>
      <c r="M432" s="7" t="s">
        <v>127</v>
      </c>
      <c r="N432" s="6" t="str">
        <f t="shared" si="30"/>
        <v>June</v>
      </c>
      <c r="O432" s="6" t="str">
        <f t="shared" si="31"/>
        <v>Chapati_Main</v>
      </c>
      <c r="P432" s="6" t="str">
        <f t="shared" si="32"/>
        <v>Good</v>
      </c>
      <c r="Q432" s="9">
        <f t="shared" si="33"/>
        <v>6</v>
      </c>
      <c r="R432" s="6" t="str">
        <f t="shared" si="34"/>
        <v>Wednesday</v>
      </c>
    </row>
    <row r="433" spans="1:18">
      <c r="A433" s="3">
        <v>45786</v>
      </c>
      <c r="B433" s="6" t="s">
        <v>105</v>
      </c>
      <c r="C433" s="6" t="s">
        <v>111</v>
      </c>
      <c r="D433" s="6" t="s">
        <v>118</v>
      </c>
      <c r="E433" s="6">
        <v>17</v>
      </c>
      <c r="F433" s="7">
        <v>15</v>
      </c>
      <c r="G433" s="9">
        <v>10</v>
      </c>
      <c r="H433" s="9">
        <v>22</v>
      </c>
      <c r="I433" s="9">
        <v>180</v>
      </c>
      <c r="J433" s="6" t="s">
        <v>121</v>
      </c>
      <c r="K433" s="6" t="s">
        <v>125</v>
      </c>
      <c r="L433" s="6">
        <v>3</v>
      </c>
      <c r="M433" s="7" t="s">
        <v>128</v>
      </c>
      <c r="N433" s="6" t="str">
        <f t="shared" si="30"/>
        <v>May</v>
      </c>
      <c r="O433" s="6" t="str">
        <f t="shared" si="31"/>
        <v>Lemon Juice_Beverage</v>
      </c>
      <c r="P433" s="6" t="str">
        <f t="shared" si="32"/>
        <v>Average</v>
      </c>
      <c r="Q433" s="9">
        <f t="shared" si="33"/>
        <v>12</v>
      </c>
      <c r="R433" s="6" t="str">
        <f t="shared" si="34"/>
        <v>Friday</v>
      </c>
    </row>
    <row r="434" spans="1:18">
      <c r="A434" s="3">
        <v>45813</v>
      </c>
      <c r="B434" s="6" t="s">
        <v>104</v>
      </c>
      <c r="C434" s="6" t="s">
        <v>110</v>
      </c>
      <c r="D434" s="6" t="s">
        <v>120</v>
      </c>
      <c r="E434" s="6">
        <v>93</v>
      </c>
      <c r="F434" s="7">
        <v>58</v>
      </c>
      <c r="G434" s="9">
        <v>5</v>
      </c>
      <c r="H434" s="9">
        <v>10</v>
      </c>
      <c r="I434" s="9">
        <v>290</v>
      </c>
      <c r="J434" s="6" t="s">
        <v>122</v>
      </c>
      <c r="K434" s="6" t="s">
        <v>124</v>
      </c>
      <c r="L434" s="6">
        <v>4</v>
      </c>
      <c r="M434" s="7" t="s">
        <v>128</v>
      </c>
      <c r="N434" s="6" t="str">
        <f t="shared" si="30"/>
        <v>June</v>
      </c>
      <c r="O434" s="6" t="str">
        <f t="shared" si="31"/>
        <v>Samosa_Snack</v>
      </c>
      <c r="P434" s="6" t="str">
        <f t="shared" si="32"/>
        <v>Good</v>
      </c>
      <c r="Q434" s="9">
        <f t="shared" si="33"/>
        <v>5</v>
      </c>
      <c r="R434" s="6" t="str">
        <f t="shared" si="34"/>
        <v>Thursday</v>
      </c>
    </row>
    <row r="435" spans="1:18">
      <c r="A435" s="3">
        <v>45822</v>
      </c>
      <c r="B435" s="6" t="s">
        <v>104</v>
      </c>
      <c r="C435" s="6" t="s">
        <v>108</v>
      </c>
      <c r="D435" s="6" t="s">
        <v>119</v>
      </c>
      <c r="E435" s="6">
        <v>15</v>
      </c>
      <c r="F435" s="7">
        <v>7</v>
      </c>
      <c r="G435" s="9">
        <v>25</v>
      </c>
      <c r="H435" s="9">
        <v>45</v>
      </c>
      <c r="I435" s="9">
        <v>140</v>
      </c>
      <c r="J435" s="6" t="s">
        <v>121</v>
      </c>
      <c r="K435" s="6" t="s">
        <v>125</v>
      </c>
      <c r="L435" s="6">
        <v>5</v>
      </c>
      <c r="M435" s="7" t="s">
        <v>129</v>
      </c>
      <c r="N435" s="6" t="str">
        <f t="shared" si="30"/>
        <v>June</v>
      </c>
      <c r="O435" s="6" t="str">
        <f t="shared" si="31"/>
        <v>Chole Bhature_Main</v>
      </c>
      <c r="P435" s="6" t="str">
        <f t="shared" si="32"/>
        <v>Good</v>
      </c>
      <c r="Q435" s="9">
        <f t="shared" si="33"/>
        <v>20</v>
      </c>
      <c r="R435" s="6" t="str">
        <f t="shared" si="34"/>
        <v>Saturday</v>
      </c>
    </row>
    <row r="436" spans="1:18">
      <c r="A436" s="3">
        <v>45828</v>
      </c>
      <c r="B436" s="6" t="s">
        <v>104</v>
      </c>
      <c r="C436" s="6" t="s">
        <v>110</v>
      </c>
      <c r="D436" s="6" t="s">
        <v>120</v>
      </c>
      <c r="E436" s="6">
        <v>62</v>
      </c>
      <c r="F436" s="7">
        <v>33</v>
      </c>
      <c r="G436" s="9">
        <v>5</v>
      </c>
      <c r="H436" s="9">
        <v>10</v>
      </c>
      <c r="I436" s="9">
        <v>165</v>
      </c>
      <c r="J436" s="6" t="s">
        <v>121</v>
      </c>
      <c r="K436" s="6" t="s">
        <v>126</v>
      </c>
      <c r="L436" s="6">
        <v>2</v>
      </c>
      <c r="M436" s="7" t="s">
        <v>127</v>
      </c>
      <c r="N436" s="6" t="str">
        <f t="shared" si="30"/>
        <v>June</v>
      </c>
      <c r="O436" s="6" t="str">
        <f t="shared" si="31"/>
        <v>Samosa_Snack</v>
      </c>
      <c r="P436" s="6" t="str">
        <f t="shared" si="32"/>
        <v>Average</v>
      </c>
      <c r="Q436" s="9">
        <f t="shared" si="33"/>
        <v>5</v>
      </c>
      <c r="R436" s="6" t="str">
        <f t="shared" si="34"/>
        <v>Friday</v>
      </c>
    </row>
    <row r="437" spans="1:18">
      <c r="A437" s="3">
        <v>45821</v>
      </c>
      <c r="B437" s="6" t="s">
        <v>103</v>
      </c>
      <c r="C437" s="6" t="s">
        <v>116</v>
      </c>
      <c r="D437" s="6" t="s">
        <v>120</v>
      </c>
      <c r="E437" s="6">
        <v>22</v>
      </c>
      <c r="F437" s="7">
        <v>9</v>
      </c>
      <c r="G437" s="9">
        <v>6</v>
      </c>
      <c r="H437" s="9">
        <v>14</v>
      </c>
      <c r="I437" s="9">
        <v>72</v>
      </c>
      <c r="J437" s="6" t="s">
        <v>121</v>
      </c>
      <c r="K437" s="6" t="s">
        <v>125</v>
      </c>
      <c r="L437" s="6">
        <v>1</v>
      </c>
      <c r="M437" s="7" t="s">
        <v>129</v>
      </c>
      <c r="N437" s="6" t="str">
        <f t="shared" si="30"/>
        <v>June</v>
      </c>
      <c r="O437" s="6" t="str">
        <f t="shared" si="31"/>
        <v>Sundal_Snack</v>
      </c>
      <c r="P437" s="6" t="str">
        <f t="shared" si="32"/>
        <v>Average</v>
      </c>
      <c r="Q437" s="9">
        <f t="shared" si="33"/>
        <v>8</v>
      </c>
      <c r="R437" s="6" t="str">
        <f t="shared" si="34"/>
        <v>Friday</v>
      </c>
    </row>
    <row r="438" spans="1:18">
      <c r="A438" s="3">
        <v>45825</v>
      </c>
      <c r="B438" s="6" t="s">
        <v>103</v>
      </c>
      <c r="C438" s="6" t="s">
        <v>109</v>
      </c>
      <c r="D438" s="6" t="s">
        <v>120</v>
      </c>
      <c r="E438" s="6">
        <v>56</v>
      </c>
      <c r="F438" s="7">
        <v>34</v>
      </c>
      <c r="G438" s="9">
        <v>15</v>
      </c>
      <c r="H438" s="9">
        <v>30</v>
      </c>
      <c r="I438" s="9">
        <v>510</v>
      </c>
      <c r="J438" s="6" t="s">
        <v>122</v>
      </c>
      <c r="K438" s="6" t="s">
        <v>124</v>
      </c>
      <c r="L438" s="6">
        <v>3</v>
      </c>
      <c r="M438" s="7" t="s">
        <v>129</v>
      </c>
      <c r="N438" s="6" t="str">
        <f t="shared" si="30"/>
        <v>June</v>
      </c>
      <c r="O438" s="6" t="str">
        <f t="shared" si="31"/>
        <v>Grilled Sandwich_Snack</v>
      </c>
      <c r="P438" s="6" t="str">
        <f t="shared" si="32"/>
        <v>Average</v>
      </c>
      <c r="Q438" s="9">
        <f t="shared" si="33"/>
        <v>15</v>
      </c>
      <c r="R438" s="6" t="str">
        <f t="shared" si="34"/>
        <v>Tuesday</v>
      </c>
    </row>
    <row r="439" spans="1:18">
      <c r="A439" s="3">
        <v>45832</v>
      </c>
      <c r="B439" s="6" t="s">
        <v>103</v>
      </c>
      <c r="C439" s="6" t="s">
        <v>112</v>
      </c>
      <c r="D439" s="6" t="s">
        <v>118</v>
      </c>
      <c r="E439" s="6">
        <v>14</v>
      </c>
      <c r="F439" s="7">
        <v>12</v>
      </c>
      <c r="G439" s="9">
        <v>12</v>
      </c>
      <c r="H439" s="9">
        <v>28</v>
      </c>
      <c r="I439" s="9">
        <v>192</v>
      </c>
      <c r="J439" s="6" t="s">
        <v>122</v>
      </c>
      <c r="K439" s="6" t="s">
        <v>124</v>
      </c>
      <c r="L439" s="6">
        <v>1</v>
      </c>
      <c r="M439" s="7" t="s">
        <v>127</v>
      </c>
      <c r="N439" s="6" t="str">
        <f t="shared" si="30"/>
        <v>June</v>
      </c>
      <c r="O439" s="6" t="str">
        <f t="shared" si="31"/>
        <v>Cold Coffee_Beverage</v>
      </c>
      <c r="P439" s="6" t="str">
        <f t="shared" si="32"/>
        <v>Average</v>
      </c>
      <c r="Q439" s="9">
        <f t="shared" si="33"/>
        <v>16</v>
      </c>
      <c r="R439" s="6" t="str">
        <f t="shared" si="34"/>
        <v>Tuesday</v>
      </c>
    </row>
    <row r="440" spans="1:18">
      <c r="A440" s="3">
        <v>45819</v>
      </c>
      <c r="B440" s="6" t="s">
        <v>103</v>
      </c>
      <c r="C440" s="6" t="s">
        <v>109</v>
      </c>
      <c r="D440" s="6" t="s">
        <v>120</v>
      </c>
      <c r="E440" s="6">
        <v>62</v>
      </c>
      <c r="F440" s="7">
        <v>18</v>
      </c>
      <c r="G440" s="9">
        <v>15</v>
      </c>
      <c r="H440" s="9">
        <v>30</v>
      </c>
      <c r="I440" s="9">
        <v>270</v>
      </c>
      <c r="J440" s="6" t="s">
        <v>122</v>
      </c>
      <c r="K440" s="6" t="s">
        <v>124</v>
      </c>
      <c r="L440" s="6">
        <v>3</v>
      </c>
      <c r="M440" s="7" t="s">
        <v>127</v>
      </c>
      <c r="N440" s="6" t="str">
        <f t="shared" si="30"/>
        <v>June</v>
      </c>
      <c r="O440" s="6" t="str">
        <f t="shared" si="31"/>
        <v>Grilled Sandwich_Snack</v>
      </c>
      <c r="P440" s="6" t="str">
        <f t="shared" si="32"/>
        <v>Average</v>
      </c>
      <c r="Q440" s="9">
        <f t="shared" si="33"/>
        <v>15</v>
      </c>
      <c r="R440" s="6" t="str">
        <f t="shared" si="34"/>
        <v>Wednesday</v>
      </c>
    </row>
    <row r="441" spans="1:18">
      <c r="A441" s="3">
        <v>45820</v>
      </c>
      <c r="B441" s="6" t="s">
        <v>105</v>
      </c>
      <c r="C441" s="6" t="s">
        <v>109</v>
      </c>
      <c r="D441" s="6" t="s">
        <v>120</v>
      </c>
      <c r="E441" s="6">
        <v>42</v>
      </c>
      <c r="F441" s="7">
        <v>5</v>
      </c>
      <c r="G441" s="9">
        <v>15</v>
      </c>
      <c r="H441" s="9">
        <v>30</v>
      </c>
      <c r="I441" s="9">
        <v>75</v>
      </c>
      <c r="J441" s="6" t="s">
        <v>123</v>
      </c>
      <c r="K441" s="6" t="s">
        <v>124</v>
      </c>
      <c r="L441" s="6">
        <v>3</v>
      </c>
      <c r="M441" s="7" t="s">
        <v>129</v>
      </c>
      <c r="N441" s="6" t="str">
        <f t="shared" si="30"/>
        <v>June</v>
      </c>
      <c r="O441" s="6" t="str">
        <f t="shared" si="31"/>
        <v>Grilled Sandwich_Snack</v>
      </c>
      <c r="P441" s="6" t="str">
        <f t="shared" si="32"/>
        <v>Average</v>
      </c>
      <c r="Q441" s="9">
        <f t="shared" si="33"/>
        <v>15</v>
      </c>
      <c r="R441" s="6" t="str">
        <f t="shared" si="34"/>
        <v>Thursday</v>
      </c>
    </row>
    <row r="442" spans="1:18">
      <c r="A442" s="3">
        <v>45780</v>
      </c>
      <c r="B442" s="6" t="s">
        <v>103</v>
      </c>
      <c r="C442" s="6" t="s">
        <v>114</v>
      </c>
      <c r="D442" s="6" t="s">
        <v>119</v>
      </c>
      <c r="E442" s="6">
        <v>81</v>
      </c>
      <c r="F442" s="7">
        <v>45</v>
      </c>
      <c r="G442" s="9">
        <v>20</v>
      </c>
      <c r="H442" s="9">
        <v>35</v>
      </c>
      <c r="I442" s="9">
        <v>675</v>
      </c>
      <c r="J442" s="6" t="s">
        <v>123</v>
      </c>
      <c r="K442" s="6" t="s">
        <v>125</v>
      </c>
      <c r="L442" s="6">
        <v>1</v>
      </c>
      <c r="M442" s="7" t="s">
        <v>129</v>
      </c>
      <c r="N442" s="6" t="str">
        <f t="shared" si="30"/>
        <v>May</v>
      </c>
      <c r="O442" s="6" t="str">
        <f t="shared" si="31"/>
        <v>Veg Pulao_Main</v>
      </c>
      <c r="P442" s="6" t="str">
        <f t="shared" si="32"/>
        <v>Average</v>
      </c>
      <c r="Q442" s="9">
        <f t="shared" si="33"/>
        <v>15</v>
      </c>
      <c r="R442" s="6" t="str">
        <f t="shared" si="34"/>
        <v>Saturday</v>
      </c>
    </row>
    <row r="443" spans="1:18">
      <c r="A443" s="3">
        <v>45835</v>
      </c>
      <c r="B443" s="6" t="s">
        <v>104</v>
      </c>
      <c r="C443" s="6" t="s">
        <v>106</v>
      </c>
      <c r="D443" s="6" t="s">
        <v>118</v>
      </c>
      <c r="E443" s="6">
        <v>11</v>
      </c>
      <c r="F443" s="7">
        <v>8</v>
      </c>
      <c r="G443" s="9">
        <v>12</v>
      </c>
      <c r="H443" s="9">
        <v>25</v>
      </c>
      <c r="I443" s="9">
        <v>104</v>
      </c>
      <c r="J443" s="6" t="s">
        <v>121</v>
      </c>
      <c r="K443" s="6" t="s">
        <v>126</v>
      </c>
      <c r="L443" s="6">
        <v>1</v>
      </c>
      <c r="M443" s="7" t="s">
        <v>127</v>
      </c>
      <c r="N443" s="6" t="str">
        <f t="shared" si="30"/>
        <v>June</v>
      </c>
      <c r="O443" s="6" t="str">
        <f t="shared" si="31"/>
        <v>Mango Lassi_Beverage</v>
      </c>
      <c r="P443" s="6" t="str">
        <f t="shared" si="32"/>
        <v>Average</v>
      </c>
      <c r="Q443" s="9">
        <f t="shared" si="33"/>
        <v>13</v>
      </c>
      <c r="R443" s="6" t="str">
        <f t="shared" si="34"/>
        <v>Friday</v>
      </c>
    </row>
    <row r="444" spans="1:18">
      <c r="A444" s="3">
        <v>45787</v>
      </c>
      <c r="B444" s="6" t="s">
        <v>105</v>
      </c>
      <c r="C444" s="6" t="s">
        <v>117</v>
      </c>
      <c r="D444" s="6" t="s">
        <v>120</v>
      </c>
      <c r="E444" s="6">
        <v>52</v>
      </c>
      <c r="F444" s="7">
        <v>26</v>
      </c>
      <c r="G444" s="9">
        <v>18</v>
      </c>
      <c r="H444" s="9">
        <v>40</v>
      </c>
      <c r="I444" s="9">
        <v>572</v>
      </c>
      <c r="J444" s="6" t="s">
        <v>121</v>
      </c>
      <c r="K444" s="6" t="s">
        <v>126</v>
      </c>
      <c r="L444" s="6">
        <v>3</v>
      </c>
      <c r="M444" s="7" t="s">
        <v>128</v>
      </c>
      <c r="N444" s="6" t="str">
        <f t="shared" si="30"/>
        <v>May</v>
      </c>
      <c r="O444" s="6" t="str">
        <f t="shared" si="31"/>
        <v>Paneer Roll_Snack</v>
      </c>
      <c r="P444" s="6" t="str">
        <f t="shared" si="32"/>
        <v>Average</v>
      </c>
      <c r="Q444" s="9">
        <f t="shared" si="33"/>
        <v>22</v>
      </c>
      <c r="R444" s="6" t="str">
        <f t="shared" si="34"/>
        <v>Saturday</v>
      </c>
    </row>
    <row r="445" spans="1:18">
      <c r="A445" s="3">
        <v>45841</v>
      </c>
      <c r="B445" s="6" t="s">
        <v>104</v>
      </c>
      <c r="C445" s="6" t="s">
        <v>114</v>
      </c>
      <c r="D445" s="6" t="s">
        <v>119</v>
      </c>
      <c r="E445" s="6">
        <v>53</v>
      </c>
      <c r="F445" s="7">
        <v>32</v>
      </c>
      <c r="G445" s="9">
        <v>20</v>
      </c>
      <c r="H445" s="9">
        <v>35</v>
      </c>
      <c r="I445" s="9">
        <v>480</v>
      </c>
      <c r="J445" s="6" t="s">
        <v>123</v>
      </c>
      <c r="K445" s="6" t="s">
        <v>125</v>
      </c>
      <c r="L445" s="6">
        <v>1</v>
      </c>
      <c r="M445" s="7" t="s">
        <v>128</v>
      </c>
      <c r="N445" s="6" t="str">
        <f t="shared" si="30"/>
        <v>July</v>
      </c>
      <c r="O445" s="6" t="str">
        <f t="shared" si="31"/>
        <v>Veg Pulao_Main</v>
      </c>
      <c r="P445" s="6" t="str">
        <f t="shared" si="32"/>
        <v>Average</v>
      </c>
      <c r="Q445" s="9">
        <f t="shared" si="33"/>
        <v>15</v>
      </c>
      <c r="R445" s="6" t="str">
        <f t="shared" si="34"/>
        <v>Thursday</v>
      </c>
    </row>
    <row r="446" spans="1:18">
      <c r="A446" s="3">
        <v>45805</v>
      </c>
      <c r="B446" s="6" t="s">
        <v>105</v>
      </c>
      <c r="C446" s="6" t="s">
        <v>115</v>
      </c>
      <c r="D446" s="6" t="s">
        <v>119</v>
      </c>
      <c r="E446" s="6">
        <v>54</v>
      </c>
      <c r="F446" s="7">
        <v>25</v>
      </c>
      <c r="G446" s="9">
        <v>6</v>
      </c>
      <c r="H446" s="9">
        <v>12</v>
      </c>
      <c r="I446" s="9">
        <v>150</v>
      </c>
      <c r="J446" s="6" t="s">
        <v>121</v>
      </c>
      <c r="K446" s="6" t="s">
        <v>124</v>
      </c>
      <c r="L446" s="6">
        <v>4</v>
      </c>
      <c r="M446" s="7" t="s">
        <v>128</v>
      </c>
      <c r="N446" s="6" t="str">
        <f t="shared" si="30"/>
        <v>May</v>
      </c>
      <c r="O446" s="6" t="str">
        <f t="shared" si="31"/>
        <v>Chapati_Main</v>
      </c>
      <c r="P446" s="6" t="str">
        <f t="shared" si="32"/>
        <v>Good</v>
      </c>
      <c r="Q446" s="9">
        <f t="shared" si="33"/>
        <v>6</v>
      </c>
      <c r="R446" s="6" t="str">
        <f t="shared" si="34"/>
        <v>Wednesday</v>
      </c>
    </row>
    <row r="447" spans="1:18">
      <c r="A447" s="3">
        <v>45835</v>
      </c>
      <c r="B447" s="6" t="s">
        <v>105</v>
      </c>
      <c r="C447" s="6" t="s">
        <v>116</v>
      </c>
      <c r="D447" s="6" t="s">
        <v>120</v>
      </c>
      <c r="E447" s="6">
        <v>60</v>
      </c>
      <c r="F447" s="7">
        <v>6</v>
      </c>
      <c r="G447" s="9">
        <v>6</v>
      </c>
      <c r="H447" s="9">
        <v>14</v>
      </c>
      <c r="I447" s="9">
        <v>48</v>
      </c>
      <c r="J447" s="6" t="s">
        <v>122</v>
      </c>
      <c r="K447" s="6" t="s">
        <v>126</v>
      </c>
      <c r="L447" s="6">
        <v>2</v>
      </c>
      <c r="M447" s="7" t="s">
        <v>127</v>
      </c>
      <c r="N447" s="6" t="str">
        <f t="shared" si="30"/>
        <v>June</v>
      </c>
      <c r="O447" s="6" t="str">
        <f t="shared" si="31"/>
        <v>Sundal_Snack</v>
      </c>
      <c r="P447" s="6" t="str">
        <f t="shared" si="32"/>
        <v>Average</v>
      </c>
      <c r="Q447" s="9">
        <f t="shared" si="33"/>
        <v>8</v>
      </c>
      <c r="R447" s="6" t="str">
        <f t="shared" si="34"/>
        <v>Friday</v>
      </c>
    </row>
    <row r="448" spans="1:18">
      <c r="A448" s="3">
        <v>45835</v>
      </c>
      <c r="B448" s="6" t="s">
        <v>104</v>
      </c>
      <c r="C448" s="6" t="s">
        <v>116</v>
      </c>
      <c r="D448" s="6" t="s">
        <v>120</v>
      </c>
      <c r="E448" s="6">
        <v>82</v>
      </c>
      <c r="F448" s="7">
        <v>28</v>
      </c>
      <c r="G448" s="9">
        <v>6</v>
      </c>
      <c r="H448" s="9">
        <v>14</v>
      </c>
      <c r="I448" s="9">
        <v>224</v>
      </c>
      <c r="J448" s="6" t="s">
        <v>121</v>
      </c>
      <c r="K448" s="6" t="s">
        <v>125</v>
      </c>
      <c r="L448" s="6">
        <v>5</v>
      </c>
      <c r="M448" s="7" t="s">
        <v>129</v>
      </c>
      <c r="N448" s="6" t="str">
        <f t="shared" si="30"/>
        <v>June</v>
      </c>
      <c r="O448" s="6" t="str">
        <f t="shared" si="31"/>
        <v>Sundal_Snack</v>
      </c>
      <c r="P448" s="6" t="str">
        <f t="shared" si="32"/>
        <v>Good</v>
      </c>
      <c r="Q448" s="9">
        <f t="shared" si="33"/>
        <v>8</v>
      </c>
      <c r="R448" s="6" t="str">
        <f t="shared" si="34"/>
        <v>Friday</v>
      </c>
    </row>
    <row r="449" spans="1:18">
      <c r="A449" s="3">
        <v>45801</v>
      </c>
      <c r="B449" s="6" t="s">
        <v>105</v>
      </c>
      <c r="C449" s="6" t="s">
        <v>114</v>
      </c>
      <c r="D449" s="6" t="s">
        <v>119</v>
      </c>
      <c r="E449" s="6">
        <v>25</v>
      </c>
      <c r="F449" s="7">
        <v>10</v>
      </c>
      <c r="G449" s="9">
        <v>20</v>
      </c>
      <c r="H449" s="9">
        <v>35</v>
      </c>
      <c r="I449" s="9">
        <v>150</v>
      </c>
      <c r="J449" s="6" t="s">
        <v>122</v>
      </c>
      <c r="K449" s="6" t="s">
        <v>126</v>
      </c>
      <c r="L449" s="6">
        <v>1</v>
      </c>
      <c r="M449" s="7" t="s">
        <v>129</v>
      </c>
      <c r="N449" s="6" t="str">
        <f t="shared" si="30"/>
        <v>May</v>
      </c>
      <c r="O449" s="6" t="str">
        <f t="shared" si="31"/>
        <v>Veg Pulao_Main</v>
      </c>
      <c r="P449" s="6" t="str">
        <f t="shared" si="32"/>
        <v>Average</v>
      </c>
      <c r="Q449" s="9">
        <f t="shared" si="33"/>
        <v>15</v>
      </c>
      <c r="R449" s="6" t="str">
        <f t="shared" si="34"/>
        <v>Saturday</v>
      </c>
    </row>
    <row r="450" spans="1:18">
      <c r="A450" s="3">
        <v>45791</v>
      </c>
      <c r="B450" s="6" t="s">
        <v>105</v>
      </c>
      <c r="C450" s="6" t="s">
        <v>114</v>
      </c>
      <c r="D450" s="6" t="s">
        <v>119</v>
      </c>
      <c r="E450" s="6">
        <v>18</v>
      </c>
      <c r="F450" s="7">
        <v>8</v>
      </c>
      <c r="G450" s="9">
        <v>20</v>
      </c>
      <c r="H450" s="9">
        <v>35</v>
      </c>
      <c r="I450" s="9">
        <v>120</v>
      </c>
      <c r="J450" s="6" t="s">
        <v>123</v>
      </c>
      <c r="K450" s="6" t="s">
        <v>125</v>
      </c>
      <c r="L450" s="6">
        <v>1</v>
      </c>
      <c r="M450" s="7" t="s">
        <v>128</v>
      </c>
      <c r="N450" s="6" t="str">
        <f t="shared" ref="N450:N501" si="35">TEXT(A450,"mmmm")</f>
        <v>May</v>
      </c>
      <c r="O450" s="6" t="str">
        <f t="shared" ref="O450:O501" si="36">C450 &amp; "_" &amp; D450</f>
        <v>Veg Pulao_Main</v>
      </c>
      <c r="P450" s="6" t="str">
        <f t="shared" ref="P450:P501" si="37">IF(L450&gt;=4,"Good",IF(L450,"Average","Poor"))</f>
        <v>Average</v>
      </c>
      <c r="Q450" s="9">
        <f t="shared" ref="Q450:Q501" si="38">H450 - G450</f>
        <v>15</v>
      </c>
      <c r="R450" s="6" t="str">
        <f t="shared" ref="R450:R501" si="39">TEXT(A450,"dddd")</f>
        <v>Wednesday</v>
      </c>
    </row>
    <row r="451" spans="1:18">
      <c r="A451" s="3">
        <v>45858</v>
      </c>
      <c r="B451" s="6" t="s">
        <v>105</v>
      </c>
      <c r="C451" s="6" t="s">
        <v>111</v>
      </c>
      <c r="D451" s="6" t="s">
        <v>118</v>
      </c>
      <c r="E451" s="6">
        <v>83</v>
      </c>
      <c r="F451" s="7">
        <v>48</v>
      </c>
      <c r="G451" s="9">
        <v>10</v>
      </c>
      <c r="H451" s="9">
        <v>22</v>
      </c>
      <c r="I451" s="9">
        <v>576</v>
      </c>
      <c r="J451" s="6" t="s">
        <v>122</v>
      </c>
      <c r="K451" s="6" t="s">
        <v>124</v>
      </c>
      <c r="L451" s="6">
        <v>2</v>
      </c>
      <c r="M451" s="7" t="s">
        <v>129</v>
      </c>
      <c r="N451" s="6" t="str">
        <f t="shared" si="35"/>
        <v>July</v>
      </c>
      <c r="O451" s="6" t="str">
        <f t="shared" si="36"/>
        <v>Lemon Juice_Beverage</v>
      </c>
      <c r="P451" s="6" t="str">
        <f t="shared" si="37"/>
        <v>Average</v>
      </c>
      <c r="Q451" s="9">
        <f t="shared" si="38"/>
        <v>12</v>
      </c>
      <c r="R451" s="6" t="str">
        <f t="shared" si="39"/>
        <v>Sunday</v>
      </c>
    </row>
    <row r="452" spans="1:18">
      <c r="A452" s="3">
        <v>45807</v>
      </c>
      <c r="B452" s="6" t="s">
        <v>103</v>
      </c>
      <c r="C452" s="6" t="s">
        <v>113</v>
      </c>
      <c r="D452" s="6" t="s">
        <v>119</v>
      </c>
      <c r="E452" s="6">
        <v>28</v>
      </c>
      <c r="F452" s="7">
        <v>24</v>
      </c>
      <c r="G452" s="9">
        <v>8</v>
      </c>
      <c r="H452" s="9">
        <v>20</v>
      </c>
      <c r="I452" s="9">
        <v>288</v>
      </c>
      <c r="J452" s="6" t="s">
        <v>123</v>
      </c>
      <c r="K452" s="6" t="s">
        <v>126</v>
      </c>
      <c r="L452" s="6">
        <v>5</v>
      </c>
      <c r="M452" s="7" t="s">
        <v>128</v>
      </c>
      <c r="N452" s="6" t="str">
        <f t="shared" si="35"/>
        <v>May</v>
      </c>
      <c r="O452" s="6" t="str">
        <f t="shared" si="36"/>
        <v>Idli_Main</v>
      </c>
      <c r="P452" s="6" t="str">
        <f t="shared" si="37"/>
        <v>Good</v>
      </c>
      <c r="Q452" s="9">
        <f t="shared" si="38"/>
        <v>12</v>
      </c>
      <c r="R452" s="6" t="str">
        <f t="shared" si="39"/>
        <v>Friday</v>
      </c>
    </row>
    <row r="453" spans="1:18">
      <c r="A453" s="3">
        <v>45793</v>
      </c>
      <c r="B453" s="6" t="s">
        <v>103</v>
      </c>
      <c r="C453" s="6" t="s">
        <v>115</v>
      </c>
      <c r="D453" s="6" t="s">
        <v>119</v>
      </c>
      <c r="E453" s="6">
        <v>57</v>
      </c>
      <c r="F453" s="7">
        <v>38</v>
      </c>
      <c r="G453" s="9">
        <v>6</v>
      </c>
      <c r="H453" s="9">
        <v>12</v>
      </c>
      <c r="I453" s="9">
        <v>228</v>
      </c>
      <c r="J453" s="6" t="s">
        <v>123</v>
      </c>
      <c r="K453" s="6" t="s">
        <v>125</v>
      </c>
      <c r="L453" s="6">
        <v>4</v>
      </c>
      <c r="M453" s="7" t="s">
        <v>127</v>
      </c>
      <c r="N453" s="6" t="str">
        <f t="shared" si="35"/>
        <v>May</v>
      </c>
      <c r="O453" s="6" t="str">
        <f t="shared" si="36"/>
        <v>Chapati_Main</v>
      </c>
      <c r="P453" s="6" t="str">
        <f t="shared" si="37"/>
        <v>Good</v>
      </c>
      <c r="Q453" s="9">
        <f t="shared" si="38"/>
        <v>6</v>
      </c>
      <c r="R453" s="6" t="str">
        <f t="shared" si="39"/>
        <v>Friday</v>
      </c>
    </row>
    <row r="454" spans="1:18">
      <c r="A454" s="3">
        <v>45817</v>
      </c>
      <c r="B454" s="6" t="s">
        <v>104</v>
      </c>
      <c r="C454" s="6" t="s">
        <v>112</v>
      </c>
      <c r="D454" s="6" t="s">
        <v>118</v>
      </c>
      <c r="E454" s="6">
        <v>90</v>
      </c>
      <c r="F454" s="7">
        <v>40</v>
      </c>
      <c r="G454" s="9">
        <v>12</v>
      </c>
      <c r="H454" s="9">
        <v>28</v>
      </c>
      <c r="I454" s="9">
        <v>640</v>
      </c>
      <c r="J454" s="6" t="s">
        <v>122</v>
      </c>
      <c r="K454" s="6" t="s">
        <v>124</v>
      </c>
      <c r="L454" s="6">
        <v>5</v>
      </c>
      <c r="M454" s="7" t="s">
        <v>129</v>
      </c>
      <c r="N454" s="6" t="str">
        <f t="shared" si="35"/>
        <v>June</v>
      </c>
      <c r="O454" s="6" t="str">
        <f t="shared" si="36"/>
        <v>Cold Coffee_Beverage</v>
      </c>
      <c r="P454" s="6" t="str">
        <f t="shared" si="37"/>
        <v>Good</v>
      </c>
      <c r="Q454" s="9">
        <f t="shared" si="38"/>
        <v>16</v>
      </c>
      <c r="R454" s="6" t="str">
        <f t="shared" si="39"/>
        <v>Monday</v>
      </c>
    </row>
    <row r="455" spans="1:18">
      <c r="A455" s="3">
        <v>45845</v>
      </c>
      <c r="B455" s="6" t="s">
        <v>105</v>
      </c>
      <c r="C455" s="6" t="s">
        <v>111</v>
      </c>
      <c r="D455" s="6" t="s">
        <v>118</v>
      </c>
      <c r="E455" s="6">
        <v>84</v>
      </c>
      <c r="F455" s="7">
        <v>21</v>
      </c>
      <c r="G455" s="9">
        <v>10</v>
      </c>
      <c r="H455" s="9">
        <v>22</v>
      </c>
      <c r="I455" s="9">
        <v>252</v>
      </c>
      <c r="J455" s="6" t="s">
        <v>121</v>
      </c>
      <c r="K455" s="6" t="s">
        <v>125</v>
      </c>
      <c r="L455" s="6">
        <v>2</v>
      </c>
      <c r="M455" s="7" t="s">
        <v>127</v>
      </c>
      <c r="N455" s="6" t="str">
        <f t="shared" si="35"/>
        <v>July</v>
      </c>
      <c r="O455" s="6" t="str">
        <f t="shared" si="36"/>
        <v>Lemon Juice_Beverage</v>
      </c>
      <c r="P455" s="6" t="str">
        <f t="shared" si="37"/>
        <v>Average</v>
      </c>
      <c r="Q455" s="9">
        <f t="shared" si="38"/>
        <v>12</v>
      </c>
      <c r="R455" s="6" t="str">
        <f t="shared" si="39"/>
        <v>Monday</v>
      </c>
    </row>
    <row r="456" spans="1:18">
      <c r="A456" s="3">
        <v>45809</v>
      </c>
      <c r="B456" s="6" t="s">
        <v>105</v>
      </c>
      <c r="C456" s="6" t="s">
        <v>112</v>
      </c>
      <c r="D456" s="6" t="s">
        <v>118</v>
      </c>
      <c r="E456" s="6">
        <v>79</v>
      </c>
      <c r="F456" s="7">
        <v>18</v>
      </c>
      <c r="G456" s="9">
        <v>12</v>
      </c>
      <c r="H456" s="9">
        <v>28</v>
      </c>
      <c r="I456" s="9">
        <v>288</v>
      </c>
      <c r="J456" s="6" t="s">
        <v>122</v>
      </c>
      <c r="K456" s="6" t="s">
        <v>125</v>
      </c>
      <c r="L456" s="6">
        <v>5</v>
      </c>
      <c r="M456" s="7" t="s">
        <v>129</v>
      </c>
      <c r="N456" s="6" t="str">
        <f t="shared" si="35"/>
        <v>June</v>
      </c>
      <c r="O456" s="6" t="str">
        <f t="shared" si="36"/>
        <v>Cold Coffee_Beverage</v>
      </c>
      <c r="P456" s="6" t="str">
        <f t="shared" si="37"/>
        <v>Good</v>
      </c>
      <c r="Q456" s="9">
        <f t="shared" si="38"/>
        <v>16</v>
      </c>
      <c r="R456" s="6" t="str">
        <f t="shared" si="39"/>
        <v>Sunday</v>
      </c>
    </row>
    <row r="457" spans="1:18">
      <c r="A457" s="3">
        <v>45835</v>
      </c>
      <c r="B457" s="6" t="s">
        <v>103</v>
      </c>
      <c r="C457" s="6" t="s">
        <v>110</v>
      </c>
      <c r="D457" s="6" t="s">
        <v>120</v>
      </c>
      <c r="E457" s="6">
        <v>18</v>
      </c>
      <c r="F457" s="7">
        <v>17</v>
      </c>
      <c r="G457" s="9">
        <v>5</v>
      </c>
      <c r="H457" s="9">
        <v>10</v>
      </c>
      <c r="I457" s="9">
        <v>85</v>
      </c>
      <c r="J457" s="6" t="s">
        <v>123</v>
      </c>
      <c r="K457" s="6" t="s">
        <v>125</v>
      </c>
      <c r="L457" s="6">
        <v>3</v>
      </c>
      <c r="M457" s="7" t="s">
        <v>128</v>
      </c>
      <c r="N457" s="6" t="str">
        <f t="shared" si="35"/>
        <v>June</v>
      </c>
      <c r="O457" s="6" t="str">
        <f t="shared" si="36"/>
        <v>Samosa_Snack</v>
      </c>
      <c r="P457" s="6" t="str">
        <f t="shared" si="37"/>
        <v>Average</v>
      </c>
      <c r="Q457" s="9">
        <f t="shared" si="38"/>
        <v>5</v>
      </c>
      <c r="R457" s="6" t="str">
        <f t="shared" si="39"/>
        <v>Friday</v>
      </c>
    </row>
    <row r="458" spans="1:18">
      <c r="A458" s="3">
        <v>45799</v>
      </c>
      <c r="B458" s="6" t="s">
        <v>103</v>
      </c>
      <c r="C458" s="6" t="s">
        <v>111</v>
      </c>
      <c r="D458" s="6" t="s">
        <v>118</v>
      </c>
      <c r="E458" s="6">
        <v>52</v>
      </c>
      <c r="F458" s="7">
        <v>15</v>
      </c>
      <c r="G458" s="9">
        <v>10</v>
      </c>
      <c r="H458" s="9">
        <v>22</v>
      </c>
      <c r="I458" s="9">
        <v>180</v>
      </c>
      <c r="J458" s="6" t="s">
        <v>121</v>
      </c>
      <c r="K458" s="6" t="s">
        <v>124</v>
      </c>
      <c r="L458" s="6">
        <v>4</v>
      </c>
      <c r="M458" s="7" t="s">
        <v>128</v>
      </c>
      <c r="N458" s="6" t="str">
        <f t="shared" si="35"/>
        <v>May</v>
      </c>
      <c r="O458" s="6" t="str">
        <f t="shared" si="36"/>
        <v>Lemon Juice_Beverage</v>
      </c>
      <c r="P458" s="6" t="str">
        <f t="shared" si="37"/>
        <v>Good</v>
      </c>
      <c r="Q458" s="9">
        <f t="shared" si="38"/>
        <v>12</v>
      </c>
      <c r="R458" s="6" t="str">
        <f t="shared" si="39"/>
        <v>Thursday</v>
      </c>
    </row>
    <row r="459" spans="1:18">
      <c r="A459" s="3">
        <v>45829</v>
      </c>
      <c r="B459" s="6" t="s">
        <v>104</v>
      </c>
      <c r="C459" s="6" t="s">
        <v>111</v>
      </c>
      <c r="D459" s="6" t="s">
        <v>118</v>
      </c>
      <c r="E459" s="6">
        <v>86</v>
      </c>
      <c r="F459" s="7">
        <v>62</v>
      </c>
      <c r="G459" s="9">
        <v>10</v>
      </c>
      <c r="H459" s="9">
        <v>22</v>
      </c>
      <c r="I459" s="9">
        <v>744</v>
      </c>
      <c r="J459" s="6" t="s">
        <v>121</v>
      </c>
      <c r="K459" s="6" t="s">
        <v>125</v>
      </c>
      <c r="L459" s="6">
        <v>4</v>
      </c>
      <c r="M459" s="7" t="s">
        <v>128</v>
      </c>
      <c r="N459" s="6" t="str">
        <f t="shared" si="35"/>
        <v>June</v>
      </c>
      <c r="O459" s="6" t="str">
        <f t="shared" si="36"/>
        <v>Lemon Juice_Beverage</v>
      </c>
      <c r="P459" s="6" t="str">
        <f t="shared" si="37"/>
        <v>Good</v>
      </c>
      <c r="Q459" s="9">
        <f t="shared" si="38"/>
        <v>12</v>
      </c>
      <c r="R459" s="6" t="str">
        <f t="shared" si="39"/>
        <v>Saturday</v>
      </c>
    </row>
    <row r="460" spans="1:18">
      <c r="A460" s="3">
        <v>45857</v>
      </c>
      <c r="B460" s="6" t="s">
        <v>104</v>
      </c>
      <c r="C460" s="6" t="s">
        <v>111</v>
      </c>
      <c r="D460" s="6" t="s">
        <v>118</v>
      </c>
      <c r="E460" s="6">
        <v>74</v>
      </c>
      <c r="F460" s="7">
        <v>17</v>
      </c>
      <c r="G460" s="9">
        <v>10</v>
      </c>
      <c r="H460" s="9">
        <v>22</v>
      </c>
      <c r="I460" s="9">
        <v>204</v>
      </c>
      <c r="J460" s="6" t="s">
        <v>122</v>
      </c>
      <c r="K460" s="6" t="s">
        <v>125</v>
      </c>
      <c r="L460" s="6">
        <v>2</v>
      </c>
      <c r="M460" s="7" t="s">
        <v>128</v>
      </c>
      <c r="N460" s="6" t="str">
        <f t="shared" si="35"/>
        <v>July</v>
      </c>
      <c r="O460" s="6" t="str">
        <f t="shared" si="36"/>
        <v>Lemon Juice_Beverage</v>
      </c>
      <c r="P460" s="6" t="str">
        <f t="shared" si="37"/>
        <v>Average</v>
      </c>
      <c r="Q460" s="9">
        <f t="shared" si="38"/>
        <v>12</v>
      </c>
      <c r="R460" s="6" t="str">
        <f t="shared" si="39"/>
        <v>Saturday</v>
      </c>
    </row>
    <row r="461" spans="1:18">
      <c r="A461" s="3">
        <v>45855</v>
      </c>
      <c r="B461" s="6" t="s">
        <v>104</v>
      </c>
      <c r="C461" s="6" t="s">
        <v>114</v>
      </c>
      <c r="D461" s="6" t="s">
        <v>119</v>
      </c>
      <c r="E461" s="6">
        <v>23</v>
      </c>
      <c r="F461" s="7">
        <v>7</v>
      </c>
      <c r="G461" s="9">
        <v>20</v>
      </c>
      <c r="H461" s="9">
        <v>35</v>
      </c>
      <c r="I461" s="9">
        <v>105</v>
      </c>
      <c r="J461" s="6" t="s">
        <v>123</v>
      </c>
      <c r="K461" s="6" t="s">
        <v>126</v>
      </c>
      <c r="L461" s="6">
        <v>4</v>
      </c>
      <c r="M461" s="7" t="s">
        <v>129</v>
      </c>
      <c r="N461" s="6" t="str">
        <f t="shared" si="35"/>
        <v>July</v>
      </c>
      <c r="O461" s="6" t="str">
        <f t="shared" si="36"/>
        <v>Veg Pulao_Main</v>
      </c>
      <c r="P461" s="6" t="str">
        <f t="shared" si="37"/>
        <v>Good</v>
      </c>
      <c r="Q461" s="9">
        <f t="shared" si="38"/>
        <v>15</v>
      </c>
      <c r="R461" s="6" t="str">
        <f t="shared" si="39"/>
        <v>Thursday</v>
      </c>
    </row>
    <row r="462" spans="1:18">
      <c r="A462" s="3">
        <v>45782</v>
      </c>
      <c r="B462" s="6" t="s">
        <v>103</v>
      </c>
      <c r="C462" s="6" t="s">
        <v>111</v>
      </c>
      <c r="D462" s="6" t="s">
        <v>118</v>
      </c>
      <c r="E462" s="6">
        <v>15</v>
      </c>
      <c r="F462" s="7">
        <v>14</v>
      </c>
      <c r="G462" s="9">
        <v>10</v>
      </c>
      <c r="H462" s="9">
        <v>22</v>
      </c>
      <c r="I462" s="9">
        <v>168</v>
      </c>
      <c r="J462" s="6" t="s">
        <v>122</v>
      </c>
      <c r="K462" s="6" t="s">
        <v>124</v>
      </c>
      <c r="L462" s="6">
        <v>5</v>
      </c>
      <c r="M462" s="7" t="s">
        <v>129</v>
      </c>
      <c r="N462" s="6" t="str">
        <f t="shared" si="35"/>
        <v>May</v>
      </c>
      <c r="O462" s="6" t="str">
        <f t="shared" si="36"/>
        <v>Lemon Juice_Beverage</v>
      </c>
      <c r="P462" s="6" t="str">
        <f t="shared" si="37"/>
        <v>Good</v>
      </c>
      <c r="Q462" s="9">
        <f t="shared" si="38"/>
        <v>12</v>
      </c>
      <c r="R462" s="6" t="str">
        <f t="shared" si="39"/>
        <v>Monday</v>
      </c>
    </row>
    <row r="463" spans="1:18">
      <c r="A463" s="3">
        <v>45840</v>
      </c>
      <c r="B463" s="6" t="s">
        <v>103</v>
      </c>
      <c r="C463" s="6" t="s">
        <v>114</v>
      </c>
      <c r="D463" s="6" t="s">
        <v>119</v>
      </c>
      <c r="E463" s="6">
        <v>61</v>
      </c>
      <c r="F463" s="7">
        <v>54</v>
      </c>
      <c r="G463" s="9">
        <v>20</v>
      </c>
      <c r="H463" s="9">
        <v>35</v>
      </c>
      <c r="I463" s="9">
        <v>810</v>
      </c>
      <c r="J463" s="6" t="s">
        <v>123</v>
      </c>
      <c r="K463" s="6" t="s">
        <v>125</v>
      </c>
      <c r="L463" s="6">
        <v>3</v>
      </c>
      <c r="M463" s="7" t="s">
        <v>128</v>
      </c>
      <c r="N463" s="6" t="str">
        <f t="shared" si="35"/>
        <v>July</v>
      </c>
      <c r="O463" s="6" t="str">
        <f t="shared" si="36"/>
        <v>Veg Pulao_Main</v>
      </c>
      <c r="P463" s="6" t="str">
        <f t="shared" si="37"/>
        <v>Average</v>
      </c>
      <c r="Q463" s="9">
        <f t="shared" si="38"/>
        <v>15</v>
      </c>
      <c r="R463" s="6" t="str">
        <f t="shared" si="39"/>
        <v>Wednesday</v>
      </c>
    </row>
    <row r="464" spans="1:18">
      <c r="A464" s="3">
        <v>45831</v>
      </c>
      <c r="B464" s="6" t="s">
        <v>104</v>
      </c>
      <c r="C464" s="6" t="s">
        <v>113</v>
      </c>
      <c r="D464" s="6" t="s">
        <v>119</v>
      </c>
      <c r="E464" s="6">
        <v>32</v>
      </c>
      <c r="F464" s="7">
        <v>24</v>
      </c>
      <c r="G464" s="9">
        <v>8</v>
      </c>
      <c r="H464" s="9">
        <v>20</v>
      </c>
      <c r="I464" s="9">
        <v>288</v>
      </c>
      <c r="J464" s="6" t="s">
        <v>122</v>
      </c>
      <c r="K464" s="6" t="s">
        <v>126</v>
      </c>
      <c r="L464" s="6">
        <v>3</v>
      </c>
      <c r="M464" s="7" t="s">
        <v>129</v>
      </c>
      <c r="N464" s="6" t="str">
        <f t="shared" si="35"/>
        <v>June</v>
      </c>
      <c r="O464" s="6" t="str">
        <f t="shared" si="36"/>
        <v>Idli_Main</v>
      </c>
      <c r="P464" s="6" t="str">
        <f t="shared" si="37"/>
        <v>Average</v>
      </c>
      <c r="Q464" s="9">
        <f t="shared" si="38"/>
        <v>12</v>
      </c>
      <c r="R464" s="6" t="str">
        <f t="shared" si="39"/>
        <v>Monday</v>
      </c>
    </row>
    <row r="465" spans="1:18">
      <c r="A465" s="3">
        <v>45855</v>
      </c>
      <c r="B465" s="6" t="s">
        <v>104</v>
      </c>
      <c r="C465" s="6" t="s">
        <v>109</v>
      </c>
      <c r="D465" s="6" t="s">
        <v>120</v>
      </c>
      <c r="E465" s="6">
        <v>31</v>
      </c>
      <c r="F465" s="7">
        <v>6</v>
      </c>
      <c r="G465" s="9">
        <v>15</v>
      </c>
      <c r="H465" s="9">
        <v>30</v>
      </c>
      <c r="I465" s="9">
        <v>90</v>
      </c>
      <c r="J465" s="6" t="s">
        <v>123</v>
      </c>
      <c r="K465" s="6" t="s">
        <v>125</v>
      </c>
      <c r="L465" s="6">
        <v>3</v>
      </c>
      <c r="M465" s="7" t="s">
        <v>128</v>
      </c>
      <c r="N465" s="6" t="str">
        <f t="shared" si="35"/>
        <v>July</v>
      </c>
      <c r="O465" s="6" t="str">
        <f t="shared" si="36"/>
        <v>Grilled Sandwich_Snack</v>
      </c>
      <c r="P465" s="6" t="str">
        <f t="shared" si="37"/>
        <v>Average</v>
      </c>
      <c r="Q465" s="9">
        <f t="shared" si="38"/>
        <v>15</v>
      </c>
      <c r="R465" s="6" t="str">
        <f t="shared" si="39"/>
        <v>Thursday</v>
      </c>
    </row>
    <row r="466" spans="1:18">
      <c r="A466" s="3">
        <v>45817</v>
      </c>
      <c r="B466" s="6" t="s">
        <v>105</v>
      </c>
      <c r="C466" s="6" t="s">
        <v>107</v>
      </c>
      <c r="D466" s="6" t="s">
        <v>118</v>
      </c>
      <c r="E466" s="6">
        <v>28</v>
      </c>
      <c r="F466" s="7">
        <v>17</v>
      </c>
      <c r="G466" s="9">
        <v>10</v>
      </c>
      <c r="H466" s="9">
        <v>22</v>
      </c>
      <c r="I466" s="9">
        <v>204</v>
      </c>
      <c r="J466" s="6" t="s">
        <v>121</v>
      </c>
      <c r="K466" s="6" t="s">
        <v>125</v>
      </c>
      <c r="L466" s="6">
        <v>4</v>
      </c>
      <c r="M466" s="7" t="s">
        <v>128</v>
      </c>
      <c r="N466" s="6" t="str">
        <f t="shared" si="35"/>
        <v>June</v>
      </c>
      <c r="O466" s="6" t="str">
        <f t="shared" si="36"/>
        <v>Mojito_Beverage</v>
      </c>
      <c r="P466" s="6" t="str">
        <f t="shared" si="37"/>
        <v>Good</v>
      </c>
      <c r="Q466" s="9">
        <f t="shared" si="38"/>
        <v>12</v>
      </c>
      <c r="R466" s="6" t="str">
        <f t="shared" si="39"/>
        <v>Monday</v>
      </c>
    </row>
    <row r="467" spans="1:18">
      <c r="A467" s="3">
        <v>45816</v>
      </c>
      <c r="B467" s="6" t="s">
        <v>104</v>
      </c>
      <c r="C467" s="6" t="s">
        <v>108</v>
      </c>
      <c r="D467" s="6" t="s">
        <v>119</v>
      </c>
      <c r="E467" s="6">
        <v>67</v>
      </c>
      <c r="F467" s="7">
        <v>20</v>
      </c>
      <c r="G467" s="9">
        <v>25</v>
      </c>
      <c r="H467" s="9">
        <v>45</v>
      </c>
      <c r="I467" s="9">
        <v>400</v>
      </c>
      <c r="J467" s="6" t="s">
        <v>123</v>
      </c>
      <c r="K467" s="6" t="s">
        <v>125</v>
      </c>
      <c r="L467" s="6">
        <v>2</v>
      </c>
      <c r="M467" s="7" t="s">
        <v>127</v>
      </c>
      <c r="N467" s="6" t="str">
        <f t="shared" si="35"/>
        <v>June</v>
      </c>
      <c r="O467" s="6" t="str">
        <f t="shared" si="36"/>
        <v>Chole Bhature_Main</v>
      </c>
      <c r="P467" s="6" t="str">
        <f t="shared" si="37"/>
        <v>Average</v>
      </c>
      <c r="Q467" s="9">
        <f t="shared" si="38"/>
        <v>20</v>
      </c>
      <c r="R467" s="6" t="str">
        <f t="shared" si="39"/>
        <v>Sunday</v>
      </c>
    </row>
    <row r="468" spans="1:18">
      <c r="A468" s="3">
        <v>45846</v>
      </c>
      <c r="B468" s="6" t="s">
        <v>104</v>
      </c>
      <c r="C468" s="6" t="s">
        <v>114</v>
      </c>
      <c r="D468" s="6" t="s">
        <v>119</v>
      </c>
      <c r="E468" s="6">
        <v>21</v>
      </c>
      <c r="F468" s="7">
        <v>21</v>
      </c>
      <c r="G468" s="9">
        <v>20</v>
      </c>
      <c r="H468" s="9">
        <v>35</v>
      </c>
      <c r="I468" s="9">
        <v>315</v>
      </c>
      <c r="J468" s="6" t="s">
        <v>121</v>
      </c>
      <c r="K468" s="6" t="s">
        <v>126</v>
      </c>
      <c r="L468" s="6">
        <v>4</v>
      </c>
      <c r="M468" s="7" t="s">
        <v>127</v>
      </c>
      <c r="N468" s="6" t="str">
        <f t="shared" si="35"/>
        <v>July</v>
      </c>
      <c r="O468" s="6" t="str">
        <f t="shared" si="36"/>
        <v>Veg Pulao_Main</v>
      </c>
      <c r="P468" s="6" t="str">
        <f t="shared" si="37"/>
        <v>Good</v>
      </c>
      <c r="Q468" s="9">
        <f t="shared" si="38"/>
        <v>15</v>
      </c>
      <c r="R468" s="6" t="str">
        <f t="shared" si="39"/>
        <v>Tuesday</v>
      </c>
    </row>
    <row r="469" spans="1:18">
      <c r="A469" s="3">
        <v>45847</v>
      </c>
      <c r="B469" s="6" t="s">
        <v>104</v>
      </c>
      <c r="C469" s="6" t="s">
        <v>109</v>
      </c>
      <c r="D469" s="6" t="s">
        <v>120</v>
      </c>
      <c r="E469" s="6">
        <v>62</v>
      </c>
      <c r="F469" s="7">
        <v>11</v>
      </c>
      <c r="G469" s="9">
        <v>15</v>
      </c>
      <c r="H469" s="9">
        <v>30</v>
      </c>
      <c r="I469" s="9">
        <v>165</v>
      </c>
      <c r="J469" s="6" t="s">
        <v>121</v>
      </c>
      <c r="K469" s="6" t="s">
        <v>124</v>
      </c>
      <c r="L469" s="6">
        <v>5</v>
      </c>
      <c r="M469" s="7" t="s">
        <v>127</v>
      </c>
      <c r="N469" s="6" t="str">
        <f t="shared" si="35"/>
        <v>July</v>
      </c>
      <c r="O469" s="6" t="str">
        <f t="shared" si="36"/>
        <v>Grilled Sandwich_Snack</v>
      </c>
      <c r="P469" s="6" t="str">
        <f t="shared" si="37"/>
        <v>Good</v>
      </c>
      <c r="Q469" s="9">
        <f t="shared" si="38"/>
        <v>15</v>
      </c>
      <c r="R469" s="6" t="str">
        <f t="shared" si="39"/>
        <v>Wednesday</v>
      </c>
    </row>
    <row r="470" spans="1:18">
      <c r="A470" s="3">
        <v>45843</v>
      </c>
      <c r="B470" s="6" t="s">
        <v>103</v>
      </c>
      <c r="C470" s="6" t="s">
        <v>108</v>
      </c>
      <c r="D470" s="6" t="s">
        <v>119</v>
      </c>
      <c r="E470" s="6">
        <v>21</v>
      </c>
      <c r="F470" s="7">
        <v>9</v>
      </c>
      <c r="G470" s="9">
        <v>25</v>
      </c>
      <c r="H470" s="9">
        <v>45</v>
      </c>
      <c r="I470" s="9">
        <v>180</v>
      </c>
      <c r="J470" s="6" t="s">
        <v>123</v>
      </c>
      <c r="K470" s="6" t="s">
        <v>125</v>
      </c>
      <c r="L470" s="6">
        <v>2</v>
      </c>
      <c r="M470" s="7" t="s">
        <v>127</v>
      </c>
      <c r="N470" s="6" t="str">
        <f t="shared" si="35"/>
        <v>July</v>
      </c>
      <c r="O470" s="6" t="str">
        <f t="shared" si="36"/>
        <v>Chole Bhature_Main</v>
      </c>
      <c r="P470" s="6" t="str">
        <f t="shared" si="37"/>
        <v>Average</v>
      </c>
      <c r="Q470" s="9">
        <f t="shared" si="38"/>
        <v>20</v>
      </c>
      <c r="R470" s="6" t="str">
        <f t="shared" si="39"/>
        <v>Saturday</v>
      </c>
    </row>
    <row r="471" spans="1:18">
      <c r="A471" s="3">
        <v>45780</v>
      </c>
      <c r="B471" s="6" t="s">
        <v>105</v>
      </c>
      <c r="C471" s="6" t="s">
        <v>107</v>
      </c>
      <c r="D471" s="6" t="s">
        <v>118</v>
      </c>
      <c r="E471" s="6">
        <v>16</v>
      </c>
      <c r="F471" s="7">
        <v>10</v>
      </c>
      <c r="G471" s="9">
        <v>10</v>
      </c>
      <c r="H471" s="9">
        <v>22</v>
      </c>
      <c r="I471" s="9">
        <v>120</v>
      </c>
      <c r="J471" s="6" t="s">
        <v>123</v>
      </c>
      <c r="K471" s="6" t="s">
        <v>124</v>
      </c>
      <c r="L471" s="6">
        <v>2</v>
      </c>
      <c r="M471" s="7" t="s">
        <v>127</v>
      </c>
      <c r="N471" s="6" t="str">
        <f t="shared" si="35"/>
        <v>May</v>
      </c>
      <c r="O471" s="6" t="str">
        <f t="shared" si="36"/>
        <v>Mojito_Beverage</v>
      </c>
      <c r="P471" s="6" t="str">
        <f t="shared" si="37"/>
        <v>Average</v>
      </c>
      <c r="Q471" s="9">
        <f t="shared" si="38"/>
        <v>12</v>
      </c>
      <c r="R471" s="6" t="str">
        <f t="shared" si="39"/>
        <v>Saturday</v>
      </c>
    </row>
    <row r="472" spans="1:18">
      <c r="A472" s="3">
        <v>45851</v>
      </c>
      <c r="B472" s="6" t="s">
        <v>103</v>
      </c>
      <c r="C472" s="6" t="s">
        <v>113</v>
      </c>
      <c r="D472" s="6" t="s">
        <v>119</v>
      </c>
      <c r="E472" s="6">
        <v>68</v>
      </c>
      <c r="F472" s="7">
        <v>45</v>
      </c>
      <c r="G472" s="9">
        <v>8</v>
      </c>
      <c r="H472" s="9">
        <v>20</v>
      </c>
      <c r="I472" s="9">
        <v>540</v>
      </c>
      <c r="J472" s="6" t="s">
        <v>122</v>
      </c>
      <c r="K472" s="6" t="s">
        <v>124</v>
      </c>
      <c r="L472" s="6">
        <v>3</v>
      </c>
      <c r="M472" s="7" t="s">
        <v>127</v>
      </c>
      <c r="N472" s="6" t="str">
        <f t="shared" si="35"/>
        <v>July</v>
      </c>
      <c r="O472" s="6" t="str">
        <f t="shared" si="36"/>
        <v>Idli_Main</v>
      </c>
      <c r="P472" s="6" t="str">
        <f t="shared" si="37"/>
        <v>Average</v>
      </c>
      <c r="Q472" s="9">
        <f t="shared" si="38"/>
        <v>12</v>
      </c>
      <c r="R472" s="6" t="str">
        <f t="shared" si="39"/>
        <v>Sunday</v>
      </c>
    </row>
    <row r="473" spans="1:18">
      <c r="A473" s="3">
        <v>45857</v>
      </c>
      <c r="B473" s="6" t="s">
        <v>104</v>
      </c>
      <c r="C473" s="6" t="s">
        <v>117</v>
      </c>
      <c r="D473" s="6" t="s">
        <v>120</v>
      </c>
      <c r="E473" s="6">
        <v>56</v>
      </c>
      <c r="F473" s="7">
        <v>11</v>
      </c>
      <c r="G473" s="9">
        <v>18</v>
      </c>
      <c r="H473" s="9">
        <v>40</v>
      </c>
      <c r="I473" s="9">
        <v>242</v>
      </c>
      <c r="J473" s="6" t="s">
        <v>122</v>
      </c>
      <c r="K473" s="6" t="s">
        <v>126</v>
      </c>
      <c r="L473" s="6">
        <v>2</v>
      </c>
      <c r="M473" s="7" t="s">
        <v>128</v>
      </c>
      <c r="N473" s="6" t="str">
        <f t="shared" si="35"/>
        <v>July</v>
      </c>
      <c r="O473" s="6" t="str">
        <f t="shared" si="36"/>
        <v>Paneer Roll_Snack</v>
      </c>
      <c r="P473" s="6" t="str">
        <f t="shared" si="37"/>
        <v>Average</v>
      </c>
      <c r="Q473" s="9">
        <f t="shared" si="38"/>
        <v>22</v>
      </c>
      <c r="R473" s="6" t="str">
        <f t="shared" si="39"/>
        <v>Saturday</v>
      </c>
    </row>
    <row r="474" spans="1:18">
      <c r="A474" s="3">
        <v>45825</v>
      </c>
      <c r="B474" s="6" t="s">
        <v>105</v>
      </c>
      <c r="C474" s="6" t="s">
        <v>109</v>
      </c>
      <c r="D474" s="6" t="s">
        <v>120</v>
      </c>
      <c r="E474" s="6">
        <v>95</v>
      </c>
      <c r="F474" s="7">
        <v>16</v>
      </c>
      <c r="G474" s="9">
        <v>15</v>
      </c>
      <c r="H474" s="9">
        <v>30</v>
      </c>
      <c r="I474" s="9">
        <v>240</v>
      </c>
      <c r="J474" s="6" t="s">
        <v>121</v>
      </c>
      <c r="K474" s="6" t="s">
        <v>124</v>
      </c>
      <c r="L474" s="6">
        <v>2</v>
      </c>
      <c r="M474" s="7" t="s">
        <v>129</v>
      </c>
      <c r="N474" s="6" t="str">
        <f t="shared" si="35"/>
        <v>June</v>
      </c>
      <c r="O474" s="6" t="str">
        <f t="shared" si="36"/>
        <v>Grilled Sandwich_Snack</v>
      </c>
      <c r="P474" s="6" t="str">
        <f t="shared" si="37"/>
        <v>Average</v>
      </c>
      <c r="Q474" s="9">
        <f t="shared" si="38"/>
        <v>15</v>
      </c>
      <c r="R474" s="6" t="str">
        <f t="shared" si="39"/>
        <v>Tuesday</v>
      </c>
    </row>
    <row r="475" spans="1:18">
      <c r="A475" s="3">
        <v>45845</v>
      </c>
      <c r="B475" s="6" t="s">
        <v>104</v>
      </c>
      <c r="C475" s="6" t="s">
        <v>117</v>
      </c>
      <c r="D475" s="6" t="s">
        <v>120</v>
      </c>
      <c r="E475" s="6">
        <v>35</v>
      </c>
      <c r="F475" s="7">
        <v>16</v>
      </c>
      <c r="G475" s="9">
        <v>18</v>
      </c>
      <c r="H475" s="9">
        <v>40</v>
      </c>
      <c r="I475" s="9">
        <v>352</v>
      </c>
      <c r="J475" s="6" t="s">
        <v>121</v>
      </c>
      <c r="K475" s="6" t="s">
        <v>126</v>
      </c>
      <c r="L475" s="6">
        <v>2</v>
      </c>
      <c r="M475" s="7" t="s">
        <v>128</v>
      </c>
      <c r="N475" s="6" t="str">
        <f t="shared" si="35"/>
        <v>July</v>
      </c>
      <c r="O475" s="6" t="str">
        <f t="shared" si="36"/>
        <v>Paneer Roll_Snack</v>
      </c>
      <c r="P475" s="6" t="str">
        <f t="shared" si="37"/>
        <v>Average</v>
      </c>
      <c r="Q475" s="9">
        <f t="shared" si="38"/>
        <v>22</v>
      </c>
      <c r="R475" s="6" t="str">
        <f t="shared" si="39"/>
        <v>Monday</v>
      </c>
    </row>
    <row r="476" spans="1:18">
      <c r="A476" s="3">
        <v>45782</v>
      </c>
      <c r="B476" s="6" t="s">
        <v>104</v>
      </c>
      <c r="C476" s="6" t="s">
        <v>106</v>
      </c>
      <c r="D476" s="6" t="s">
        <v>118</v>
      </c>
      <c r="E476" s="6">
        <v>84</v>
      </c>
      <c r="F476" s="7">
        <v>73</v>
      </c>
      <c r="G476" s="9">
        <v>12</v>
      </c>
      <c r="H476" s="9">
        <v>25</v>
      </c>
      <c r="I476" s="9">
        <v>949</v>
      </c>
      <c r="J476" s="6" t="s">
        <v>123</v>
      </c>
      <c r="K476" s="6" t="s">
        <v>126</v>
      </c>
      <c r="L476" s="6">
        <v>4</v>
      </c>
      <c r="M476" s="7" t="s">
        <v>129</v>
      </c>
      <c r="N476" s="6" t="str">
        <f t="shared" si="35"/>
        <v>May</v>
      </c>
      <c r="O476" s="6" t="str">
        <f t="shared" si="36"/>
        <v>Mango Lassi_Beverage</v>
      </c>
      <c r="P476" s="6" t="str">
        <f t="shared" si="37"/>
        <v>Good</v>
      </c>
      <c r="Q476" s="9">
        <f t="shared" si="38"/>
        <v>13</v>
      </c>
      <c r="R476" s="6" t="str">
        <f t="shared" si="39"/>
        <v>Monday</v>
      </c>
    </row>
    <row r="477" spans="1:18">
      <c r="A477" s="3">
        <v>45847</v>
      </c>
      <c r="B477" s="6" t="s">
        <v>103</v>
      </c>
      <c r="C477" s="6" t="s">
        <v>108</v>
      </c>
      <c r="D477" s="6" t="s">
        <v>119</v>
      </c>
      <c r="E477" s="6">
        <v>19</v>
      </c>
      <c r="F477" s="7">
        <v>5</v>
      </c>
      <c r="G477" s="9">
        <v>25</v>
      </c>
      <c r="H477" s="9">
        <v>45</v>
      </c>
      <c r="I477" s="9">
        <v>100</v>
      </c>
      <c r="J477" s="6" t="s">
        <v>121</v>
      </c>
      <c r="K477" s="6" t="s">
        <v>125</v>
      </c>
      <c r="L477" s="6">
        <v>3</v>
      </c>
      <c r="M477" s="7" t="s">
        <v>128</v>
      </c>
      <c r="N477" s="6" t="str">
        <f t="shared" si="35"/>
        <v>July</v>
      </c>
      <c r="O477" s="6" t="str">
        <f t="shared" si="36"/>
        <v>Chole Bhature_Main</v>
      </c>
      <c r="P477" s="6" t="str">
        <f t="shared" si="37"/>
        <v>Average</v>
      </c>
      <c r="Q477" s="9">
        <f t="shared" si="38"/>
        <v>20</v>
      </c>
      <c r="R477" s="6" t="str">
        <f t="shared" si="39"/>
        <v>Wednesday</v>
      </c>
    </row>
    <row r="478" spans="1:18">
      <c r="A478" s="3">
        <v>45806</v>
      </c>
      <c r="B478" s="6" t="s">
        <v>104</v>
      </c>
      <c r="C478" s="6" t="s">
        <v>114</v>
      </c>
      <c r="D478" s="6" t="s">
        <v>119</v>
      </c>
      <c r="E478" s="6">
        <v>61</v>
      </c>
      <c r="F478" s="7">
        <v>47</v>
      </c>
      <c r="G478" s="9">
        <v>20</v>
      </c>
      <c r="H478" s="9">
        <v>35</v>
      </c>
      <c r="I478" s="9">
        <v>705</v>
      </c>
      <c r="J478" s="6" t="s">
        <v>123</v>
      </c>
      <c r="K478" s="6" t="s">
        <v>126</v>
      </c>
      <c r="L478" s="6">
        <v>3</v>
      </c>
      <c r="M478" s="7" t="s">
        <v>128</v>
      </c>
      <c r="N478" s="6" t="str">
        <f t="shared" si="35"/>
        <v>May</v>
      </c>
      <c r="O478" s="6" t="str">
        <f t="shared" si="36"/>
        <v>Veg Pulao_Main</v>
      </c>
      <c r="P478" s="6" t="str">
        <f t="shared" si="37"/>
        <v>Average</v>
      </c>
      <c r="Q478" s="9">
        <f t="shared" si="38"/>
        <v>15</v>
      </c>
      <c r="R478" s="6" t="str">
        <f t="shared" si="39"/>
        <v>Thursday</v>
      </c>
    </row>
    <row r="479" spans="1:18">
      <c r="A479" s="3">
        <v>45790</v>
      </c>
      <c r="B479" s="6" t="s">
        <v>104</v>
      </c>
      <c r="C479" s="6" t="s">
        <v>111</v>
      </c>
      <c r="D479" s="6" t="s">
        <v>118</v>
      </c>
      <c r="E479" s="6">
        <v>66</v>
      </c>
      <c r="F479" s="7">
        <v>29</v>
      </c>
      <c r="G479" s="9">
        <v>10</v>
      </c>
      <c r="H479" s="9">
        <v>22</v>
      </c>
      <c r="I479" s="9">
        <v>348</v>
      </c>
      <c r="J479" s="6" t="s">
        <v>122</v>
      </c>
      <c r="K479" s="6" t="s">
        <v>126</v>
      </c>
      <c r="L479" s="6">
        <v>3</v>
      </c>
      <c r="M479" s="7" t="s">
        <v>129</v>
      </c>
      <c r="N479" s="6" t="str">
        <f t="shared" si="35"/>
        <v>May</v>
      </c>
      <c r="O479" s="6" t="str">
        <f t="shared" si="36"/>
        <v>Lemon Juice_Beverage</v>
      </c>
      <c r="P479" s="6" t="str">
        <f t="shared" si="37"/>
        <v>Average</v>
      </c>
      <c r="Q479" s="9">
        <f t="shared" si="38"/>
        <v>12</v>
      </c>
      <c r="R479" s="6" t="str">
        <f t="shared" si="39"/>
        <v>Tuesday</v>
      </c>
    </row>
    <row r="480" spans="1:18">
      <c r="A480" s="3">
        <v>45782</v>
      </c>
      <c r="B480" s="6" t="s">
        <v>104</v>
      </c>
      <c r="C480" s="6" t="s">
        <v>106</v>
      </c>
      <c r="D480" s="6" t="s">
        <v>118</v>
      </c>
      <c r="E480" s="6">
        <v>50</v>
      </c>
      <c r="F480" s="7">
        <v>10</v>
      </c>
      <c r="G480" s="9">
        <v>12</v>
      </c>
      <c r="H480" s="9">
        <v>25</v>
      </c>
      <c r="I480" s="9">
        <v>130</v>
      </c>
      <c r="J480" s="6" t="s">
        <v>123</v>
      </c>
      <c r="K480" s="6" t="s">
        <v>126</v>
      </c>
      <c r="L480" s="6">
        <v>1</v>
      </c>
      <c r="M480" s="7" t="s">
        <v>127</v>
      </c>
      <c r="N480" s="6" t="str">
        <f t="shared" si="35"/>
        <v>May</v>
      </c>
      <c r="O480" s="6" t="str">
        <f t="shared" si="36"/>
        <v>Mango Lassi_Beverage</v>
      </c>
      <c r="P480" s="6" t="str">
        <f t="shared" si="37"/>
        <v>Average</v>
      </c>
      <c r="Q480" s="9">
        <f t="shared" si="38"/>
        <v>13</v>
      </c>
      <c r="R480" s="6" t="str">
        <f t="shared" si="39"/>
        <v>Monday</v>
      </c>
    </row>
    <row r="481" spans="1:18">
      <c r="A481" s="3">
        <v>45828</v>
      </c>
      <c r="B481" s="6" t="s">
        <v>103</v>
      </c>
      <c r="C481" s="6" t="s">
        <v>112</v>
      </c>
      <c r="D481" s="6" t="s">
        <v>118</v>
      </c>
      <c r="E481" s="6">
        <v>80</v>
      </c>
      <c r="F481" s="7">
        <v>78</v>
      </c>
      <c r="G481" s="9">
        <v>12</v>
      </c>
      <c r="H481" s="9">
        <v>28</v>
      </c>
      <c r="I481" s="9">
        <v>1248</v>
      </c>
      <c r="J481" s="6" t="s">
        <v>123</v>
      </c>
      <c r="K481" s="6" t="s">
        <v>126</v>
      </c>
      <c r="L481" s="6">
        <v>1</v>
      </c>
      <c r="M481" s="7" t="s">
        <v>129</v>
      </c>
      <c r="N481" s="6" t="str">
        <f t="shared" si="35"/>
        <v>June</v>
      </c>
      <c r="O481" s="6" t="str">
        <f t="shared" si="36"/>
        <v>Cold Coffee_Beverage</v>
      </c>
      <c r="P481" s="6" t="str">
        <f t="shared" si="37"/>
        <v>Average</v>
      </c>
      <c r="Q481" s="9">
        <f t="shared" si="38"/>
        <v>16</v>
      </c>
      <c r="R481" s="6" t="str">
        <f t="shared" si="39"/>
        <v>Friday</v>
      </c>
    </row>
    <row r="482" spans="1:18">
      <c r="A482" s="3">
        <v>45820</v>
      </c>
      <c r="B482" s="6" t="s">
        <v>105</v>
      </c>
      <c r="C482" s="6" t="s">
        <v>106</v>
      </c>
      <c r="D482" s="6" t="s">
        <v>118</v>
      </c>
      <c r="E482" s="6">
        <v>20</v>
      </c>
      <c r="F482" s="7">
        <v>10</v>
      </c>
      <c r="G482" s="9">
        <v>12</v>
      </c>
      <c r="H482" s="9">
        <v>25</v>
      </c>
      <c r="I482" s="9">
        <v>130</v>
      </c>
      <c r="J482" s="6" t="s">
        <v>123</v>
      </c>
      <c r="K482" s="6" t="s">
        <v>124</v>
      </c>
      <c r="L482" s="6">
        <v>4</v>
      </c>
      <c r="M482" s="7" t="s">
        <v>128</v>
      </c>
      <c r="N482" s="6" t="str">
        <f t="shared" si="35"/>
        <v>June</v>
      </c>
      <c r="O482" s="6" t="str">
        <f t="shared" si="36"/>
        <v>Mango Lassi_Beverage</v>
      </c>
      <c r="P482" s="6" t="str">
        <f t="shared" si="37"/>
        <v>Good</v>
      </c>
      <c r="Q482" s="9">
        <f t="shared" si="38"/>
        <v>13</v>
      </c>
      <c r="R482" s="6" t="str">
        <f t="shared" si="39"/>
        <v>Thursday</v>
      </c>
    </row>
    <row r="483" spans="1:18">
      <c r="A483" s="3">
        <v>45861</v>
      </c>
      <c r="B483" s="6" t="s">
        <v>103</v>
      </c>
      <c r="C483" s="6" t="s">
        <v>107</v>
      </c>
      <c r="D483" s="6" t="s">
        <v>118</v>
      </c>
      <c r="E483" s="6">
        <v>55</v>
      </c>
      <c r="F483" s="7">
        <v>25</v>
      </c>
      <c r="G483" s="9">
        <v>10</v>
      </c>
      <c r="H483" s="9">
        <v>22</v>
      </c>
      <c r="I483" s="9">
        <v>300</v>
      </c>
      <c r="J483" s="6" t="s">
        <v>122</v>
      </c>
      <c r="K483" s="6" t="s">
        <v>126</v>
      </c>
      <c r="L483" s="6">
        <v>3</v>
      </c>
      <c r="M483" s="7" t="s">
        <v>128</v>
      </c>
      <c r="N483" s="6" t="str">
        <f t="shared" si="35"/>
        <v>July</v>
      </c>
      <c r="O483" s="6" t="str">
        <f t="shared" si="36"/>
        <v>Mojito_Beverage</v>
      </c>
      <c r="P483" s="6" t="str">
        <f t="shared" si="37"/>
        <v>Average</v>
      </c>
      <c r="Q483" s="9">
        <f t="shared" si="38"/>
        <v>12</v>
      </c>
      <c r="R483" s="6" t="str">
        <f t="shared" si="39"/>
        <v>Wednesday</v>
      </c>
    </row>
    <row r="484" spans="1:18">
      <c r="A484" s="3">
        <v>45801</v>
      </c>
      <c r="B484" s="6" t="s">
        <v>104</v>
      </c>
      <c r="C484" s="6" t="s">
        <v>109</v>
      </c>
      <c r="D484" s="6" t="s">
        <v>120</v>
      </c>
      <c r="E484" s="6">
        <v>34</v>
      </c>
      <c r="F484" s="7">
        <v>12</v>
      </c>
      <c r="G484" s="9">
        <v>15</v>
      </c>
      <c r="H484" s="9">
        <v>30</v>
      </c>
      <c r="I484" s="9">
        <v>180</v>
      </c>
      <c r="J484" s="6" t="s">
        <v>122</v>
      </c>
      <c r="K484" s="6" t="s">
        <v>125</v>
      </c>
      <c r="L484" s="6">
        <v>2</v>
      </c>
      <c r="M484" s="7" t="s">
        <v>127</v>
      </c>
      <c r="N484" s="6" t="str">
        <f t="shared" si="35"/>
        <v>May</v>
      </c>
      <c r="O484" s="6" t="str">
        <f t="shared" si="36"/>
        <v>Grilled Sandwich_Snack</v>
      </c>
      <c r="P484" s="6" t="str">
        <f t="shared" si="37"/>
        <v>Average</v>
      </c>
      <c r="Q484" s="9">
        <f t="shared" si="38"/>
        <v>15</v>
      </c>
      <c r="R484" s="6" t="str">
        <f t="shared" si="39"/>
        <v>Saturday</v>
      </c>
    </row>
    <row r="485" spans="1:18">
      <c r="A485" s="3">
        <v>45785</v>
      </c>
      <c r="B485" s="6" t="s">
        <v>103</v>
      </c>
      <c r="C485" s="6" t="s">
        <v>117</v>
      </c>
      <c r="D485" s="6" t="s">
        <v>120</v>
      </c>
      <c r="E485" s="6">
        <v>96</v>
      </c>
      <c r="F485" s="7">
        <v>55</v>
      </c>
      <c r="G485" s="9">
        <v>18</v>
      </c>
      <c r="H485" s="9">
        <v>40</v>
      </c>
      <c r="I485" s="9">
        <v>1210</v>
      </c>
      <c r="J485" s="6" t="s">
        <v>121</v>
      </c>
      <c r="K485" s="6" t="s">
        <v>125</v>
      </c>
      <c r="L485" s="6">
        <v>1</v>
      </c>
      <c r="M485" s="7" t="s">
        <v>128</v>
      </c>
      <c r="N485" s="6" t="str">
        <f t="shared" si="35"/>
        <v>May</v>
      </c>
      <c r="O485" s="6" t="str">
        <f t="shared" si="36"/>
        <v>Paneer Roll_Snack</v>
      </c>
      <c r="P485" s="6" t="str">
        <f t="shared" si="37"/>
        <v>Average</v>
      </c>
      <c r="Q485" s="9">
        <f t="shared" si="38"/>
        <v>22</v>
      </c>
      <c r="R485" s="6" t="str">
        <f t="shared" si="39"/>
        <v>Thursday</v>
      </c>
    </row>
    <row r="486" spans="1:18">
      <c r="A486" s="3">
        <v>45781</v>
      </c>
      <c r="B486" s="6" t="s">
        <v>105</v>
      </c>
      <c r="C486" s="6" t="s">
        <v>114</v>
      </c>
      <c r="D486" s="6" t="s">
        <v>119</v>
      </c>
      <c r="E486" s="6">
        <v>46</v>
      </c>
      <c r="F486" s="7">
        <v>22</v>
      </c>
      <c r="G486" s="9">
        <v>20</v>
      </c>
      <c r="H486" s="9">
        <v>35</v>
      </c>
      <c r="I486" s="9">
        <v>330</v>
      </c>
      <c r="J486" s="6" t="s">
        <v>122</v>
      </c>
      <c r="K486" s="6" t="s">
        <v>125</v>
      </c>
      <c r="L486" s="6">
        <v>1</v>
      </c>
      <c r="M486" s="7" t="s">
        <v>127</v>
      </c>
      <c r="N486" s="6" t="str">
        <f t="shared" si="35"/>
        <v>May</v>
      </c>
      <c r="O486" s="6" t="str">
        <f t="shared" si="36"/>
        <v>Veg Pulao_Main</v>
      </c>
      <c r="P486" s="6" t="str">
        <f t="shared" si="37"/>
        <v>Average</v>
      </c>
      <c r="Q486" s="9">
        <f t="shared" si="38"/>
        <v>15</v>
      </c>
      <c r="R486" s="6" t="str">
        <f t="shared" si="39"/>
        <v>Sunday</v>
      </c>
    </row>
    <row r="487" spans="1:18">
      <c r="A487" s="3">
        <v>45801</v>
      </c>
      <c r="B487" s="6" t="s">
        <v>105</v>
      </c>
      <c r="C487" s="6" t="s">
        <v>114</v>
      </c>
      <c r="D487" s="6" t="s">
        <v>119</v>
      </c>
      <c r="E487" s="6">
        <v>25</v>
      </c>
      <c r="F487" s="7">
        <v>19</v>
      </c>
      <c r="G487" s="9">
        <v>20</v>
      </c>
      <c r="H487" s="9">
        <v>35</v>
      </c>
      <c r="I487" s="9">
        <v>285</v>
      </c>
      <c r="J487" s="6" t="s">
        <v>122</v>
      </c>
      <c r="K487" s="6" t="s">
        <v>126</v>
      </c>
      <c r="L487" s="6">
        <v>2</v>
      </c>
      <c r="M487" s="7" t="s">
        <v>127</v>
      </c>
      <c r="N487" s="6" t="str">
        <f t="shared" si="35"/>
        <v>May</v>
      </c>
      <c r="O487" s="6" t="str">
        <f t="shared" si="36"/>
        <v>Veg Pulao_Main</v>
      </c>
      <c r="P487" s="6" t="str">
        <f t="shared" si="37"/>
        <v>Average</v>
      </c>
      <c r="Q487" s="9">
        <f t="shared" si="38"/>
        <v>15</v>
      </c>
      <c r="R487" s="6" t="str">
        <f t="shared" si="39"/>
        <v>Saturday</v>
      </c>
    </row>
    <row r="488" spans="1:18">
      <c r="A488" s="3">
        <v>45800</v>
      </c>
      <c r="B488" s="6" t="s">
        <v>104</v>
      </c>
      <c r="C488" s="6" t="s">
        <v>109</v>
      </c>
      <c r="D488" s="6" t="s">
        <v>120</v>
      </c>
      <c r="E488" s="6">
        <v>97</v>
      </c>
      <c r="F488" s="7">
        <v>95</v>
      </c>
      <c r="G488" s="9">
        <v>15</v>
      </c>
      <c r="H488" s="9">
        <v>30</v>
      </c>
      <c r="I488" s="9">
        <v>1425</v>
      </c>
      <c r="J488" s="6" t="s">
        <v>122</v>
      </c>
      <c r="K488" s="6" t="s">
        <v>125</v>
      </c>
      <c r="L488" s="6">
        <v>1</v>
      </c>
      <c r="M488" s="7" t="s">
        <v>128</v>
      </c>
      <c r="N488" s="6" t="str">
        <f t="shared" si="35"/>
        <v>May</v>
      </c>
      <c r="O488" s="6" t="str">
        <f t="shared" si="36"/>
        <v>Grilled Sandwich_Snack</v>
      </c>
      <c r="P488" s="6" t="str">
        <f t="shared" si="37"/>
        <v>Average</v>
      </c>
      <c r="Q488" s="9">
        <f t="shared" si="38"/>
        <v>15</v>
      </c>
      <c r="R488" s="6" t="str">
        <f t="shared" si="39"/>
        <v>Friday</v>
      </c>
    </row>
    <row r="489" spans="1:18">
      <c r="A489" s="3">
        <v>45820</v>
      </c>
      <c r="B489" s="6" t="s">
        <v>105</v>
      </c>
      <c r="C489" s="6" t="s">
        <v>107</v>
      </c>
      <c r="D489" s="6" t="s">
        <v>118</v>
      </c>
      <c r="E489" s="6">
        <v>38</v>
      </c>
      <c r="F489" s="7">
        <v>8</v>
      </c>
      <c r="G489" s="9">
        <v>10</v>
      </c>
      <c r="H489" s="9">
        <v>22</v>
      </c>
      <c r="I489" s="9">
        <v>96</v>
      </c>
      <c r="J489" s="6" t="s">
        <v>123</v>
      </c>
      <c r="K489" s="6" t="s">
        <v>125</v>
      </c>
      <c r="L489" s="6">
        <v>1</v>
      </c>
      <c r="M489" s="7" t="s">
        <v>128</v>
      </c>
      <c r="N489" s="6" t="str">
        <f t="shared" si="35"/>
        <v>June</v>
      </c>
      <c r="O489" s="6" t="str">
        <f t="shared" si="36"/>
        <v>Mojito_Beverage</v>
      </c>
      <c r="P489" s="6" t="str">
        <f t="shared" si="37"/>
        <v>Average</v>
      </c>
      <c r="Q489" s="9">
        <f t="shared" si="38"/>
        <v>12</v>
      </c>
      <c r="R489" s="6" t="str">
        <f t="shared" si="39"/>
        <v>Thursday</v>
      </c>
    </row>
    <row r="490" spans="1:18">
      <c r="A490" s="3">
        <v>45839</v>
      </c>
      <c r="B490" s="6" t="s">
        <v>104</v>
      </c>
      <c r="C490" s="6" t="s">
        <v>113</v>
      </c>
      <c r="D490" s="6" t="s">
        <v>119</v>
      </c>
      <c r="E490" s="6">
        <v>76</v>
      </c>
      <c r="F490" s="7">
        <v>53</v>
      </c>
      <c r="G490" s="9">
        <v>8</v>
      </c>
      <c r="H490" s="9">
        <v>20</v>
      </c>
      <c r="I490" s="9">
        <v>636</v>
      </c>
      <c r="J490" s="6" t="s">
        <v>122</v>
      </c>
      <c r="K490" s="6" t="s">
        <v>126</v>
      </c>
      <c r="L490" s="6">
        <v>5</v>
      </c>
      <c r="M490" s="7" t="s">
        <v>127</v>
      </c>
      <c r="N490" s="6" t="str">
        <f t="shared" si="35"/>
        <v>July</v>
      </c>
      <c r="O490" s="6" t="str">
        <f t="shared" si="36"/>
        <v>Idli_Main</v>
      </c>
      <c r="P490" s="6" t="str">
        <f t="shared" si="37"/>
        <v>Good</v>
      </c>
      <c r="Q490" s="9">
        <f t="shared" si="38"/>
        <v>12</v>
      </c>
      <c r="R490" s="6" t="str">
        <f t="shared" si="39"/>
        <v>Tuesday</v>
      </c>
    </row>
    <row r="491" spans="1:18">
      <c r="A491" s="3">
        <v>45851</v>
      </c>
      <c r="B491" s="6" t="s">
        <v>104</v>
      </c>
      <c r="C491" s="6" t="s">
        <v>106</v>
      </c>
      <c r="D491" s="6" t="s">
        <v>118</v>
      </c>
      <c r="E491" s="6">
        <v>56</v>
      </c>
      <c r="F491" s="7">
        <v>11</v>
      </c>
      <c r="G491" s="9">
        <v>12</v>
      </c>
      <c r="H491" s="9">
        <v>25</v>
      </c>
      <c r="I491" s="9">
        <v>143</v>
      </c>
      <c r="J491" s="6" t="s">
        <v>123</v>
      </c>
      <c r="K491" s="6" t="s">
        <v>126</v>
      </c>
      <c r="L491" s="6">
        <v>3</v>
      </c>
      <c r="M491" s="7" t="s">
        <v>127</v>
      </c>
      <c r="N491" s="6" t="str">
        <f t="shared" si="35"/>
        <v>July</v>
      </c>
      <c r="O491" s="6" t="str">
        <f t="shared" si="36"/>
        <v>Mango Lassi_Beverage</v>
      </c>
      <c r="P491" s="6" t="str">
        <f t="shared" si="37"/>
        <v>Average</v>
      </c>
      <c r="Q491" s="9">
        <f t="shared" si="38"/>
        <v>13</v>
      </c>
      <c r="R491" s="6" t="str">
        <f t="shared" si="39"/>
        <v>Sunday</v>
      </c>
    </row>
    <row r="492" spans="1:18">
      <c r="A492" s="3">
        <v>45860</v>
      </c>
      <c r="B492" s="6" t="s">
        <v>103</v>
      </c>
      <c r="C492" s="6" t="s">
        <v>109</v>
      </c>
      <c r="D492" s="6" t="s">
        <v>120</v>
      </c>
      <c r="E492" s="6">
        <v>81</v>
      </c>
      <c r="F492" s="7">
        <v>67</v>
      </c>
      <c r="G492" s="9">
        <v>15</v>
      </c>
      <c r="H492" s="9">
        <v>30</v>
      </c>
      <c r="I492" s="9">
        <v>1005</v>
      </c>
      <c r="J492" s="6" t="s">
        <v>122</v>
      </c>
      <c r="K492" s="6" t="s">
        <v>125</v>
      </c>
      <c r="L492" s="6">
        <v>1</v>
      </c>
      <c r="M492" s="7" t="s">
        <v>129</v>
      </c>
      <c r="N492" s="6" t="str">
        <f t="shared" si="35"/>
        <v>July</v>
      </c>
      <c r="O492" s="6" t="str">
        <f t="shared" si="36"/>
        <v>Grilled Sandwich_Snack</v>
      </c>
      <c r="P492" s="6" t="str">
        <f t="shared" si="37"/>
        <v>Average</v>
      </c>
      <c r="Q492" s="9">
        <f t="shared" si="38"/>
        <v>15</v>
      </c>
      <c r="R492" s="6" t="str">
        <f t="shared" si="39"/>
        <v>Tuesday</v>
      </c>
    </row>
    <row r="493" spans="1:18">
      <c r="A493" s="3">
        <v>45833</v>
      </c>
      <c r="B493" s="6" t="s">
        <v>103</v>
      </c>
      <c r="C493" s="6" t="s">
        <v>115</v>
      </c>
      <c r="D493" s="6" t="s">
        <v>119</v>
      </c>
      <c r="E493" s="6">
        <v>92</v>
      </c>
      <c r="F493" s="7">
        <v>43</v>
      </c>
      <c r="G493" s="9">
        <v>6</v>
      </c>
      <c r="H493" s="9">
        <v>12</v>
      </c>
      <c r="I493" s="9">
        <v>258</v>
      </c>
      <c r="J493" s="6" t="s">
        <v>122</v>
      </c>
      <c r="K493" s="6" t="s">
        <v>125</v>
      </c>
      <c r="L493" s="6">
        <v>3</v>
      </c>
      <c r="M493" s="7" t="s">
        <v>127</v>
      </c>
      <c r="N493" s="6" t="str">
        <f t="shared" si="35"/>
        <v>June</v>
      </c>
      <c r="O493" s="6" t="str">
        <f t="shared" si="36"/>
        <v>Chapati_Main</v>
      </c>
      <c r="P493" s="6" t="str">
        <f t="shared" si="37"/>
        <v>Average</v>
      </c>
      <c r="Q493" s="9">
        <f t="shared" si="38"/>
        <v>6</v>
      </c>
      <c r="R493" s="6" t="str">
        <f t="shared" si="39"/>
        <v>Wednesday</v>
      </c>
    </row>
    <row r="494" spans="1:18">
      <c r="A494" s="3">
        <v>45865</v>
      </c>
      <c r="B494" s="6" t="s">
        <v>105</v>
      </c>
      <c r="C494" s="6" t="s">
        <v>116</v>
      </c>
      <c r="D494" s="6" t="s">
        <v>120</v>
      </c>
      <c r="E494" s="6">
        <v>73</v>
      </c>
      <c r="F494" s="7">
        <v>52</v>
      </c>
      <c r="G494" s="9">
        <v>6</v>
      </c>
      <c r="H494" s="9">
        <v>14</v>
      </c>
      <c r="I494" s="9">
        <v>416</v>
      </c>
      <c r="J494" s="6" t="s">
        <v>123</v>
      </c>
      <c r="K494" s="6" t="s">
        <v>126</v>
      </c>
      <c r="L494" s="6">
        <v>5</v>
      </c>
      <c r="M494" s="7" t="s">
        <v>129</v>
      </c>
      <c r="N494" s="6" t="str">
        <f t="shared" si="35"/>
        <v>July</v>
      </c>
      <c r="O494" s="6" t="str">
        <f t="shared" si="36"/>
        <v>Sundal_Snack</v>
      </c>
      <c r="P494" s="6" t="str">
        <f t="shared" si="37"/>
        <v>Good</v>
      </c>
      <c r="Q494" s="9">
        <f t="shared" si="38"/>
        <v>8</v>
      </c>
      <c r="R494" s="6" t="str">
        <f t="shared" si="39"/>
        <v>Sunday</v>
      </c>
    </row>
    <row r="495" spans="1:18">
      <c r="A495" s="3">
        <v>45830</v>
      </c>
      <c r="B495" s="6" t="s">
        <v>103</v>
      </c>
      <c r="C495" s="6" t="s">
        <v>112</v>
      </c>
      <c r="D495" s="6" t="s">
        <v>118</v>
      </c>
      <c r="E495" s="6">
        <v>64</v>
      </c>
      <c r="F495" s="7">
        <v>58</v>
      </c>
      <c r="G495" s="9">
        <v>12</v>
      </c>
      <c r="H495" s="9">
        <v>28</v>
      </c>
      <c r="I495" s="9">
        <v>928</v>
      </c>
      <c r="J495" s="6" t="s">
        <v>121</v>
      </c>
      <c r="K495" s="6" t="s">
        <v>124</v>
      </c>
      <c r="L495" s="6">
        <v>5</v>
      </c>
      <c r="M495" s="7" t="s">
        <v>129</v>
      </c>
      <c r="N495" s="6" t="str">
        <f t="shared" si="35"/>
        <v>June</v>
      </c>
      <c r="O495" s="6" t="str">
        <f t="shared" si="36"/>
        <v>Cold Coffee_Beverage</v>
      </c>
      <c r="P495" s="6" t="str">
        <f t="shared" si="37"/>
        <v>Good</v>
      </c>
      <c r="Q495" s="9">
        <f t="shared" si="38"/>
        <v>16</v>
      </c>
      <c r="R495" s="6" t="str">
        <f t="shared" si="39"/>
        <v>Sunday</v>
      </c>
    </row>
    <row r="496" spans="1:18">
      <c r="A496" s="3">
        <v>45782</v>
      </c>
      <c r="B496" s="6" t="s">
        <v>105</v>
      </c>
      <c r="C496" s="6" t="s">
        <v>112</v>
      </c>
      <c r="D496" s="6" t="s">
        <v>118</v>
      </c>
      <c r="E496" s="6">
        <v>64</v>
      </c>
      <c r="F496" s="7">
        <v>33</v>
      </c>
      <c r="G496" s="9">
        <v>12</v>
      </c>
      <c r="H496" s="9">
        <v>28</v>
      </c>
      <c r="I496" s="9">
        <v>528</v>
      </c>
      <c r="J496" s="6" t="s">
        <v>123</v>
      </c>
      <c r="K496" s="6" t="s">
        <v>124</v>
      </c>
      <c r="L496" s="6">
        <v>1</v>
      </c>
      <c r="M496" s="7" t="s">
        <v>127</v>
      </c>
      <c r="N496" s="6" t="str">
        <f t="shared" si="35"/>
        <v>May</v>
      </c>
      <c r="O496" s="6" t="str">
        <f t="shared" si="36"/>
        <v>Cold Coffee_Beverage</v>
      </c>
      <c r="P496" s="6" t="str">
        <f t="shared" si="37"/>
        <v>Average</v>
      </c>
      <c r="Q496" s="9">
        <f t="shared" si="38"/>
        <v>16</v>
      </c>
      <c r="R496" s="6" t="str">
        <f t="shared" si="39"/>
        <v>Monday</v>
      </c>
    </row>
    <row r="497" spans="1:18">
      <c r="A497" s="3">
        <v>45781</v>
      </c>
      <c r="B497" s="6" t="s">
        <v>104</v>
      </c>
      <c r="C497" s="6" t="s">
        <v>109</v>
      </c>
      <c r="D497" s="6" t="s">
        <v>120</v>
      </c>
      <c r="E497" s="6">
        <v>100</v>
      </c>
      <c r="F497" s="7">
        <v>15</v>
      </c>
      <c r="G497" s="9">
        <v>15</v>
      </c>
      <c r="H497" s="9">
        <v>30</v>
      </c>
      <c r="I497" s="9">
        <v>225</v>
      </c>
      <c r="J497" s="6" t="s">
        <v>123</v>
      </c>
      <c r="K497" s="6" t="s">
        <v>126</v>
      </c>
      <c r="L497" s="6">
        <v>3</v>
      </c>
      <c r="M497" s="7" t="s">
        <v>128</v>
      </c>
      <c r="N497" s="6" t="str">
        <f t="shared" si="35"/>
        <v>May</v>
      </c>
      <c r="O497" s="6" t="str">
        <f t="shared" si="36"/>
        <v>Grilled Sandwich_Snack</v>
      </c>
      <c r="P497" s="6" t="str">
        <f t="shared" si="37"/>
        <v>Average</v>
      </c>
      <c r="Q497" s="9">
        <f t="shared" si="38"/>
        <v>15</v>
      </c>
      <c r="R497" s="6" t="str">
        <f t="shared" si="39"/>
        <v>Sunday</v>
      </c>
    </row>
    <row r="498" spans="1:18">
      <c r="A498" s="3">
        <v>45817</v>
      </c>
      <c r="B498" s="6" t="s">
        <v>103</v>
      </c>
      <c r="C498" s="6" t="s">
        <v>108</v>
      </c>
      <c r="D498" s="6" t="s">
        <v>119</v>
      </c>
      <c r="E498" s="6">
        <v>81</v>
      </c>
      <c r="F498" s="7">
        <v>57</v>
      </c>
      <c r="G498" s="9">
        <v>25</v>
      </c>
      <c r="H498" s="9">
        <v>45</v>
      </c>
      <c r="I498" s="9">
        <v>1140</v>
      </c>
      <c r="J498" s="6" t="s">
        <v>123</v>
      </c>
      <c r="K498" s="6" t="s">
        <v>126</v>
      </c>
      <c r="L498" s="6">
        <v>1</v>
      </c>
      <c r="M498" s="7" t="s">
        <v>127</v>
      </c>
      <c r="N498" s="6" t="str">
        <f t="shared" si="35"/>
        <v>June</v>
      </c>
      <c r="O498" s="6" t="str">
        <f t="shared" si="36"/>
        <v>Chole Bhature_Main</v>
      </c>
      <c r="P498" s="6" t="str">
        <f t="shared" si="37"/>
        <v>Average</v>
      </c>
      <c r="Q498" s="9">
        <f t="shared" si="38"/>
        <v>20</v>
      </c>
      <c r="R498" s="6" t="str">
        <f t="shared" si="39"/>
        <v>Monday</v>
      </c>
    </row>
    <row r="499" spans="1:18">
      <c r="A499" s="3">
        <v>45807</v>
      </c>
      <c r="B499" s="6" t="s">
        <v>104</v>
      </c>
      <c r="C499" s="6" t="s">
        <v>111</v>
      </c>
      <c r="D499" s="6" t="s">
        <v>118</v>
      </c>
      <c r="E499" s="6">
        <v>92</v>
      </c>
      <c r="F499" s="7">
        <v>67</v>
      </c>
      <c r="G499" s="9">
        <v>10</v>
      </c>
      <c r="H499" s="9">
        <v>22</v>
      </c>
      <c r="I499" s="9">
        <v>804</v>
      </c>
      <c r="J499" s="6" t="s">
        <v>121</v>
      </c>
      <c r="K499" s="6" t="s">
        <v>124</v>
      </c>
      <c r="L499" s="6">
        <v>5</v>
      </c>
      <c r="M499" s="7" t="s">
        <v>127</v>
      </c>
      <c r="N499" s="6" t="str">
        <f t="shared" si="35"/>
        <v>May</v>
      </c>
      <c r="O499" s="6" t="str">
        <f t="shared" si="36"/>
        <v>Lemon Juice_Beverage</v>
      </c>
      <c r="P499" s="6" t="str">
        <f t="shared" si="37"/>
        <v>Good</v>
      </c>
      <c r="Q499" s="9">
        <f t="shared" si="38"/>
        <v>12</v>
      </c>
      <c r="R499" s="6" t="str">
        <f t="shared" si="39"/>
        <v>Friday</v>
      </c>
    </row>
    <row r="500" spans="1:18">
      <c r="A500" s="3">
        <v>45845</v>
      </c>
      <c r="B500" s="6" t="s">
        <v>103</v>
      </c>
      <c r="C500" s="6" t="s">
        <v>108</v>
      </c>
      <c r="D500" s="6" t="s">
        <v>119</v>
      </c>
      <c r="E500" s="6">
        <v>32</v>
      </c>
      <c r="F500" s="7">
        <v>6</v>
      </c>
      <c r="G500" s="9">
        <v>25</v>
      </c>
      <c r="H500" s="9">
        <v>45</v>
      </c>
      <c r="I500" s="9">
        <v>120</v>
      </c>
      <c r="J500" s="6" t="s">
        <v>122</v>
      </c>
      <c r="K500" s="6" t="s">
        <v>125</v>
      </c>
      <c r="L500" s="6">
        <v>2</v>
      </c>
      <c r="M500" s="7" t="s">
        <v>129</v>
      </c>
      <c r="N500" s="6" t="str">
        <f t="shared" si="35"/>
        <v>July</v>
      </c>
      <c r="O500" s="6" t="str">
        <f t="shared" si="36"/>
        <v>Chole Bhature_Main</v>
      </c>
      <c r="P500" s="6" t="str">
        <f t="shared" si="37"/>
        <v>Average</v>
      </c>
      <c r="Q500" s="9">
        <f t="shared" si="38"/>
        <v>20</v>
      </c>
      <c r="R500" s="6" t="str">
        <f t="shared" si="39"/>
        <v>Monday</v>
      </c>
    </row>
    <row r="501" spans="1:18">
      <c r="A501" s="3">
        <v>45815</v>
      </c>
      <c r="B501" s="6" t="s">
        <v>103</v>
      </c>
      <c r="C501" s="6" t="s">
        <v>108</v>
      </c>
      <c r="D501" s="6" t="s">
        <v>119</v>
      </c>
      <c r="E501" s="6">
        <v>58</v>
      </c>
      <c r="F501" s="7">
        <v>22</v>
      </c>
      <c r="G501" s="9">
        <v>25</v>
      </c>
      <c r="H501" s="9">
        <v>45</v>
      </c>
      <c r="I501" s="9">
        <v>440</v>
      </c>
      <c r="J501" s="6" t="s">
        <v>122</v>
      </c>
      <c r="K501" s="6" t="s">
        <v>124</v>
      </c>
      <c r="L501" s="6">
        <v>2</v>
      </c>
      <c r="M501" s="7" t="s">
        <v>129</v>
      </c>
      <c r="N501" s="6" t="str">
        <f t="shared" si="35"/>
        <v>June</v>
      </c>
      <c r="O501" s="6" t="str">
        <f t="shared" si="36"/>
        <v>Chole Bhature_Main</v>
      </c>
      <c r="P501" s="6" t="str">
        <f t="shared" si="37"/>
        <v>Average</v>
      </c>
      <c r="Q501" s="9">
        <f t="shared" si="38"/>
        <v>20</v>
      </c>
      <c r="R501" s="6" t="str">
        <f t="shared" si="39"/>
        <v>Saturday</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0B3D-70AE-4635-B909-BFB911D7C9AE}">
  <dimension ref="C4:O22"/>
  <sheetViews>
    <sheetView showGridLines="0" topLeftCell="A4" zoomScale="82" zoomScaleNormal="92" workbookViewId="0">
      <selection activeCell="P10" sqref="P10"/>
    </sheetView>
  </sheetViews>
  <sheetFormatPr defaultRowHeight="14.4"/>
  <cols>
    <col min="1" max="1" width="14.44140625" bestFit="1" customWidth="1"/>
    <col min="2" max="2" width="20.77734375" bestFit="1" customWidth="1"/>
    <col min="3" max="3" width="12.109375" bestFit="1" customWidth="1"/>
    <col min="4" max="4" width="11" bestFit="1" customWidth="1"/>
    <col min="5" max="5" width="15.33203125" bestFit="1" customWidth="1"/>
    <col min="7" max="7" width="31.6640625" bestFit="1" customWidth="1"/>
    <col min="8" max="8" width="14.6640625" bestFit="1" customWidth="1"/>
    <col min="9" max="9" width="18.21875" bestFit="1" customWidth="1"/>
    <col min="10" max="10" width="20.6640625" bestFit="1" customWidth="1"/>
    <col min="12" max="12" width="14.44140625" bestFit="1" customWidth="1"/>
    <col min="13" max="13" width="20.77734375" bestFit="1" customWidth="1"/>
    <col min="14" max="14" width="27" bestFit="1" customWidth="1"/>
    <col min="15" max="15" width="29.33203125" bestFit="1" customWidth="1"/>
  </cols>
  <sheetData>
    <row r="4" spans="3:15" ht="51.6">
      <c r="H4" s="23" t="s">
        <v>1096</v>
      </c>
      <c r="I4" s="23"/>
    </row>
    <row r="7" spans="3:15" ht="21">
      <c r="C7" s="26" t="s">
        <v>1068</v>
      </c>
      <c r="D7" s="26"/>
      <c r="E7" s="26"/>
      <c r="I7" s="27" t="s">
        <v>1095</v>
      </c>
      <c r="J7" s="27"/>
      <c r="K7" s="27"/>
      <c r="L7" s="27"/>
      <c r="N7" s="24" t="s">
        <v>1069</v>
      </c>
      <c r="O7" s="16"/>
    </row>
    <row r="9" spans="3:15">
      <c r="C9" s="14" t="s">
        <v>1057</v>
      </c>
      <c r="D9" t="s">
        <v>1067</v>
      </c>
      <c r="E9" t="s">
        <v>1062</v>
      </c>
      <c r="I9" s="14" t="s">
        <v>1057</v>
      </c>
      <c r="J9" t="s">
        <v>1067</v>
      </c>
      <c r="N9" s="14" t="s">
        <v>1057</v>
      </c>
      <c r="O9" t="s">
        <v>1070</v>
      </c>
    </row>
    <row r="10" spans="3:15">
      <c r="C10" s="15" t="s">
        <v>1063</v>
      </c>
      <c r="D10" s="5">
        <v>341</v>
      </c>
      <c r="E10" s="10">
        <v>3730</v>
      </c>
      <c r="I10" s="15" t="s">
        <v>121</v>
      </c>
      <c r="J10" s="5">
        <v>4390</v>
      </c>
      <c r="N10" s="15" t="s">
        <v>115</v>
      </c>
      <c r="O10">
        <v>114</v>
      </c>
    </row>
    <row r="11" spans="3:15">
      <c r="C11" s="15" t="s">
        <v>1064</v>
      </c>
      <c r="D11" s="5">
        <v>5035</v>
      </c>
      <c r="E11" s="10">
        <v>65427</v>
      </c>
      <c r="I11" s="15" t="s">
        <v>123</v>
      </c>
      <c r="J11" s="5">
        <v>5012</v>
      </c>
      <c r="N11" s="15" t="s">
        <v>108</v>
      </c>
      <c r="O11">
        <v>127</v>
      </c>
    </row>
    <row r="12" spans="3:15">
      <c r="C12" s="15" t="s">
        <v>1065</v>
      </c>
      <c r="D12" s="5">
        <v>4726</v>
      </c>
      <c r="E12" s="10">
        <v>61845</v>
      </c>
      <c r="I12" s="15" t="s">
        <v>122</v>
      </c>
      <c r="J12" s="5">
        <v>5056</v>
      </c>
      <c r="N12" s="15" t="s">
        <v>112</v>
      </c>
      <c r="O12">
        <v>105</v>
      </c>
    </row>
    <row r="13" spans="3:15">
      <c r="C13" s="15" t="s">
        <v>1066</v>
      </c>
      <c r="D13" s="5">
        <v>4356</v>
      </c>
      <c r="E13" s="10">
        <v>55185</v>
      </c>
      <c r="I13" s="15" t="s">
        <v>1058</v>
      </c>
      <c r="J13" s="5">
        <v>14458</v>
      </c>
      <c r="N13" s="15" t="s">
        <v>109</v>
      </c>
      <c r="O13">
        <v>135</v>
      </c>
    </row>
    <row r="14" spans="3:15">
      <c r="C14" s="15" t="s">
        <v>1058</v>
      </c>
      <c r="D14" s="5">
        <v>14458</v>
      </c>
      <c r="E14" s="10">
        <v>186187</v>
      </c>
      <c r="N14" s="15" t="s">
        <v>113</v>
      </c>
      <c r="O14">
        <v>124</v>
      </c>
    </row>
    <row r="15" spans="3:15">
      <c r="N15" s="15" t="s">
        <v>111</v>
      </c>
      <c r="O15">
        <v>142</v>
      </c>
    </row>
    <row r="16" spans="3:15">
      <c r="N16" s="15" t="s">
        <v>106</v>
      </c>
      <c r="O16">
        <v>85</v>
      </c>
    </row>
    <row r="17" spans="14:15">
      <c r="N17" s="15" t="s">
        <v>107</v>
      </c>
      <c r="O17">
        <v>126</v>
      </c>
    </row>
    <row r="18" spans="14:15">
      <c r="N18" s="15" t="s">
        <v>117</v>
      </c>
      <c r="O18">
        <v>114</v>
      </c>
    </row>
    <row r="19" spans="14:15">
      <c r="N19" s="15" t="s">
        <v>110</v>
      </c>
      <c r="O19">
        <v>140</v>
      </c>
    </row>
    <row r="20" spans="14:15">
      <c r="N20" s="15" t="s">
        <v>116</v>
      </c>
      <c r="O20">
        <v>107</v>
      </c>
    </row>
    <row r="21" spans="14:15">
      <c r="N21" s="15" t="s">
        <v>114</v>
      </c>
      <c r="O21">
        <v>145</v>
      </c>
    </row>
    <row r="22" spans="14:15">
      <c r="N22" s="15" t="s">
        <v>1058</v>
      </c>
      <c r="O22">
        <v>1464</v>
      </c>
    </row>
  </sheetData>
  <mergeCells count="2">
    <mergeCell ref="C7:E7"/>
    <mergeCell ref="I7:L7"/>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01"/>
  <sheetViews>
    <sheetView workbookViewId="0">
      <selection activeCell="N18" sqref="N18"/>
    </sheetView>
  </sheetViews>
  <sheetFormatPr defaultRowHeight="14.4"/>
  <cols>
    <col min="1" max="1" width="17.5546875" style="7" bestFit="1" customWidth="1"/>
    <col min="2" max="2" width="10.33203125" style="3" bestFit="1" customWidth="1"/>
    <col min="3" max="3" width="13.21875" style="6" bestFit="1" customWidth="1"/>
    <col min="4" max="4" width="14.33203125" style="6" bestFit="1" customWidth="1"/>
    <col min="5" max="5" width="14.77734375" style="6" bestFit="1" customWidth="1"/>
    <col min="6" max="6" width="13" style="6" bestFit="1" customWidth="1"/>
    <col min="7" max="7" width="16.88671875" style="7" bestFit="1" customWidth="1"/>
    <col min="8" max="8" width="13.6640625" style="9" bestFit="1" customWidth="1"/>
    <col min="9" max="9" width="15.44140625" style="9" bestFit="1" customWidth="1"/>
    <col min="10" max="10" width="13.77734375" style="9" bestFit="1" customWidth="1"/>
    <col min="11" max="11" width="17.5546875" style="9" bestFit="1" customWidth="1"/>
    <col min="12" max="12" width="10.109375" style="9" bestFit="1" customWidth="1"/>
    <col min="13" max="13" width="20.33203125" style="6" bestFit="1" customWidth="1"/>
    <col min="14" max="14" width="18.6640625" style="6" bestFit="1" customWidth="1"/>
    <col min="15" max="15" width="17.6640625" style="5" bestFit="1" customWidth="1"/>
    <col min="16" max="16" width="12.6640625" bestFit="1" customWidth="1"/>
    <col min="17" max="17" width="11.21875" bestFit="1" customWidth="1"/>
  </cols>
  <sheetData>
    <row r="1" spans="1:17">
      <c r="A1" s="1" t="s">
        <v>130</v>
      </c>
      <c r="B1" s="2" t="s">
        <v>0</v>
      </c>
      <c r="C1" s="1" t="s">
        <v>1</v>
      </c>
      <c r="D1" s="1" t="s">
        <v>131</v>
      </c>
      <c r="E1" s="1" t="s">
        <v>2</v>
      </c>
      <c r="F1" s="1" t="s">
        <v>3</v>
      </c>
      <c r="G1" s="4" t="s">
        <v>132</v>
      </c>
      <c r="H1" s="8" t="s">
        <v>6</v>
      </c>
      <c r="I1" s="8" t="s">
        <v>7</v>
      </c>
      <c r="J1" s="8" t="s">
        <v>133</v>
      </c>
      <c r="K1" s="8" t="s">
        <v>134</v>
      </c>
      <c r="L1" s="8" t="s">
        <v>8</v>
      </c>
      <c r="M1" s="1" t="s">
        <v>135</v>
      </c>
      <c r="N1" s="1" t="s">
        <v>11</v>
      </c>
      <c r="O1" s="4" t="s">
        <v>1060</v>
      </c>
      <c r="P1" s="1" t="s">
        <v>9</v>
      </c>
      <c r="Q1" s="1" t="s">
        <v>1053</v>
      </c>
    </row>
    <row r="2" spans="1:17">
      <c r="A2" s="7" t="s">
        <v>136</v>
      </c>
      <c r="B2" s="3" t="s">
        <v>28</v>
      </c>
      <c r="C2" s="6" t="s">
        <v>104</v>
      </c>
      <c r="D2" s="6" t="s">
        <v>636</v>
      </c>
      <c r="E2" s="6" t="s">
        <v>111</v>
      </c>
      <c r="F2" s="6" t="s">
        <v>118</v>
      </c>
      <c r="G2" s="7">
        <v>5</v>
      </c>
      <c r="H2" s="9">
        <v>10</v>
      </c>
      <c r="I2" s="9">
        <v>22</v>
      </c>
      <c r="J2" s="9">
        <v>50</v>
      </c>
      <c r="K2" s="9">
        <v>110</v>
      </c>
      <c r="L2" s="9">
        <v>60</v>
      </c>
      <c r="M2" s="6" t="s">
        <v>1027</v>
      </c>
      <c r="N2" s="6">
        <v>4</v>
      </c>
      <c r="O2" s="7">
        <f t="shared" ref="O2:O65" si="0">WEEKNUM(B2,2)</f>
        <v>28</v>
      </c>
      <c r="P2" s="6" t="s">
        <v>121</v>
      </c>
      <c r="Q2" t="str">
        <f t="shared" ref="Q2:Q65" si="1">TEXT(B2, "mmm-yyyy")</f>
        <v>Jul-2025</v>
      </c>
    </row>
    <row r="3" spans="1:17">
      <c r="A3" s="7" t="s">
        <v>137</v>
      </c>
      <c r="B3" s="3" t="s">
        <v>94</v>
      </c>
      <c r="C3" s="6" t="s">
        <v>104</v>
      </c>
      <c r="D3" s="6" t="s">
        <v>637</v>
      </c>
      <c r="E3" s="6" t="s">
        <v>109</v>
      </c>
      <c r="F3" s="6" t="s">
        <v>120</v>
      </c>
      <c r="G3" s="7">
        <v>10</v>
      </c>
      <c r="H3" s="9">
        <v>15</v>
      </c>
      <c r="I3" s="9">
        <v>30</v>
      </c>
      <c r="J3" s="9">
        <v>150</v>
      </c>
      <c r="K3" s="9">
        <v>300</v>
      </c>
      <c r="L3" s="9">
        <v>150</v>
      </c>
      <c r="M3" s="6" t="s">
        <v>1027</v>
      </c>
      <c r="N3" s="6">
        <v>4</v>
      </c>
      <c r="O3" s="7">
        <f t="shared" si="0"/>
        <v>26</v>
      </c>
      <c r="P3" s="6" t="s">
        <v>122</v>
      </c>
      <c r="Q3" t="str">
        <f t="shared" si="1"/>
        <v>Jun-2025</v>
      </c>
    </row>
    <row r="4" spans="1:17">
      <c r="A4" s="7" t="s">
        <v>138</v>
      </c>
      <c r="B4" s="3" t="s">
        <v>20</v>
      </c>
      <c r="C4" s="6" t="s">
        <v>105</v>
      </c>
      <c r="D4" s="6" t="s">
        <v>638</v>
      </c>
      <c r="E4" s="6" t="s">
        <v>106</v>
      </c>
      <c r="F4" s="6" t="s">
        <v>118</v>
      </c>
      <c r="G4" s="7">
        <v>1</v>
      </c>
      <c r="H4" s="9">
        <v>12</v>
      </c>
      <c r="I4" s="9">
        <v>25</v>
      </c>
      <c r="J4" s="9">
        <v>12</v>
      </c>
      <c r="K4" s="9">
        <v>25</v>
      </c>
      <c r="L4" s="9">
        <v>13</v>
      </c>
      <c r="M4" s="6" t="s">
        <v>1028</v>
      </c>
      <c r="N4" s="6">
        <v>5</v>
      </c>
      <c r="O4" s="7">
        <f t="shared" si="0"/>
        <v>27</v>
      </c>
      <c r="P4" s="6" t="s">
        <v>123</v>
      </c>
      <c r="Q4" t="str">
        <f t="shared" si="1"/>
        <v>Jul-2025</v>
      </c>
    </row>
    <row r="5" spans="1:17">
      <c r="A5" s="7" t="s">
        <v>139</v>
      </c>
      <c r="B5" s="3" t="s">
        <v>14</v>
      </c>
      <c r="C5" s="6" t="s">
        <v>105</v>
      </c>
      <c r="D5" s="6" t="s">
        <v>639</v>
      </c>
      <c r="E5" s="6" t="s">
        <v>106</v>
      </c>
      <c r="F5" s="6" t="s">
        <v>118</v>
      </c>
      <c r="G5" s="7">
        <v>8</v>
      </c>
      <c r="H5" s="9">
        <v>12</v>
      </c>
      <c r="I5" s="9">
        <v>25</v>
      </c>
      <c r="J5" s="9">
        <v>96</v>
      </c>
      <c r="K5" s="9">
        <v>200</v>
      </c>
      <c r="L5" s="9">
        <v>104</v>
      </c>
      <c r="M5" s="6" t="s">
        <v>1027</v>
      </c>
      <c r="N5" s="6">
        <v>5</v>
      </c>
      <c r="O5" s="7">
        <f t="shared" si="0"/>
        <v>27</v>
      </c>
      <c r="P5" s="6" t="s">
        <v>121</v>
      </c>
      <c r="Q5" t="str">
        <f t="shared" si="1"/>
        <v>Jun-2025</v>
      </c>
    </row>
    <row r="6" spans="1:17">
      <c r="A6" s="7" t="s">
        <v>140</v>
      </c>
      <c r="B6" s="3" t="s">
        <v>18</v>
      </c>
      <c r="C6" s="6" t="s">
        <v>103</v>
      </c>
      <c r="D6" s="6" t="s">
        <v>640</v>
      </c>
      <c r="E6" s="6" t="s">
        <v>110</v>
      </c>
      <c r="F6" s="6" t="s">
        <v>120</v>
      </c>
      <c r="G6" s="7">
        <v>7</v>
      </c>
      <c r="H6" s="9">
        <v>5</v>
      </c>
      <c r="I6" s="9">
        <v>10</v>
      </c>
      <c r="J6" s="9">
        <v>35</v>
      </c>
      <c r="K6" s="9">
        <v>70</v>
      </c>
      <c r="L6" s="9">
        <v>35</v>
      </c>
      <c r="M6" s="6" t="s">
        <v>1028</v>
      </c>
      <c r="N6" s="6">
        <v>1</v>
      </c>
      <c r="O6" s="7">
        <f t="shared" si="0"/>
        <v>24</v>
      </c>
      <c r="P6" s="6" t="s">
        <v>122</v>
      </c>
      <c r="Q6" t="str">
        <f t="shared" si="1"/>
        <v>Jun-2025</v>
      </c>
    </row>
    <row r="7" spans="1:17">
      <c r="A7" s="7" t="s">
        <v>141</v>
      </c>
      <c r="B7" s="3" t="s">
        <v>42</v>
      </c>
      <c r="C7" s="6" t="s">
        <v>104</v>
      </c>
      <c r="D7" s="6" t="s">
        <v>641</v>
      </c>
      <c r="E7" s="6" t="s">
        <v>112</v>
      </c>
      <c r="F7" s="6" t="s">
        <v>118</v>
      </c>
      <c r="G7" s="7">
        <v>10</v>
      </c>
      <c r="H7" s="9">
        <v>12</v>
      </c>
      <c r="I7" s="9">
        <v>28</v>
      </c>
      <c r="J7" s="9">
        <v>120</v>
      </c>
      <c r="K7" s="9">
        <v>280</v>
      </c>
      <c r="L7" s="9">
        <v>160</v>
      </c>
      <c r="M7" s="6" t="s">
        <v>1027</v>
      </c>
      <c r="N7" s="6">
        <v>4</v>
      </c>
      <c r="O7" s="7">
        <f t="shared" si="0"/>
        <v>29</v>
      </c>
      <c r="P7" s="6" t="s">
        <v>121</v>
      </c>
      <c r="Q7" t="str">
        <f t="shared" si="1"/>
        <v>Jul-2025</v>
      </c>
    </row>
    <row r="8" spans="1:17">
      <c r="A8" s="7" t="s">
        <v>142</v>
      </c>
      <c r="B8" s="3" t="s">
        <v>54</v>
      </c>
      <c r="C8" s="6" t="s">
        <v>104</v>
      </c>
      <c r="D8" s="6" t="s">
        <v>642</v>
      </c>
      <c r="E8" s="6" t="s">
        <v>108</v>
      </c>
      <c r="F8" s="6" t="s">
        <v>119</v>
      </c>
      <c r="G8" s="7">
        <v>8</v>
      </c>
      <c r="H8" s="9">
        <v>25</v>
      </c>
      <c r="I8" s="9">
        <v>45</v>
      </c>
      <c r="J8" s="9">
        <v>200</v>
      </c>
      <c r="K8" s="9">
        <v>360</v>
      </c>
      <c r="L8" s="9">
        <v>160</v>
      </c>
      <c r="M8" s="6" t="s">
        <v>1029</v>
      </c>
      <c r="N8" s="6">
        <v>4</v>
      </c>
      <c r="O8" s="7">
        <f t="shared" si="0"/>
        <v>29</v>
      </c>
      <c r="P8" s="6" t="s">
        <v>121</v>
      </c>
      <c r="Q8" t="str">
        <f t="shared" si="1"/>
        <v>Jul-2025</v>
      </c>
    </row>
    <row r="9" spans="1:17">
      <c r="A9" s="7" t="s">
        <v>143</v>
      </c>
      <c r="B9" s="3" t="s">
        <v>17</v>
      </c>
      <c r="C9" s="6" t="s">
        <v>104</v>
      </c>
      <c r="D9" s="6" t="s">
        <v>643</v>
      </c>
      <c r="E9" s="6" t="s">
        <v>114</v>
      </c>
      <c r="F9" s="6" t="s">
        <v>119</v>
      </c>
      <c r="G9" s="7">
        <v>3</v>
      </c>
      <c r="H9" s="9">
        <v>20</v>
      </c>
      <c r="I9" s="9">
        <v>35</v>
      </c>
      <c r="J9" s="9">
        <v>60</v>
      </c>
      <c r="K9" s="9">
        <v>105</v>
      </c>
      <c r="L9" s="9">
        <v>45</v>
      </c>
      <c r="M9" s="6" t="s">
        <v>1028</v>
      </c>
      <c r="N9" s="6">
        <v>5</v>
      </c>
      <c r="O9" s="7">
        <f t="shared" si="0"/>
        <v>22</v>
      </c>
      <c r="P9" s="6" t="s">
        <v>121</v>
      </c>
      <c r="Q9" t="str">
        <f t="shared" si="1"/>
        <v>May-2025</v>
      </c>
    </row>
    <row r="10" spans="1:17">
      <c r="A10" s="7" t="s">
        <v>144</v>
      </c>
      <c r="B10" s="3" t="s">
        <v>63</v>
      </c>
      <c r="C10" s="6" t="s">
        <v>103</v>
      </c>
      <c r="D10" s="6" t="s">
        <v>644</v>
      </c>
      <c r="E10" s="6" t="s">
        <v>109</v>
      </c>
      <c r="F10" s="6" t="s">
        <v>120</v>
      </c>
      <c r="G10" s="7">
        <v>9</v>
      </c>
      <c r="H10" s="9">
        <v>15</v>
      </c>
      <c r="I10" s="9">
        <v>30</v>
      </c>
      <c r="J10" s="9">
        <v>135</v>
      </c>
      <c r="K10" s="9">
        <v>270</v>
      </c>
      <c r="L10" s="9">
        <v>135</v>
      </c>
      <c r="M10" s="6" t="s">
        <v>1029</v>
      </c>
      <c r="N10" s="6">
        <v>2</v>
      </c>
      <c r="O10" s="7">
        <f t="shared" si="0"/>
        <v>30</v>
      </c>
      <c r="P10" s="6" t="s">
        <v>123</v>
      </c>
      <c r="Q10" t="str">
        <f t="shared" si="1"/>
        <v>Jul-2025</v>
      </c>
    </row>
    <row r="11" spans="1:17">
      <c r="A11" s="7" t="s">
        <v>145</v>
      </c>
      <c r="B11" s="3" t="s">
        <v>82</v>
      </c>
      <c r="C11" s="6" t="s">
        <v>105</v>
      </c>
      <c r="D11" s="6" t="s">
        <v>645</v>
      </c>
      <c r="E11" s="6" t="s">
        <v>117</v>
      </c>
      <c r="F11" s="6" t="s">
        <v>120</v>
      </c>
      <c r="G11" s="7">
        <v>2</v>
      </c>
      <c r="H11" s="9">
        <v>18</v>
      </c>
      <c r="I11" s="9">
        <v>40</v>
      </c>
      <c r="J11" s="9">
        <v>36</v>
      </c>
      <c r="K11" s="9">
        <v>80</v>
      </c>
      <c r="L11" s="9">
        <v>44</v>
      </c>
      <c r="M11" s="6" t="s">
        <v>1029</v>
      </c>
      <c r="N11" s="6">
        <v>5</v>
      </c>
      <c r="O11" s="7">
        <f t="shared" si="0"/>
        <v>26</v>
      </c>
      <c r="P11" s="6" t="s">
        <v>122</v>
      </c>
      <c r="Q11" t="str">
        <f t="shared" si="1"/>
        <v>Jun-2025</v>
      </c>
    </row>
    <row r="12" spans="1:17">
      <c r="A12" s="7" t="s">
        <v>146</v>
      </c>
      <c r="B12" s="3" t="s">
        <v>16</v>
      </c>
      <c r="C12" s="6" t="s">
        <v>105</v>
      </c>
      <c r="D12" s="6" t="s">
        <v>646</v>
      </c>
      <c r="E12" s="6" t="s">
        <v>108</v>
      </c>
      <c r="F12" s="6" t="s">
        <v>119</v>
      </c>
      <c r="G12" s="7">
        <v>3</v>
      </c>
      <c r="H12" s="9">
        <v>25</v>
      </c>
      <c r="I12" s="9">
        <v>45</v>
      </c>
      <c r="J12" s="9">
        <v>75</v>
      </c>
      <c r="K12" s="9">
        <v>135</v>
      </c>
      <c r="L12" s="9">
        <v>60</v>
      </c>
      <c r="M12" s="6" t="s">
        <v>1027</v>
      </c>
      <c r="N12" s="6">
        <v>4</v>
      </c>
      <c r="O12" s="7">
        <f t="shared" si="0"/>
        <v>27</v>
      </c>
      <c r="P12" s="6" t="s">
        <v>122</v>
      </c>
      <c r="Q12" t="str">
        <f t="shared" si="1"/>
        <v>Jul-2025</v>
      </c>
    </row>
    <row r="13" spans="1:17">
      <c r="A13" s="7" t="s">
        <v>147</v>
      </c>
      <c r="B13" s="3" t="s">
        <v>75</v>
      </c>
      <c r="C13" s="6" t="s">
        <v>103</v>
      </c>
      <c r="D13" s="6" t="s">
        <v>647</v>
      </c>
      <c r="E13" s="6" t="s">
        <v>112</v>
      </c>
      <c r="F13" s="6" t="s">
        <v>118</v>
      </c>
      <c r="G13" s="7">
        <v>5</v>
      </c>
      <c r="H13" s="9">
        <v>12</v>
      </c>
      <c r="I13" s="9">
        <v>28</v>
      </c>
      <c r="J13" s="9">
        <v>60</v>
      </c>
      <c r="K13" s="9">
        <v>140</v>
      </c>
      <c r="L13" s="9">
        <v>80</v>
      </c>
      <c r="M13" s="6" t="s">
        <v>1028</v>
      </c>
      <c r="N13" s="6">
        <v>5</v>
      </c>
      <c r="O13" s="7">
        <f t="shared" si="0"/>
        <v>30</v>
      </c>
      <c r="P13" s="6" t="s">
        <v>123</v>
      </c>
      <c r="Q13" t="str">
        <f t="shared" si="1"/>
        <v>Jul-2025</v>
      </c>
    </row>
    <row r="14" spans="1:17">
      <c r="A14" s="7" t="s">
        <v>148</v>
      </c>
      <c r="B14" s="3" t="s">
        <v>73</v>
      </c>
      <c r="C14" s="6" t="s">
        <v>104</v>
      </c>
      <c r="D14" s="6" t="s">
        <v>648</v>
      </c>
      <c r="E14" s="6" t="s">
        <v>117</v>
      </c>
      <c r="F14" s="6" t="s">
        <v>120</v>
      </c>
      <c r="G14" s="7">
        <v>3</v>
      </c>
      <c r="H14" s="9">
        <v>18</v>
      </c>
      <c r="I14" s="9">
        <v>40</v>
      </c>
      <c r="J14" s="9">
        <v>54</v>
      </c>
      <c r="K14" s="9">
        <v>120</v>
      </c>
      <c r="L14" s="9">
        <v>66</v>
      </c>
      <c r="M14" s="6" t="s">
        <v>1029</v>
      </c>
      <c r="N14" s="6">
        <v>3</v>
      </c>
      <c r="O14" s="7">
        <f t="shared" si="0"/>
        <v>24</v>
      </c>
      <c r="P14" s="6" t="s">
        <v>122</v>
      </c>
      <c r="Q14" t="str">
        <f t="shared" si="1"/>
        <v>Jun-2025</v>
      </c>
    </row>
    <row r="15" spans="1:17">
      <c r="A15" s="7" t="s">
        <v>149</v>
      </c>
      <c r="B15" s="3" t="s">
        <v>56</v>
      </c>
      <c r="C15" s="6" t="s">
        <v>104</v>
      </c>
      <c r="D15" s="6" t="s">
        <v>649</v>
      </c>
      <c r="E15" s="6" t="s">
        <v>113</v>
      </c>
      <c r="F15" s="6" t="s">
        <v>119</v>
      </c>
      <c r="G15" s="7">
        <v>7</v>
      </c>
      <c r="H15" s="9">
        <v>8</v>
      </c>
      <c r="I15" s="9">
        <v>20</v>
      </c>
      <c r="J15" s="9">
        <v>56</v>
      </c>
      <c r="K15" s="9">
        <v>140</v>
      </c>
      <c r="L15" s="9">
        <v>84</v>
      </c>
      <c r="M15" s="6" t="s">
        <v>1029</v>
      </c>
      <c r="N15" s="6">
        <v>2</v>
      </c>
      <c r="O15" s="7">
        <f t="shared" si="0"/>
        <v>21</v>
      </c>
      <c r="P15" s="6" t="s">
        <v>123</v>
      </c>
      <c r="Q15" t="str">
        <f t="shared" si="1"/>
        <v>May-2025</v>
      </c>
    </row>
    <row r="16" spans="1:17">
      <c r="A16" s="7" t="s">
        <v>150</v>
      </c>
      <c r="B16" s="3" t="s">
        <v>90</v>
      </c>
      <c r="C16" s="6" t="s">
        <v>103</v>
      </c>
      <c r="D16" s="6" t="s">
        <v>650</v>
      </c>
      <c r="E16" s="6" t="s">
        <v>115</v>
      </c>
      <c r="F16" s="6" t="s">
        <v>119</v>
      </c>
      <c r="G16" s="7">
        <v>2</v>
      </c>
      <c r="H16" s="9">
        <v>6</v>
      </c>
      <c r="I16" s="9">
        <v>12</v>
      </c>
      <c r="J16" s="9">
        <v>12</v>
      </c>
      <c r="K16" s="9">
        <v>24</v>
      </c>
      <c r="L16" s="9">
        <v>12</v>
      </c>
      <c r="M16" s="6" t="s">
        <v>1028</v>
      </c>
      <c r="N16" s="6">
        <v>2</v>
      </c>
      <c r="O16" s="7">
        <f t="shared" si="0"/>
        <v>28</v>
      </c>
      <c r="P16" s="6" t="s">
        <v>122</v>
      </c>
      <c r="Q16" t="str">
        <f t="shared" si="1"/>
        <v>Jul-2025</v>
      </c>
    </row>
    <row r="17" spans="1:17">
      <c r="A17" s="7" t="s">
        <v>151</v>
      </c>
      <c r="B17" s="3" t="s">
        <v>26</v>
      </c>
      <c r="C17" s="6" t="s">
        <v>105</v>
      </c>
      <c r="D17" s="6" t="s">
        <v>651</v>
      </c>
      <c r="E17" s="6" t="s">
        <v>110</v>
      </c>
      <c r="F17" s="6" t="s">
        <v>120</v>
      </c>
      <c r="G17" s="7">
        <v>2</v>
      </c>
      <c r="H17" s="9">
        <v>5</v>
      </c>
      <c r="I17" s="9">
        <v>10</v>
      </c>
      <c r="J17" s="9">
        <v>10</v>
      </c>
      <c r="K17" s="9">
        <v>20</v>
      </c>
      <c r="L17" s="9">
        <v>10</v>
      </c>
      <c r="M17" s="6" t="s">
        <v>1029</v>
      </c>
      <c r="N17" s="6">
        <v>5</v>
      </c>
      <c r="O17" s="7">
        <f t="shared" si="0"/>
        <v>19</v>
      </c>
      <c r="P17" s="6" t="s">
        <v>122</v>
      </c>
      <c r="Q17" t="str">
        <f t="shared" si="1"/>
        <v>May-2025</v>
      </c>
    </row>
    <row r="18" spans="1:17">
      <c r="A18" s="7" t="s">
        <v>152</v>
      </c>
      <c r="B18" s="3" t="s">
        <v>90</v>
      </c>
      <c r="C18" s="6" t="s">
        <v>104</v>
      </c>
      <c r="D18" s="6" t="s">
        <v>652</v>
      </c>
      <c r="E18" s="6" t="s">
        <v>112</v>
      </c>
      <c r="F18" s="6" t="s">
        <v>118</v>
      </c>
      <c r="G18" s="7">
        <v>3</v>
      </c>
      <c r="H18" s="9">
        <v>12</v>
      </c>
      <c r="I18" s="9">
        <v>28</v>
      </c>
      <c r="J18" s="9">
        <v>36</v>
      </c>
      <c r="K18" s="9">
        <v>84</v>
      </c>
      <c r="L18" s="9">
        <v>48</v>
      </c>
      <c r="M18" s="6" t="s">
        <v>1027</v>
      </c>
      <c r="N18" s="6">
        <v>4</v>
      </c>
      <c r="O18" s="7">
        <f t="shared" si="0"/>
        <v>28</v>
      </c>
      <c r="P18" s="6" t="s">
        <v>122</v>
      </c>
      <c r="Q18" t="str">
        <f t="shared" si="1"/>
        <v>Jul-2025</v>
      </c>
    </row>
    <row r="19" spans="1:17">
      <c r="A19" s="7" t="s">
        <v>153</v>
      </c>
      <c r="B19" s="3" t="s">
        <v>19</v>
      </c>
      <c r="C19" s="6" t="s">
        <v>105</v>
      </c>
      <c r="D19" s="6" t="s">
        <v>653</v>
      </c>
      <c r="E19" s="6" t="s">
        <v>113</v>
      </c>
      <c r="F19" s="6" t="s">
        <v>119</v>
      </c>
      <c r="G19" s="7">
        <v>2</v>
      </c>
      <c r="H19" s="9">
        <v>8</v>
      </c>
      <c r="I19" s="9">
        <v>20</v>
      </c>
      <c r="J19" s="9">
        <v>16</v>
      </c>
      <c r="K19" s="9">
        <v>40</v>
      </c>
      <c r="L19" s="9">
        <v>24</v>
      </c>
      <c r="M19" s="6" t="s">
        <v>1029</v>
      </c>
      <c r="N19" s="6">
        <v>2</v>
      </c>
      <c r="O19" s="7">
        <f t="shared" si="0"/>
        <v>18</v>
      </c>
      <c r="P19" s="6" t="s">
        <v>121</v>
      </c>
      <c r="Q19" t="str">
        <f t="shared" si="1"/>
        <v>Apr-2025</v>
      </c>
    </row>
    <row r="20" spans="1:17">
      <c r="A20" s="7" t="s">
        <v>154</v>
      </c>
      <c r="B20" s="3" t="s">
        <v>15</v>
      </c>
      <c r="C20" s="6" t="s">
        <v>105</v>
      </c>
      <c r="D20" s="6" t="s">
        <v>654</v>
      </c>
      <c r="E20" s="6" t="s">
        <v>117</v>
      </c>
      <c r="F20" s="6" t="s">
        <v>120</v>
      </c>
      <c r="G20" s="7">
        <v>9</v>
      </c>
      <c r="H20" s="9">
        <v>18</v>
      </c>
      <c r="I20" s="9">
        <v>40</v>
      </c>
      <c r="J20" s="9">
        <v>162</v>
      </c>
      <c r="K20" s="9">
        <v>360</v>
      </c>
      <c r="L20" s="9">
        <v>198</v>
      </c>
      <c r="M20" s="6" t="s">
        <v>1027</v>
      </c>
      <c r="N20" s="6">
        <v>1</v>
      </c>
      <c r="O20" s="7">
        <f t="shared" si="0"/>
        <v>18</v>
      </c>
      <c r="P20" s="6" t="s">
        <v>122</v>
      </c>
      <c r="Q20" t="str">
        <f t="shared" si="1"/>
        <v>Apr-2025</v>
      </c>
    </row>
    <row r="21" spans="1:17">
      <c r="A21" s="7" t="s">
        <v>155</v>
      </c>
      <c r="B21" s="3" t="s">
        <v>56</v>
      </c>
      <c r="C21" s="6" t="s">
        <v>103</v>
      </c>
      <c r="D21" s="6" t="s">
        <v>655</v>
      </c>
      <c r="E21" s="6" t="s">
        <v>115</v>
      </c>
      <c r="F21" s="6" t="s">
        <v>119</v>
      </c>
      <c r="G21" s="7">
        <v>3</v>
      </c>
      <c r="H21" s="9">
        <v>6</v>
      </c>
      <c r="I21" s="9">
        <v>12</v>
      </c>
      <c r="J21" s="9">
        <v>18</v>
      </c>
      <c r="K21" s="9">
        <v>36</v>
      </c>
      <c r="L21" s="9">
        <v>18</v>
      </c>
      <c r="M21" s="6" t="s">
        <v>1028</v>
      </c>
      <c r="N21" s="6">
        <v>5</v>
      </c>
      <c r="O21" s="7">
        <f t="shared" si="0"/>
        <v>21</v>
      </c>
      <c r="P21" s="6" t="s">
        <v>121</v>
      </c>
      <c r="Q21" t="str">
        <f t="shared" si="1"/>
        <v>May-2025</v>
      </c>
    </row>
    <row r="22" spans="1:17">
      <c r="A22" s="7" t="s">
        <v>156</v>
      </c>
      <c r="B22" s="3" t="s">
        <v>73</v>
      </c>
      <c r="C22" s="6" t="s">
        <v>105</v>
      </c>
      <c r="D22" s="6" t="s">
        <v>656</v>
      </c>
      <c r="E22" s="6" t="s">
        <v>111</v>
      </c>
      <c r="F22" s="6" t="s">
        <v>118</v>
      </c>
      <c r="G22" s="7">
        <v>6</v>
      </c>
      <c r="H22" s="9">
        <v>10</v>
      </c>
      <c r="I22" s="9">
        <v>22</v>
      </c>
      <c r="J22" s="9">
        <v>60</v>
      </c>
      <c r="K22" s="9">
        <v>132</v>
      </c>
      <c r="L22" s="9">
        <v>72</v>
      </c>
      <c r="M22" s="6" t="s">
        <v>1029</v>
      </c>
      <c r="N22" s="6">
        <v>3</v>
      </c>
      <c r="O22" s="7">
        <f t="shared" si="0"/>
        <v>24</v>
      </c>
      <c r="P22" s="6" t="s">
        <v>123</v>
      </c>
      <c r="Q22" t="str">
        <f t="shared" si="1"/>
        <v>Jun-2025</v>
      </c>
    </row>
    <row r="23" spans="1:17">
      <c r="A23" s="7" t="s">
        <v>157</v>
      </c>
      <c r="B23" s="3" t="s">
        <v>71</v>
      </c>
      <c r="C23" s="6" t="s">
        <v>103</v>
      </c>
      <c r="D23" s="6" t="s">
        <v>657</v>
      </c>
      <c r="E23" s="6" t="s">
        <v>110</v>
      </c>
      <c r="F23" s="6" t="s">
        <v>120</v>
      </c>
      <c r="G23" s="7">
        <v>5</v>
      </c>
      <c r="H23" s="9">
        <v>5</v>
      </c>
      <c r="I23" s="9">
        <v>10</v>
      </c>
      <c r="J23" s="9">
        <v>25</v>
      </c>
      <c r="K23" s="9">
        <v>50</v>
      </c>
      <c r="L23" s="9">
        <v>25</v>
      </c>
      <c r="M23" s="6" t="s">
        <v>1027</v>
      </c>
      <c r="N23" s="6">
        <v>1</v>
      </c>
      <c r="O23" s="7">
        <f t="shared" si="0"/>
        <v>23</v>
      </c>
      <c r="P23" s="6" t="s">
        <v>123</v>
      </c>
      <c r="Q23" t="str">
        <f t="shared" si="1"/>
        <v>Jun-2025</v>
      </c>
    </row>
    <row r="24" spans="1:17">
      <c r="A24" s="7" t="s">
        <v>158</v>
      </c>
      <c r="B24" s="3" t="s">
        <v>94</v>
      </c>
      <c r="C24" s="6" t="s">
        <v>103</v>
      </c>
      <c r="D24" s="6" t="s">
        <v>658</v>
      </c>
      <c r="E24" s="6" t="s">
        <v>111</v>
      </c>
      <c r="F24" s="6" t="s">
        <v>118</v>
      </c>
      <c r="G24" s="7">
        <v>9</v>
      </c>
      <c r="H24" s="9">
        <v>10</v>
      </c>
      <c r="I24" s="9">
        <v>22</v>
      </c>
      <c r="J24" s="9">
        <v>90</v>
      </c>
      <c r="K24" s="9">
        <v>198</v>
      </c>
      <c r="L24" s="9">
        <v>108</v>
      </c>
      <c r="M24" s="6" t="s">
        <v>1028</v>
      </c>
      <c r="N24" s="6">
        <v>4</v>
      </c>
      <c r="O24" s="7">
        <f t="shared" si="0"/>
        <v>26</v>
      </c>
      <c r="P24" s="6" t="s">
        <v>123</v>
      </c>
      <c r="Q24" t="str">
        <f t="shared" si="1"/>
        <v>Jun-2025</v>
      </c>
    </row>
    <row r="25" spans="1:17">
      <c r="A25" s="7" t="s">
        <v>159</v>
      </c>
      <c r="B25" s="3" t="s">
        <v>46</v>
      </c>
      <c r="C25" s="6" t="s">
        <v>105</v>
      </c>
      <c r="D25" s="6" t="s">
        <v>659</v>
      </c>
      <c r="E25" s="6" t="s">
        <v>106</v>
      </c>
      <c r="F25" s="6" t="s">
        <v>118</v>
      </c>
      <c r="G25" s="7">
        <v>7</v>
      </c>
      <c r="H25" s="9">
        <v>12</v>
      </c>
      <c r="I25" s="9">
        <v>25</v>
      </c>
      <c r="J25" s="9">
        <v>84</v>
      </c>
      <c r="K25" s="9">
        <v>175</v>
      </c>
      <c r="L25" s="9">
        <v>91</v>
      </c>
      <c r="M25" s="6" t="s">
        <v>1029</v>
      </c>
      <c r="N25" s="6">
        <v>5</v>
      </c>
      <c r="O25" s="7">
        <f t="shared" si="0"/>
        <v>19</v>
      </c>
      <c r="P25" s="6" t="s">
        <v>121</v>
      </c>
      <c r="Q25" t="str">
        <f t="shared" si="1"/>
        <v>May-2025</v>
      </c>
    </row>
    <row r="26" spans="1:17">
      <c r="A26" s="7" t="s">
        <v>160</v>
      </c>
      <c r="B26" s="3" t="s">
        <v>77</v>
      </c>
      <c r="C26" s="6" t="s">
        <v>104</v>
      </c>
      <c r="D26" s="6" t="s">
        <v>660</v>
      </c>
      <c r="E26" s="6" t="s">
        <v>107</v>
      </c>
      <c r="F26" s="6" t="s">
        <v>118</v>
      </c>
      <c r="G26" s="7">
        <v>3</v>
      </c>
      <c r="H26" s="9">
        <v>10</v>
      </c>
      <c r="I26" s="9">
        <v>22</v>
      </c>
      <c r="J26" s="9">
        <v>30</v>
      </c>
      <c r="K26" s="9">
        <v>66</v>
      </c>
      <c r="L26" s="9">
        <v>36</v>
      </c>
      <c r="M26" s="6" t="s">
        <v>1029</v>
      </c>
      <c r="N26" s="6">
        <v>5</v>
      </c>
      <c r="O26" s="7">
        <f t="shared" si="0"/>
        <v>30</v>
      </c>
      <c r="P26" s="6" t="s">
        <v>122</v>
      </c>
      <c r="Q26" t="str">
        <f t="shared" si="1"/>
        <v>Jul-2025</v>
      </c>
    </row>
    <row r="27" spans="1:17">
      <c r="A27" s="7" t="s">
        <v>161</v>
      </c>
      <c r="B27" s="3" t="s">
        <v>23</v>
      </c>
      <c r="C27" s="6" t="s">
        <v>104</v>
      </c>
      <c r="D27" s="6" t="s">
        <v>661</v>
      </c>
      <c r="E27" s="6" t="s">
        <v>114</v>
      </c>
      <c r="F27" s="6" t="s">
        <v>119</v>
      </c>
      <c r="G27" s="7">
        <v>6</v>
      </c>
      <c r="H27" s="9">
        <v>20</v>
      </c>
      <c r="I27" s="9">
        <v>35</v>
      </c>
      <c r="J27" s="9">
        <v>120</v>
      </c>
      <c r="K27" s="9">
        <v>210</v>
      </c>
      <c r="L27" s="9">
        <v>90</v>
      </c>
      <c r="M27" s="6" t="s">
        <v>1028</v>
      </c>
      <c r="N27" s="6">
        <v>5</v>
      </c>
      <c r="O27" s="7">
        <f t="shared" si="0"/>
        <v>21</v>
      </c>
      <c r="P27" s="6" t="s">
        <v>123</v>
      </c>
      <c r="Q27" t="str">
        <f t="shared" si="1"/>
        <v>May-2025</v>
      </c>
    </row>
    <row r="28" spans="1:17">
      <c r="A28" s="7" t="s">
        <v>162</v>
      </c>
      <c r="B28" s="3" t="s">
        <v>101</v>
      </c>
      <c r="C28" s="6" t="s">
        <v>104</v>
      </c>
      <c r="D28" s="6" t="s">
        <v>662</v>
      </c>
      <c r="E28" s="6" t="s">
        <v>110</v>
      </c>
      <c r="F28" s="6" t="s">
        <v>120</v>
      </c>
      <c r="G28" s="7">
        <v>1</v>
      </c>
      <c r="H28" s="9">
        <v>5</v>
      </c>
      <c r="I28" s="9">
        <v>10</v>
      </c>
      <c r="J28" s="9">
        <v>5</v>
      </c>
      <c r="K28" s="9">
        <v>10</v>
      </c>
      <c r="L28" s="9">
        <v>5</v>
      </c>
      <c r="M28" s="6" t="s">
        <v>1029</v>
      </c>
      <c r="N28" s="6">
        <v>2</v>
      </c>
      <c r="O28" s="7">
        <f t="shared" si="0"/>
        <v>20</v>
      </c>
      <c r="P28" s="6" t="s">
        <v>122</v>
      </c>
      <c r="Q28" t="str">
        <f t="shared" si="1"/>
        <v>May-2025</v>
      </c>
    </row>
    <row r="29" spans="1:17">
      <c r="A29" s="7" t="s">
        <v>163</v>
      </c>
      <c r="B29" s="3" t="s">
        <v>43</v>
      </c>
      <c r="C29" s="6" t="s">
        <v>105</v>
      </c>
      <c r="D29" s="6" t="s">
        <v>663</v>
      </c>
      <c r="E29" s="6" t="s">
        <v>112</v>
      </c>
      <c r="F29" s="6" t="s">
        <v>118</v>
      </c>
      <c r="G29" s="7">
        <v>10</v>
      </c>
      <c r="H29" s="9">
        <v>12</v>
      </c>
      <c r="I29" s="9">
        <v>28</v>
      </c>
      <c r="J29" s="9">
        <v>120</v>
      </c>
      <c r="K29" s="9">
        <v>280</v>
      </c>
      <c r="L29" s="9">
        <v>160</v>
      </c>
      <c r="M29" s="6" t="s">
        <v>1027</v>
      </c>
      <c r="N29" s="6">
        <v>1</v>
      </c>
      <c r="O29" s="7">
        <f t="shared" si="0"/>
        <v>22</v>
      </c>
      <c r="P29" s="6" t="s">
        <v>122</v>
      </c>
      <c r="Q29" t="str">
        <f t="shared" si="1"/>
        <v>May-2025</v>
      </c>
    </row>
    <row r="30" spans="1:17">
      <c r="A30" s="7" t="s">
        <v>164</v>
      </c>
      <c r="B30" s="3" t="s">
        <v>32</v>
      </c>
      <c r="C30" s="6" t="s">
        <v>104</v>
      </c>
      <c r="D30" s="6" t="s">
        <v>664</v>
      </c>
      <c r="E30" s="6" t="s">
        <v>110</v>
      </c>
      <c r="F30" s="6" t="s">
        <v>120</v>
      </c>
      <c r="G30" s="7">
        <v>3</v>
      </c>
      <c r="H30" s="9">
        <v>5</v>
      </c>
      <c r="I30" s="9">
        <v>10</v>
      </c>
      <c r="J30" s="9">
        <v>15</v>
      </c>
      <c r="K30" s="9">
        <v>30</v>
      </c>
      <c r="L30" s="9">
        <v>15</v>
      </c>
      <c r="M30" s="6" t="s">
        <v>1029</v>
      </c>
      <c r="N30" s="6">
        <v>1</v>
      </c>
      <c r="O30" s="7">
        <f t="shared" si="0"/>
        <v>20</v>
      </c>
      <c r="P30" s="6" t="s">
        <v>122</v>
      </c>
      <c r="Q30" t="str">
        <f t="shared" si="1"/>
        <v>May-2025</v>
      </c>
    </row>
    <row r="31" spans="1:17">
      <c r="A31" s="7" t="s">
        <v>165</v>
      </c>
      <c r="B31" s="3" t="s">
        <v>87</v>
      </c>
      <c r="C31" s="6" t="s">
        <v>105</v>
      </c>
      <c r="D31" s="6" t="s">
        <v>665</v>
      </c>
      <c r="E31" s="6" t="s">
        <v>114</v>
      </c>
      <c r="F31" s="6" t="s">
        <v>119</v>
      </c>
      <c r="G31" s="7">
        <v>5</v>
      </c>
      <c r="H31" s="9">
        <v>20</v>
      </c>
      <c r="I31" s="9">
        <v>35</v>
      </c>
      <c r="J31" s="9">
        <v>100</v>
      </c>
      <c r="K31" s="9">
        <v>175</v>
      </c>
      <c r="L31" s="9">
        <v>75</v>
      </c>
      <c r="M31" s="6" t="s">
        <v>1028</v>
      </c>
      <c r="N31" s="6">
        <v>3</v>
      </c>
      <c r="O31" s="7">
        <f t="shared" si="0"/>
        <v>22</v>
      </c>
      <c r="P31" s="6" t="s">
        <v>123</v>
      </c>
      <c r="Q31" t="str">
        <f t="shared" si="1"/>
        <v>May-2025</v>
      </c>
    </row>
    <row r="32" spans="1:17">
      <c r="A32" s="7" t="s">
        <v>166</v>
      </c>
      <c r="B32" s="3" t="s">
        <v>42</v>
      </c>
      <c r="C32" s="6" t="s">
        <v>103</v>
      </c>
      <c r="D32" s="6" t="s">
        <v>666</v>
      </c>
      <c r="E32" s="6" t="s">
        <v>107</v>
      </c>
      <c r="F32" s="6" t="s">
        <v>118</v>
      </c>
      <c r="G32" s="7">
        <v>9</v>
      </c>
      <c r="H32" s="9">
        <v>10</v>
      </c>
      <c r="I32" s="9">
        <v>22</v>
      </c>
      <c r="J32" s="9">
        <v>90</v>
      </c>
      <c r="K32" s="9">
        <v>198</v>
      </c>
      <c r="L32" s="9">
        <v>108</v>
      </c>
      <c r="M32" s="6" t="s">
        <v>1027</v>
      </c>
      <c r="N32" s="6">
        <v>2</v>
      </c>
      <c r="O32" s="7">
        <f t="shared" si="0"/>
        <v>29</v>
      </c>
      <c r="P32" s="6" t="s">
        <v>122</v>
      </c>
      <c r="Q32" t="str">
        <f t="shared" si="1"/>
        <v>Jul-2025</v>
      </c>
    </row>
    <row r="33" spans="1:17">
      <c r="A33" s="7" t="s">
        <v>167</v>
      </c>
      <c r="B33" s="3" t="s">
        <v>51</v>
      </c>
      <c r="C33" s="6" t="s">
        <v>105</v>
      </c>
      <c r="D33" s="6" t="s">
        <v>667</v>
      </c>
      <c r="E33" s="6" t="s">
        <v>109</v>
      </c>
      <c r="F33" s="6" t="s">
        <v>120</v>
      </c>
      <c r="G33" s="7">
        <v>9</v>
      </c>
      <c r="H33" s="9">
        <v>15</v>
      </c>
      <c r="I33" s="9">
        <v>30</v>
      </c>
      <c r="J33" s="9">
        <v>135</v>
      </c>
      <c r="K33" s="9">
        <v>270</v>
      </c>
      <c r="L33" s="9">
        <v>135</v>
      </c>
      <c r="M33" s="6" t="s">
        <v>1027</v>
      </c>
      <c r="N33" s="6">
        <v>5</v>
      </c>
      <c r="O33" s="7">
        <f t="shared" si="0"/>
        <v>25</v>
      </c>
      <c r="P33" s="6" t="s">
        <v>122</v>
      </c>
      <c r="Q33" t="str">
        <f t="shared" si="1"/>
        <v>Jun-2025</v>
      </c>
    </row>
    <row r="34" spans="1:17">
      <c r="A34" s="7" t="s">
        <v>168</v>
      </c>
      <c r="B34" s="3" t="s">
        <v>52</v>
      </c>
      <c r="C34" s="6" t="s">
        <v>105</v>
      </c>
      <c r="D34" s="6" t="s">
        <v>668</v>
      </c>
      <c r="E34" s="6" t="s">
        <v>112</v>
      </c>
      <c r="F34" s="6" t="s">
        <v>118</v>
      </c>
      <c r="G34" s="7">
        <v>6</v>
      </c>
      <c r="H34" s="9">
        <v>12</v>
      </c>
      <c r="I34" s="9">
        <v>28</v>
      </c>
      <c r="J34" s="9">
        <v>72</v>
      </c>
      <c r="K34" s="9">
        <v>168</v>
      </c>
      <c r="L34" s="9">
        <v>96</v>
      </c>
      <c r="M34" s="6" t="s">
        <v>1029</v>
      </c>
      <c r="N34" s="6">
        <v>5</v>
      </c>
      <c r="O34" s="7">
        <f t="shared" si="0"/>
        <v>19</v>
      </c>
      <c r="P34" s="6" t="s">
        <v>122</v>
      </c>
      <c r="Q34" t="str">
        <f t="shared" si="1"/>
        <v>May-2025</v>
      </c>
    </row>
    <row r="35" spans="1:17">
      <c r="A35" s="7" t="s">
        <v>169</v>
      </c>
      <c r="B35" s="3" t="s">
        <v>45</v>
      </c>
      <c r="C35" s="6" t="s">
        <v>105</v>
      </c>
      <c r="D35" s="6" t="s">
        <v>669</v>
      </c>
      <c r="E35" s="6" t="s">
        <v>114</v>
      </c>
      <c r="F35" s="6" t="s">
        <v>119</v>
      </c>
      <c r="G35" s="7">
        <v>2</v>
      </c>
      <c r="H35" s="9">
        <v>20</v>
      </c>
      <c r="I35" s="9">
        <v>35</v>
      </c>
      <c r="J35" s="9">
        <v>40</v>
      </c>
      <c r="K35" s="9">
        <v>70</v>
      </c>
      <c r="L35" s="9">
        <v>30</v>
      </c>
      <c r="M35" s="6" t="s">
        <v>1029</v>
      </c>
      <c r="N35" s="6">
        <v>5</v>
      </c>
      <c r="O35" s="7">
        <f t="shared" si="0"/>
        <v>29</v>
      </c>
      <c r="P35" s="6" t="s">
        <v>122</v>
      </c>
      <c r="Q35" t="str">
        <f t="shared" si="1"/>
        <v>Jul-2025</v>
      </c>
    </row>
    <row r="36" spans="1:17">
      <c r="A36" s="7" t="s">
        <v>170</v>
      </c>
      <c r="B36" s="3" t="s">
        <v>78</v>
      </c>
      <c r="C36" s="6" t="s">
        <v>105</v>
      </c>
      <c r="D36" s="6" t="s">
        <v>670</v>
      </c>
      <c r="E36" s="6" t="s">
        <v>107</v>
      </c>
      <c r="F36" s="6" t="s">
        <v>118</v>
      </c>
      <c r="G36" s="7">
        <v>6</v>
      </c>
      <c r="H36" s="9">
        <v>10</v>
      </c>
      <c r="I36" s="9">
        <v>22</v>
      </c>
      <c r="J36" s="9">
        <v>60</v>
      </c>
      <c r="K36" s="9">
        <v>132</v>
      </c>
      <c r="L36" s="9">
        <v>72</v>
      </c>
      <c r="M36" s="6" t="s">
        <v>1029</v>
      </c>
      <c r="N36" s="6">
        <v>1</v>
      </c>
      <c r="O36" s="7">
        <f t="shared" si="0"/>
        <v>18</v>
      </c>
      <c r="P36" s="6" t="s">
        <v>123</v>
      </c>
      <c r="Q36" t="str">
        <f t="shared" si="1"/>
        <v>May-2025</v>
      </c>
    </row>
    <row r="37" spans="1:17">
      <c r="A37" s="7" t="s">
        <v>171</v>
      </c>
      <c r="B37" s="3" t="s">
        <v>101</v>
      </c>
      <c r="C37" s="6" t="s">
        <v>103</v>
      </c>
      <c r="D37" s="6" t="s">
        <v>671</v>
      </c>
      <c r="E37" s="6" t="s">
        <v>110</v>
      </c>
      <c r="F37" s="6" t="s">
        <v>120</v>
      </c>
      <c r="G37" s="7">
        <v>8</v>
      </c>
      <c r="H37" s="9">
        <v>5</v>
      </c>
      <c r="I37" s="9">
        <v>10</v>
      </c>
      <c r="J37" s="9">
        <v>40</v>
      </c>
      <c r="K37" s="9">
        <v>80</v>
      </c>
      <c r="L37" s="9">
        <v>40</v>
      </c>
      <c r="M37" s="6" t="s">
        <v>1027</v>
      </c>
      <c r="N37" s="6">
        <v>2</v>
      </c>
      <c r="O37" s="7">
        <f t="shared" si="0"/>
        <v>20</v>
      </c>
      <c r="P37" s="6" t="s">
        <v>121</v>
      </c>
      <c r="Q37" t="str">
        <f t="shared" si="1"/>
        <v>May-2025</v>
      </c>
    </row>
    <row r="38" spans="1:17">
      <c r="A38" s="7" t="s">
        <v>172</v>
      </c>
      <c r="B38" s="3" t="s">
        <v>76</v>
      </c>
      <c r="C38" s="6" t="s">
        <v>103</v>
      </c>
      <c r="D38" s="6" t="s">
        <v>672</v>
      </c>
      <c r="E38" s="6" t="s">
        <v>113</v>
      </c>
      <c r="F38" s="6" t="s">
        <v>119</v>
      </c>
      <c r="G38" s="7">
        <v>9</v>
      </c>
      <c r="H38" s="9">
        <v>8</v>
      </c>
      <c r="I38" s="9">
        <v>20</v>
      </c>
      <c r="J38" s="9">
        <v>72</v>
      </c>
      <c r="K38" s="9">
        <v>180</v>
      </c>
      <c r="L38" s="9">
        <v>108</v>
      </c>
      <c r="M38" s="6" t="s">
        <v>1029</v>
      </c>
      <c r="N38" s="6">
        <v>3</v>
      </c>
      <c r="O38" s="7">
        <f t="shared" si="0"/>
        <v>23</v>
      </c>
      <c r="P38" s="6" t="s">
        <v>121</v>
      </c>
      <c r="Q38" t="str">
        <f t="shared" si="1"/>
        <v>Jun-2025</v>
      </c>
    </row>
    <row r="39" spans="1:17">
      <c r="A39" s="7" t="s">
        <v>173</v>
      </c>
      <c r="B39" s="3" t="s">
        <v>27</v>
      </c>
      <c r="C39" s="6" t="s">
        <v>104</v>
      </c>
      <c r="D39" s="6" t="s">
        <v>673</v>
      </c>
      <c r="E39" s="6" t="s">
        <v>111</v>
      </c>
      <c r="F39" s="6" t="s">
        <v>118</v>
      </c>
      <c r="G39" s="7">
        <v>3</v>
      </c>
      <c r="H39" s="9">
        <v>10</v>
      </c>
      <c r="I39" s="9">
        <v>22</v>
      </c>
      <c r="J39" s="9">
        <v>30</v>
      </c>
      <c r="K39" s="9">
        <v>66</v>
      </c>
      <c r="L39" s="9">
        <v>36</v>
      </c>
      <c r="M39" s="6" t="s">
        <v>1027</v>
      </c>
      <c r="N39" s="6">
        <v>1</v>
      </c>
      <c r="O39" s="7">
        <f t="shared" si="0"/>
        <v>27</v>
      </c>
      <c r="P39" s="6" t="s">
        <v>123</v>
      </c>
      <c r="Q39" t="str">
        <f t="shared" si="1"/>
        <v>Jul-2025</v>
      </c>
    </row>
    <row r="40" spans="1:17">
      <c r="A40" s="7" t="s">
        <v>174</v>
      </c>
      <c r="B40" s="3" t="s">
        <v>68</v>
      </c>
      <c r="C40" s="6" t="s">
        <v>104</v>
      </c>
      <c r="D40" s="6" t="s">
        <v>674</v>
      </c>
      <c r="E40" s="6" t="s">
        <v>117</v>
      </c>
      <c r="F40" s="6" t="s">
        <v>120</v>
      </c>
      <c r="G40" s="7">
        <v>2</v>
      </c>
      <c r="H40" s="9">
        <v>18</v>
      </c>
      <c r="I40" s="9">
        <v>40</v>
      </c>
      <c r="J40" s="9">
        <v>36</v>
      </c>
      <c r="K40" s="9">
        <v>80</v>
      </c>
      <c r="L40" s="9">
        <v>44</v>
      </c>
      <c r="M40" s="6" t="s">
        <v>1027</v>
      </c>
      <c r="N40" s="6">
        <v>1</v>
      </c>
      <c r="O40" s="7">
        <f t="shared" si="0"/>
        <v>28</v>
      </c>
      <c r="P40" s="6" t="s">
        <v>122</v>
      </c>
      <c r="Q40" t="str">
        <f t="shared" si="1"/>
        <v>Jul-2025</v>
      </c>
    </row>
    <row r="41" spans="1:17">
      <c r="A41" s="7" t="s">
        <v>175</v>
      </c>
      <c r="B41" s="3" t="s">
        <v>44</v>
      </c>
      <c r="C41" s="6" t="s">
        <v>104</v>
      </c>
      <c r="D41" s="6" t="s">
        <v>675</v>
      </c>
      <c r="E41" s="6" t="s">
        <v>110</v>
      </c>
      <c r="F41" s="6" t="s">
        <v>120</v>
      </c>
      <c r="G41" s="7">
        <v>6</v>
      </c>
      <c r="H41" s="9">
        <v>5</v>
      </c>
      <c r="I41" s="9">
        <v>10</v>
      </c>
      <c r="J41" s="9">
        <v>30</v>
      </c>
      <c r="K41" s="9">
        <v>60</v>
      </c>
      <c r="L41" s="9">
        <v>30</v>
      </c>
      <c r="M41" s="6" t="s">
        <v>1027</v>
      </c>
      <c r="N41" s="6">
        <v>5</v>
      </c>
      <c r="O41" s="7">
        <f t="shared" si="0"/>
        <v>20</v>
      </c>
      <c r="P41" s="6" t="s">
        <v>121</v>
      </c>
      <c r="Q41" t="str">
        <f t="shared" si="1"/>
        <v>May-2025</v>
      </c>
    </row>
    <row r="42" spans="1:17">
      <c r="A42" s="7" t="s">
        <v>176</v>
      </c>
      <c r="B42" s="3" t="s">
        <v>34</v>
      </c>
      <c r="C42" s="6" t="s">
        <v>105</v>
      </c>
      <c r="D42" s="6" t="s">
        <v>676</v>
      </c>
      <c r="E42" s="6" t="s">
        <v>112</v>
      </c>
      <c r="F42" s="6" t="s">
        <v>118</v>
      </c>
      <c r="G42" s="7">
        <v>2</v>
      </c>
      <c r="H42" s="9">
        <v>12</v>
      </c>
      <c r="I42" s="9">
        <v>28</v>
      </c>
      <c r="J42" s="9">
        <v>24</v>
      </c>
      <c r="K42" s="9">
        <v>56</v>
      </c>
      <c r="L42" s="9">
        <v>32</v>
      </c>
      <c r="M42" s="6" t="s">
        <v>1028</v>
      </c>
      <c r="N42" s="6">
        <v>2</v>
      </c>
      <c r="O42" s="7">
        <f t="shared" si="0"/>
        <v>24</v>
      </c>
      <c r="P42" s="6" t="s">
        <v>121</v>
      </c>
      <c r="Q42" t="str">
        <f t="shared" si="1"/>
        <v>Jun-2025</v>
      </c>
    </row>
    <row r="43" spans="1:17">
      <c r="A43" s="7" t="s">
        <v>177</v>
      </c>
      <c r="B43" s="3" t="s">
        <v>60</v>
      </c>
      <c r="C43" s="6" t="s">
        <v>105</v>
      </c>
      <c r="D43" s="6" t="s">
        <v>677</v>
      </c>
      <c r="E43" s="6" t="s">
        <v>109</v>
      </c>
      <c r="F43" s="6" t="s">
        <v>120</v>
      </c>
      <c r="G43" s="7">
        <v>5</v>
      </c>
      <c r="H43" s="9">
        <v>15</v>
      </c>
      <c r="I43" s="9">
        <v>30</v>
      </c>
      <c r="J43" s="9">
        <v>75</v>
      </c>
      <c r="K43" s="9">
        <v>150</v>
      </c>
      <c r="L43" s="9">
        <v>75</v>
      </c>
      <c r="M43" s="6" t="s">
        <v>1028</v>
      </c>
      <c r="N43" s="6">
        <v>5</v>
      </c>
      <c r="O43" s="7">
        <f t="shared" si="0"/>
        <v>30</v>
      </c>
      <c r="P43" s="6" t="s">
        <v>122</v>
      </c>
      <c r="Q43" t="str">
        <f t="shared" si="1"/>
        <v>Jul-2025</v>
      </c>
    </row>
    <row r="44" spans="1:17">
      <c r="A44" s="7" t="s">
        <v>178</v>
      </c>
      <c r="B44" s="3" t="s">
        <v>47</v>
      </c>
      <c r="C44" s="6" t="s">
        <v>103</v>
      </c>
      <c r="D44" s="6" t="s">
        <v>678</v>
      </c>
      <c r="E44" s="6" t="s">
        <v>108</v>
      </c>
      <c r="F44" s="6" t="s">
        <v>119</v>
      </c>
      <c r="G44" s="7">
        <v>8</v>
      </c>
      <c r="H44" s="9">
        <v>25</v>
      </c>
      <c r="I44" s="9">
        <v>45</v>
      </c>
      <c r="J44" s="9">
        <v>200</v>
      </c>
      <c r="K44" s="9">
        <v>360</v>
      </c>
      <c r="L44" s="9">
        <v>160</v>
      </c>
      <c r="M44" s="6" t="s">
        <v>1029</v>
      </c>
      <c r="N44" s="6">
        <v>3</v>
      </c>
      <c r="O44" s="7">
        <f t="shared" si="0"/>
        <v>25</v>
      </c>
      <c r="P44" s="6" t="s">
        <v>121</v>
      </c>
      <c r="Q44" t="str">
        <f t="shared" si="1"/>
        <v>Jun-2025</v>
      </c>
    </row>
    <row r="45" spans="1:17">
      <c r="A45" s="7" t="s">
        <v>179</v>
      </c>
      <c r="B45" s="3" t="s">
        <v>24</v>
      </c>
      <c r="C45" s="6" t="s">
        <v>105</v>
      </c>
      <c r="D45" s="6" t="s">
        <v>679</v>
      </c>
      <c r="E45" s="6" t="s">
        <v>117</v>
      </c>
      <c r="F45" s="6" t="s">
        <v>120</v>
      </c>
      <c r="G45" s="7">
        <v>5</v>
      </c>
      <c r="H45" s="9">
        <v>18</v>
      </c>
      <c r="I45" s="9">
        <v>40</v>
      </c>
      <c r="J45" s="9">
        <v>90</v>
      </c>
      <c r="K45" s="9">
        <v>200</v>
      </c>
      <c r="L45" s="9">
        <v>110</v>
      </c>
      <c r="M45" s="6" t="s">
        <v>1028</v>
      </c>
      <c r="N45" s="6">
        <v>5</v>
      </c>
      <c r="O45" s="7">
        <f t="shared" si="0"/>
        <v>20</v>
      </c>
      <c r="P45" s="6" t="s">
        <v>122</v>
      </c>
      <c r="Q45" t="str">
        <f t="shared" si="1"/>
        <v>May-2025</v>
      </c>
    </row>
    <row r="46" spans="1:17">
      <c r="A46" s="7" t="s">
        <v>180</v>
      </c>
      <c r="B46" s="3" t="s">
        <v>21</v>
      </c>
      <c r="C46" s="6" t="s">
        <v>105</v>
      </c>
      <c r="D46" s="6" t="s">
        <v>680</v>
      </c>
      <c r="E46" s="6" t="s">
        <v>116</v>
      </c>
      <c r="F46" s="6" t="s">
        <v>120</v>
      </c>
      <c r="G46" s="7">
        <v>10</v>
      </c>
      <c r="H46" s="9">
        <v>6</v>
      </c>
      <c r="I46" s="9">
        <v>14</v>
      </c>
      <c r="J46" s="9">
        <v>60</v>
      </c>
      <c r="K46" s="9">
        <v>140</v>
      </c>
      <c r="L46" s="9">
        <v>80</v>
      </c>
      <c r="M46" s="6" t="s">
        <v>1029</v>
      </c>
      <c r="N46" s="6">
        <v>5</v>
      </c>
      <c r="O46" s="7">
        <f t="shared" si="0"/>
        <v>29</v>
      </c>
      <c r="P46" s="6" t="s">
        <v>121</v>
      </c>
      <c r="Q46" t="str">
        <f t="shared" si="1"/>
        <v>Jul-2025</v>
      </c>
    </row>
    <row r="47" spans="1:17">
      <c r="A47" s="7" t="s">
        <v>181</v>
      </c>
      <c r="B47" s="3" t="s">
        <v>28</v>
      </c>
      <c r="C47" s="6" t="s">
        <v>104</v>
      </c>
      <c r="D47" s="6" t="s">
        <v>681</v>
      </c>
      <c r="E47" s="6" t="s">
        <v>114</v>
      </c>
      <c r="F47" s="6" t="s">
        <v>119</v>
      </c>
      <c r="G47" s="7">
        <v>2</v>
      </c>
      <c r="H47" s="9">
        <v>20</v>
      </c>
      <c r="I47" s="9">
        <v>35</v>
      </c>
      <c r="J47" s="9">
        <v>40</v>
      </c>
      <c r="K47" s="9">
        <v>70</v>
      </c>
      <c r="L47" s="9">
        <v>30</v>
      </c>
      <c r="M47" s="6" t="s">
        <v>1028</v>
      </c>
      <c r="N47" s="6">
        <v>1</v>
      </c>
      <c r="O47" s="7">
        <f t="shared" si="0"/>
        <v>28</v>
      </c>
      <c r="P47" s="6" t="s">
        <v>123</v>
      </c>
      <c r="Q47" t="str">
        <f t="shared" si="1"/>
        <v>Jul-2025</v>
      </c>
    </row>
    <row r="48" spans="1:17">
      <c r="A48" s="7" t="s">
        <v>182</v>
      </c>
      <c r="B48" s="3" t="s">
        <v>99</v>
      </c>
      <c r="C48" s="6" t="s">
        <v>105</v>
      </c>
      <c r="D48" s="6" t="s">
        <v>682</v>
      </c>
      <c r="E48" s="6" t="s">
        <v>108</v>
      </c>
      <c r="F48" s="6" t="s">
        <v>119</v>
      </c>
      <c r="G48" s="7">
        <v>8</v>
      </c>
      <c r="H48" s="9">
        <v>25</v>
      </c>
      <c r="I48" s="9">
        <v>45</v>
      </c>
      <c r="J48" s="9">
        <v>200</v>
      </c>
      <c r="K48" s="9">
        <v>360</v>
      </c>
      <c r="L48" s="9">
        <v>160</v>
      </c>
      <c r="M48" s="6" t="s">
        <v>1028</v>
      </c>
      <c r="N48" s="6">
        <v>1</v>
      </c>
      <c r="O48" s="7">
        <f t="shared" si="0"/>
        <v>20</v>
      </c>
      <c r="P48" s="6" t="s">
        <v>122</v>
      </c>
      <c r="Q48" t="str">
        <f t="shared" si="1"/>
        <v>May-2025</v>
      </c>
    </row>
    <row r="49" spans="1:17">
      <c r="A49" s="7" t="s">
        <v>183</v>
      </c>
      <c r="B49" s="3" t="s">
        <v>40</v>
      </c>
      <c r="C49" s="6" t="s">
        <v>103</v>
      </c>
      <c r="D49" s="6" t="s">
        <v>683</v>
      </c>
      <c r="E49" s="6" t="s">
        <v>117</v>
      </c>
      <c r="F49" s="6" t="s">
        <v>120</v>
      </c>
      <c r="G49" s="7">
        <v>4</v>
      </c>
      <c r="H49" s="9">
        <v>18</v>
      </c>
      <c r="I49" s="9">
        <v>40</v>
      </c>
      <c r="J49" s="9">
        <v>72</v>
      </c>
      <c r="K49" s="9">
        <v>160</v>
      </c>
      <c r="L49" s="9">
        <v>88</v>
      </c>
      <c r="M49" s="6" t="s">
        <v>1029</v>
      </c>
      <c r="N49" s="6">
        <v>4</v>
      </c>
      <c r="O49" s="7">
        <f t="shared" si="0"/>
        <v>26</v>
      </c>
      <c r="P49" s="6" t="s">
        <v>121</v>
      </c>
      <c r="Q49" t="str">
        <f t="shared" si="1"/>
        <v>Jun-2025</v>
      </c>
    </row>
    <row r="50" spans="1:17">
      <c r="A50" s="7" t="s">
        <v>184</v>
      </c>
      <c r="B50" s="3" t="s">
        <v>98</v>
      </c>
      <c r="C50" s="6" t="s">
        <v>103</v>
      </c>
      <c r="D50" s="6" t="s">
        <v>684</v>
      </c>
      <c r="E50" s="6" t="s">
        <v>114</v>
      </c>
      <c r="F50" s="6" t="s">
        <v>119</v>
      </c>
      <c r="G50" s="7">
        <v>1</v>
      </c>
      <c r="H50" s="9">
        <v>20</v>
      </c>
      <c r="I50" s="9">
        <v>35</v>
      </c>
      <c r="J50" s="9">
        <v>20</v>
      </c>
      <c r="K50" s="9">
        <v>35</v>
      </c>
      <c r="L50" s="9">
        <v>15</v>
      </c>
      <c r="M50" s="6" t="s">
        <v>1027</v>
      </c>
      <c r="N50" s="6">
        <v>4</v>
      </c>
      <c r="O50" s="7">
        <f t="shared" si="0"/>
        <v>19</v>
      </c>
      <c r="P50" s="6" t="s">
        <v>122</v>
      </c>
      <c r="Q50" t="str">
        <f t="shared" si="1"/>
        <v>May-2025</v>
      </c>
    </row>
    <row r="51" spans="1:17">
      <c r="A51" s="7" t="s">
        <v>185</v>
      </c>
      <c r="B51" s="3" t="s">
        <v>56</v>
      </c>
      <c r="C51" s="6" t="s">
        <v>103</v>
      </c>
      <c r="D51" s="6" t="s">
        <v>685</v>
      </c>
      <c r="E51" s="6" t="s">
        <v>113</v>
      </c>
      <c r="F51" s="6" t="s">
        <v>119</v>
      </c>
      <c r="G51" s="7">
        <v>7</v>
      </c>
      <c r="H51" s="9">
        <v>8</v>
      </c>
      <c r="I51" s="9">
        <v>20</v>
      </c>
      <c r="J51" s="9">
        <v>56</v>
      </c>
      <c r="K51" s="9">
        <v>140</v>
      </c>
      <c r="L51" s="9">
        <v>84</v>
      </c>
      <c r="M51" s="6" t="s">
        <v>1029</v>
      </c>
      <c r="N51" s="6">
        <v>2</v>
      </c>
      <c r="O51" s="7">
        <f t="shared" si="0"/>
        <v>21</v>
      </c>
      <c r="P51" s="6" t="s">
        <v>122</v>
      </c>
      <c r="Q51" t="str">
        <f t="shared" si="1"/>
        <v>May-2025</v>
      </c>
    </row>
    <row r="52" spans="1:17">
      <c r="A52" s="7" t="s">
        <v>186</v>
      </c>
      <c r="B52" s="3" t="s">
        <v>24</v>
      </c>
      <c r="C52" s="6" t="s">
        <v>103</v>
      </c>
      <c r="D52" s="6" t="s">
        <v>686</v>
      </c>
      <c r="E52" s="6" t="s">
        <v>113</v>
      </c>
      <c r="F52" s="6" t="s">
        <v>119</v>
      </c>
      <c r="G52" s="7">
        <v>2</v>
      </c>
      <c r="H52" s="9">
        <v>8</v>
      </c>
      <c r="I52" s="9">
        <v>20</v>
      </c>
      <c r="J52" s="9">
        <v>16</v>
      </c>
      <c r="K52" s="9">
        <v>40</v>
      </c>
      <c r="L52" s="9">
        <v>24</v>
      </c>
      <c r="M52" s="6" t="s">
        <v>1029</v>
      </c>
      <c r="N52" s="6">
        <v>5</v>
      </c>
      <c r="O52" s="7">
        <f t="shared" si="0"/>
        <v>20</v>
      </c>
      <c r="P52" s="6" t="s">
        <v>121</v>
      </c>
      <c r="Q52" t="str">
        <f t="shared" si="1"/>
        <v>May-2025</v>
      </c>
    </row>
    <row r="53" spans="1:17">
      <c r="A53" s="7" t="s">
        <v>187</v>
      </c>
      <c r="B53" s="3" t="s">
        <v>79</v>
      </c>
      <c r="C53" s="6" t="s">
        <v>105</v>
      </c>
      <c r="D53" s="6" t="s">
        <v>687</v>
      </c>
      <c r="E53" s="6" t="s">
        <v>108</v>
      </c>
      <c r="F53" s="6" t="s">
        <v>119</v>
      </c>
      <c r="G53" s="7">
        <v>8</v>
      </c>
      <c r="H53" s="9">
        <v>25</v>
      </c>
      <c r="I53" s="9">
        <v>45</v>
      </c>
      <c r="J53" s="9">
        <v>200</v>
      </c>
      <c r="K53" s="9">
        <v>360</v>
      </c>
      <c r="L53" s="9">
        <v>160</v>
      </c>
      <c r="M53" s="6" t="s">
        <v>1027</v>
      </c>
      <c r="N53" s="6">
        <v>4</v>
      </c>
      <c r="O53" s="7">
        <f t="shared" si="0"/>
        <v>24</v>
      </c>
      <c r="P53" s="6" t="s">
        <v>122</v>
      </c>
      <c r="Q53" t="str">
        <f t="shared" si="1"/>
        <v>Jun-2025</v>
      </c>
    </row>
    <row r="54" spans="1:17">
      <c r="A54" s="7" t="s">
        <v>188</v>
      </c>
      <c r="B54" s="3" t="s">
        <v>57</v>
      </c>
      <c r="C54" s="6" t="s">
        <v>104</v>
      </c>
      <c r="D54" s="6" t="s">
        <v>688</v>
      </c>
      <c r="E54" s="6" t="s">
        <v>114</v>
      </c>
      <c r="F54" s="6" t="s">
        <v>119</v>
      </c>
      <c r="G54" s="7">
        <v>5</v>
      </c>
      <c r="H54" s="9">
        <v>20</v>
      </c>
      <c r="I54" s="9">
        <v>35</v>
      </c>
      <c r="J54" s="9">
        <v>100</v>
      </c>
      <c r="K54" s="9">
        <v>175</v>
      </c>
      <c r="L54" s="9">
        <v>75</v>
      </c>
      <c r="M54" s="6" t="s">
        <v>1028</v>
      </c>
      <c r="N54" s="6">
        <v>3</v>
      </c>
      <c r="O54" s="7">
        <f t="shared" si="0"/>
        <v>22</v>
      </c>
      <c r="P54" s="6" t="s">
        <v>122</v>
      </c>
      <c r="Q54" t="str">
        <f t="shared" si="1"/>
        <v>May-2025</v>
      </c>
    </row>
    <row r="55" spans="1:17">
      <c r="A55" s="7" t="s">
        <v>189</v>
      </c>
      <c r="B55" s="3" t="s">
        <v>81</v>
      </c>
      <c r="C55" s="6" t="s">
        <v>104</v>
      </c>
      <c r="D55" s="6" t="s">
        <v>689</v>
      </c>
      <c r="E55" s="6" t="s">
        <v>112</v>
      </c>
      <c r="F55" s="6" t="s">
        <v>118</v>
      </c>
      <c r="G55" s="7">
        <v>10</v>
      </c>
      <c r="H55" s="9">
        <v>12</v>
      </c>
      <c r="I55" s="9">
        <v>28</v>
      </c>
      <c r="J55" s="9">
        <v>120</v>
      </c>
      <c r="K55" s="9">
        <v>280</v>
      </c>
      <c r="L55" s="9">
        <v>160</v>
      </c>
      <c r="M55" s="6" t="s">
        <v>1027</v>
      </c>
      <c r="N55" s="6">
        <v>1</v>
      </c>
      <c r="O55" s="7">
        <f t="shared" si="0"/>
        <v>18</v>
      </c>
      <c r="P55" s="6" t="s">
        <v>123</v>
      </c>
      <c r="Q55" t="str">
        <f t="shared" si="1"/>
        <v>May-2025</v>
      </c>
    </row>
    <row r="56" spans="1:17">
      <c r="A56" s="7" t="s">
        <v>190</v>
      </c>
      <c r="B56" s="3" t="s">
        <v>90</v>
      </c>
      <c r="C56" s="6" t="s">
        <v>104</v>
      </c>
      <c r="D56" s="6" t="s">
        <v>690</v>
      </c>
      <c r="E56" s="6" t="s">
        <v>113</v>
      </c>
      <c r="F56" s="6" t="s">
        <v>119</v>
      </c>
      <c r="G56" s="7">
        <v>10</v>
      </c>
      <c r="H56" s="9">
        <v>8</v>
      </c>
      <c r="I56" s="9">
        <v>20</v>
      </c>
      <c r="J56" s="9">
        <v>80</v>
      </c>
      <c r="K56" s="9">
        <v>200</v>
      </c>
      <c r="L56" s="9">
        <v>120</v>
      </c>
      <c r="M56" s="6" t="s">
        <v>1029</v>
      </c>
      <c r="N56" s="6">
        <v>5</v>
      </c>
      <c r="O56" s="7">
        <f t="shared" si="0"/>
        <v>28</v>
      </c>
      <c r="P56" s="6" t="s">
        <v>121</v>
      </c>
      <c r="Q56" t="str">
        <f t="shared" si="1"/>
        <v>Jul-2025</v>
      </c>
    </row>
    <row r="57" spans="1:17">
      <c r="A57" s="7" t="s">
        <v>191</v>
      </c>
      <c r="B57" s="3" t="s">
        <v>97</v>
      </c>
      <c r="C57" s="6" t="s">
        <v>104</v>
      </c>
      <c r="D57" s="6" t="s">
        <v>691</v>
      </c>
      <c r="E57" s="6" t="s">
        <v>116</v>
      </c>
      <c r="F57" s="6" t="s">
        <v>120</v>
      </c>
      <c r="G57" s="7">
        <v>10</v>
      </c>
      <c r="H57" s="9">
        <v>6</v>
      </c>
      <c r="I57" s="9">
        <v>14</v>
      </c>
      <c r="J57" s="9">
        <v>60</v>
      </c>
      <c r="K57" s="9">
        <v>140</v>
      </c>
      <c r="L57" s="9">
        <v>80</v>
      </c>
      <c r="M57" s="6" t="s">
        <v>1029</v>
      </c>
      <c r="N57" s="6">
        <v>2</v>
      </c>
      <c r="O57" s="7">
        <f t="shared" si="0"/>
        <v>24</v>
      </c>
      <c r="P57" s="6" t="s">
        <v>121</v>
      </c>
      <c r="Q57" t="str">
        <f t="shared" si="1"/>
        <v>Jun-2025</v>
      </c>
    </row>
    <row r="58" spans="1:17">
      <c r="A58" s="7" t="s">
        <v>192</v>
      </c>
      <c r="B58" s="3" t="s">
        <v>38</v>
      </c>
      <c r="C58" s="6" t="s">
        <v>103</v>
      </c>
      <c r="D58" s="6" t="s">
        <v>692</v>
      </c>
      <c r="E58" s="6" t="s">
        <v>117</v>
      </c>
      <c r="F58" s="6" t="s">
        <v>120</v>
      </c>
      <c r="G58" s="7">
        <v>10</v>
      </c>
      <c r="H58" s="9">
        <v>18</v>
      </c>
      <c r="I58" s="9">
        <v>40</v>
      </c>
      <c r="J58" s="9">
        <v>180</v>
      </c>
      <c r="K58" s="9">
        <v>400</v>
      </c>
      <c r="L58" s="9">
        <v>220</v>
      </c>
      <c r="M58" s="6" t="s">
        <v>1028</v>
      </c>
      <c r="N58" s="6">
        <v>3</v>
      </c>
      <c r="O58" s="7">
        <f t="shared" si="0"/>
        <v>25</v>
      </c>
      <c r="P58" s="6" t="s">
        <v>121</v>
      </c>
      <c r="Q58" t="str">
        <f t="shared" si="1"/>
        <v>Jun-2025</v>
      </c>
    </row>
    <row r="59" spans="1:17">
      <c r="A59" s="7" t="s">
        <v>193</v>
      </c>
      <c r="B59" s="3" t="s">
        <v>47</v>
      </c>
      <c r="C59" s="6" t="s">
        <v>104</v>
      </c>
      <c r="D59" s="6" t="s">
        <v>693</v>
      </c>
      <c r="E59" s="6" t="s">
        <v>113</v>
      </c>
      <c r="F59" s="6" t="s">
        <v>119</v>
      </c>
      <c r="G59" s="7">
        <v>1</v>
      </c>
      <c r="H59" s="9">
        <v>8</v>
      </c>
      <c r="I59" s="9">
        <v>20</v>
      </c>
      <c r="J59" s="9">
        <v>8</v>
      </c>
      <c r="K59" s="9">
        <v>20</v>
      </c>
      <c r="L59" s="9">
        <v>12</v>
      </c>
      <c r="M59" s="6" t="s">
        <v>1027</v>
      </c>
      <c r="N59" s="6">
        <v>4</v>
      </c>
      <c r="O59" s="7">
        <f t="shared" si="0"/>
        <v>25</v>
      </c>
      <c r="P59" s="6" t="s">
        <v>122</v>
      </c>
      <c r="Q59" t="str">
        <f t="shared" si="1"/>
        <v>Jun-2025</v>
      </c>
    </row>
    <row r="60" spans="1:17">
      <c r="A60" s="7" t="s">
        <v>194</v>
      </c>
      <c r="B60" s="3" t="s">
        <v>32</v>
      </c>
      <c r="C60" s="6" t="s">
        <v>103</v>
      </c>
      <c r="D60" s="6" t="s">
        <v>694</v>
      </c>
      <c r="E60" s="6" t="s">
        <v>106</v>
      </c>
      <c r="F60" s="6" t="s">
        <v>118</v>
      </c>
      <c r="G60" s="7">
        <v>6</v>
      </c>
      <c r="H60" s="9">
        <v>12</v>
      </c>
      <c r="I60" s="9">
        <v>25</v>
      </c>
      <c r="J60" s="9">
        <v>72</v>
      </c>
      <c r="K60" s="9">
        <v>150</v>
      </c>
      <c r="L60" s="9">
        <v>78</v>
      </c>
      <c r="M60" s="6" t="s">
        <v>1027</v>
      </c>
      <c r="N60" s="6">
        <v>2</v>
      </c>
      <c r="O60" s="7">
        <f t="shared" si="0"/>
        <v>20</v>
      </c>
      <c r="P60" s="6" t="s">
        <v>122</v>
      </c>
      <c r="Q60" t="str">
        <f t="shared" si="1"/>
        <v>May-2025</v>
      </c>
    </row>
    <row r="61" spans="1:17">
      <c r="A61" s="7" t="s">
        <v>195</v>
      </c>
      <c r="B61" s="3" t="s">
        <v>68</v>
      </c>
      <c r="C61" s="6" t="s">
        <v>104</v>
      </c>
      <c r="D61" s="6" t="s">
        <v>695</v>
      </c>
      <c r="E61" s="6" t="s">
        <v>112</v>
      </c>
      <c r="F61" s="6" t="s">
        <v>118</v>
      </c>
      <c r="G61" s="7">
        <v>10</v>
      </c>
      <c r="H61" s="9">
        <v>12</v>
      </c>
      <c r="I61" s="9">
        <v>28</v>
      </c>
      <c r="J61" s="9">
        <v>120</v>
      </c>
      <c r="K61" s="9">
        <v>280</v>
      </c>
      <c r="L61" s="9">
        <v>160</v>
      </c>
      <c r="M61" s="6" t="s">
        <v>1029</v>
      </c>
      <c r="N61" s="6">
        <v>4</v>
      </c>
      <c r="O61" s="7">
        <f t="shared" si="0"/>
        <v>28</v>
      </c>
      <c r="P61" s="6" t="s">
        <v>121</v>
      </c>
      <c r="Q61" t="str">
        <f t="shared" si="1"/>
        <v>Jul-2025</v>
      </c>
    </row>
    <row r="62" spans="1:17">
      <c r="A62" s="7" t="s">
        <v>196</v>
      </c>
      <c r="B62" s="3" t="s">
        <v>87</v>
      </c>
      <c r="C62" s="6" t="s">
        <v>104</v>
      </c>
      <c r="D62" s="6" t="s">
        <v>696</v>
      </c>
      <c r="E62" s="6" t="s">
        <v>115</v>
      </c>
      <c r="F62" s="6" t="s">
        <v>119</v>
      </c>
      <c r="G62" s="7">
        <v>7</v>
      </c>
      <c r="H62" s="9">
        <v>6</v>
      </c>
      <c r="I62" s="9">
        <v>12</v>
      </c>
      <c r="J62" s="9">
        <v>42</v>
      </c>
      <c r="K62" s="9">
        <v>84</v>
      </c>
      <c r="L62" s="9">
        <v>42</v>
      </c>
      <c r="M62" s="6" t="s">
        <v>1029</v>
      </c>
      <c r="N62" s="6">
        <v>2</v>
      </c>
      <c r="O62" s="7">
        <f t="shared" si="0"/>
        <v>22</v>
      </c>
      <c r="P62" s="6" t="s">
        <v>122</v>
      </c>
      <c r="Q62" t="str">
        <f t="shared" si="1"/>
        <v>May-2025</v>
      </c>
    </row>
    <row r="63" spans="1:17">
      <c r="A63" s="7" t="s">
        <v>197</v>
      </c>
      <c r="B63" s="3" t="s">
        <v>72</v>
      </c>
      <c r="C63" s="6" t="s">
        <v>103</v>
      </c>
      <c r="D63" s="6" t="s">
        <v>697</v>
      </c>
      <c r="E63" s="6" t="s">
        <v>107</v>
      </c>
      <c r="F63" s="6" t="s">
        <v>118</v>
      </c>
      <c r="G63" s="7">
        <v>7</v>
      </c>
      <c r="H63" s="9">
        <v>10</v>
      </c>
      <c r="I63" s="9">
        <v>22</v>
      </c>
      <c r="J63" s="9">
        <v>70</v>
      </c>
      <c r="K63" s="9">
        <v>154</v>
      </c>
      <c r="L63" s="9">
        <v>84</v>
      </c>
      <c r="M63" s="6" t="s">
        <v>1027</v>
      </c>
      <c r="N63" s="6">
        <v>2</v>
      </c>
      <c r="O63" s="7">
        <f t="shared" si="0"/>
        <v>19</v>
      </c>
      <c r="P63" s="6" t="s">
        <v>121</v>
      </c>
      <c r="Q63" t="str">
        <f t="shared" si="1"/>
        <v>May-2025</v>
      </c>
    </row>
    <row r="64" spans="1:17">
      <c r="A64" s="7" t="s">
        <v>198</v>
      </c>
      <c r="B64" s="3" t="s">
        <v>99</v>
      </c>
      <c r="C64" s="6" t="s">
        <v>103</v>
      </c>
      <c r="D64" s="6" t="s">
        <v>698</v>
      </c>
      <c r="E64" s="6" t="s">
        <v>116</v>
      </c>
      <c r="F64" s="6" t="s">
        <v>120</v>
      </c>
      <c r="G64" s="7">
        <v>3</v>
      </c>
      <c r="H64" s="9">
        <v>6</v>
      </c>
      <c r="I64" s="9">
        <v>14</v>
      </c>
      <c r="J64" s="9">
        <v>18</v>
      </c>
      <c r="K64" s="9">
        <v>42</v>
      </c>
      <c r="L64" s="9">
        <v>24</v>
      </c>
      <c r="M64" s="6" t="s">
        <v>1027</v>
      </c>
      <c r="N64" s="6">
        <v>5</v>
      </c>
      <c r="O64" s="7">
        <f t="shared" si="0"/>
        <v>20</v>
      </c>
      <c r="P64" s="6" t="s">
        <v>122</v>
      </c>
      <c r="Q64" t="str">
        <f t="shared" si="1"/>
        <v>May-2025</v>
      </c>
    </row>
    <row r="65" spans="1:17">
      <c r="A65" s="7" t="s">
        <v>199</v>
      </c>
      <c r="B65" s="3" t="s">
        <v>75</v>
      </c>
      <c r="C65" s="6" t="s">
        <v>104</v>
      </c>
      <c r="D65" s="6" t="s">
        <v>699</v>
      </c>
      <c r="E65" s="6" t="s">
        <v>117</v>
      </c>
      <c r="F65" s="6" t="s">
        <v>120</v>
      </c>
      <c r="G65" s="7">
        <v>3</v>
      </c>
      <c r="H65" s="9">
        <v>18</v>
      </c>
      <c r="I65" s="9">
        <v>40</v>
      </c>
      <c r="J65" s="9">
        <v>54</v>
      </c>
      <c r="K65" s="9">
        <v>120</v>
      </c>
      <c r="L65" s="9">
        <v>66</v>
      </c>
      <c r="M65" s="6" t="s">
        <v>1028</v>
      </c>
      <c r="N65" s="6">
        <v>2</v>
      </c>
      <c r="O65" s="7">
        <f t="shared" si="0"/>
        <v>30</v>
      </c>
      <c r="P65" s="6" t="s">
        <v>123</v>
      </c>
      <c r="Q65" t="str">
        <f t="shared" si="1"/>
        <v>Jul-2025</v>
      </c>
    </row>
    <row r="66" spans="1:17">
      <c r="A66" s="7" t="s">
        <v>200</v>
      </c>
      <c r="B66" s="3" t="s">
        <v>55</v>
      </c>
      <c r="C66" s="6" t="s">
        <v>105</v>
      </c>
      <c r="D66" s="6" t="s">
        <v>700</v>
      </c>
      <c r="E66" s="6" t="s">
        <v>109</v>
      </c>
      <c r="F66" s="6" t="s">
        <v>120</v>
      </c>
      <c r="G66" s="7">
        <v>8</v>
      </c>
      <c r="H66" s="9">
        <v>15</v>
      </c>
      <c r="I66" s="9">
        <v>30</v>
      </c>
      <c r="J66" s="9">
        <v>120</v>
      </c>
      <c r="K66" s="9">
        <v>240</v>
      </c>
      <c r="L66" s="9">
        <v>120</v>
      </c>
      <c r="M66" s="6" t="s">
        <v>1029</v>
      </c>
      <c r="N66" s="6">
        <v>2</v>
      </c>
      <c r="O66" s="7">
        <f t="shared" ref="O66:O129" si="2">WEEKNUM(B66,2)</f>
        <v>25</v>
      </c>
      <c r="P66" s="6" t="s">
        <v>121</v>
      </c>
      <c r="Q66" t="str">
        <f t="shared" ref="Q66:Q129" si="3">TEXT(B66, "mmm-yyyy")</f>
        <v>Jun-2025</v>
      </c>
    </row>
    <row r="67" spans="1:17">
      <c r="A67" s="7" t="s">
        <v>201</v>
      </c>
      <c r="B67" s="3" t="s">
        <v>19</v>
      </c>
      <c r="C67" s="6" t="s">
        <v>104</v>
      </c>
      <c r="D67" s="6" t="s">
        <v>701</v>
      </c>
      <c r="E67" s="6" t="s">
        <v>111</v>
      </c>
      <c r="F67" s="6" t="s">
        <v>118</v>
      </c>
      <c r="G67" s="7">
        <v>4</v>
      </c>
      <c r="H67" s="9">
        <v>10</v>
      </c>
      <c r="I67" s="9">
        <v>22</v>
      </c>
      <c r="J67" s="9">
        <v>40</v>
      </c>
      <c r="K67" s="9">
        <v>88</v>
      </c>
      <c r="L67" s="9">
        <v>48</v>
      </c>
      <c r="M67" s="6" t="s">
        <v>1028</v>
      </c>
      <c r="N67" s="6">
        <v>2</v>
      </c>
      <c r="O67" s="7">
        <f t="shared" si="2"/>
        <v>18</v>
      </c>
      <c r="P67" s="6" t="s">
        <v>121</v>
      </c>
      <c r="Q67" t="str">
        <f t="shared" si="3"/>
        <v>Apr-2025</v>
      </c>
    </row>
    <row r="68" spans="1:17">
      <c r="A68" s="7" t="s">
        <v>202</v>
      </c>
      <c r="B68" s="3" t="s">
        <v>95</v>
      </c>
      <c r="C68" s="6" t="s">
        <v>103</v>
      </c>
      <c r="D68" s="6" t="s">
        <v>689</v>
      </c>
      <c r="E68" s="6" t="s">
        <v>111</v>
      </c>
      <c r="F68" s="6" t="s">
        <v>118</v>
      </c>
      <c r="G68" s="7">
        <v>5</v>
      </c>
      <c r="H68" s="9">
        <v>10</v>
      </c>
      <c r="I68" s="9">
        <v>22</v>
      </c>
      <c r="J68" s="9">
        <v>50</v>
      </c>
      <c r="K68" s="9">
        <v>110</v>
      </c>
      <c r="L68" s="9">
        <v>60</v>
      </c>
      <c r="M68" s="6" t="s">
        <v>1029</v>
      </c>
      <c r="N68" s="6">
        <v>1</v>
      </c>
      <c r="O68" s="7">
        <f t="shared" si="2"/>
        <v>26</v>
      </c>
      <c r="P68" s="6" t="s">
        <v>123</v>
      </c>
      <c r="Q68" t="str">
        <f t="shared" si="3"/>
        <v>Jun-2025</v>
      </c>
    </row>
    <row r="69" spans="1:17">
      <c r="A69" s="7" t="s">
        <v>203</v>
      </c>
      <c r="B69" s="3" t="s">
        <v>86</v>
      </c>
      <c r="C69" s="6" t="s">
        <v>104</v>
      </c>
      <c r="D69" s="6" t="s">
        <v>702</v>
      </c>
      <c r="E69" s="6" t="s">
        <v>110</v>
      </c>
      <c r="F69" s="6" t="s">
        <v>120</v>
      </c>
      <c r="G69" s="7">
        <v>7</v>
      </c>
      <c r="H69" s="9">
        <v>5</v>
      </c>
      <c r="I69" s="9">
        <v>10</v>
      </c>
      <c r="J69" s="9">
        <v>35</v>
      </c>
      <c r="K69" s="9">
        <v>70</v>
      </c>
      <c r="L69" s="9">
        <v>35</v>
      </c>
      <c r="M69" s="6" t="s">
        <v>1028</v>
      </c>
      <c r="N69" s="6">
        <v>1</v>
      </c>
      <c r="O69" s="7">
        <f t="shared" si="2"/>
        <v>25</v>
      </c>
      <c r="P69" s="6" t="s">
        <v>121</v>
      </c>
      <c r="Q69" t="str">
        <f t="shared" si="3"/>
        <v>Jun-2025</v>
      </c>
    </row>
    <row r="70" spans="1:17">
      <c r="A70" s="7" t="s">
        <v>204</v>
      </c>
      <c r="B70" s="3" t="s">
        <v>83</v>
      </c>
      <c r="C70" s="6" t="s">
        <v>104</v>
      </c>
      <c r="D70" s="6" t="s">
        <v>703</v>
      </c>
      <c r="E70" s="6" t="s">
        <v>113</v>
      </c>
      <c r="F70" s="6" t="s">
        <v>119</v>
      </c>
      <c r="G70" s="7">
        <v>6</v>
      </c>
      <c r="H70" s="9">
        <v>8</v>
      </c>
      <c r="I70" s="9">
        <v>20</v>
      </c>
      <c r="J70" s="9">
        <v>48</v>
      </c>
      <c r="K70" s="9">
        <v>120</v>
      </c>
      <c r="L70" s="9">
        <v>72</v>
      </c>
      <c r="M70" s="6" t="s">
        <v>1029</v>
      </c>
      <c r="N70" s="6">
        <v>3</v>
      </c>
      <c r="O70" s="7">
        <f t="shared" si="2"/>
        <v>23</v>
      </c>
      <c r="P70" s="6" t="s">
        <v>122</v>
      </c>
      <c r="Q70" t="str">
        <f t="shared" si="3"/>
        <v>Jun-2025</v>
      </c>
    </row>
    <row r="71" spans="1:17">
      <c r="A71" s="7" t="s">
        <v>205</v>
      </c>
      <c r="B71" s="3" t="s">
        <v>47</v>
      </c>
      <c r="C71" s="6" t="s">
        <v>103</v>
      </c>
      <c r="D71" s="6" t="s">
        <v>704</v>
      </c>
      <c r="E71" s="6" t="s">
        <v>106</v>
      </c>
      <c r="F71" s="6" t="s">
        <v>118</v>
      </c>
      <c r="G71" s="7">
        <v>2</v>
      </c>
      <c r="H71" s="9">
        <v>12</v>
      </c>
      <c r="I71" s="9">
        <v>25</v>
      </c>
      <c r="J71" s="9">
        <v>24</v>
      </c>
      <c r="K71" s="9">
        <v>50</v>
      </c>
      <c r="L71" s="9">
        <v>26</v>
      </c>
      <c r="M71" s="6" t="s">
        <v>1028</v>
      </c>
      <c r="N71" s="6">
        <v>4</v>
      </c>
      <c r="O71" s="7">
        <f t="shared" si="2"/>
        <v>25</v>
      </c>
      <c r="P71" s="6" t="s">
        <v>122</v>
      </c>
      <c r="Q71" t="str">
        <f t="shared" si="3"/>
        <v>Jun-2025</v>
      </c>
    </row>
    <row r="72" spans="1:17">
      <c r="A72" s="7" t="s">
        <v>206</v>
      </c>
      <c r="B72" s="3" t="s">
        <v>27</v>
      </c>
      <c r="C72" s="6" t="s">
        <v>105</v>
      </c>
      <c r="D72" s="6" t="s">
        <v>705</v>
      </c>
      <c r="E72" s="6" t="s">
        <v>112</v>
      </c>
      <c r="F72" s="6" t="s">
        <v>118</v>
      </c>
      <c r="G72" s="7">
        <v>3</v>
      </c>
      <c r="H72" s="9">
        <v>12</v>
      </c>
      <c r="I72" s="9">
        <v>28</v>
      </c>
      <c r="J72" s="9">
        <v>36</v>
      </c>
      <c r="K72" s="9">
        <v>84</v>
      </c>
      <c r="L72" s="9">
        <v>48</v>
      </c>
      <c r="M72" s="6" t="s">
        <v>1028</v>
      </c>
      <c r="N72" s="6">
        <v>3</v>
      </c>
      <c r="O72" s="7">
        <f t="shared" si="2"/>
        <v>27</v>
      </c>
      <c r="P72" s="6" t="s">
        <v>122</v>
      </c>
      <c r="Q72" t="str">
        <f t="shared" si="3"/>
        <v>Jul-2025</v>
      </c>
    </row>
    <row r="73" spans="1:17">
      <c r="A73" s="7" t="s">
        <v>207</v>
      </c>
      <c r="B73" s="3" t="s">
        <v>29</v>
      </c>
      <c r="C73" s="6" t="s">
        <v>105</v>
      </c>
      <c r="D73" s="6" t="s">
        <v>706</v>
      </c>
      <c r="E73" s="6" t="s">
        <v>111</v>
      </c>
      <c r="F73" s="6" t="s">
        <v>118</v>
      </c>
      <c r="G73" s="7">
        <v>4</v>
      </c>
      <c r="H73" s="9">
        <v>10</v>
      </c>
      <c r="I73" s="9">
        <v>22</v>
      </c>
      <c r="J73" s="9">
        <v>40</v>
      </c>
      <c r="K73" s="9">
        <v>88</v>
      </c>
      <c r="L73" s="9">
        <v>48</v>
      </c>
      <c r="M73" s="6" t="s">
        <v>1028</v>
      </c>
      <c r="N73" s="6">
        <v>3</v>
      </c>
      <c r="O73" s="7">
        <f t="shared" si="2"/>
        <v>26</v>
      </c>
      <c r="P73" s="6" t="s">
        <v>123</v>
      </c>
      <c r="Q73" t="str">
        <f t="shared" si="3"/>
        <v>Jun-2025</v>
      </c>
    </row>
    <row r="74" spans="1:17">
      <c r="A74" s="7" t="s">
        <v>208</v>
      </c>
      <c r="B74" s="3" t="s">
        <v>41</v>
      </c>
      <c r="C74" s="6" t="s">
        <v>104</v>
      </c>
      <c r="D74" s="6" t="s">
        <v>707</v>
      </c>
      <c r="E74" s="6" t="s">
        <v>113</v>
      </c>
      <c r="F74" s="6" t="s">
        <v>119</v>
      </c>
      <c r="G74" s="7">
        <v>3</v>
      </c>
      <c r="H74" s="9">
        <v>8</v>
      </c>
      <c r="I74" s="9">
        <v>20</v>
      </c>
      <c r="J74" s="9">
        <v>24</v>
      </c>
      <c r="K74" s="9">
        <v>60</v>
      </c>
      <c r="L74" s="9">
        <v>36</v>
      </c>
      <c r="M74" s="6" t="s">
        <v>1029</v>
      </c>
      <c r="N74" s="6">
        <v>3</v>
      </c>
      <c r="O74" s="7">
        <f t="shared" si="2"/>
        <v>25</v>
      </c>
      <c r="P74" s="6" t="s">
        <v>122</v>
      </c>
      <c r="Q74" t="str">
        <f t="shared" si="3"/>
        <v>Jun-2025</v>
      </c>
    </row>
    <row r="75" spans="1:17">
      <c r="A75" s="7" t="s">
        <v>209</v>
      </c>
      <c r="B75" s="3" t="s">
        <v>98</v>
      </c>
      <c r="C75" s="6" t="s">
        <v>103</v>
      </c>
      <c r="D75" s="6" t="s">
        <v>708</v>
      </c>
      <c r="E75" s="6" t="s">
        <v>116</v>
      </c>
      <c r="F75" s="6" t="s">
        <v>120</v>
      </c>
      <c r="G75" s="7">
        <v>3</v>
      </c>
      <c r="H75" s="9">
        <v>6</v>
      </c>
      <c r="I75" s="9">
        <v>14</v>
      </c>
      <c r="J75" s="9">
        <v>18</v>
      </c>
      <c r="K75" s="9">
        <v>42</v>
      </c>
      <c r="L75" s="9">
        <v>24</v>
      </c>
      <c r="M75" s="6" t="s">
        <v>1029</v>
      </c>
      <c r="N75" s="6">
        <v>5</v>
      </c>
      <c r="O75" s="7">
        <f t="shared" si="2"/>
        <v>19</v>
      </c>
      <c r="P75" s="6" t="s">
        <v>122</v>
      </c>
      <c r="Q75" t="str">
        <f t="shared" si="3"/>
        <v>May-2025</v>
      </c>
    </row>
    <row r="76" spans="1:17">
      <c r="A76" s="7" t="s">
        <v>210</v>
      </c>
      <c r="B76" s="3" t="s">
        <v>48</v>
      </c>
      <c r="C76" s="6" t="s">
        <v>105</v>
      </c>
      <c r="D76" s="6" t="s">
        <v>709</v>
      </c>
      <c r="E76" s="6" t="s">
        <v>116</v>
      </c>
      <c r="F76" s="6" t="s">
        <v>120</v>
      </c>
      <c r="G76" s="7">
        <v>7</v>
      </c>
      <c r="H76" s="9">
        <v>6</v>
      </c>
      <c r="I76" s="9">
        <v>14</v>
      </c>
      <c r="J76" s="9">
        <v>42</v>
      </c>
      <c r="K76" s="9">
        <v>98</v>
      </c>
      <c r="L76" s="9">
        <v>56</v>
      </c>
      <c r="M76" s="6" t="s">
        <v>1027</v>
      </c>
      <c r="N76" s="6">
        <v>5</v>
      </c>
      <c r="O76" s="7">
        <f t="shared" si="2"/>
        <v>21</v>
      </c>
      <c r="P76" s="6" t="s">
        <v>122</v>
      </c>
      <c r="Q76" t="str">
        <f t="shared" si="3"/>
        <v>May-2025</v>
      </c>
    </row>
    <row r="77" spans="1:17">
      <c r="A77" s="7" t="s">
        <v>211</v>
      </c>
      <c r="B77" s="3" t="s">
        <v>18</v>
      </c>
      <c r="C77" s="6" t="s">
        <v>105</v>
      </c>
      <c r="D77" s="6" t="s">
        <v>710</v>
      </c>
      <c r="E77" s="6" t="s">
        <v>106</v>
      </c>
      <c r="F77" s="6" t="s">
        <v>118</v>
      </c>
      <c r="G77" s="7">
        <v>6</v>
      </c>
      <c r="H77" s="9">
        <v>12</v>
      </c>
      <c r="I77" s="9">
        <v>25</v>
      </c>
      <c r="J77" s="9">
        <v>72</v>
      </c>
      <c r="K77" s="9">
        <v>150</v>
      </c>
      <c r="L77" s="9">
        <v>78</v>
      </c>
      <c r="M77" s="6" t="s">
        <v>1029</v>
      </c>
      <c r="N77" s="6">
        <v>2</v>
      </c>
      <c r="O77" s="7">
        <f t="shared" si="2"/>
        <v>24</v>
      </c>
      <c r="P77" s="6" t="s">
        <v>121</v>
      </c>
      <c r="Q77" t="str">
        <f t="shared" si="3"/>
        <v>Jun-2025</v>
      </c>
    </row>
    <row r="78" spans="1:17">
      <c r="A78" s="7" t="s">
        <v>212</v>
      </c>
      <c r="B78" s="3" t="s">
        <v>60</v>
      </c>
      <c r="C78" s="6" t="s">
        <v>103</v>
      </c>
      <c r="D78" s="6" t="s">
        <v>711</v>
      </c>
      <c r="E78" s="6" t="s">
        <v>115</v>
      </c>
      <c r="F78" s="6" t="s">
        <v>119</v>
      </c>
      <c r="G78" s="7">
        <v>10</v>
      </c>
      <c r="H78" s="9">
        <v>6</v>
      </c>
      <c r="I78" s="9">
        <v>12</v>
      </c>
      <c r="J78" s="9">
        <v>60</v>
      </c>
      <c r="K78" s="9">
        <v>120</v>
      </c>
      <c r="L78" s="9">
        <v>60</v>
      </c>
      <c r="M78" s="6" t="s">
        <v>1027</v>
      </c>
      <c r="N78" s="6">
        <v>2</v>
      </c>
      <c r="O78" s="7">
        <f t="shared" si="2"/>
        <v>30</v>
      </c>
      <c r="P78" s="6" t="s">
        <v>123</v>
      </c>
      <c r="Q78" t="str">
        <f t="shared" si="3"/>
        <v>Jul-2025</v>
      </c>
    </row>
    <row r="79" spans="1:17">
      <c r="A79" s="7" t="s">
        <v>213</v>
      </c>
      <c r="B79" s="3" t="s">
        <v>49</v>
      </c>
      <c r="C79" s="6" t="s">
        <v>103</v>
      </c>
      <c r="D79" s="6" t="s">
        <v>712</v>
      </c>
      <c r="E79" s="6" t="s">
        <v>114</v>
      </c>
      <c r="F79" s="6" t="s">
        <v>119</v>
      </c>
      <c r="G79" s="7">
        <v>2</v>
      </c>
      <c r="H79" s="9">
        <v>20</v>
      </c>
      <c r="I79" s="9">
        <v>35</v>
      </c>
      <c r="J79" s="9">
        <v>40</v>
      </c>
      <c r="K79" s="9">
        <v>70</v>
      </c>
      <c r="L79" s="9">
        <v>30</v>
      </c>
      <c r="M79" s="6" t="s">
        <v>1028</v>
      </c>
      <c r="N79" s="6">
        <v>1</v>
      </c>
      <c r="O79" s="7">
        <f t="shared" si="2"/>
        <v>23</v>
      </c>
      <c r="P79" s="6" t="s">
        <v>121</v>
      </c>
      <c r="Q79" t="str">
        <f t="shared" si="3"/>
        <v>Jun-2025</v>
      </c>
    </row>
    <row r="80" spans="1:17">
      <c r="A80" s="7" t="s">
        <v>214</v>
      </c>
      <c r="B80" s="3" t="s">
        <v>89</v>
      </c>
      <c r="C80" s="6" t="s">
        <v>104</v>
      </c>
      <c r="D80" s="6" t="s">
        <v>713</v>
      </c>
      <c r="E80" s="6" t="s">
        <v>106</v>
      </c>
      <c r="F80" s="6" t="s">
        <v>118</v>
      </c>
      <c r="G80" s="7">
        <v>3</v>
      </c>
      <c r="H80" s="9">
        <v>12</v>
      </c>
      <c r="I80" s="9">
        <v>25</v>
      </c>
      <c r="J80" s="9">
        <v>36</v>
      </c>
      <c r="K80" s="9">
        <v>75</v>
      </c>
      <c r="L80" s="9">
        <v>39</v>
      </c>
      <c r="M80" s="6" t="s">
        <v>1028</v>
      </c>
      <c r="N80" s="6">
        <v>3</v>
      </c>
      <c r="O80" s="7">
        <f t="shared" si="2"/>
        <v>24</v>
      </c>
      <c r="P80" s="6" t="s">
        <v>123</v>
      </c>
      <c r="Q80" t="str">
        <f t="shared" si="3"/>
        <v>Jun-2025</v>
      </c>
    </row>
    <row r="81" spans="1:17">
      <c r="A81" s="7" t="s">
        <v>215</v>
      </c>
      <c r="B81" s="3" t="s">
        <v>59</v>
      </c>
      <c r="C81" s="6" t="s">
        <v>103</v>
      </c>
      <c r="D81" s="6" t="s">
        <v>714</v>
      </c>
      <c r="E81" s="6" t="s">
        <v>114</v>
      </c>
      <c r="F81" s="6" t="s">
        <v>119</v>
      </c>
      <c r="G81" s="7">
        <v>9</v>
      </c>
      <c r="H81" s="9">
        <v>20</v>
      </c>
      <c r="I81" s="9">
        <v>35</v>
      </c>
      <c r="J81" s="9">
        <v>180</v>
      </c>
      <c r="K81" s="9">
        <v>315</v>
      </c>
      <c r="L81" s="9">
        <v>135</v>
      </c>
      <c r="M81" s="6" t="s">
        <v>1027</v>
      </c>
      <c r="N81" s="6">
        <v>2</v>
      </c>
      <c r="O81" s="7">
        <f t="shared" si="2"/>
        <v>28</v>
      </c>
      <c r="P81" s="6" t="s">
        <v>121</v>
      </c>
      <c r="Q81" t="str">
        <f t="shared" si="3"/>
        <v>Jul-2025</v>
      </c>
    </row>
    <row r="82" spans="1:17">
      <c r="A82" s="7" t="s">
        <v>216</v>
      </c>
      <c r="B82" s="3" t="s">
        <v>97</v>
      </c>
      <c r="C82" s="6" t="s">
        <v>103</v>
      </c>
      <c r="D82" s="6" t="s">
        <v>715</v>
      </c>
      <c r="E82" s="6" t="s">
        <v>117</v>
      </c>
      <c r="F82" s="6" t="s">
        <v>120</v>
      </c>
      <c r="G82" s="7">
        <v>7</v>
      </c>
      <c r="H82" s="9">
        <v>18</v>
      </c>
      <c r="I82" s="9">
        <v>40</v>
      </c>
      <c r="J82" s="9">
        <v>126</v>
      </c>
      <c r="K82" s="9">
        <v>280</v>
      </c>
      <c r="L82" s="9">
        <v>154</v>
      </c>
      <c r="M82" s="6" t="s">
        <v>1028</v>
      </c>
      <c r="N82" s="6">
        <v>2</v>
      </c>
      <c r="O82" s="7">
        <f t="shared" si="2"/>
        <v>24</v>
      </c>
      <c r="P82" s="6" t="s">
        <v>121</v>
      </c>
      <c r="Q82" t="str">
        <f t="shared" si="3"/>
        <v>Jun-2025</v>
      </c>
    </row>
    <row r="83" spans="1:17">
      <c r="A83" s="7" t="s">
        <v>217</v>
      </c>
      <c r="B83" s="3" t="s">
        <v>62</v>
      </c>
      <c r="C83" s="6" t="s">
        <v>103</v>
      </c>
      <c r="D83" s="6" t="s">
        <v>716</v>
      </c>
      <c r="E83" s="6" t="s">
        <v>112</v>
      </c>
      <c r="F83" s="6" t="s">
        <v>118</v>
      </c>
      <c r="G83" s="7">
        <v>4</v>
      </c>
      <c r="H83" s="9">
        <v>12</v>
      </c>
      <c r="I83" s="9">
        <v>28</v>
      </c>
      <c r="J83" s="9">
        <v>48</v>
      </c>
      <c r="K83" s="9">
        <v>112</v>
      </c>
      <c r="L83" s="9">
        <v>64</v>
      </c>
      <c r="M83" s="6" t="s">
        <v>1029</v>
      </c>
      <c r="N83" s="6">
        <v>2</v>
      </c>
      <c r="O83" s="7">
        <f t="shared" si="2"/>
        <v>25</v>
      </c>
      <c r="P83" s="6" t="s">
        <v>123</v>
      </c>
      <c r="Q83" t="str">
        <f t="shared" si="3"/>
        <v>Jun-2025</v>
      </c>
    </row>
    <row r="84" spans="1:17">
      <c r="A84" s="7" t="s">
        <v>218</v>
      </c>
      <c r="B84" s="3" t="s">
        <v>30</v>
      </c>
      <c r="C84" s="6" t="s">
        <v>105</v>
      </c>
      <c r="D84" s="6" t="s">
        <v>717</v>
      </c>
      <c r="E84" s="6" t="s">
        <v>112</v>
      </c>
      <c r="F84" s="6" t="s">
        <v>118</v>
      </c>
      <c r="G84" s="7">
        <v>10</v>
      </c>
      <c r="H84" s="9">
        <v>12</v>
      </c>
      <c r="I84" s="9">
        <v>28</v>
      </c>
      <c r="J84" s="9">
        <v>120</v>
      </c>
      <c r="K84" s="9">
        <v>280</v>
      </c>
      <c r="L84" s="9">
        <v>160</v>
      </c>
      <c r="M84" s="6" t="s">
        <v>1027</v>
      </c>
      <c r="N84" s="6">
        <v>3</v>
      </c>
      <c r="O84" s="7">
        <f t="shared" si="2"/>
        <v>30</v>
      </c>
      <c r="P84" s="6" t="s">
        <v>123</v>
      </c>
      <c r="Q84" t="str">
        <f t="shared" si="3"/>
        <v>Jul-2025</v>
      </c>
    </row>
    <row r="85" spans="1:17">
      <c r="A85" s="7" t="s">
        <v>219</v>
      </c>
      <c r="B85" s="3" t="s">
        <v>45</v>
      </c>
      <c r="C85" s="6" t="s">
        <v>104</v>
      </c>
      <c r="D85" s="6" t="s">
        <v>718</v>
      </c>
      <c r="E85" s="6" t="s">
        <v>108</v>
      </c>
      <c r="F85" s="6" t="s">
        <v>119</v>
      </c>
      <c r="G85" s="7">
        <v>4</v>
      </c>
      <c r="H85" s="9">
        <v>25</v>
      </c>
      <c r="I85" s="9">
        <v>45</v>
      </c>
      <c r="J85" s="9">
        <v>100</v>
      </c>
      <c r="K85" s="9">
        <v>180</v>
      </c>
      <c r="L85" s="9">
        <v>80</v>
      </c>
      <c r="M85" s="6" t="s">
        <v>1029</v>
      </c>
      <c r="N85" s="6">
        <v>1</v>
      </c>
      <c r="O85" s="7">
        <f t="shared" si="2"/>
        <v>29</v>
      </c>
      <c r="P85" s="6" t="s">
        <v>123</v>
      </c>
      <c r="Q85" t="str">
        <f t="shared" si="3"/>
        <v>Jul-2025</v>
      </c>
    </row>
    <row r="86" spans="1:17">
      <c r="A86" s="7" t="s">
        <v>220</v>
      </c>
      <c r="B86" s="3" t="s">
        <v>41</v>
      </c>
      <c r="C86" s="6" t="s">
        <v>105</v>
      </c>
      <c r="D86" s="6" t="s">
        <v>719</v>
      </c>
      <c r="E86" s="6" t="s">
        <v>109</v>
      </c>
      <c r="F86" s="6" t="s">
        <v>120</v>
      </c>
      <c r="G86" s="7">
        <v>2</v>
      </c>
      <c r="H86" s="9">
        <v>15</v>
      </c>
      <c r="I86" s="9">
        <v>30</v>
      </c>
      <c r="J86" s="9">
        <v>30</v>
      </c>
      <c r="K86" s="9">
        <v>60</v>
      </c>
      <c r="L86" s="9">
        <v>30</v>
      </c>
      <c r="M86" s="6" t="s">
        <v>1029</v>
      </c>
      <c r="N86" s="6">
        <v>5</v>
      </c>
      <c r="O86" s="7">
        <f t="shared" si="2"/>
        <v>25</v>
      </c>
      <c r="P86" s="6" t="s">
        <v>123</v>
      </c>
      <c r="Q86" t="str">
        <f t="shared" si="3"/>
        <v>Jun-2025</v>
      </c>
    </row>
    <row r="87" spans="1:17">
      <c r="A87" s="7" t="s">
        <v>221</v>
      </c>
      <c r="B87" s="3" t="s">
        <v>42</v>
      </c>
      <c r="C87" s="6" t="s">
        <v>104</v>
      </c>
      <c r="D87" s="6" t="s">
        <v>720</v>
      </c>
      <c r="E87" s="6" t="s">
        <v>110</v>
      </c>
      <c r="F87" s="6" t="s">
        <v>120</v>
      </c>
      <c r="G87" s="7">
        <v>4</v>
      </c>
      <c r="H87" s="9">
        <v>5</v>
      </c>
      <c r="I87" s="9">
        <v>10</v>
      </c>
      <c r="J87" s="9">
        <v>20</v>
      </c>
      <c r="K87" s="9">
        <v>40</v>
      </c>
      <c r="L87" s="9">
        <v>20</v>
      </c>
      <c r="M87" s="6" t="s">
        <v>1027</v>
      </c>
      <c r="N87" s="6">
        <v>4</v>
      </c>
      <c r="O87" s="7">
        <f t="shared" si="2"/>
        <v>29</v>
      </c>
      <c r="P87" s="6" t="s">
        <v>122</v>
      </c>
      <c r="Q87" t="str">
        <f t="shared" si="3"/>
        <v>Jul-2025</v>
      </c>
    </row>
    <row r="88" spans="1:17">
      <c r="A88" s="7" t="s">
        <v>222</v>
      </c>
      <c r="B88" s="3" t="s">
        <v>30</v>
      </c>
      <c r="C88" s="6" t="s">
        <v>104</v>
      </c>
      <c r="D88" s="6" t="s">
        <v>721</v>
      </c>
      <c r="E88" s="6" t="s">
        <v>108</v>
      </c>
      <c r="F88" s="6" t="s">
        <v>119</v>
      </c>
      <c r="G88" s="7">
        <v>10</v>
      </c>
      <c r="H88" s="9">
        <v>25</v>
      </c>
      <c r="I88" s="9">
        <v>45</v>
      </c>
      <c r="J88" s="9">
        <v>250</v>
      </c>
      <c r="K88" s="9">
        <v>450</v>
      </c>
      <c r="L88" s="9">
        <v>200</v>
      </c>
      <c r="M88" s="6" t="s">
        <v>1029</v>
      </c>
      <c r="N88" s="6">
        <v>4</v>
      </c>
      <c r="O88" s="7">
        <f t="shared" si="2"/>
        <v>30</v>
      </c>
      <c r="P88" s="6" t="s">
        <v>123</v>
      </c>
      <c r="Q88" t="str">
        <f t="shared" si="3"/>
        <v>Jul-2025</v>
      </c>
    </row>
    <row r="89" spans="1:17">
      <c r="A89" s="7" t="s">
        <v>223</v>
      </c>
      <c r="B89" s="3" t="s">
        <v>62</v>
      </c>
      <c r="C89" s="6" t="s">
        <v>105</v>
      </c>
      <c r="D89" s="6" t="s">
        <v>684</v>
      </c>
      <c r="E89" s="6" t="s">
        <v>111</v>
      </c>
      <c r="F89" s="6" t="s">
        <v>118</v>
      </c>
      <c r="G89" s="7">
        <v>5</v>
      </c>
      <c r="H89" s="9">
        <v>10</v>
      </c>
      <c r="I89" s="9">
        <v>22</v>
      </c>
      <c r="J89" s="9">
        <v>50</v>
      </c>
      <c r="K89" s="9">
        <v>110</v>
      </c>
      <c r="L89" s="9">
        <v>60</v>
      </c>
      <c r="M89" s="6" t="s">
        <v>1028</v>
      </c>
      <c r="N89" s="6">
        <v>4</v>
      </c>
      <c r="O89" s="7">
        <f t="shared" si="2"/>
        <v>25</v>
      </c>
      <c r="P89" s="6" t="s">
        <v>122</v>
      </c>
      <c r="Q89" t="str">
        <f t="shared" si="3"/>
        <v>Jun-2025</v>
      </c>
    </row>
    <row r="90" spans="1:17">
      <c r="A90" s="7" t="s">
        <v>224</v>
      </c>
      <c r="B90" s="3" t="s">
        <v>97</v>
      </c>
      <c r="C90" s="6" t="s">
        <v>105</v>
      </c>
      <c r="D90" s="6" t="s">
        <v>722</v>
      </c>
      <c r="E90" s="6" t="s">
        <v>106</v>
      </c>
      <c r="F90" s="6" t="s">
        <v>118</v>
      </c>
      <c r="G90" s="7">
        <v>1</v>
      </c>
      <c r="H90" s="9">
        <v>12</v>
      </c>
      <c r="I90" s="9">
        <v>25</v>
      </c>
      <c r="J90" s="9">
        <v>12</v>
      </c>
      <c r="K90" s="9">
        <v>25</v>
      </c>
      <c r="L90" s="9">
        <v>13</v>
      </c>
      <c r="M90" s="6" t="s">
        <v>1028</v>
      </c>
      <c r="N90" s="6">
        <v>5</v>
      </c>
      <c r="O90" s="7">
        <f t="shared" si="2"/>
        <v>24</v>
      </c>
      <c r="P90" s="6" t="s">
        <v>122</v>
      </c>
      <c r="Q90" t="str">
        <f t="shared" si="3"/>
        <v>Jun-2025</v>
      </c>
    </row>
    <row r="91" spans="1:17">
      <c r="A91" s="7" t="s">
        <v>225</v>
      </c>
      <c r="B91" s="3" t="s">
        <v>26</v>
      </c>
      <c r="C91" s="6" t="s">
        <v>105</v>
      </c>
      <c r="D91" s="6" t="s">
        <v>723</v>
      </c>
      <c r="E91" s="6" t="s">
        <v>112</v>
      </c>
      <c r="F91" s="6" t="s">
        <v>118</v>
      </c>
      <c r="G91" s="7">
        <v>7</v>
      </c>
      <c r="H91" s="9">
        <v>12</v>
      </c>
      <c r="I91" s="9">
        <v>28</v>
      </c>
      <c r="J91" s="9">
        <v>84</v>
      </c>
      <c r="K91" s="9">
        <v>196</v>
      </c>
      <c r="L91" s="9">
        <v>112</v>
      </c>
      <c r="M91" s="6" t="s">
        <v>1028</v>
      </c>
      <c r="N91" s="6">
        <v>4</v>
      </c>
      <c r="O91" s="7">
        <f t="shared" si="2"/>
        <v>19</v>
      </c>
      <c r="P91" s="6" t="s">
        <v>123</v>
      </c>
      <c r="Q91" t="str">
        <f t="shared" si="3"/>
        <v>May-2025</v>
      </c>
    </row>
    <row r="92" spans="1:17">
      <c r="A92" s="7" t="s">
        <v>226</v>
      </c>
      <c r="B92" s="3" t="s">
        <v>34</v>
      </c>
      <c r="C92" s="6" t="s">
        <v>104</v>
      </c>
      <c r="D92" s="6" t="s">
        <v>724</v>
      </c>
      <c r="E92" s="6" t="s">
        <v>108</v>
      </c>
      <c r="F92" s="6" t="s">
        <v>119</v>
      </c>
      <c r="G92" s="7">
        <v>4</v>
      </c>
      <c r="H92" s="9">
        <v>25</v>
      </c>
      <c r="I92" s="9">
        <v>45</v>
      </c>
      <c r="J92" s="9">
        <v>100</v>
      </c>
      <c r="K92" s="9">
        <v>180</v>
      </c>
      <c r="L92" s="9">
        <v>80</v>
      </c>
      <c r="M92" s="6" t="s">
        <v>1028</v>
      </c>
      <c r="N92" s="6">
        <v>2</v>
      </c>
      <c r="O92" s="7">
        <f t="shared" si="2"/>
        <v>24</v>
      </c>
      <c r="P92" s="6" t="s">
        <v>123</v>
      </c>
      <c r="Q92" t="str">
        <f t="shared" si="3"/>
        <v>Jun-2025</v>
      </c>
    </row>
    <row r="93" spans="1:17">
      <c r="A93" s="7" t="s">
        <v>227</v>
      </c>
      <c r="B93" s="3" t="s">
        <v>16</v>
      </c>
      <c r="C93" s="6" t="s">
        <v>104</v>
      </c>
      <c r="D93" s="6" t="s">
        <v>725</v>
      </c>
      <c r="E93" s="6" t="s">
        <v>109</v>
      </c>
      <c r="F93" s="6" t="s">
        <v>120</v>
      </c>
      <c r="G93" s="7">
        <v>4</v>
      </c>
      <c r="H93" s="9">
        <v>15</v>
      </c>
      <c r="I93" s="9">
        <v>30</v>
      </c>
      <c r="J93" s="9">
        <v>60</v>
      </c>
      <c r="K93" s="9">
        <v>120</v>
      </c>
      <c r="L93" s="9">
        <v>60</v>
      </c>
      <c r="M93" s="6" t="s">
        <v>1029</v>
      </c>
      <c r="N93" s="6">
        <v>1</v>
      </c>
      <c r="O93" s="7">
        <f t="shared" si="2"/>
        <v>27</v>
      </c>
      <c r="P93" s="6" t="s">
        <v>123</v>
      </c>
      <c r="Q93" t="str">
        <f t="shared" si="3"/>
        <v>Jul-2025</v>
      </c>
    </row>
    <row r="94" spans="1:17">
      <c r="A94" s="7" t="s">
        <v>228</v>
      </c>
      <c r="B94" s="3" t="s">
        <v>81</v>
      </c>
      <c r="C94" s="6" t="s">
        <v>103</v>
      </c>
      <c r="D94" s="6" t="s">
        <v>726</v>
      </c>
      <c r="E94" s="6" t="s">
        <v>112</v>
      </c>
      <c r="F94" s="6" t="s">
        <v>118</v>
      </c>
      <c r="G94" s="7">
        <v>5</v>
      </c>
      <c r="H94" s="9">
        <v>12</v>
      </c>
      <c r="I94" s="9">
        <v>28</v>
      </c>
      <c r="J94" s="9">
        <v>60</v>
      </c>
      <c r="K94" s="9">
        <v>140</v>
      </c>
      <c r="L94" s="9">
        <v>80</v>
      </c>
      <c r="M94" s="6" t="s">
        <v>1028</v>
      </c>
      <c r="N94" s="6">
        <v>2</v>
      </c>
      <c r="O94" s="7">
        <f t="shared" si="2"/>
        <v>18</v>
      </c>
      <c r="P94" s="6" t="s">
        <v>123</v>
      </c>
      <c r="Q94" t="str">
        <f t="shared" si="3"/>
        <v>May-2025</v>
      </c>
    </row>
    <row r="95" spans="1:17">
      <c r="A95" s="7" t="s">
        <v>229</v>
      </c>
      <c r="B95" s="3" t="s">
        <v>87</v>
      </c>
      <c r="C95" s="6" t="s">
        <v>105</v>
      </c>
      <c r="D95" s="6" t="s">
        <v>727</v>
      </c>
      <c r="E95" s="6" t="s">
        <v>112</v>
      </c>
      <c r="F95" s="6" t="s">
        <v>118</v>
      </c>
      <c r="G95" s="7">
        <v>6</v>
      </c>
      <c r="H95" s="9">
        <v>12</v>
      </c>
      <c r="I95" s="9">
        <v>28</v>
      </c>
      <c r="J95" s="9">
        <v>72</v>
      </c>
      <c r="K95" s="9">
        <v>168</v>
      </c>
      <c r="L95" s="9">
        <v>96</v>
      </c>
      <c r="M95" s="6" t="s">
        <v>1028</v>
      </c>
      <c r="N95" s="6">
        <v>3</v>
      </c>
      <c r="O95" s="7">
        <f t="shared" si="2"/>
        <v>22</v>
      </c>
      <c r="P95" s="6" t="s">
        <v>122</v>
      </c>
      <c r="Q95" t="str">
        <f t="shared" si="3"/>
        <v>May-2025</v>
      </c>
    </row>
    <row r="96" spans="1:17">
      <c r="A96" s="7" t="s">
        <v>230</v>
      </c>
      <c r="B96" s="3" t="s">
        <v>65</v>
      </c>
      <c r="C96" s="6" t="s">
        <v>104</v>
      </c>
      <c r="D96" s="6" t="s">
        <v>728</v>
      </c>
      <c r="E96" s="6" t="s">
        <v>116</v>
      </c>
      <c r="F96" s="6" t="s">
        <v>120</v>
      </c>
      <c r="G96" s="7">
        <v>1</v>
      </c>
      <c r="H96" s="9">
        <v>6</v>
      </c>
      <c r="I96" s="9">
        <v>14</v>
      </c>
      <c r="J96" s="9">
        <v>6</v>
      </c>
      <c r="K96" s="9">
        <v>14</v>
      </c>
      <c r="L96" s="9">
        <v>8</v>
      </c>
      <c r="M96" s="6" t="s">
        <v>1028</v>
      </c>
      <c r="N96" s="6">
        <v>1</v>
      </c>
      <c r="O96" s="7">
        <f t="shared" si="2"/>
        <v>29</v>
      </c>
      <c r="P96" s="6" t="s">
        <v>123</v>
      </c>
      <c r="Q96" t="str">
        <f t="shared" si="3"/>
        <v>Jul-2025</v>
      </c>
    </row>
    <row r="97" spans="1:17">
      <c r="A97" s="7" t="s">
        <v>231</v>
      </c>
      <c r="B97" s="3" t="s">
        <v>29</v>
      </c>
      <c r="C97" s="6" t="s">
        <v>104</v>
      </c>
      <c r="D97" s="6" t="s">
        <v>729</v>
      </c>
      <c r="E97" s="6" t="s">
        <v>111</v>
      </c>
      <c r="F97" s="6" t="s">
        <v>118</v>
      </c>
      <c r="G97" s="7">
        <v>1</v>
      </c>
      <c r="H97" s="9">
        <v>10</v>
      </c>
      <c r="I97" s="9">
        <v>22</v>
      </c>
      <c r="J97" s="9">
        <v>10</v>
      </c>
      <c r="K97" s="9">
        <v>22</v>
      </c>
      <c r="L97" s="9">
        <v>12</v>
      </c>
      <c r="M97" s="6" t="s">
        <v>1028</v>
      </c>
      <c r="N97" s="6">
        <v>5</v>
      </c>
      <c r="O97" s="7">
        <f t="shared" si="2"/>
        <v>26</v>
      </c>
      <c r="P97" s="6" t="s">
        <v>123</v>
      </c>
      <c r="Q97" t="str">
        <f t="shared" si="3"/>
        <v>Jun-2025</v>
      </c>
    </row>
    <row r="98" spans="1:17">
      <c r="A98" s="7" t="s">
        <v>232</v>
      </c>
      <c r="B98" s="3" t="s">
        <v>58</v>
      </c>
      <c r="C98" s="6" t="s">
        <v>103</v>
      </c>
      <c r="D98" s="6" t="s">
        <v>730</v>
      </c>
      <c r="E98" s="6" t="s">
        <v>110</v>
      </c>
      <c r="F98" s="6" t="s">
        <v>120</v>
      </c>
      <c r="G98" s="7">
        <v>5</v>
      </c>
      <c r="H98" s="9">
        <v>5</v>
      </c>
      <c r="I98" s="9">
        <v>10</v>
      </c>
      <c r="J98" s="9">
        <v>25</v>
      </c>
      <c r="K98" s="9">
        <v>50</v>
      </c>
      <c r="L98" s="9">
        <v>25</v>
      </c>
      <c r="M98" s="6" t="s">
        <v>1028</v>
      </c>
      <c r="N98" s="6">
        <v>3</v>
      </c>
      <c r="O98" s="7">
        <f t="shared" si="2"/>
        <v>23</v>
      </c>
      <c r="P98" s="6" t="s">
        <v>123</v>
      </c>
      <c r="Q98" t="str">
        <f t="shared" si="3"/>
        <v>Jun-2025</v>
      </c>
    </row>
    <row r="99" spans="1:17">
      <c r="A99" s="7" t="s">
        <v>233</v>
      </c>
      <c r="B99" s="3" t="s">
        <v>25</v>
      </c>
      <c r="C99" s="6" t="s">
        <v>104</v>
      </c>
      <c r="D99" s="6" t="s">
        <v>731</v>
      </c>
      <c r="E99" s="6" t="s">
        <v>112</v>
      </c>
      <c r="F99" s="6" t="s">
        <v>118</v>
      </c>
      <c r="G99" s="7">
        <v>2</v>
      </c>
      <c r="H99" s="9">
        <v>12</v>
      </c>
      <c r="I99" s="9">
        <v>28</v>
      </c>
      <c r="J99" s="9">
        <v>24</v>
      </c>
      <c r="K99" s="9">
        <v>56</v>
      </c>
      <c r="L99" s="9">
        <v>32</v>
      </c>
      <c r="M99" s="6" t="s">
        <v>1028</v>
      </c>
      <c r="N99" s="6">
        <v>3</v>
      </c>
      <c r="O99" s="7">
        <f t="shared" si="2"/>
        <v>26</v>
      </c>
      <c r="P99" s="6" t="s">
        <v>121</v>
      </c>
      <c r="Q99" t="str">
        <f t="shared" si="3"/>
        <v>Jun-2025</v>
      </c>
    </row>
    <row r="100" spans="1:17">
      <c r="A100" s="7" t="s">
        <v>234</v>
      </c>
      <c r="B100" s="3" t="s">
        <v>99</v>
      </c>
      <c r="C100" s="6" t="s">
        <v>103</v>
      </c>
      <c r="D100" s="6" t="s">
        <v>732</v>
      </c>
      <c r="E100" s="6" t="s">
        <v>117</v>
      </c>
      <c r="F100" s="6" t="s">
        <v>120</v>
      </c>
      <c r="G100" s="7">
        <v>6</v>
      </c>
      <c r="H100" s="9">
        <v>18</v>
      </c>
      <c r="I100" s="9">
        <v>40</v>
      </c>
      <c r="J100" s="9">
        <v>108</v>
      </c>
      <c r="K100" s="9">
        <v>240</v>
      </c>
      <c r="L100" s="9">
        <v>132</v>
      </c>
      <c r="M100" s="6" t="s">
        <v>1029</v>
      </c>
      <c r="N100" s="6">
        <v>2</v>
      </c>
      <c r="O100" s="7">
        <f t="shared" si="2"/>
        <v>20</v>
      </c>
      <c r="P100" s="6" t="s">
        <v>121</v>
      </c>
      <c r="Q100" t="str">
        <f t="shared" si="3"/>
        <v>May-2025</v>
      </c>
    </row>
    <row r="101" spans="1:17">
      <c r="A101" s="7" t="s">
        <v>235</v>
      </c>
      <c r="B101" s="3" t="s">
        <v>27</v>
      </c>
      <c r="C101" s="6" t="s">
        <v>105</v>
      </c>
      <c r="D101" s="6" t="s">
        <v>733</v>
      </c>
      <c r="E101" s="6" t="s">
        <v>106</v>
      </c>
      <c r="F101" s="6" t="s">
        <v>118</v>
      </c>
      <c r="G101" s="7">
        <v>4</v>
      </c>
      <c r="H101" s="9">
        <v>12</v>
      </c>
      <c r="I101" s="9">
        <v>25</v>
      </c>
      <c r="J101" s="9">
        <v>48</v>
      </c>
      <c r="K101" s="9">
        <v>100</v>
      </c>
      <c r="L101" s="9">
        <v>52</v>
      </c>
      <c r="M101" s="6" t="s">
        <v>1027</v>
      </c>
      <c r="N101" s="6">
        <v>5</v>
      </c>
      <c r="O101" s="7">
        <f t="shared" si="2"/>
        <v>27</v>
      </c>
      <c r="P101" s="6" t="s">
        <v>123</v>
      </c>
      <c r="Q101" t="str">
        <f t="shared" si="3"/>
        <v>Jul-2025</v>
      </c>
    </row>
    <row r="102" spans="1:17">
      <c r="A102" s="7" t="s">
        <v>236</v>
      </c>
      <c r="B102" s="3" t="s">
        <v>23</v>
      </c>
      <c r="C102" s="6" t="s">
        <v>104</v>
      </c>
      <c r="D102" s="6" t="s">
        <v>734</v>
      </c>
      <c r="E102" s="6" t="s">
        <v>113</v>
      </c>
      <c r="F102" s="6" t="s">
        <v>119</v>
      </c>
      <c r="G102" s="7">
        <v>9</v>
      </c>
      <c r="H102" s="9">
        <v>8</v>
      </c>
      <c r="I102" s="9">
        <v>20</v>
      </c>
      <c r="J102" s="9">
        <v>72</v>
      </c>
      <c r="K102" s="9">
        <v>180</v>
      </c>
      <c r="L102" s="9">
        <v>108</v>
      </c>
      <c r="M102" s="6" t="s">
        <v>1027</v>
      </c>
      <c r="N102" s="6">
        <v>3</v>
      </c>
      <c r="O102" s="7">
        <f t="shared" si="2"/>
        <v>21</v>
      </c>
      <c r="P102" s="6" t="s">
        <v>123</v>
      </c>
      <c r="Q102" t="str">
        <f t="shared" si="3"/>
        <v>May-2025</v>
      </c>
    </row>
    <row r="103" spans="1:17">
      <c r="A103" s="7" t="s">
        <v>237</v>
      </c>
      <c r="B103" s="3" t="s">
        <v>94</v>
      </c>
      <c r="C103" s="6" t="s">
        <v>105</v>
      </c>
      <c r="D103" s="6" t="s">
        <v>735</v>
      </c>
      <c r="E103" s="6" t="s">
        <v>116</v>
      </c>
      <c r="F103" s="6" t="s">
        <v>120</v>
      </c>
      <c r="G103" s="7">
        <v>8</v>
      </c>
      <c r="H103" s="9">
        <v>6</v>
      </c>
      <c r="I103" s="9">
        <v>14</v>
      </c>
      <c r="J103" s="9">
        <v>48</v>
      </c>
      <c r="K103" s="9">
        <v>112</v>
      </c>
      <c r="L103" s="9">
        <v>64</v>
      </c>
      <c r="M103" s="6" t="s">
        <v>1029</v>
      </c>
      <c r="N103" s="6">
        <v>3</v>
      </c>
      <c r="O103" s="7">
        <f t="shared" si="2"/>
        <v>26</v>
      </c>
      <c r="P103" s="6" t="s">
        <v>123</v>
      </c>
      <c r="Q103" t="str">
        <f t="shared" si="3"/>
        <v>Jun-2025</v>
      </c>
    </row>
    <row r="104" spans="1:17">
      <c r="A104" s="7" t="s">
        <v>238</v>
      </c>
      <c r="B104" s="3" t="s">
        <v>78</v>
      </c>
      <c r="C104" s="6" t="s">
        <v>105</v>
      </c>
      <c r="D104" s="6" t="s">
        <v>736</v>
      </c>
      <c r="E104" s="6" t="s">
        <v>114</v>
      </c>
      <c r="F104" s="6" t="s">
        <v>119</v>
      </c>
      <c r="G104" s="7">
        <v>1</v>
      </c>
      <c r="H104" s="9">
        <v>20</v>
      </c>
      <c r="I104" s="9">
        <v>35</v>
      </c>
      <c r="J104" s="9">
        <v>20</v>
      </c>
      <c r="K104" s="9">
        <v>35</v>
      </c>
      <c r="L104" s="9">
        <v>15</v>
      </c>
      <c r="M104" s="6" t="s">
        <v>1029</v>
      </c>
      <c r="N104" s="6">
        <v>4</v>
      </c>
      <c r="O104" s="7">
        <f t="shared" si="2"/>
        <v>18</v>
      </c>
      <c r="P104" s="6" t="s">
        <v>121</v>
      </c>
      <c r="Q104" t="str">
        <f t="shared" si="3"/>
        <v>May-2025</v>
      </c>
    </row>
    <row r="105" spans="1:17">
      <c r="A105" s="7" t="s">
        <v>239</v>
      </c>
      <c r="B105" s="3" t="s">
        <v>31</v>
      </c>
      <c r="C105" s="6" t="s">
        <v>105</v>
      </c>
      <c r="D105" s="6" t="s">
        <v>737</v>
      </c>
      <c r="E105" s="6" t="s">
        <v>110</v>
      </c>
      <c r="F105" s="6" t="s">
        <v>120</v>
      </c>
      <c r="G105" s="7">
        <v>6</v>
      </c>
      <c r="H105" s="9">
        <v>5</v>
      </c>
      <c r="I105" s="9">
        <v>10</v>
      </c>
      <c r="J105" s="9">
        <v>30</v>
      </c>
      <c r="K105" s="9">
        <v>60</v>
      </c>
      <c r="L105" s="9">
        <v>30</v>
      </c>
      <c r="M105" s="6" t="s">
        <v>1028</v>
      </c>
      <c r="N105" s="6">
        <v>1</v>
      </c>
      <c r="O105" s="7">
        <f t="shared" si="2"/>
        <v>21</v>
      </c>
      <c r="P105" s="6" t="s">
        <v>122</v>
      </c>
      <c r="Q105" t="str">
        <f t="shared" si="3"/>
        <v>May-2025</v>
      </c>
    </row>
    <row r="106" spans="1:17">
      <c r="A106" s="7" t="s">
        <v>240</v>
      </c>
      <c r="B106" s="3" t="s">
        <v>78</v>
      </c>
      <c r="C106" s="6" t="s">
        <v>104</v>
      </c>
      <c r="D106" s="6" t="s">
        <v>738</v>
      </c>
      <c r="E106" s="6" t="s">
        <v>117</v>
      </c>
      <c r="F106" s="6" t="s">
        <v>120</v>
      </c>
      <c r="G106" s="7">
        <v>6</v>
      </c>
      <c r="H106" s="9">
        <v>18</v>
      </c>
      <c r="I106" s="9">
        <v>40</v>
      </c>
      <c r="J106" s="9">
        <v>108</v>
      </c>
      <c r="K106" s="9">
        <v>240</v>
      </c>
      <c r="L106" s="9">
        <v>132</v>
      </c>
      <c r="M106" s="6" t="s">
        <v>1028</v>
      </c>
      <c r="N106" s="6">
        <v>2</v>
      </c>
      <c r="O106" s="7">
        <f t="shared" si="2"/>
        <v>18</v>
      </c>
      <c r="P106" s="6" t="s">
        <v>122</v>
      </c>
      <c r="Q106" t="str">
        <f t="shared" si="3"/>
        <v>May-2025</v>
      </c>
    </row>
    <row r="107" spans="1:17">
      <c r="A107" s="7" t="s">
        <v>241</v>
      </c>
      <c r="B107" s="3" t="s">
        <v>15</v>
      </c>
      <c r="C107" s="6" t="s">
        <v>105</v>
      </c>
      <c r="D107" s="6" t="s">
        <v>739</v>
      </c>
      <c r="E107" s="6" t="s">
        <v>113</v>
      </c>
      <c r="F107" s="6" t="s">
        <v>119</v>
      </c>
      <c r="G107" s="7">
        <v>3</v>
      </c>
      <c r="H107" s="9">
        <v>8</v>
      </c>
      <c r="I107" s="9">
        <v>20</v>
      </c>
      <c r="J107" s="9">
        <v>24</v>
      </c>
      <c r="K107" s="9">
        <v>60</v>
      </c>
      <c r="L107" s="9">
        <v>36</v>
      </c>
      <c r="M107" s="6" t="s">
        <v>1027</v>
      </c>
      <c r="N107" s="6">
        <v>3</v>
      </c>
      <c r="O107" s="7">
        <f t="shared" si="2"/>
        <v>18</v>
      </c>
      <c r="P107" s="6" t="s">
        <v>121</v>
      </c>
      <c r="Q107" t="str">
        <f t="shared" si="3"/>
        <v>Apr-2025</v>
      </c>
    </row>
    <row r="108" spans="1:17">
      <c r="A108" s="7" t="s">
        <v>242</v>
      </c>
      <c r="B108" s="3" t="s">
        <v>73</v>
      </c>
      <c r="C108" s="6" t="s">
        <v>104</v>
      </c>
      <c r="D108" s="6" t="s">
        <v>740</v>
      </c>
      <c r="E108" s="6" t="s">
        <v>114</v>
      </c>
      <c r="F108" s="6" t="s">
        <v>119</v>
      </c>
      <c r="G108" s="7">
        <v>1</v>
      </c>
      <c r="H108" s="9">
        <v>20</v>
      </c>
      <c r="I108" s="9">
        <v>35</v>
      </c>
      <c r="J108" s="9">
        <v>20</v>
      </c>
      <c r="K108" s="9">
        <v>35</v>
      </c>
      <c r="L108" s="9">
        <v>15</v>
      </c>
      <c r="M108" s="6" t="s">
        <v>1029</v>
      </c>
      <c r="N108" s="6">
        <v>2</v>
      </c>
      <c r="O108" s="7">
        <f t="shared" si="2"/>
        <v>24</v>
      </c>
      <c r="P108" s="6" t="s">
        <v>123</v>
      </c>
      <c r="Q108" t="str">
        <f t="shared" si="3"/>
        <v>Jun-2025</v>
      </c>
    </row>
    <row r="109" spans="1:17">
      <c r="A109" s="7" t="s">
        <v>243</v>
      </c>
      <c r="B109" s="3" t="s">
        <v>47</v>
      </c>
      <c r="C109" s="6" t="s">
        <v>103</v>
      </c>
      <c r="D109" s="6" t="s">
        <v>741</v>
      </c>
      <c r="E109" s="6" t="s">
        <v>114</v>
      </c>
      <c r="F109" s="6" t="s">
        <v>119</v>
      </c>
      <c r="G109" s="7">
        <v>3</v>
      </c>
      <c r="H109" s="9">
        <v>20</v>
      </c>
      <c r="I109" s="9">
        <v>35</v>
      </c>
      <c r="J109" s="9">
        <v>60</v>
      </c>
      <c r="K109" s="9">
        <v>105</v>
      </c>
      <c r="L109" s="9">
        <v>45</v>
      </c>
      <c r="M109" s="6" t="s">
        <v>1029</v>
      </c>
      <c r="N109" s="6">
        <v>4</v>
      </c>
      <c r="O109" s="7">
        <f t="shared" si="2"/>
        <v>25</v>
      </c>
      <c r="P109" s="6" t="s">
        <v>122</v>
      </c>
      <c r="Q109" t="str">
        <f t="shared" si="3"/>
        <v>Jun-2025</v>
      </c>
    </row>
    <row r="110" spans="1:17">
      <c r="A110" s="7" t="s">
        <v>244</v>
      </c>
      <c r="B110" s="3" t="s">
        <v>49</v>
      </c>
      <c r="C110" s="6" t="s">
        <v>103</v>
      </c>
      <c r="D110" s="6" t="s">
        <v>742</v>
      </c>
      <c r="E110" s="6" t="s">
        <v>117</v>
      </c>
      <c r="F110" s="6" t="s">
        <v>120</v>
      </c>
      <c r="G110" s="7">
        <v>5</v>
      </c>
      <c r="H110" s="9">
        <v>18</v>
      </c>
      <c r="I110" s="9">
        <v>40</v>
      </c>
      <c r="J110" s="9">
        <v>90</v>
      </c>
      <c r="K110" s="9">
        <v>200</v>
      </c>
      <c r="L110" s="9">
        <v>110</v>
      </c>
      <c r="M110" s="6" t="s">
        <v>1029</v>
      </c>
      <c r="N110" s="6">
        <v>3</v>
      </c>
      <c r="O110" s="7">
        <f t="shared" si="2"/>
        <v>23</v>
      </c>
      <c r="P110" s="6" t="s">
        <v>123</v>
      </c>
      <c r="Q110" t="str">
        <f t="shared" si="3"/>
        <v>Jun-2025</v>
      </c>
    </row>
    <row r="111" spans="1:17">
      <c r="A111" s="7" t="s">
        <v>245</v>
      </c>
      <c r="B111" s="3" t="s">
        <v>42</v>
      </c>
      <c r="C111" s="6" t="s">
        <v>104</v>
      </c>
      <c r="D111" s="6" t="s">
        <v>743</v>
      </c>
      <c r="E111" s="6" t="s">
        <v>111</v>
      </c>
      <c r="F111" s="6" t="s">
        <v>118</v>
      </c>
      <c r="G111" s="7">
        <v>9</v>
      </c>
      <c r="H111" s="9">
        <v>10</v>
      </c>
      <c r="I111" s="9">
        <v>22</v>
      </c>
      <c r="J111" s="9">
        <v>90</v>
      </c>
      <c r="K111" s="9">
        <v>198</v>
      </c>
      <c r="L111" s="9">
        <v>108</v>
      </c>
      <c r="M111" s="6" t="s">
        <v>1029</v>
      </c>
      <c r="N111" s="6">
        <v>3</v>
      </c>
      <c r="O111" s="7">
        <f t="shared" si="2"/>
        <v>29</v>
      </c>
      <c r="P111" s="6" t="s">
        <v>123</v>
      </c>
      <c r="Q111" t="str">
        <f t="shared" si="3"/>
        <v>Jul-2025</v>
      </c>
    </row>
    <row r="112" spans="1:17">
      <c r="A112" s="7" t="s">
        <v>246</v>
      </c>
      <c r="B112" s="3" t="s">
        <v>81</v>
      </c>
      <c r="C112" s="6" t="s">
        <v>103</v>
      </c>
      <c r="D112" s="6" t="s">
        <v>744</v>
      </c>
      <c r="E112" s="6" t="s">
        <v>112</v>
      </c>
      <c r="F112" s="6" t="s">
        <v>118</v>
      </c>
      <c r="G112" s="7">
        <v>3</v>
      </c>
      <c r="H112" s="9">
        <v>12</v>
      </c>
      <c r="I112" s="9">
        <v>28</v>
      </c>
      <c r="J112" s="9">
        <v>36</v>
      </c>
      <c r="K112" s="9">
        <v>84</v>
      </c>
      <c r="L112" s="9">
        <v>48</v>
      </c>
      <c r="M112" s="6" t="s">
        <v>1028</v>
      </c>
      <c r="N112" s="6">
        <v>1</v>
      </c>
      <c r="O112" s="7">
        <f t="shared" si="2"/>
        <v>18</v>
      </c>
      <c r="P112" s="6" t="s">
        <v>122</v>
      </c>
      <c r="Q112" t="str">
        <f t="shared" si="3"/>
        <v>May-2025</v>
      </c>
    </row>
    <row r="113" spans="1:17">
      <c r="A113" s="7" t="s">
        <v>247</v>
      </c>
      <c r="B113" s="3" t="s">
        <v>53</v>
      </c>
      <c r="C113" s="6" t="s">
        <v>105</v>
      </c>
      <c r="D113" s="6" t="s">
        <v>745</v>
      </c>
      <c r="E113" s="6" t="s">
        <v>111</v>
      </c>
      <c r="F113" s="6" t="s">
        <v>118</v>
      </c>
      <c r="G113" s="7">
        <v>5</v>
      </c>
      <c r="H113" s="9">
        <v>10</v>
      </c>
      <c r="I113" s="9">
        <v>22</v>
      </c>
      <c r="J113" s="9">
        <v>50</v>
      </c>
      <c r="K113" s="9">
        <v>110</v>
      </c>
      <c r="L113" s="9">
        <v>60</v>
      </c>
      <c r="M113" s="6" t="s">
        <v>1027</v>
      </c>
      <c r="N113" s="6">
        <v>3</v>
      </c>
      <c r="O113" s="7">
        <f t="shared" si="2"/>
        <v>19</v>
      </c>
      <c r="P113" s="6" t="s">
        <v>123</v>
      </c>
      <c r="Q113" t="str">
        <f t="shared" si="3"/>
        <v>May-2025</v>
      </c>
    </row>
    <row r="114" spans="1:17">
      <c r="A114" s="7" t="s">
        <v>248</v>
      </c>
      <c r="B114" s="3" t="s">
        <v>43</v>
      </c>
      <c r="C114" s="6" t="s">
        <v>103</v>
      </c>
      <c r="D114" s="6" t="s">
        <v>746</v>
      </c>
      <c r="E114" s="6" t="s">
        <v>106</v>
      </c>
      <c r="F114" s="6" t="s">
        <v>118</v>
      </c>
      <c r="G114" s="7">
        <v>7</v>
      </c>
      <c r="H114" s="9">
        <v>12</v>
      </c>
      <c r="I114" s="9">
        <v>25</v>
      </c>
      <c r="J114" s="9">
        <v>84</v>
      </c>
      <c r="K114" s="9">
        <v>175</v>
      </c>
      <c r="L114" s="9">
        <v>91</v>
      </c>
      <c r="M114" s="6" t="s">
        <v>1027</v>
      </c>
      <c r="N114" s="6">
        <v>2</v>
      </c>
      <c r="O114" s="7">
        <f t="shared" si="2"/>
        <v>22</v>
      </c>
      <c r="P114" s="6" t="s">
        <v>122</v>
      </c>
      <c r="Q114" t="str">
        <f t="shared" si="3"/>
        <v>May-2025</v>
      </c>
    </row>
    <row r="115" spans="1:17">
      <c r="A115" s="7" t="s">
        <v>249</v>
      </c>
      <c r="B115" s="3" t="s">
        <v>60</v>
      </c>
      <c r="C115" s="6" t="s">
        <v>104</v>
      </c>
      <c r="D115" s="6" t="s">
        <v>747</v>
      </c>
      <c r="E115" s="6" t="s">
        <v>111</v>
      </c>
      <c r="F115" s="6" t="s">
        <v>118</v>
      </c>
      <c r="G115" s="7">
        <v>7</v>
      </c>
      <c r="H115" s="9">
        <v>10</v>
      </c>
      <c r="I115" s="9">
        <v>22</v>
      </c>
      <c r="J115" s="9">
        <v>70</v>
      </c>
      <c r="K115" s="9">
        <v>154</v>
      </c>
      <c r="L115" s="9">
        <v>84</v>
      </c>
      <c r="M115" s="6" t="s">
        <v>1029</v>
      </c>
      <c r="N115" s="6">
        <v>1</v>
      </c>
      <c r="O115" s="7">
        <f t="shared" si="2"/>
        <v>30</v>
      </c>
      <c r="P115" s="6" t="s">
        <v>122</v>
      </c>
      <c r="Q115" t="str">
        <f t="shared" si="3"/>
        <v>Jul-2025</v>
      </c>
    </row>
    <row r="116" spans="1:17">
      <c r="A116" s="7" t="s">
        <v>250</v>
      </c>
      <c r="B116" s="3" t="s">
        <v>36</v>
      </c>
      <c r="C116" s="6" t="s">
        <v>105</v>
      </c>
      <c r="D116" s="6" t="s">
        <v>748</v>
      </c>
      <c r="E116" s="6" t="s">
        <v>110</v>
      </c>
      <c r="F116" s="6" t="s">
        <v>120</v>
      </c>
      <c r="G116" s="7">
        <v>7</v>
      </c>
      <c r="H116" s="9">
        <v>5</v>
      </c>
      <c r="I116" s="9">
        <v>10</v>
      </c>
      <c r="J116" s="9">
        <v>35</v>
      </c>
      <c r="K116" s="9">
        <v>70</v>
      </c>
      <c r="L116" s="9">
        <v>35</v>
      </c>
      <c r="M116" s="6" t="s">
        <v>1029</v>
      </c>
      <c r="N116" s="6">
        <v>4</v>
      </c>
      <c r="O116" s="7">
        <f t="shared" si="2"/>
        <v>22</v>
      </c>
      <c r="P116" s="6" t="s">
        <v>123</v>
      </c>
      <c r="Q116" t="str">
        <f t="shared" si="3"/>
        <v>May-2025</v>
      </c>
    </row>
    <row r="117" spans="1:17">
      <c r="A117" s="7" t="s">
        <v>251</v>
      </c>
      <c r="B117" s="3" t="s">
        <v>44</v>
      </c>
      <c r="C117" s="6" t="s">
        <v>105</v>
      </c>
      <c r="D117" s="6" t="s">
        <v>749</v>
      </c>
      <c r="E117" s="6" t="s">
        <v>107</v>
      </c>
      <c r="F117" s="6" t="s">
        <v>118</v>
      </c>
      <c r="G117" s="7">
        <v>5</v>
      </c>
      <c r="H117" s="9">
        <v>10</v>
      </c>
      <c r="I117" s="9">
        <v>22</v>
      </c>
      <c r="J117" s="9">
        <v>50</v>
      </c>
      <c r="K117" s="9">
        <v>110</v>
      </c>
      <c r="L117" s="9">
        <v>60</v>
      </c>
      <c r="M117" s="6" t="s">
        <v>1029</v>
      </c>
      <c r="N117" s="6">
        <v>5</v>
      </c>
      <c r="O117" s="7">
        <f t="shared" si="2"/>
        <v>20</v>
      </c>
      <c r="P117" s="6" t="s">
        <v>122</v>
      </c>
      <c r="Q117" t="str">
        <f t="shared" si="3"/>
        <v>May-2025</v>
      </c>
    </row>
    <row r="118" spans="1:17">
      <c r="A118" s="7" t="s">
        <v>252</v>
      </c>
      <c r="B118" s="3" t="s">
        <v>65</v>
      </c>
      <c r="C118" s="6" t="s">
        <v>103</v>
      </c>
      <c r="D118" s="6" t="s">
        <v>750</v>
      </c>
      <c r="E118" s="6" t="s">
        <v>114</v>
      </c>
      <c r="F118" s="6" t="s">
        <v>119</v>
      </c>
      <c r="G118" s="7">
        <v>9</v>
      </c>
      <c r="H118" s="9">
        <v>20</v>
      </c>
      <c r="I118" s="9">
        <v>35</v>
      </c>
      <c r="J118" s="9">
        <v>180</v>
      </c>
      <c r="K118" s="9">
        <v>315</v>
      </c>
      <c r="L118" s="9">
        <v>135</v>
      </c>
      <c r="M118" s="6" t="s">
        <v>1028</v>
      </c>
      <c r="N118" s="6">
        <v>5</v>
      </c>
      <c r="O118" s="7">
        <f t="shared" si="2"/>
        <v>29</v>
      </c>
      <c r="P118" s="6" t="s">
        <v>123</v>
      </c>
      <c r="Q118" t="str">
        <f t="shared" si="3"/>
        <v>Jul-2025</v>
      </c>
    </row>
    <row r="119" spans="1:17">
      <c r="A119" s="7" t="s">
        <v>253</v>
      </c>
      <c r="B119" s="3" t="s">
        <v>71</v>
      </c>
      <c r="C119" s="6" t="s">
        <v>103</v>
      </c>
      <c r="D119" s="6" t="s">
        <v>751</v>
      </c>
      <c r="E119" s="6" t="s">
        <v>117</v>
      </c>
      <c r="F119" s="6" t="s">
        <v>120</v>
      </c>
      <c r="G119" s="7">
        <v>8</v>
      </c>
      <c r="H119" s="9">
        <v>18</v>
      </c>
      <c r="I119" s="9">
        <v>40</v>
      </c>
      <c r="J119" s="9">
        <v>144</v>
      </c>
      <c r="K119" s="9">
        <v>320</v>
      </c>
      <c r="L119" s="9">
        <v>176</v>
      </c>
      <c r="M119" s="6" t="s">
        <v>1027</v>
      </c>
      <c r="N119" s="6">
        <v>1</v>
      </c>
      <c r="O119" s="7">
        <f t="shared" si="2"/>
        <v>23</v>
      </c>
      <c r="P119" s="6" t="s">
        <v>122</v>
      </c>
      <c r="Q119" t="str">
        <f t="shared" si="3"/>
        <v>Jun-2025</v>
      </c>
    </row>
    <row r="120" spans="1:17">
      <c r="A120" s="7" t="s">
        <v>254</v>
      </c>
      <c r="B120" s="3" t="s">
        <v>33</v>
      </c>
      <c r="C120" s="6" t="s">
        <v>104</v>
      </c>
      <c r="D120" s="6" t="s">
        <v>752</v>
      </c>
      <c r="E120" s="6" t="s">
        <v>117</v>
      </c>
      <c r="F120" s="6" t="s">
        <v>120</v>
      </c>
      <c r="G120" s="7">
        <v>6</v>
      </c>
      <c r="H120" s="9">
        <v>18</v>
      </c>
      <c r="I120" s="9">
        <v>40</v>
      </c>
      <c r="J120" s="9">
        <v>108</v>
      </c>
      <c r="K120" s="9">
        <v>240</v>
      </c>
      <c r="L120" s="9">
        <v>132</v>
      </c>
      <c r="M120" s="6" t="s">
        <v>1028</v>
      </c>
      <c r="N120" s="6">
        <v>1</v>
      </c>
      <c r="O120" s="7">
        <f t="shared" si="2"/>
        <v>21</v>
      </c>
      <c r="P120" s="6" t="s">
        <v>123</v>
      </c>
      <c r="Q120" t="str">
        <f t="shared" si="3"/>
        <v>May-2025</v>
      </c>
    </row>
    <row r="121" spans="1:17">
      <c r="A121" s="7" t="s">
        <v>255</v>
      </c>
      <c r="B121" s="3" t="s">
        <v>26</v>
      </c>
      <c r="C121" s="6" t="s">
        <v>104</v>
      </c>
      <c r="D121" s="6" t="s">
        <v>753</v>
      </c>
      <c r="E121" s="6" t="s">
        <v>114</v>
      </c>
      <c r="F121" s="6" t="s">
        <v>119</v>
      </c>
      <c r="G121" s="7">
        <v>6</v>
      </c>
      <c r="H121" s="9">
        <v>20</v>
      </c>
      <c r="I121" s="9">
        <v>35</v>
      </c>
      <c r="J121" s="9">
        <v>120</v>
      </c>
      <c r="K121" s="9">
        <v>210</v>
      </c>
      <c r="L121" s="9">
        <v>90</v>
      </c>
      <c r="M121" s="6" t="s">
        <v>1027</v>
      </c>
      <c r="N121" s="6">
        <v>1</v>
      </c>
      <c r="O121" s="7">
        <f t="shared" si="2"/>
        <v>19</v>
      </c>
      <c r="P121" s="6" t="s">
        <v>123</v>
      </c>
      <c r="Q121" t="str">
        <f t="shared" si="3"/>
        <v>May-2025</v>
      </c>
    </row>
    <row r="122" spans="1:17">
      <c r="A122" s="7" t="s">
        <v>256</v>
      </c>
      <c r="B122" s="3" t="s">
        <v>35</v>
      </c>
      <c r="C122" s="6" t="s">
        <v>105</v>
      </c>
      <c r="D122" s="6" t="s">
        <v>754</v>
      </c>
      <c r="E122" s="6" t="s">
        <v>110</v>
      </c>
      <c r="F122" s="6" t="s">
        <v>120</v>
      </c>
      <c r="G122" s="7">
        <v>5</v>
      </c>
      <c r="H122" s="9">
        <v>5</v>
      </c>
      <c r="I122" s="9">
        <v>10</v>
      </c>
      <c r="J122" s="9">
        <v>25</v>
      </c>
      <c r="K122" s="9">
        <v>50</v>
      </c>
      <c r="L122" s="9">
        <v>25</v>
      </c>
      <c r="M122" s="6" t="s">
        <v>1028</v>
      </c>
      <c r="N122" s="6">
        <v>5</v>
      </c>
      <c r="O122" s="7">
        <f t="shared" si="2"/>
        <v>28</v>
      </c>
      <c r="P122" s="6" t="s">
        <v>122</v>
      </c>
      <c r="Q122" t="str">
        <f t="shared" si="3"/>
        <v>Jul-2025</v>
      </c>
    </row>
    <row r="123" spans="1:17">
      <c r="A123" s="7" t="s">
        <v>257</v>
      </c>
      <c r="B123" s="3" t="s">
        <v>101</v>
      </c>
      <c r="C123" s="6" t="s">
        <v>104</v>
      </c>
      <c r="D123" s="6" t="s">
        <v>755</v>
      </c>
      <c r="E123" s="6" t="s">
        <v>114</v>
      </c>
      <c r="F123" s="6" t="s">
        <v>119</v>
      </c>
      <c r="G123" s="7">
        <v>9</v>
      </c>
      <c r="H123" s="9">
        <v>20</v>
      </c>
      <c r="I123" s="9">
        <v>35</v>
      </c>
      <c r="J123" s="9">
        <v>180</v>
      </c>
      <c r="K123" s="9">
        <v>315</v>
      </c>
      <c r="L123" s="9">
        <v>135</v>
      </c>
      <c r="M123" s="6" t="s">
        <v>1029</v>
      </c>
      <c r="N123" s="6">
        <v>1</v>
      </c>
      <c r="O123" s="7">
        <f t="shared" si="2"/>
        <v>20</v>
      </c>
      <c r="P123" s="6" t="s">
        <v>121</v>
      </c>
      <c r="Q123" t="str">
        <f t="shared" si="3"/>
        <v>May-2025</v>
      </c>
    </row>
    <row r="124" spans="1:17">
      <c r="A124" s="7" t="s">
        <v>258</v>
      </c>
      <c r="B124" s="3" t="s">
        <v>86</v>
      </c>
      <c r="C124" s="6" t="s">
        <v>103</v>
      </c>
      <c r="D124" s="6" t="s">
        <v>756</v>
      </c>
      <c r="E124" s="6" t="s">
        <v>112</v>
      </c>
      <c r="F124" s="6" t="s">
        <v>118</v>
      </c>
      <c r="G124" s="7">
        <v>2</v>
      </c>
      <c r="H124" s="9">
        <v>12</v>
      </c>
      <c r="I124" s="9">
        <v>28</v>
      </c>
      <c r="J124" s="9">
        <v>24</v>
      </c>
      <c r="K124" s="9">
        <v>56</v>
      </c>
      <c r="L124" s="9">
        <v>32</v>
      </c>
      <c r="M124" s="6" t="s">
        <v>1028</v>
      </c>
      <c r="N124" s="6">
        <v>2</v>
      </c>
      <c r="O124" s="7">
        <f t="shared" si="2"/>
        <v>25</v>
      </c>
      <c r="P124" s="6" t="s">
        <v>122</v>
      </c>
      <c r="Q124" t="str">
        <f t="shared" si="3"/>
        <v>Jun-2025</v>
      </c>
    </row>
    <row r="125" spans="1:17">
      <c r="A125" s="7" t="s">
        <v>259</v>
      </c>
      <c r="B125" s="3" t="s">
        <v>42</v>
      </c>
      <c r="C125" s="6" t="s">
        <v>104</v>
      </c>
      <c r="D125" s="6" t="s">
        <v>757</v>
      </c>
      <c r="E125" s="6" t="s">
        <v>113</v>
      </c>
      <c r="F125" s="6" t="s">
        <v>119</v>
      </c>
      <c r="G125" s="7">
        <v>3</v>
      </c>
      <c r="H125" s="9">
        <v>8</v>
      </c>
      <c r="I125" s="9">
        <v>20</v>
      </c>
      <c r="J125" s="9">
        <v>24</v>
      </c>
      <c r="K125" s="9">
        <v>60</v>
      </c>
      <c r="L125" s="9">
        <v>36</v>
      </c>
      <c r="M125" s="6" t="s">
        <v>1027</v>
      </c>
      <c r="N125" s="6">
        <v>4</v>
      </c>
      <c r="O125" s="7">
        <f t="shared" si="2"/>
        <v>29</v>
      </c>
      <c r="P125" s="6" t="s">
        <v>123</v>
      </c>
      <c r="Q125" t="str">
        <f t="shared" si="3"/>
        <v>Jul-2025</v>
      </c>
    </row>
    <row r="126" spans="1:17">
      <c r="A126" s="7" t="s">
        <v>260</v>
      </c>
      <c r="B126" s="3" t="s">
        <v>73</v>
      </c>
      <c r="C126" s="6" t="s">
        <v>104</v>
      </c>
      <c r="D126" s="6" t="s">
        <v>758</v>
      </c>
      <c r="E126" s="6" t="s">
        <v>108</v>
      </c>
      <c r="F126" s="6" t="s">
        <v>119</v>
      </c>
      <c r="G126" s="7">
        <v>9</v>
      </c>
      <c r="H126" s="9">
        <v>25</v>
      </c>
      <c r="I126" s="9">
        <v>45</v>
      </c>
      <c r="J126" s="9">
        <v>225</v>
      </c>
      <c r="K126" s="9">
        <v>405</v>
      </c>
      <c r="L126" s="9">
        <v>180</v>
      </c>
      <c r="M126" s="6" t="s">
        <v>1028</v>
      </c>
      <c r="N126" s="6">
        <v>5</v>
      </c>
      <c r="O126" s="7">
        <f t="shared" si="2"/>
        <v>24</v>
      </c>
      <c r="P126" s="6" t="s">
        <v>121</v>
      </c>
      <c r="Q126" t="str">
        <f t="shared" si="3"/>
        <v>Jun-2025</v>
      </c>
    </row>
    <row r="127" spans="1:17">
      <c r="A127" s="7" t="s">
        <v>261</v>
      </c>
      <c r="B127" s="3" t="s">
        <v>93</v>
      </c>
      <c r="C127" s="6" t="s">
        <v>103</v>
      </c>
      <c r="D127" s="6" t="s">
        <v>759</v>
      </c>
      <c r="E127" s="6" t="s">
        <v>114</v>
      </c>
      <c r="F127" s="6" t="s">
        <v>119</v>
      </c>
      <c r="G127" s="7">
        <v>1</v>
      </c>
      <c r="H127" s="9">
        <v>20</v>
      </c>
      <c r="I127" s="9">
        <v>35</v>
      </c>
      <c r="J127" s="9">
        <v>20</v>
      </c>
      <c r="K127" s="9">
        <v>35</v>
      </c>
      <c r="L127" s="9">
        <v>15</v>
      </c>
      <c r="M127" s="6" t="s">
        <v>1029</v>
      </c>
      <c r="N127" s="6">
        <v>3</v>
      </c>
      <c r="O127" s="7">
        <f t="shared" si="2"/>
        <v>30</v>
      </c>
      <c r="P127" s="6" t="s">
        <v>123</v>
      </c>
      <c r="Q127" t="str">
        <f t="shared" si="3"/>
        <v>Jul-2025</v>
      </c>
    </row>
    <row r="128" spans="1:17">
      <c r="A128" s="7" t="s">
        <v>262</v>
      </c>
      <c r="B128" s="3" t="s">
        <v>46</v>
      </c>
      <c r="C128" s="6" t="s">
        <v>104</v>
      </c>
      <c r="D128" s="6" t="s">
        <v>760</v>
      </c>
      <c r="E128" s="6" t="s">
        <v>111</v>
      </c>
      <c r="F128" s="6" t="s">
        <v>118</v>
      </c>
      <c r="G128" s="7">
        <v>5</v>
      </c>
      <c r="H128" s="9">
        <v>10</v>
      </c>
      <c r="I128" s="9">
        <v>22</v>
      </c>
      <c r="J128" s="9">
        <v>50</v>
      </c>
      <c r="K128" s="9">
        <v>110</v>
      </c>
      <c r="L128" s="9">
        <v>60</v>
      </c>
      <c r="M128" s="6" t="s">
        <v>1027</v>
      </c>
      <c r="N128" s="6">
        <v>2</v>
      </c>
      <c r="O128" s="7">
        <f t="shared" si="2"/>
        <v>19</v>
      </c>
      <c r="P128" s="6" t="s">
        <v>122</v>
      </c>
      <c r="Q128" t="str">
        <f t="shared" si="3"/>
        <v>May-2025</v>
      </c>
    </row>
    <row r="129" spans="1:17">
      <c r="A129" s="7" t="s">
        <v>263</v>
      </c>
      <c r="B129" s="3" t="s">
        <v>24</v>
      </c>
      <c r="C129" s="6" t="s">
        <v>103</v>
      </c>
      <c r="D129" s="6" t="s">
        <v>761</v>
      </c>
      <c r="E129" s="6" t="s">
        <v>107</v>
      </c>
      <c r="F129" s="6" t="s">
        <v>118</v>
      </c>
      <c r="G129" s="7">
        <v>7</v>
      </c>
      <c r="H129" s="9">
        <v>10</v>
      </c>
      <c r="I129" s="9">
        <v>22</v>
      </c>
      <c r="J129" s="9">
        <v>70</v>
      </c>
      <c r="K129" s="9">
        <v>154</v>
      </c>
      <c r="L129" s="9">
        <v>84</v>
      </c>
      <c r="M129" s="6" t="s">
        <v>1027</v>
      </c>
      <c r="N129" s="6">
        <v>2</v>
      </c>
      <c r="O129" s="7">
        <f t="shared" si="2"/>
        <v>20</v>
      </c>
      <c r="P129" s="6" t="s">
        <v>123</v>
      </c>
      <c r="Q129" t="str">
        <f t="shared" si="3"/>
        <v>May-2025</v>
      </c>
    </row>
    <row r="130" spans="1:17">
      <c r="A130" s="7" t="s">
        <v>264</v>
      </c>
      <c r="B130" s="3" t="s">
        <v>78</v>
      </c>
      <c r="C130" s="6" t="s">
        <v>104</v>
      </c>
      <c r="D130" s="6" t="s">
        <v>762</v>
      </c>
      <c r="E130" s="6" t="s">
        <v>114</v>
      </c>
      <c r="F130" s="6" t="s">
        <v>119</v>
      </c>
      <c r="G130" s="7">
        <v>7</v>
      </c>
      <c r="H130" s="9">
        <v>20</v>
      </c>
      <c r="I130" s="9">
        <v>35</v>
      </c>
      <c r="J130" s="9">
        <v>140</v>
      </c>
      <c r="K130" s="9">
        <v>245</v>
      </c>
      <c r="L130" s="9">
        <v>105</v>
      </c>
      <c r="M130" s="6" t="s">
        <v>1028</v>
      </c>
      <c r="N130" s="6">
        <v>5</v>
      </c>
      <c r="O130" s="7">
        <f t="shared" ref="O130:O193" si="4">WEEKNUM(B130,2)</f>
        <v>18</v>
      </c>
      <c r="P130" s="6" t="s">
        <v>122</v>
      </c>
      <c r="Q130" t="str">
        <f t="shared" ref="Q130:Q193" si="5">TEXT(B130, "mmm-yyyy")</f>
        <v>May-2025</v>
      </c>
    </row>
    <row r="131" spans="1:17">
      <c r="A131" s="7" t="s">
        <v>265</v>
      </c>
      <c r="B131" s="3" t="s">
        <v>100</v>
      </c>
      <c r="C131" s="6" t="s">
        <v>103</v>
      </c>
      <c r="D131" s="6" t="s">
        <v>763</v>
      </c>
      <c r="E131" s="6" t="s">
        <v>112</v>
      </c>
      <c r="F131" s="6" t="s">
        <v>118</v>
      </c>
      <c r="G131" s="7">
        <v>4</v>
      </c>
      <c r="H131" s="9">
        <v>12</v>
      </c>
      <c r="I131" s="9">
        <v>28</v>
      </c>
      <c r="J131" s="9">
        <v>48</v>
      </c>
      <c r="K131" s="9">
        <v>112</v>
      </c>
      <c r="L131" s="9">
        <v>64</v>
      </c>
      <c r="M131" s="6" t="s">
        <v>1027</v>
      </c>
      <c r="N131" s="6">
        <v>4</v>
      </c>
      <c r="O131" s="7">
        <f t="shared" si="4"/>
        <v>22</v>
      </c>
      <c r="P131" s="6" t="s">
        <v>123</v>
      </c>
      <c r="Q131" t="str">
        <f t="shared" si="5"/>
        <v>Jun-2025</v>
      </c>
    </row>
    <row r="132" spans="1:17">
      <c r="A132" s="7" t="s">
        <v>266</v>
      </c>
      <c r="B132" s="3" t="s">
        <v>18</v>
      </c>
      <c r="C132" s="6" t="s">
        <v>105</v>
      </c>
      <c r="D132" s="6" t="s">
        <v>764</v>
      </c>
      <c r="E132" s="6" t="s">
        <v>109</v>
      </c>
      <c r="F132" s="6" t="s">
        <v>120</v>
      </c>
      <c r="G132" s="7">
        <v>8</v>
      </c>
      <c r="H132" s="9">
        <v>15</v>
      </c>
      <c r="I132" s="9">
        <v>30</v>
      </c>
      <c r="J132" s="9">
        <v>120</v>
      </c>
      <c r="K132" s="9">
        <v>240</v>
      </c>
      <c r="L132" s="9">
        <v>120</v>
      </c>
      <c r="M132" s="6" t="s">
        <v>1029</v>
      </c>
      <c r="N132" s="6">
        <v>5</v>
      </c>
      <c r="O132" s="7">
        <f t="shared" si="4"/>
        <v>24</v>
      </c>
      <c r="P132" s="6" t="s">
        <v>123</v>
      </c>
      <c r="Q132" t="str">
        <f t="shared" si="5"/>
        <v>Jun-2025</v>
      </c>
    </row>
    <row r="133" spans="1:17">
      <c r="A133" s="7" t="s">
        <v>267</v>
      </c>
      <c r="B133" s="3" t="s">
        <v>46</v>
      </c>
      <c r="C133" s="6" t="s">
        <v>104</v>
      </c>
      <c r="D133" s="6" t="s">
        <v>765</v>
      </c>
      <c r="E133" s="6" t="s">
        <v>116</v>
      </c>
      <c r="F133" s="6" t="s">
        <v>120</v>
      </c>
      <c r="G133" s="7">
        <v>8</v>
      </c>
      <c r="H133" s="9">
        <v>6</v>
      </c>
      <c r="I133" s="9">
        <v>14</v>
      </c>
      <c r="J133" s="9">
        <v>48</v>
      </c>
      <c r="K133" s="9">
        <v>112</v>
      </c>
      <c r="L133" s="9">
        <v>64</v>
      </c>
      <c r="M133" s="6" t="s">
        <v>1029</v>
      </c>
      <c r="N133" s="6">
        <v>5</v>
      </c>
      <c r="O133" s="7">
        <f t="shared" si="4"/>
        <v>19</v>
      </c>
      <c r="P133" s="6" t="s">
        <v>123</v>
      </c>
      <c r="Q133" t="str">
        <f t="shared" si="5"/>
        <v>May-2025</v>
      </c>
    </row>
    <row r="134" spans="1:17">
      <c r="A134" s="7" t="s">
        <v>268</v>
      </c>
      <c r="B134" s="3" t="s">
        <v>57</v>
      </c>
      <c r="C134" s="6" t="s">
        <v>104</v>
      </c>
      <c r="D134" s="6" t="s">
        <v>688</v>
      </c>
      <c r="E134" s="6" t="s">
        <v>111</v>
      </c>
      <c r="F134" s="6" t="s">
        <v>118</v>
      </c>
      <c r="G134" s="7">
        <v>3</v>
      </c>
      <c r="H134" s="9">
        <v>10</v>
      </c>
      <c r="I134" s="9">
        <v>22</v>
      </c>
      <c r="J134" s="9">
        <v>30</v>
      </c>
      <c r="K134" s="9">
        <v>66</v>
      </c>
      <c r="L134" s="9">
        <v>36</v>
      </c>
      <c r="M134" s="6" t="s">
        <v>1028</v>
      </c>
      <c r="N134" s="6">
        <v>2</v>
      </c>
      <c r="O134" s="7">
        <f t="shared" si="4"/>
        <v>22</v>
      </c>
      <c r="P134" s="6" t="s">
        <v>121</v>
      </c>
      <c r="Q134" t="str">
        <f t="shared" si="5"/>
        <v>May-2025</v>
      </c>
    </row>
    <row r="135" spans="1:17">
      <c r="A135" s="7" t="s">
        <v>269</v>
      </c>
      <c r="B135" s="3" t="s">
        <v>28</v>
      </c>
      <c r="C135" s="6" t="s">
        <v>105</v>
      </c>
      <c r="D135" s="6" t="s">
        <v>766</v>
      </c>
      <c r="E135" s="6" t="s">
        <v>115</v>
      </c>
      <c r="F135" s="6" t="s">
        <v>119</v>
      </c>
      <c r="G135" s="7">
        <v>7</v>
      </c>
      <c r="H135" s="9">
        <v>6</v>
      </c>
      <c r="I135" s="9">
        <v>12</v>
      </c>
      <c r="J135" s="9">
        <v>42</v>
      </c>
      <c r="K135" s="9">
        <v>84</v>
      </c>
      <c r="L135" s="9">
        <v>42</v>
      </c>
      <c r="M135" s="6" t="s">
        <v>1027</v>
      </c>
      <c r="N135" s="6">
        <v>5</v>
      </c>
      <c r="O135" s="7">
        <f t="shared" si="4"/>
        <v>28</v>
      </c>
      <c r="P135" s="6" t="s">
        <v>122</v>
      </c>
      <c r="Q135" t="str">
        <f t="shared" si="5"/>
        <v>Jul-2025</v>
      </c>
    </row>
    <row r="136" spans="1:17">
      <c r="A136" s="7" t="s">
        <v>270</v>
      </c>
      <c r="B136" s="3" t="s">
        <v>23</v>
      </c>
      <c r="C136" s="6" t="s">
        <v>105</v>
      </c>
      <c r="D136" s="6" t="s">
        <v>767</v>
      </c>
      <c r="E136" s="6" t="s">
        <v>113</v>
      </c>
      <c r="F136" s="6" t="s">
        <v>119</v>
      </c>
      <c r="G136" s="7">
        <v>5</v>
      </c>
      <c r="H136" s="9">
        <v>8</v>
      </c>
      <c r="I136" s="9">
        <v>20</v>
      </c>
      <c r="J136" s="9">
        <v>40</v>
      </c>
      <c r="K136" s="9">
        <v>100</v>
      </c>
      <c r="L136" s="9">
        <v>60</v>
      </c>
      <c r="M136" s="6" t="s">
        <v>1027</v>
      </c>
      <c r="N136" s="6">
        <v>2</v>
      </c>
      <c r="O136" s="7">
        <f t="shared" si="4"/>
        <v>21</v>
      </c>
      <c r="P136" s="6" t="s">
        <v>121</v>
      </c>
      <c r="Q136" t="str">
        <f t="shared" si="5"/>
        <v>May-2025</v>
      </c>
    </row>
    <row r="137" spans="1:17">
      <c r="A137" s="7" t="s">
        <v>271</v>
      </c>
      <c r="B137" s="3" t="s">
        <v>42</v>
      </c>
      <c r="C137" s="6" t="s">
        <v>103</v>
      </c>
      <c r="D137" s="6" t="s">
        <v>642</v>
      </c>
      <c r="E137" s="6" t="s">
        <v>117</v>
      </c>
      <c r="F137" s="6" t="s">
        <v>120</v>
      </c>
      <c r="G137" s="7">
        <v>7</v>
      </c>
      <c r="H137" s="9">
        <v>18</v>
      </c>
      <c r="I137" s="9">
        <v>40</v>
      </c>
      <c r="J137" s="9">
        <v>126</v>
      </c>
      <c r="K137" s="9">
        <v>280</v>
      </c>
      <c r="L137" s="9">
        <v>154</v>
      </c>
      <c r="M137" s="6" t="s">
        <v>1029</v>
      </c>
      <c r="N137" s="6">
        <v>4</v>
      </c>
      <c r="O137" s="7">
        <f t="shared" si="4"/>
        <v>29</v>
      </c>
      <c r="P137" s="6" t="s">
        <v>121</v>
      </c>
      <c r="Q137" t="str">
        <f t="shared" si="5"/>
        <v>Jul-2025</v>
      </c>
    </row>
    <row r="138" spans="1:17">
      <c r="A138" s="7" t="s">
        <v>272</v>
      </c>
      <c r="B138" s="3" t="s">
        <v>31</v>
      </c>
      <c r="C138" s="6" t="s">
        <v>104</v>
      </c>
      <c r="D138" s="6" t="s">
        <v>768</v>
      </c>
      <c r="E138" s="6" t="s">
        <v>114</v>
      </c>
      <c r="F138" s="6" t="s">
        <v>119</v>
      </c>
      <c r="G138" s="7">
        <v>5</v>
      </c>
      <c r="H138" s="9">
        <v>20</v>
      </c>
      <c r="I138" s="9">
        <v>35</v>
      </c>
      <c r="J138" s="9">
        <v>100</v>
      </c>
      <c r="K138" s="9">
        <v>175</v>
      </c>
      <c r="L138" s="9">
        <v>75</v>
      </c>
      <c r="M138" s="6" t="s">
        <v>1029</v>
      </c>
      <c r="N138" s="6">
        <v>1</v>
      </c>
      <c r="O138" s="7">
        <f t="shared" si="4"/>
        <v>21</v>
      </c>
      <c r="P138" s="6" t="s">
        <v>123</v>
      </c>
      <c r="Q138" t="str">
        <f t="shared" si="5"/>
        <v>May-2025</v>
      </c>
    </row>
    <row r="139" spans="1:17">
      <c r="A139" s="7" t="s">
        <v>273</v>
      </c>
      <c r="B139" s="3" t="s">
        <v>79</v>
      </c>
      <c r="C139" s="6" t="s">
        <v>104</v>
      </c>
      <c r="D139" s="6" t="s">
        <v>769</v>
      </c>
      <c r="E139" s="6" t="s">
        <v>115</v>
      </c>
      <c r="F139" s="6" t="s">
        <v>119</v>
      </c>
      <c r="G139" s="7">
        <v>7</v>
      </c>
      <c r="H139" s="9">
        <v>6</v>
      </c>
      <c r="I139" s="9">
        <v>12</v>
      </c>
      <c r="J139" s="9">
        <v>42</v>
      </c>
      <c r="K139" s="9">
        <v>84</v>
      </c>
      <c r="L139" s="9">
        <v>42</v>
      </c>
      <c r="M139" s="6" t="s">
        <v>1027</v>
      </c>
      <c r="N139" s="6">
        <v>2</v>
      </c>
      <c r="O139" s="7">
        <f t="shared" si="4"/>
        <v>24</v>
      </c>
      <c r="P139" s="6" t="s">
        <v>122</v>
      </c>
      <c r="Q139" t="str">
        <f t="shared" si="5"/>
        <v>Jun-2025</v>
      </c>
    </row>
    <row r="140" spans="1:17">
      <c r="A140" s="7" t="s">
        <v>274</v>
      </c>
      <c r="B140" s="3" t="s">
        <v>16</v>
      </c>
      <c r="C140" s="6" t="s">
        <v>104</v>
      </c>
      <c r="D140" s="6" t="s">
        <v>770</v>
      </c>
      <c r="E140" s="6" t="s">
        <v>113</v>
      </c>
      <c r="F140" s="6" t="s">
        <v>119</v>
      </c>
      <c r="G140" s="7">
        <v>7</v>
      </c>
      <c r="H140" s="9">
        <v>8</v>
      </c>
      <c r="I140" s="9">
        <v>20</v>
      </c>
      <c r="J140" s="9">
        <v>56</v>
      </c>
      <c r="K140" s="9">
        <v>140</v>
      </c>
      <c r="L140" s="9">
        <v>84</v>
      </c>
      <c r="M140" s="6" t="s">
        <v>1029</v>
      </c>
      <c r="N140" s="6">
        <v>2</v>
      </c>
      <c r="O140" s="7">
        <f t="shared" si="4"/>
        <v>27</v>
      </c>
      <c r="P140" s="6" t="s">
        <v>121</v>
      </c>
      <c r="Q140" t="str">
        <f t="shared" si="5"/>
        <v>Jul-2025</v>
      </c>
    </row>
    <row r="141" spans="1:17">
      <c r="A141" s="7" t="s">
        <v>275</v>
      </c>
      <c r="B141" s="3" t="s">
        <v>66</v>
      </c>
      <c r="C141" s="6" t="s">
        <v>103</v>
      </c>
      <c r="D141" s="6" t="s">
        <v>771</v>
      </c>
      <c r="E141" s="6" t="s">
        <v>115</v>
      </c>
      <c r="F141" s="6" t="s">
        <v>119</v>
      </c>
      <c r="G141" s="7">
        <v>2</v>
      </c>
      <c r="H141" s="9">
        <v>6</v>
      </c>
      <c r="I141" s="9">
        <v>12</v>
      </c>
      <c r="J141" s="9">
        <v>12</v>
      </c>
      <c r="K141" s="9">
        <v>24</v>
      </c>
      <c r="L141" s="9">
        <v>12</v>
      </c>
      <c r="M141" s="6" t="s">
        <v>1029</v>
      </c>
      <c r="N141" s="6">
        <v>1</v>
      </c>
      <c r="O141" s="7">
        <f t="shared" si="4"/>
        <v>20</v>
      </c>
      <c r="P141" s="6" t="s">
        <v>123</v>
      </c>
      <c r="Q141" t="str">
        <f t="shared" si="5"/>
        <v>May-2025</v>
      </c>
    </row>
    <row r="142" spans="1:17">
      <c r="A142" s="7" t="s">
        <v>276</v>
      </c>
      <c r="B142" s="3" t="s">
        <v>75</v>
      </c>
      <c r="C142" s="6" t="s">
        <v>103</v>
      </c>
      <c r="D142" s="6" t="s">
        <v>772</v>
      </c>
      <c r="E142" s="6" t="s">
        <v>114</v>
      </c>
      <c r="F142" s="6" t="s">
        <v>119</v>
      </c>
      <c r="G142" s="7">
        <v>9</v>
      </c>
      <c r="H142" s="9">
        <v>20</v>
      </c>
      <c r="I142" s="9">
        <v>35</v>
      </c>
      <c r="J142" s="9">
        <v>180</v>
      </c>
      <c r="K142" s="9">
        <v>315</v>
      </c>
      <c r="L142" s="9">
        <v>135</v>
      </c>
      <c r="M142" s="6" t="s">
        <v>1029</v>
      </c>
      <c r="N142" s="6">
        <v>1</v>
      </c>
      <c r="O142" s="7">
        <f t="shared" si="4"/>
        <v>30</v>
      </c>
      <c r="P142" s="6" t="s">
        <v>121</v>
      </c>
      <c r="Q142" t="str">
        <f t="shared" si="5"/>
        <v>Jul-2025</v>
      </c>
    </row>
    <row r="143" spans="1:17">
      <c r="A143" s="7" t="s">
        <v>277</v>
      </c>
      <c r="B143" s="3" t="s">
        <v>50</v>
      </c>
      <c r="C143" s="6" t="s">
        <v>105</v>
      </c>
      <c r="D143" s="6" t="s">
        <v>773</v>
      </c>
      <c r="E143" s="6" t="s">
        <v>111</v>
      </c>
      <c r="F143" s="6" t="s">
        <v>118</v>
      </c>
      <c r="G143" s="7">
        <v>1</v>
      </c>
      <c r="H143" s="9">
        <v>10</v>
      </c>
      <c r="I143" s="9">
        <v>22</v>
      </c>
      <c r="J143" s="9">
        <v>10</v>
      </c>
      <c r="K143" s="9">
        <v>22</v>
      </c>
      <c r="L143" s="9">
        <v>12</v>
      </c>
      <c r="M143" s="6" t="s">
        <v>1029</v>
      </c>
      <c r="N143" s="6">
        <v>2</v>
      </c>
      <c r="O143" s="7">
        <f t="shared" si="4"/>
        <v>28</v>
      </c>
      <c r="P143" s="6" t="s">
        <v>122</v>
      </c>
      <c r="Q143" t="str">
        <f t="shared" si="5"/>
        <v>Jul-2025</v>
      </c>
    </row>
    <row r="144" spans="1:17">
      <c r="A144" s="7" t="s">
        <v>278</v>
      </c>
      <c r="B144" s="3" t="s">
        <v>25</v>
      </c>
      <c r="C144" s="6" t="s">
        <v>103</v>
      </c>
      <c r="D144" s="6" t="s">
        <v>774</v>
      </c>
      <c r="E144" s="6" t="s">
        <v>115</v>
      </c>
      <c r="F144" s="6" t="s">
        <v>119</v>
      </c>
      <c r="G144" s="7">
        <v>1</v>
      </c>
      <c r="H144" s="9">
        <v>6</v>
      </c>
      <c r="I144" s="9">
        <v>12</v>
      </c>
      <c r="J144" s="9">
        <v>6</v>
      </c>
      <c r="K144" s="9">
        <v>12</v>
      </c>
      <c r="L144" s="9">
        <v>6</v>
      </c>
      <c r="M144" s="6" t="s">
        <v>1028</v>
      </c>
      <c r="N144" s="6">
        <v>5</v>
      </c>
      <c r="O144" s="7">
        <f t="shared" si="4"/>
        <v>26</v>
      </c>
      <c r="P144" s="6" t="s">
        <v>121</v>
      </c>
      <c r="Q144" t="str">
        <f t="shared" si="5"/>
        <v>Jun-2025</v>
      </c>
    </row>
    <row r="145" spans="1:17">
      <c r="A145" s="7" t="s">
        <v>279</v>
      </c>
      <c r="B145" s="3" t="s">
        <v>63</v>
      </c>
      <c r="C145" s="6" t="s">
        <v>104</v>
      </c>
      <c r="D145" s="6" t="s">
        <v>775</v>
      </c>
      <c r="E145" s="6" t="s">
        <v>116</v>
      </c>
      <c r="F145" s="6" t="s">
        <v>120</v>
      </c>
      <c r="G145" s="7">
        <v>1</v>
      </c>
      <c r="H145" s="9">
        <v>6</v>
      </c>
      <c r="I145" s="9">
        <v>14</v>
      </c>
      <c r="J145" s="9">
        <v>6</v>
      </c>
      <c r="K145" s="9">
        <v>14</v>
      </c>
      <c r="L145" s="9">
        <v>8</v>
      </c>
      <c r="M145" s="6" t="s">
        <v>1029</v>
      </c>
      <c r="N145" s="6">
        <v>5</v>
      </c>
      <c r="O145" s="7">
        <f t="shared" si="4"/>
        <v>30</v>
      </c>
      <c r="P145" s="6" t="s">
        <v>122</v>
      </c>
      <c r="Q145" t="str">
        <f t="shared" si="5"/>
        <v>Jul-2025</v>
      </c>
    </row>
    <row r="146" spans="1:17">
      <c r="A146" s="7" t="s">
        <v>280</v>
      </c>
      <c r="B146" s="3" t="s">
        <v>79</v>
      </c>
      <c r="C146" s="6" t="s">
        <v>103</v>
      </c>
      <c r="D146" s="6" t="s">
        <v>776</v>
      </c>
      <c r="E146" s="6" t="s">
        <v>116</v>
      </c>
      <c r="F146" s="6" t="s">
        <v>120</v>
      </c>
      <c r="G146" s="7">
        <v>1</v>
      </c>
      <c r="H146" s="9">
        <v>6</v>
      </c>
      <c r="I146" s="9">
        <v>14</v>
      </c>
      <c r="J146" s="9">
        <v>6</v>
      </c>
      <c r="K146" s="9">
        <v>14</v>
      </c>
      <c r="L146" s="9">
        <v>8</v>
      </c>
      <c r="M146" s="6" t="s">
        <v>1027</v>
      </c>
      <c r="N146" s="6">
        <v>3</v>
      </c>
      <c r="O146" s="7">
        <f t="shared" si="4"/>
        <v>24</v>
      </c>
      <c r="P146" s="6" t="s">
        <v>122</v>
      </c>
      <c r="Q146" t="str">
        <f t="shared" si="5"/>
        <v>Jun-2025</v>
      </c>
    </row>
    <row r="147" spans="1:17">
      <c r="A147" s="7" t="s">
        <v>281</v>
      </c>
      <c r="B147" s="3" t="s">
        <v>29</v>
      </c>
      <c r="C147" s="6" t="s">
        <v>104</v>
      </c>
      <c r="D147" s="6" t="s">
        <v>777</v>
      </c>
      <c r="E147" s="6" t="s">
        <v>109</v>
      </c>
      <c r="F147" s="6" t="s">
        <v>120</v>
      </c>
      <c r="G147" s="7">
        <v>4</v>
      </c>
      <c r="H147" s="9">
        <v>15</v>
      </c>
      <c r="I147" s="9">
        <v>30</v>
      </c>
      <c r="J147" s="9">
        <v>60</v>
      </c>
      <c r="K147" s="9">
        <v>120</v>
      </c>
      <c r="L147" s="9">
        <v>60</v>
      </c>
      <c r="M147" s="6" t="s">
        <v>1027</v>
      </c>
      <c r="N147" s="6">
        <v>4</v>
      </c>
      <c r="O147" s="7">
        <f t="shared" si="4"/>
        <v>26</v>
      </c>
      <c r="P147" s="6" t="s">
        <v>122</v>
      </c>
      <c r="Q147" t="str">
        <f t="shared" si="5"/>
        <v>Jun-2025</v>
      </c>
    </row>
    <row r="148" spans="1:17">
      <c r="A148" s="7" t="s">
        <v>282</v>
      </c>
      <c r="B148" s="3" t="s">
        <v>43</v>
      </c>
      <c r="C148" s="6" t="s">
        <v>103</v>
      </c>
      <c r="D148" s="6" t="s">
        <v>778</v>
      </c>
      <c r="E148" s="6" t="s">
        <v>113</v>
      </c>
      <c r="F148" s="6" t="s">
        <v>119</v>
      </c>
      <c r="G148" s="7">
        <v>10</v>
      </c>
      <c r="H148" s="9">
        <v>8</v>
      </c>
      <c r="I148" s="9">
        <v>20</v>
      </c>
      <c r="J148" s="9">
        <v>80</v>
      </c>
      <c r="K148" s="9">
        <v>200</v>
      </c>
      <c r="L148" s="9">
        <v>120</v>
      </c>
      <c r="M148" s="6" t="s">
        <v>1029</v>
      </c>
      <c r="N148" s="6">
        <v>2</v>
      </c>
      <c r="O148" s="7">
        <f t="shared" si="4"/>
        <v>22</v>
      </c>
      <c r="P148" s="6" t="s">
        <v>122</v>
      </c>
      <c r="Q148" t="str">
        <f t="shared" si="5"/>
        <v>May-2025</v>
      </c>
    </row>
    <row r="149" spans="1:17">
      <c r="A149" s="7" t="s">
        <v>283</v>
      </c>
      <c r="B149" s="3" t="s">
        <v>101</v>
      </c>
      <c r="C149" s="6" t="s">
        <v>105</v>
      </c>
      <c r="D149" s="6" t="s">
        <v>779</v>
      </c>
      <c r="E149" s="6" t="s">
        <v>113</v>
      </c>
      <c r="F149" s="6" t="s">
        <v>119</v>
      </c>
      <c r="G149" s="7">
        <v>5</v>
      </c>
      <c r="H149" s="9">
        <v>8</v>
      </c>
      <c r="I149" s="9">
        <v>20</v>
      </c>
      <c r="J149" s="9">
        <v>40</v>
      </c>
      <c r="K149" s="9">
        <v>100</v>
      </c>
      <c r="L149" s="9">
        <v>60</v>
      </c>
      <c r="M149" s="6" t="s">
        <v>1027</v>
      </c>
      <c r="N149" s="6">
        <v>5</v>
      </c>
      <c r="O149" s="7">
        <f t="shared" si="4"/>
        <v>20</v>
      </c>
      <c r="P149" s="6" t="s">
        <v>123</v>
      </c>
      <c r="Q149" t="str">
        <f t="shared" si="5"/>
        <v>May-2025</v>
      </c>
    </row>
    <row r="150" spans="1:17">
      <c r="A150" s="7" t="s">
        <v>284</v>
      </c>
      <c r="B150" s="3" t="s">
        <v>27</v>
      </c>
      <c r="C150" s="6" t="s">
        <v>103</v>
      </c>
      <c r="D150" s="6" t="s">
        <v>780</v>
      </c>
      <c r="E150" s="6" t="s">
        <v>106</v>
      </c>
      <c r="F150" s="6" t="s">
        <v>118</v>
      </c>
      <c r="G150" s="7">
        <v>6</v>
      </c>
      <c r="H150" s="9">
        <v>12</v>
      </c>
      <c r="I150" s="9">
        <v>25</v>
      </c>
      <c r="J150" s="9">
        <v>72</v>
      </c>
      <c r="K150" s="9">
        <v>150</v>
      </c>
      <c r="L150" s="9">
        <v>78</v>
      </c>
      <c r="M150" s="6" t="s">
        <v>1029</v>
      </c>
      <c r="N150" s="6">
        <v>5</v>
      </c>
      <c r="O150" s="7">
        <f t="shared" si="4"/>
        <v>27</v>
      </c>
      <c r="P150" s="6" t="s">
        <v>123</v>
      </c>
      <c r="Q150" t="str">
        <f t="shared" si="5"/>
        <v>Jul-2025</v>
      </c>
    </row>
    <row r="151" spans="1:17">
      <c r="A151" s="7" t="s">
        <v>285</v>
      </c>
      <c r="B151" s="3" t="s">
        <v>25</v>
      </c>
      <c r="C151" s="6" t="s">
        <v>104</v>
      </c>
      <c r="D151" s="6" t="s">
        <v>754</v>
      </c>
      <c r="E151" s="6" t="s">
        <v>110</v>
      </c>
      <c r="F151" s="6" t="s">
        <v>120</v>
      </c>
      <c r="G151" s="7">
        <v>2</v>
      </c>
      <c r="H151" s="9">
        <v>5</v>
      </c>
      <c r="I151" s="9">
        <v>10</v>
      </c>
      <c r="J151" s="9">
        <v>10</v>
      </c>
      <c r="K151" s="9">
        <v>20</v>
      </c>
      <c r="L151" s="9">
        <v>10</v>
      </c>
      <c r="M151" s="6" t="s">
        <v>1028</v>
      </c>
      <c r="N151" s="6">
        <v>5</v>
      </c>
      <c r="O151" s="7">
        <f t="shared" si="4"/>
        <v>26</v>
      </c>
      <c r="P151" s="6" t="s">
        <v>121</v>
      </c>
      <c r="Q151" t="str">
        <f t="shared" si="5"/>
        <v>Jun-2025</v>
      </c>
    </row>
    <row r="152" spans="1:17">
      <c r="A152" s="7" t="s">
        <v>286</v>
      </c>
      <c r="B152" s="3" t="s">
        <v>42</v>
      </c>
      <c r="C152" s="6" t="s">
        <v>104</v>
      </c>
      <c r="D152" s="6" t="s">
        <v>781</v>
      </c>
      <c r="E152" s="6" t="s">
        <v>107</v>
      </c>
      <c r="F152" s="6" t="s">
        <v>118</v>
      </c>
      <c r="G152" s="7">
        <v>1</v>
      </c>
      <c r="H152" s="9">
        <v>10</v>
      </c>
      <c r="I152" s="9">
        <v>22</v>
      </c>
      <c r="J152" s="9">
        <v>10</v>
      </c>
      <c r="K152" s="9">
        <v>22</v>
      </c>
      <c r="L152" s="9">
        <v>12</v>
      </c>
      <c r="M152" s="6" t="s">
        <v>1029</v>
      </c>
      <c r="N152" s="6">
        <v>2</v>
      </c>
      <c r="O152" s="7">
        <f t="shared" si="4"/>
        <v>29</v>
      </c>
      <c r="P152" s="6" t="s">
        <v>123</v>
      </c>
      <c r="Q152" t="str">
        <f t="shared" si="5"/>
        <v>Jul-2025</v>
      </c>
    </row>
    <row r="153" spans="1:17">
      <c r="A153" s="7" t="s">
        <v>287</v>
      </c>
      <c r="B153" s="3" t="s">
        <v>48</v>
      </c>
      <c r="C153" s="6" t="s">
        <v>105</v>
      </c>
      <c r="D153" s="6" t="s">
        <v>782</v>
      </c>
      <c r="E153" s="6" t="s">
        <v>115</v>
      </c>
      <c r="F153" s="6" t="s">
        <v>119</v>
      </c>
      <c r="G153" s="7">
        <v>6</v>
      </c>
      <c r="H153" s="9">
        <v>6</v>
      </c>
      <c r="I153" s="9">
        <v>12</v>
      </c>
      <c r="J153" s="9">
        <v>36</v>
      </c>
      <c r="K153" s="9">
        <v>72</v>
      </c>
      <c r="L153" s="9">
        <v>36</v>
      </c>
      <c r="M153" s="6" t="s">
        <v>1029</v>
      </c>
      <c r="N153" s="6">
        <v>2</v>
      </c>
      <c r="O153" s="7">
        <f t="shared" si="4"/>
        <v>21</v>
      </c>
      <c r="P153" s="6" t="s">
        <v>121</v>
      </c>
      <c r="Q153" t="str">
        <f t="shared" si="5"/>
        <v>May-2025</v>
      </c>
    </row>
    <row r="154" spans="1:17">
      <c r="A154" s="7" t="s">
        <v>288</v>
      </c>
      <c r="B154" s="3" t="s">
        <v>18</v>
      </c>
      <c r="C154" s="6" t="s">
        <v>104</v>
      </c>
      <c r="D154" s="6" t="s">
        <v>783</v>
      </c>
      <c r="E154" s="6" t="s">
        <v>110</v>
      </c>
      <c r="F154" s="6" t="s">
        <v>120</v>
      </c>
      <c r="G154" s="7">
        <v>8</v>
      </c>
      <c r="H154" s="9">
        <v>5</v>
      </c>
      <c r="I154" s="9">
        <v>10</v>
      </c>
      <c r="J154" s="9">
        <v>40</v>
      </c>
      <c r="K154" s="9">
        <v>80</v>
      </c>
      <c r="L154" s="9">
        <v>40</v>
      </c>
      <c r="M154" s="6" t="s">
        <v>1029</v>
      </c>
      <c r="N154" s="6">
        <v>1</v>
      </c>
      <c r="O154" s="7">
        <f t="shared" si="4"/>
        <v>24</v>
      </c>
      <c r="P154" s="6" t="s">
        <v>122</v>
      </c>
      <c r="Q154" t="str">
        <f t="shared" si="5"/>
        <v>Jun-2025</v>
      </c>
    </row>
    <row r="155" spans="1:17">
      <c r="A155" s="7" t="s">
        <v>289</v>
      </c>
      <c r="B155" s="3" t="s">
        <v>88</v>
      </c>
      <c r="C155" s="6" t="s">
        <v>105</v>
      </c>
      <c r="D155" s="6" t="s">
        <v>784</v>
      </c>
      <c r="E155" s="6" t="s">
        <v>115</v>
      </c>
      <c r="F155" s="6" t="s">
        <v>119</v>
      </c>
      <c r="G155" s="7">
        <v>10</v>
      </c>
      <c r="H155" s="9">
        <v>6</v>
      </c>
      <c r="I155" s="9">
        <v>12</v>
      </c>
      <c r="J155" s="9">
        <v>60</v>
      </c>
      <c r="K155" s="9">
        <v>120</v>
      </c>
      <c r="L155" s="9">
        <v>60</v>
      </c>
      <c r="M155" s="6" t="s">
        <v>1028</v>
      </c>
      <c r="N155" s="6">
        <v>4</v>
      </c>
      <c r="O155" s="7">
        <f t="shared" si="4"/>
        <v>21</v>
      </c>
      <c r="P155" s="6" t="s">
        <v>123</v>
      </c>
      <c r="Q155" t="str">
        <f t="shared" si="5"/>
        <v>May-2025</v>
      </c>
    </row>
    <row r="156" spans="1:17">
      <c r="A156" s="7" t="s">
        <v>290</v>
      </c>
      <c r="B156" s="3" t="s">
        <v>75</v>
      </c>
      <c r="C156" s="6" t="s">
        <v>103</v>
      </c>
      <c r="D156" s="6" t="s">
        <v>785</v>
      </c>
      <c r="E156" s="6" t="s">
        <v>116</v>
      </c>
      <c r="F156" s="6" t="s">
        <v>120</v>
      </c>
      <c r="G156" s="7">
        <v>2</v>
      </c>
      <c r="H156" s="9">
        <v>6</v>
      </c>
      <c r="I156" s="9">
        <v>14</v>
      </c>
      <c r="J156" s="9">
        <v>12</v>
      </c>
      <c r="K156" s="9">
        <v>28</v>
      </c>
      <c r="L156" s="9">
        <v>16</v>
      </c>
      <c r="M156" s="6" t="s">
        <v>1027</v>
      </c>
      <c r="N156" s="6">
        <v>4</v>
      </c>
      <c r="O156" s="7">
        <f t="shared" si="4"/>
        <v>30</v>
      </c>
      <c r="P156" s="6" t="s">
        <v>121</v>
      </c>
      <c r="Q156" t="str">
        <f t="shared" si="5"/>
        <v>Jul-2025</v>
      </c>
    </row>
    <row r="157" spans="1:17">
      <c r="A157" s="7" t="s">
        <v>291</v>
      </c>
      <c r="B157" s="3" t="s">
        <v>39</v>
      </c>
      <c r="C157" s="6" t="s">
        <v>105</v>
      </c>
      <c r="D157" s="6" t="s">
        <v>786</v>
      </c>
      <c r="E157" s="6" t="s">
        <v>115</v>
      </c>
      <c r="F157" s="6" t="s">
        <v>119</v>
      </c>
      <c r="G157" s="7">
        <v>4</v>
      </c>
      <c r="H157" s="9">
        <v>6</v>
      </c>
      <c r="I157" s="9">
        <v>12</v>
      </c>
      <c r="J157" s="9">
        <v>24</v>
      </c>
      <c r="K157" s="9">
        <v>48</v>
      </c>
      <c r="L157" s="9">
        <v>24</v>
      </c>
      <c r="M157" s="6" t="s">
        <v>1028</v>
      </c>
      <c r="N157" s="6">
        <v>3</v>
      </c>
      <c r="O157" s="7">
        <f t="shared" si="4"/>
        <v>23</v>
      </c>
      <c r="P157" s="6" t="s">
        <v>121</v>
      </c>
      <c r="Q157" t="str">
        <f t="shared" si="5"/>
        <v>Jun-2025</v>
      </c>
    </row>
    <row r="158" spans="1:17">
      <c r="A158" s="7" t="s">
        <v>292</v>
      </c>
      <c r="B158" s="3" t="s">
        <v>70</v>
      </c>
      <c r="C158" s="6" t="s">
        <v>103</v>
      </c>
      <c r="D158" s="6" t="s">
        <v>787</v>
      </c>
      <c r="E158" s="6" t="s">
        <v>110</v>
      </c>
      <c r="F158" s="6" t="s">
        <v>120</v>
      </c>
      <c r="G158" s="7">
        <v>1</v>
      </c>
      <c r="H158" s="9">
        <v>5</v>
      </c>
      <c r="I158" s="9">
        <v>10</v>
      </c>
      <c r="J158" s="9">
        <v>5</v>
      </c>
      <c r="K158" s="9">
        <v>10</v>
      </c>
      <c r="L158" s="9">
        <v>5</v>
      </c>
      <c r="M158" s="6" t="s">
        <v>1028</v>
      </c>
      <c r="N158" s="6">
        <v>1</v>
      </c>
      <c r="O158" s="7">
        <f t="shared" si="4"/>
        <v>18</v>
      </c>
      <c r="P158" s="6" t="s">
        <v>121</v>
      </c>
      <c r="Q158" t="str">
        <f t="shared" si="5"/>
        <v>Apr-2025</v>
      </c>
    </row>
    <row r="159" spans="1:17">
      <c r="A159" s="7" t="s">
        <v>293</v>
      </c>
      <c r="B159" s="3" t="s">
        <v>21</v>
      </c>
      <c r="C159" s="6" t="s">
        <v>104</v>
      </c>
      <c r="D159" s="6" t="s">
        <v>788</v>
      </c>
      <c r="E159" s="6" t="s">
        <v>112</v>
      </c>
      <c r="F159" s="6" t="s">
        <v>118</v>
      </c>
      <c r="G159" s="7">
        <v>5</v>
      </c>
      <c r="H159" s="9">
        <v>12</v>
      </c>
      <c r="I159" s="9">
        <v>28</v>
      </c>
      <c r="J159" s="9">
        <v>60</v>
      </c>
      <c r="K159" s="9">
        <v>140</v>
      </c>
      <c r="L159" s="9">
        <v>80</v>
      </c>
      <c r="M159" s="6" t="s">
        <v>1027</v>
      </c>
      <c r="N159" s="6">
        <v>1</v>
      </c>
      <c r="O159" s="7">
        <f t="shared" si="4"/>
        <v>29</v>
      </c>
      <c r="P159" s="6" t="s">
        <v>122</v>
      </c>
      <c r="Q159" t="str">
        <f t="shared" si="5"/>
        <v>Jul-2025</v>
      </c>
    </row>
    <row r="160" spans="1:17">
      <c r="A160" s="7" t="s">
        <v>294</v>
      </c>
      <c r="B160" s="3" t="s">
        <v>81</v>
      </c>
      <c r="C160" s="6" t="s">
        <v>104</v>
      </c>
      <c r="D160" s="6" t="s">
        <v>789</v>
      </c>
      <c r="E160" s="6" t="s">
        <v>115</v>
      </c>
      <c r="F160" s="6" t="s">
        <v>119</v>
      </c>
      <c r="G160" s="7">
        <v>1</v>
      </c>
      <c r="H160" s="9">
        <v>6</v>
      </c>
      <c r="I160" s="9">
        <v>12</v>
      </c>
      <c r="J160" s="9">
        <v>6</v>
      </c>
      <c r="K160" s="9">
        <v>12</v>
      </c>
      <c r="L160" s="9">
        <v>6</v>
      </c>
      <c r="M160" s="6" t="s">
        <v>1027</v>
      </c>
      <c r="N160" s="6">
        <v>5</v>
      </c>
      <c r="O160" s="7">
        <f t="shared" si="4"/>
        <v>18</v>
      </c>
      <c r="P160" s="6" t="s">
        <v>121</v>
      </c>
      <c r="Q160" t="str">
        <f t="shared" si="5"/>
        <v>May-2025</v>
      </c>
    </row>
    <row r="161" spans="1:17">
      <c r="A161" s="7" t="s">
        <v>295</v>
      </c>
      <c r="B161" s="3" t="s">
        <v>68</v>
      </c>
      <c r="C161" s="6" t="s">
        <v>104</v>
      </c>
      <c r="D161" s="6" t="s">
        <v>790</v>
      </c>
      <c r="E161" s="6" t="s">
        <v>114</v>
      </c>
      <c r="F161" s="6" t="s">
        <v>119</v>
      </c>
      <c r="G161" s="7">
        <v>7</v>
      </c>
      <c r="H161" s="9">
        <v>20</v>
      </c>
      <c r="I161" s="9">
        <v>35</v>
      </c>
      <c r="J161" s="9">
        <v>140</v>
      </c>
      <c r="K161" s="9">
        <v>245</v>
      </c>
      <c r="L161" s="9">
        <v>105</v>
      </c>
      <c r="M161" s="6" t="s">
        <v>1028</v>
      </c>
      <c r="N161" s="6">
        <v>4</v>
      </c>
      <c r="O161" s="7">
        <f t="shared" si="4"/>
        <v>28</v>
      </c>
      <c r="P161" s="6" t="s">
        <v>123</v>
      </c>
      <c r="Q161" t="str">
        <f t="shared" si="5"/>
        <v>Jul-2025</v>
      </c>
    </row>
    <row r="162" spans="1:17">
      <c r="A162" s="7" t="s">
        <v>296</v>
      </c>
      <c r="B162" s="3" t="s">
        <v>102</v>
      </c>
      <c r="C162" s="6" t="s">
        <v>103</v>
      </c>
      <c r="D162" s="6" t="s">
        <v>791</v>
      </c>
      <c r="E162" s="6" t="s">
        <v>108</v>
      </c>
      <c r="F162" s="6" t="s">
        <v>119</v>
      </c>
      <c r="G162" s="7">
        <v>9</v>
      </c>
      <c r="H162" s="9">
        <v>25</v>
      </c>
      <c r="I162" s="9">
        <v>45</v>
      </c>
      <c r="J162" s="9">
        <v>225</v>
      </c>
      <c r="K162" s="9">
        <v>405</v>
      </c>
      <c r="L162" s="9">
        <v>180</v>
      </c>
      <c r="M162" s="6" t="s">
        <v>1029</v>
      </c>
      <c r="N162" s="6">
        <v>5</v>
      </c>
      <c r="O162" s="7">
        <f t="shared" si="4"/>
        <v>28</v>
      </c>
      <c r="P162" s="6" t="s">
        <v>123</v>
      </c>
      <c r="Q162" t="str">
        <f t="shared" si="5"/>
        <v>Jul-2025</v>
      </c>
    </row>
    <row r="163" spans="1:17">
      <c r="A163" s="7" t="s">
        <v>297</v>
      </c>
      <c r="B163" s="3" t="s">
        <v>71</v>
      </c>
      <c r="C163" s="6" t="s">
        <v>105</v>
      </c>
      <c r="D163" s="6" t="s">
        <v>792</v>
      </c>
      <c r="E163" s="6" t="s">
        <v>114</v>
      </c>
      <c r="F163" s="6" t="s">
        <v>119</v>
      </c>
      <c r="G163" s="7">
        <v>1</v>
      </c>
      <c r="H163" s="9">
        <v>20</v>
      </c>
      <c r="I163" s="9">
        <v>35</v>
      </c>
      <c r="J163" s="9">
        <v>20</v>
      </c>
      <c r="K163" s="9">
        <v>35</v>
      </c>
      <c r="L163" s="9">
        <v>15</v>
      </c>
      <c r="M163" s="6" t="s">
        <v>1027</v>
      </c>
      <c r="N163" s="6">
        <v>2</v>
      </c>
      <c r="O163" s="7">
        <f t="shared" si="4"/>
        <v>23</v>
      </c>
      <c r="P163" s="6" t="s">
        <v>121</v>
      </c>
      <c r="Q163" t="str">
        <f t="shared" si="5"/>
        <v>Jun-2025</v>
      </c>
    </row>
    <row r="164" spans="1:17">
      <c r="A164" s="7" t="s">
        <v>298</v>
      </c>
      <c r="B164" s="3" t="s">
        <v>60</v>
      </c>
      <c r="C164" s="6" t="s">
        <v>105</v>
      </c>
      <c r="D164" s="6" t="s">
        <v>793</v>
      </c>
      <c r="E164" s="6" t="s">
        <v>108</v>
      </c>
      <c r="F164" s="6" t="s">
        <v>119</v>
      </c>
      <c r="G164" s="7">
        <v>1</v>
      </c>
      <c r="H164" s="9">
        <v>25</v>
      </c>
      <c r="I164" s="9">
        <v>45</v>
      </c>
      <c r="J164" s="9">
        <v>25</v>
      </c>
      <c r="K164" s="9">
        <v>45</v>
      </c>
      <c r="L164" s="9">
        <v>20</v>
      </c>
      <c r="M164" s="6" t="s">
        <v>1029</v>
      </c>
      <c r="N164" s="6">
        <v>4</v>
      </c>
      <c r="O164" s="7">
        <f t="shared" si="4"/>
        <v>30</v>
      </c>
      <c r="P164" s="6" t="s">
        <v>122</v>
      </c>
      <c r="Q164" t="str">
        <f t="shared" si="5"/>
        <v>Jul-2025</v>
      </c>
    </row>
    <row r="165" spans="1:17">
      <c r="A165" s="7" t="s">
        <v>299</v>
      </c>
      <c r="B165" s="3" t="s">
        <v>19</v>
      </c>
      <c r="C165" s="6" t="s">
        <v>103</v>
      </c>
      <c r="D165" s="6" t="s">
        <v>762</v>
      </c>
      <c r="E165" s="6" t="s">
        <v>109</v>
      </c>
      <c r="F165" s="6" t="s">
        <v>120</v>
      </c>
      <c r="G165" s="7">
        <v>1</v>
      </c>
      <c r="H165" s="9">
        <v>15</v>
      </c>
      <c r="I165" s="9">
        <v>30</v>
      </c>
      <c r="J165" s="9">
        <v>15</v>
      </c>
      <c r="K165" s="9">
        <v>30</v>
      </c>
      <c r="L165" s="9">
        <v>15</v>
      </c>
      <c r="M165" s="6" t="s">
        <v>1028</v>
      </c>
      <c r="N165" s="6">
        <v>3</v>
      </c>
      <c r="O165" s="7">
        <f t="shared" si="4"/>
        <v>18</v>
      </c>
      <c r="P165" s="6" t="s">
        <v>121</v>
      </c>
      <c r="Q165" t="str">
        <f t="shared" si="5"/>
        <v>Apr-2025</v>
      </c>
    </row>
    <row r="166" spans="1:17">
      <c r="A166" s="7" t="s">
        <v>300</v>
      </c>
      <c r="B166" s="3" t="s">
        <v>38</v>
      </c>
      <c r="C166" s="6" t="s">
        <v>104</v>
      </c>
      <c r="D166" s="6" t="s">
        <v>794</v>
      </c>
      <c r="E166" s="6" t="s">
        <v>117</v>
      </c>
      <c r="F166" s="6" t="s">
        <v>120</v>
      </c>
      <c r="G166" s="7">
        <v>7</v>
      </c>
      <c r="H166" s="9">
        <v>18</v>
      </c>
      <c r="I166" s="9">
        <v>40</v>
      </c>
      <c r="J166" s="9">
        <v>126</v>
      </c>
      <c r="K166" s="9">
        <v>280</v>
      </c>
      <c r="L166" s="9">
        <v>154</v>
      </c>
      <c r="M166" s="6" t="s">
        <v>1028</v>
      </c>
      <c r="N166" s="6">
        <v>3</v>
      </c>
      <c r="O166" s="7">
        <f t="shared" si="4"/>
        <v>25</v>
      </c>
      <c r="P166" s="6" t="s">
        <v>122</v>
      </c>
      <c r="Q166" t="str">
        <f t="shared" si="5"/>
        <v>Jun-2025</v>
      </c>
    </row>
    <row r="167" spans="1:17">
      <c r="A167" s="7" t="s">
        <v>301</v>
      </c>
      <c r="B167" s="3" t="s">
        <v>26</v>
      </c>
      <c r="C167" s="6" t="s">
        <v>104</v>
      </c>
      <c r="D167" s="6" t="s">
        <v>795</v>
      </c>
      <c r="E167" s="6" t="s">
        <v>109</v>
      </c>
      <c r="F167" s="6" t="s">
        <v>120</v>
      </c>
      <c r="G167" s="7">
        <v>1</v>
      </c>
      <c r="H167" s="9">
        <v>15</v>
      </c>
      <c r="I167" s="9">
        <v>30</v>
      </c>
      <c r="J167" s="9">
        <v>15</v>
      </c>
      <c r="K167" s="9">
        <v>30</v>
      </c>
      <c r="L167" s="9">
        <v>15</v>
      </c>
      <c r="M167" s="6" t="s">
        <v>1028</v>
      </c>
      <c r="N167" s="6">
        <v>5</v>
      </c>
      <c r="O167" s="7">
        <f t="shared" si="4"/>
        <v>19</v>
      </c>
      <c r="P167" s="6" t="s">
        <v>122</v>
      </c>
      <c r="Q167" t="str">
        <f t="shared" si="5"/>
        <v>May-2025</v>
      </c>
    </row>
    <row r="168" spans="1:17">
      <c r="A168" s="7" t="s">
        <v>302</v>
      </c>
      <c r="B168" s="3" t="s">
        <v>63</v>
      </c>
      <c r="C168" s="6" t="s">
        <v>104</v>
      </c>
      <c r="D168" s="6" t="s">
        <v>796</v>
      </c>
      <c r="E168" s="6" t="s">
        <v>110</v>
      </c>
      <c r="F168" s="6" t="s">
        <v>120</v>
      </c>
      <c r="G168" s="7">
        <v>5</v>
      </c>
      <c r="H168" s="9">
        <v>5</v>
      </c>
      <c r="I168" s="9">
        <v>10</v>
      </c>
      <c r="J168" s="9">
        <v>25</v>
      </c>
      <c r="K168" s="9">
        <v>50</v>
      </c>
      <c r="L168" s="9">
        <v>25</v>
      </c>
      <c r="M168" s="6" t="s">
        <v>1029</v>
      </c>
      <c r="N168" s="6">
        <v>2</v>
      </c>
      <c r="O168" s="7">
        <f t="shared" si="4"/>
        <v>30</v>
      </c>
      <c r="P168" s="6" t="s">
        <v>122</v>
      </c>
      <c r="Q168" t="str">
        <f t="shared" si="5"/>
        <v>Jul-2025</v>
      </c>
    </row>
    <row r="169" spans="1:17">
      <c r="A169" s="7" t="s">
        <v>303</v>
      </c>
      <c r="B169" s="3" t="s">
        <v>93</v>
      </c>
      <c r="C169" s="6" t="s">
        <v>104</v>
      </c>
      <c r="D169" s="6" t="s">
        <v>797</v>
      </c>
      <c r="E169" s="6" t="s">
        <v>106</v>
      </c>
      <c r="F169" s="6" t="s">
        <v>118</v>
      </c>
      <c r="G169" s="7">
        <v>1</v>
      </c>
      <c r="H169" s="9">
        <v>12</v>
      </c>
      <c r="I169" s="9">
        <v>25</v>
      </c>
      <c r="J169" s="9">
        <v>12</v>
      </c>
      <c r="K169" s="9">
        <v>25</v>
      </c>
      <c r="L169" s="9">
        <v>13</v>
      </c>
      <c r="M169" s="6" t="s">
        <v>1027</v>
      </c>
      <c r="N169" s="6">
        <v>4</v>
      </c>
      <c r="O169" s="7">
        <f t="shared" si="4"/>
        <v>30</v>
      </c>
      <c r="P169" s="6" t="s">
        <v>122</v>
      </c>
      <c r="Q169" t="str">
        <f t="shared" si="5"/>
        <v>Jul-2025</v>
      </c>
    </row>
    <row r="170" spans="1:17">
      <c r="A170" s="7" t="s">
        <v>304</v>
      </c>
      <c r="B170" s="3" t="s">
        <v>73</v>
      </c>
      <c r="C170" s="6" t="s">
        <v>105</v>
      </c>
      <c r="D170" s="6" t="s">
        <v>798</v>
      </c>
      <c r="E170" s="6" t="s">
        <v>108</v>
      </c>
      <c r="F170" s="6" t="s">
        <v>119</v>
      </c>
      <c r="G170" s="7">
        <v>10</v>
      </c>
      <c r="H170" s="9">
        <v>25</v>
      </c>
      <c r="I170" s="9">
        <v>45</v>
      </c>
      <c r="J170" s="9">
        <v>250</v>
      </c>
      <c r="K170" s="9">
        <v>450</v>
      </c>
      <c r="L170" s="9">
        <v>200</v>
      </c>
      <c r="M170" s="6" t="s">
        <v>1027</v>
      </c>
      <c r="N170" s="6">
        <v>3</v>
      </c>
      <c r="O170" s="7">
        <f t="shared" si="4"/>
        <v>24</v>
      </c>
      <c r="P170" s="6" t="s">
        <v>123</v>
      </c>
      <c r="Q170" t="str">
        <f t="shared" si="5"/>
        <v>Jun-2025</v>
      </c>
    </row>
    <row r="171" spans="1:17">
      <c r="A171" s="7" t="s">
        <v>305</v>
      </c>
      <c r="B171" s="3" t="s">
        <v>52</v>
      </c>
      <c r="C171" s="6" t="s">
        <v>103</v>
      </c>
      <c r="D171" s="6" t="s">
        <v>799</v>
      </c>
      <c r="E171" s="6" t="s">
        <v>107</v>
      </c>
      <c r="F171" s="6" t="s">
        <v>118</v>
      </c>
      <c r="G171" s="7">
        <v>3</v>
      </c>
      <c r="H171" s="9">
        <v>10</v>
      </c>
      <c r="I171" s="9">
        <v>22</v>
      </c>
      <c r="J171" s="9">
        <v>30</v>
      </c>
      <c r="K171" s="9">
        <v>66</v>
      </c>
      <c r="L171" s="9">
        <v>36</v>
      </c>
      <c r="M171" s="6" t="s">
        <v>1029</v>
      </c>
      <c r="N171" s="6">
        <v>5</v>
      </c>
      <c r="O171" s="7">
        <f t="shared" si="4"/>
        <v>19</v>
      </c>
      <c r="P171" s="6" t="s">
        <v>122</v>
      </c>
      <c r="Q171" t="str">
        <f t="shared" si="5"/>
        <v>May-2025</v>
      </c>
    </row>
    <row r="172" spans="1:17">
      <c r="A172" s="7" t="s">
        <v>306</v>
      </c>
      <c r="B172" s="3" t="s">
        <v>66</v>
      </c>
      <c r="C172" s="6" t="s">
        <v>103</v>
      </c>
      <c r="D172" s="6" t="s">
        <v>733</v>
      </c>
      <c r="E172" s="6" t="s">
        <v>109</v>
      </c>
      <c r="F172" s="6" t="s">
        <v>120</v>
      </c>
      <c r="G172" s="7">
        <v>10</v>
      </c>
      <c r="H172" s="9">
        <v>15</v>
      </c>
      <c r="I172" s="9">
        <v>30</v>
      </c>
      <c r="J172" s="9">
        <v>150</v>
      </c>
      <c r="K172" s="9">
        <v>300</v>
      </c>
      <c r="L172" s="9">
        <v>150</v>
      </c>
      <c r="M172" s="6" t="s">
        <v>1028</v>
      </c>
      <c r="N172" s="6">
        <v>4</v>
      </c>
      <c r="O172" s="7">
        <f t="shared" si="4"/>
        <v>20</v>
      </c>
      <c r="P172" s="6" t="s">
        <v>122</v>
      </c>
      <c r="Q172" t="str">
        <f t="shared" si="5"/>
        <v>May-2025</v>
      </c>
    </row>
    <row r="173" spans="1:17">
      <c r="A173" s="7" t="s">
        <v>307</v>
      </c>
      <c r="B173" s="3" t="s">
        <v>61</v>
      </c>
      <c r="C173" s="6" t="s">
        <v>104</v>
      </c>
      <c r="D173" s="6" t="s">
        <v>777</v>
      </c>
      <c r="E173" s="6" t="s">
        <v>113</v>
      </c>
      <c r="F173" s="6" t="s">
        <v>119</v>
      </c>
      <c r="G173" s="7">
        <v>6</v>
      </c>
      <c r="H173" s="9">
        <v>8</v>
      </c>
      <c r="I173" s="9">
        <v>20</v>
      </c>
      <c r="J173" s="9">
        <v>48</v>
      </c>
      <c r="K173" s="9">
        <v>120</v>
      </c>
      <c r="L173" s="9">
        <v>72</v>
      </c>
      <c r="M173" s="6" t="s">
        <v>1027</v>
      </c>
      <c r="N173" s="6">
        <v>5</v>
      </c>
      <c r="O173" s="7">
        <f t="shared" si="4"/>
        <v>18</v>
      </c>
      <c r="P173" s="6" t="s">
        <v>122</v>
      </c>
      <c r="Q173" t="str">
        <f t="shared" si="5"/>
        <v>May-2025</v>
      </c>
    </row>
    <row r="174" spans="1:17">
      <c r="A174" s="7" t="s">
        <v>308</v>
      </c>
      <c r="B174" s="3" t="s">
        <v>69</v>
      </c>
      <c r="C174" s="6" t="s">
        <v>103</v>
      </c>
      <c r="D174" s="6" t="s">
        <v>800</v>
      </c>
      <c r="E174" s="6" t="s">
        <v>111</v>
      </c>
      <c r="F174" s="6" t="s">
        <v>118</v>
      </c>
      <c r="G174" s="7">
        <v>3</v>
      </c>
      <c r="H174" s="9">
        <v>10</v>
      </c>
      <c r="I174" s="9">
        <v>22</v>
      </c>
      <c r="J174" s="9">
        <v>30</v>
      </c>
      <c r="K174" s="9">
        <v>66</v>
      </c>
      <c r="L174" s="9">
        <v>36</v>
      </c>
      <c r="M174" s="6" t="s">
        <v>1029</v>
      </c>
      <c r="N174" s="6">
        <v>4</v>
      </c>
      <c r="O174" s="7">
        <f t="shared" si="4"/>
        <v>27</v>
      </c>
      <c r="P174" s="6" t="s">
        <v>121</v>
      </c>
      <c r="Q174" t="str">
        <f t="shared" si="5"/>
        <v>Jul-2025</v>
      </c>
    </row>
    <row r="175" spans="1:17">
      <c r="A175" s="7" t="s">
        <v>309</v>
      </c>
      <c r="B175" s="3" t="s">
        <v>38</v>
      </c>
      <c r="C175" s="6" t="s">
        <v>103</v>
      </c>
      <c r="D175" s="6" t="s">
        <v>801</v>
      </c>
      <c r="E175" s="6" t="s">
        <v>107</v>
      </c>
      <c r="F175" s="6" t="s">
        <v>118</v>
      </c>
      <c r="G175" s="7">
        <v>7</v>
      </c>
      <c r="H175" s="9">
        <v>10</v>
      </c>
      <c r="I175" s="9">
        <v>22</v>
      </c>
      <c r="J175" s="9">
        <v>70</v>
      </c>
      <c r="K175" s="9">
        <v>154</v>
      </c>
      <c r="L175" s="9">
        <v>84</v>
      </c>
      <c r="M175" s="6" t="s">
        <v>1027</v>
      </c>
      <c r="N175" s="6">
        <v>3</v>
      </c>
      <c r="O175" s="7">
        <f t="shared" si="4"/>
        <v>25</v>
      </c>
      <c r="P175" s="6" t="s">
        <v>121</v>
      </c>
      <c r="Q175" t="str">
        <f t="shared" si="5"/>
        <v>Jun-2025</v>
      </c>
    </row>
    <row r="176" spans="1:17">
      <c r="A176" s="7" t="s">
        <v>310</v>
      </c>
      <c r="B176" s="3" t="s">
        <v>32</v>
      </c>
      <c r="C176" s="6" t="s">
        <v>104</v>
      </c>
      <c r="D176" s="6" t="s">
        <v>802</v>
      </c>
      <c r="E176" s="6" t="s">
        <v>109</v>
      </c>
      <c r="F176" s="6" t="s">
        <v>120</v>
      </c>
      <c r="G176" s="7">
        <v>8</v>
      </c>
      <c r="H176" s="9">
        <v>15</v>
      </c>
      <c r="I176" s="9">
        <v>30</v>
      </c>
      <c r="J176" s="9">
        <v>120</v>
      </c>
      <c r="K176" s="9">
        <v>240</v>
      </c>
      <c r="L176" s="9">
        <v>120</v>
      </c>
      <c r="M176" s="6" t="s">
        <v>1027</v>
      </c>
      <c r="N176" s="6">
        <v>4</v>
      </c>
      <c r="O176" s="7">
        <f t="shared" si="4"/>
        <v>20</v>
      </c>
      <c r="P176" s="6" t="s">
        <v>123</v>
      </c>
      <c r="Q176" t="str">
        <f t="shared" si="5"/>
        <v>May-2025</v>
      </c>
    </row>
    <row r="177" spans="1:17">
      <c r="A177" s="7" t="s">
        <v>311</v>
      </c>
      <c r="B177" s="3" t="s">
        <v>25</v>
      </c>
      <c r="C177" s="6" t="s">
        <v>105</v>
      </c>
      <c r="D177" s="6" t="s">
        <v>803</v>
      </c>
      <c r="E177" s="6" t="s">
        <v>112</v>
      </c>
      <c r="F177" s="6" t="s">
        <v>118</v>
      </c>
      <c r="G177" s="7">
        <v>2</v>
      </c>
      <c r="H177" s="9">
        <v>12</v>
      </c>
      <c r="I177" s="9">
        <v>28</v>
      </c>
      <c r="J177" s="9">
        <v>24</v>
      </c>
      <c r="K177" s="9">
        <v>56</v>
      </c>
      <c r="L177" s="9">
        <v>32</v>
      </c>
      <c r="M177" s="6" t="s">
        <v>1029</v>
      </c>
      <c r="N177" s="6">
        <v>4</v>
      </c>
      <c r="O177" s="7">
        <f t="shared" si="4"/>
        <v>26</v>
      </c>
      <c r="P177" s="6" t="s">
        <v>123</v>
      </c>
      <c r="Q177" t="str">
        <f t="shared" si="5"/>
        <v>Jun-2025</v>
      </c>
    </row>
    <row r="178" spans="1:17">
      <c r="A178" s="7" t="s">
        <v>312</v>
      </c>
      <c r="B178" s="3" t="s">
        <v>17</v>
      </c>
      <c r="C178" s="6" t="s">
        <v>104</v>
      </c>
      <c r="D178" s="6" t="s">
        <v>804</v>
      </c>
      <c r="E178" s="6" t="s">
        <v>107</v>
      </c>
      <c r="F178" s="6" t="s">
        <v>118</v>
      </c>
      <c r="G178" s="7">
        <v>5</v>
      </c>
      <c r="H178" s="9">
        <v>10</v>
      </c>
      <c r="I178" s="9">
        <v>22</v>
      </c>
      <c r="J178" s="9">
        <v>50</v>
      </c>
      <c r="K178" s="9">
        <v>110</v>
      </c>
      <c r="L178" s="9">
        <v>60</v>
      </c>
      <c r="M178" s="6" t="s">
        <v>1028</v>
      </c>
      <c r="N178" s="6">
        <v>1</v>
      </c>
      <c r="O178" s="7">
        <f t="shared" si="4"/>
        <v>22</v>
      </c>
      <c r="P178" s="6" t="s">
        <v>121</v>
      </c>
      <c r="Q178" t="str">
        <f t="shared" si="5"/>
        <v>May-2025</v>
      </c>
    </row>
    <row r="179" spans="1:17">
      <c r="A179" s="7" t="s">
        <v>313</v>
      </c>
      <c r="B179" s="3" t="s">
        <v>61</v>
      </c>
      <c r="C179" s="6" t="s">
        <v>105</v>
      </c>
      <c r="D179" s="6" t="s">
        <v>805</v>
      </c>
      <c r="E179" s="6" t="s">
        <v>117</v>
      </c>
      <c r="F179" s="6" t="s">
        <v>120</v>
      </c>
      <c r="G179" s="7">
        <v>10</v>
      </c>
      <c r="H179" s="9">
        <v>18</v>
      </c>
      <c r="I179" s="9">
        <v>40</v>
      </c>
      <c r="J179" s="9">
        <v>180</v>
      </c>
      <c r="K179" s="9">
        <v>400</v>
      </c>
      <c r="L179" s="9">
        <v>220</v>
      </c>
      <c r="M179" s="6" t="s">
        <v>1028</v>
      </c>
      <c r="N179" s="6">
        <v>1</v>
      </c>
      <c r="O179" s="7">
        <f t="shared" si="4"/>
        <v>18</v>
      </c>
      <c r="P179" s="6" t="s">
        <v>122</v>
      </c>
      <c r="Q179" t="str">
        <f t="shared" si="5"/>
        <v>May-2025</v>
      </c>
    </row>
    <row r="180" spans="1:17">
      <c r="A180" s="7" t="s">
        <v>314</v>
      </c>
      <c r="B180" s="3" t="s">
        <v>101</v>
      </c>
      <c r="C180" s="6" t="s">
        <v>104</v>
      </c>
      <c r="D180" s="6" t="s">
        <v>806</v>
      </c>
      <c r="E180" s="6" t="s">
        <v>109</v>
      </c>
      <c r="F180" s="6" t="s">
        <v>120</v>
      </c>
      <c r="G180" s="7">
        <v>10</v>
      </c>
      <c r="H180" s="9">
        <v>15</v>
      </c>
      <c r="I180" s="9">
        <v>30</v>
      </c>
      <c r="J180" s="9">
        <v>150</v>
      </c>
      <c r="K180" s="9">
        <v>300</v>
      </c>
      <c r="L180" s="9">
        <v>150</v>
      </c>
      <c r="M180" s="6" t="s">
        <v>1029</v>
      </c>
      <c r="N180" s="6">
        <v>1</v>
      </c>
      <c r="O180" s="7">
        <f t="shared" si="4"/>
        <v>20</v>
      </c>
      <c r="P180" s="6" t="s">
        <v>121</v>
      </c>
      <c r="Q180" t="str">
        <f t="shared" si="5"/>
        <v>May-2025</v>
      </c>
    </row>
    <row r="181" spans="1:17">
      <c r="A181" s="7" t="s">
        <v>315</v>
      </c>
      <c r="B181" s="3" t="s">
        <v>59</v>
      </c>
      <c r="C181" s="6" t="s">
        <v>105</v>
      </c>
      <c r="D181" s="6" t="s">
        <v>807</v>
      </c>
      <c r="E181" s="6" t="s">
        <v>117</v>
      </c>
      <c r="F181" s="6" t="s">
        <v>120</v>
      </c>
      <c r="G181" s="7">
        <v>6</v>
      </c>
      <c r="H181" s="9">
        <v>18</v>
      </c>
      <c r="I181" s="9">
        <v>40</v>
      </c>
      <c r="J181" s="9">
        <v>108</v>
      </c>
      <c r="K181" s="9">
        <v>240</v>
      </c>
      <c r="L181" s="9">
        <v>132</v>
      </c>
      <c r="M181" s="6" t="s">
        <v>1029</v>
      </c>
      <c r="N181" s="6">
        <v>3</v>
      </c>
      <c r="O181" s="7">
        <f t="shared" si="4"/>
        <v>28</v>
      </c>
      <c r="P181" s="6" t="s">
        <v>122</v>
      </c>
      <c r="Q181" t="str">
        <f t="shared" si="5"/>
        <v>Jul-2025</v>
      </c>
    </row>
    <row r="182" spans="1:17">
      <c r="A182" s="7" t="s">
        <v>316</v>
      </c>
      <c r="B182" s="3" t="s">
        <v>19</v>
      </c>
      <c r="C182" s="6" t="s">
        <v>103</v>
      </c>
      <c r="D182" s="6" t="s">
        <v>808</v>
      </c>
      <c r="E182" s="6" t="s">
        <v>109</v>
      </c>
      <c r="F182" s="6" t="s">
        <v>120</v>
      </c>
      <c r="G182" s="7">
        <v>8</v>
      </c>
      <c r="H182" s="9">
        <v>15</v>
      </c>
      <c r="I182" s="9">
        <v>30</v>
      </c>
      <c r="J182" s="9">
        <v>120</v>
      </c>
      <c r="K182" s="9">
        <v>240</v>
      </c>
      <c r="L182" s="9">
        <v>120</v>
      </c>
      <c r="M182" s="6" t="s">
        <v>1028</v>
      </c>
      <c r="N182" s="6">
        <v>5</v>
      </c>
      <c r="O182" s="7">
        <f t="shared" si="4"/>
        <v>18</v>
      </c>
      <c r="P182" s="6" t="s">
        <v>123</v>
      </c>
      <c r="Q182" t="str">
        <f t="shared" si="5"/>
        <v>Apr-2025</v>
      </c>
    </row>
    <row r="183" spans="1:17">
      <c r="A183" s="7" t="s">
        <v>317</v>
      </c>
      <c r="B183" s="3" t="s">
        <v>73</v>
      </c>
      <c r="C183" s="6" t="s">
        <v>105</v>
      </c>
      <c r="D183" s="6" t="s">
        <v>809</v>
      </c>
      <c r="E183" s="6" t="s">
        <v>106</v>
      </c>
      <c r="F183" s="6" t="s">
        <v>118</v>
      </c>
      <c r="G183" s="7">
        <v>2</v>
      </c>
      <c r="H183" s="9">
        <v>12</v>
      </c>
      <c r="I183" s="9">
        <v>25</v>
      </c>
      <c r="J183" s="9">
        <v>24</v>
      </c>
      <c r="K183" s="9">
        <v>50</v>
      </c>
      <c r="L183" s="9">
        <v>26</v>
      </c>
      <c r="M183" s="6" t="s">
        <v>1029</v>
      </c>
      <c r="N183" s="6">
        <v>2</v>
      </c>
      <c r="O183" s="7">
        <f t="shared" si="4"/>
        <v>24</v>
      </c>
      <c r="P183" s="6" t="s">
        <v>123</v>
      </c>
      <c r="Q183" t="str">
        <f t="shared" si="5"/>
        <v>Jun-2025</v>
      </c>
    </row>
    <row r="184" spans="1:17">
      <c r="A184" s="7" t="s">
        <v>318</v>
      </c>
      <c r="B184" s="3" t="s">
        <v>52</v>
      </c>
      <c r="C184" s="6" t="s">
        <v>104</v>
      </c>
      <c r="D184" s="6" t="s">
        <v>810</v>
      </c>
      <c r="E184" s="6" t="s">
        <v>117</v>
      </c>
      <c r="F184" s="6" t="s">
        <v>120</v>
      </c>
      <c r="G184" s="7">
        <v>8</v>
      </c>
      <c r="H184" s="9">
        <v>18</v>
      </c>
      <c r="I184" s="9">
        <v>40</v>
      </c>
      <c r="J184" s="9">
        <v>144</v>
      </c>
      <c r="K184" s="9">
        <v>320</v>
      </c>
      <c r="L184" s="9">
        <v>176</v>
      </c>
      <c r="M184" s="6" t="s">
        <v>1029</v>
      </c>
      <c r="N184" s="6">
        <v>5</v>
      </c>
      <c r="O184" s="7">
        <f t="shared" si="4"/>
        <v>19</v>
      </c>
      <c r="P184" s="6" t="s">
        <v>123</v>
      </c>
      <c r="Q184" t="str">
        <f t="shared" si="5"/>
        <v>May-2025</v>
      </c>
    </row>
    <row r="185" spans="1:17">
      <c r="A185" s="7" t="s">
        <v>319</v>
      </c>
      <c r="B185" s="3" t="s">
        <v>53</v>
      </c>
      <c r="C185" s="6" t="s">
        <v>103</v>
      </c>
      <c r="D185" s="6" t="s">
        <v>811</v>
      </c>
      <c r="E185" s="6" t="s">
        <v>110</v>
      </c>
      <c r="F185" s="6" t="s">
        <v>120</v>
      </c>
      <c r="G185" s="7">
        <v>4</v>
      </c>
      <c r="H185" s="9">
        <v>5</v>
      </c>
      <c r="I185" s="9">
        <v>10</v>
      </c>
      <c r="J185" s="9">
        <v>20</v>
      </c>
      <c r="K185" s="9">
        <v>40</v>
      </c>
      <c r="L185" s="9">
        <v>20</v>
      </c>
      <c r="M185" s="6" t="s">
        <v>1028</v>
      </c>
      <c r="N185" s="6">
        <v>5</v>
      </c>
      <c r="O185" s="7">
        <f t="shared" si="4"/>
        <v>19</v>
      </c>
      <c r="P185" s="6" t="s">
        <v>123</v>
      </c>
      <c r="Q185" t="str">
        <f t="shared" si="5"/>
        <v>May-2025</v>
      </c>
    </row>
    <row r="186" spans="1:17">
      <c r="A186" s="7" t="s">
        <v>320</v>
      </c>
      <c r="B186" s="3" t="s">
        <v>71</v>
      </c>
      <c r="C186" s="6" t="s">
        <v>104</v>
      </c>
      <c r="D186" s="6" t="s">
        <v>743</v>
      </c>
      <c r="E186" s="6" t="s">
        <v>117</v>
      </c>
      <c r="F186" s="6" t="s">
        <v>120</v>
      </c>
      <c r="G186" s="7">
        <v>7</v>
      </c>
      <c r="H186" s="9">
        <v>18</v>
      </c>
      <c r="I186" s="9">
        <v>40</v>
      </c>
      <c r="J186" s="9">
        <v>126</v>
      </c>
      <c r="K186" s="9">
        <v>280</v>
      </c>
      <c r="L186" s="9">
        <v>154</v>
      </c>
      <c r="M186" s="6" t="s">
        <v>1029</v>
      </c>
      <c r="N186" s="6">
        <v>5</v>
      </c>
      <c r="O186" s="7">
        <f t="shared" si="4"/>
        <v>23</v>
      </c>
      <c r="P186" s="6" t="s">
        <v>121</v>
      </c>
      <c r="Q186" t="str">
        <f t="shared" si="5"/>
        <v>Jun-2025</v>
      </c>
    </row>
    <row r="187" spans="1:17">
      <c r="A187" s="7" t="s">
        <v>321</v>
      </c>
      <c r="B187" s="3" t="s">
        <v>92</v>
      </c>
      <c r="C187" s="6" t="s">
        <v>103</v>
      </c>
      <c r="D187" s="6" t="s">
        <v>812</v>
      </c>
      <c r="E187" s="6" t="s">
        <v>111</v>
      </c>
      <c r="F187" s="6" t="s">
        <v>118</v>
      </c>
      <c r="G187" s="7">
        <v>5</v>
      </c>
      <c r="H187" s="9">
        <v>10</v>
      </c>
      <c r="I187" s="9">
        <v>22</v>
      </c>
      <c r="J187" s="9">
        <v>50</v>
      </c>
      <c r="K187" s="9">
        <v>110</v>
      </c>
      <c r="L187" s="9">
        <v>60</v>
      </c>
      <c r="M187" s="6" t="s">
        <v>1028</v>
      </c>
      <c r="N187" s="6">
        <v>4</v>
      </c>
      <c r="O187" s="7">
        <f t="shared" si="4"/>
        <v>27</v>
      </c>
      <c r="P187" s="6" t="s">
        <v>123</v>
      </c>
      <c r="Q187" t="str">
        <f t="shared" si="5"/>
        <v>Jul-2025</v>
      </c>
    </row>
    <row r="188" spans="1:17">
      <c r="A188" s="7" t="s">
        <v>322</v>
      </c>
      <c r="B188" s="3" t="s">
        <v>68</v>
      </c>
      <c r="C188" s="6" t="s">
        <v>104</v>
      </c>
      <c r="D188" s="6" t="s">
        <v>813</v>
      </c>
      <c r="E188" s="6" t="s">
        <v>112</v>
      </c>
      <c r="F188" s="6" t="s">
        <v>118</v>
      </c>
      <c r="G188" s="7">
        <v>8</v>
      </c>
      <c r="H188" s="9">
        <v>12</v>
      </c>
      <c r="I188" s="9">
        <v>28</v>
      </c>
      <c r="J188" s="9">
        <v>96</v>
      </c>
      <c r="K188" s="9">
        <v>224</v>
      </c>
      <c r="L188" s="9">
        <v>128</v>
      </c>
      <c r="M188" s="6" t="s">
        <v>1028</v>
      </c>
      <c r="N188" s="6">
        <v>4</v>
      </c>
      <c r="O188" s="7">
        <f t="shared" si="4"/>
        <v>28</v>
      </c>
      <c r="P188" s="6" t="s">
        <v>122</v>
      </c>
      <c r="Q188" t="str">
        <f t="shared" si="5"/>
        <v>Jul-2025</v>
      </c>
    </row>
    <row r="189" spans="1:17">
      <c r="A189" s="7" t="s">
        <v>323</v>
      </c>
      <c r="B189" s="3" t="s">
        <v>100</v>
      </c>
      <c r="C189" s="6" t="s">
        <v>104</v>
      </c>
      <c r="D189" s="6" t="s">
        <v>813</v>
      </c>
      <c r="E189" s="6" t="s">
        <v>113</v>
      </c>
      <c r="F189" s="6" t="s">
        <v>119</v>
      </c>
      <c r="G189" s="7">
        <v>7</v>
      </c>
      <c r="H189" s="9">
        <v>8</v>
      </c>
      <c r="I189" s="9">
        <v>20</v>
      </c>
      <c r="J189" s="9">
        <v>56</v>
      </c>
      <c r="K189" s="9">
        <v>140</v>
      </c>
      <c r="L189" s="9">
        <v>84</v>
      </c>
      <c r="M189" s="6" t="s">
        <v>1029</v>
      </c>
      <c r="N189" s="6">
        <v>2</v>
      </c>
      <c r="O189" s="7">
        <f t="shared" si="4"/>
        <v>22</v>
      </c>
      <c r="P189" s="6" t="s">
        <v>123</v>
      </c>
      <c r="Q189" t="str">
        <f t="shared" si="5"/>
        <v>Jun-2025</v>
      </c>
    </row>
    <row r="190" spans="1:17">
      <c r="A190" s="7" t="s">
        <v>324</v>
      </c>
      <c r="B190" s="3" t="s">
        <v>68</v>
      </c>
      <c r="C190" s="6" t="s">
        <v>105</v>
      </c>
      <c r="D190" s="6" t="s">
        <v>814</v>
      </c>
      <c r="E190" s="6" t="s">
        <v>114</v>
      </c>
      <c r="F190" s="6" t="s">
        <v>119</v>
      </c>
      <c r="G190" s="7">
        <v>6</v>
      </c>
      <c r="H190" s="9">
        <v>20</v>
      </c>
      <c r="I190" s="9">
        <v>35</v>
      </c>
      <c r="J190" s="9">
        <v>120</v>
      </c>
      <c r="K190" s="9">
        <v>210</v>
      </c>
      <c r="L190" s="9">
        <v>90</v>
      </c>
      <c r="M190" s="6" t="s">
        <v>1027</v>
      </c>
      <c r="N190" s="6">
        <v>3</v>
      </c>
      <c r="O190" s="7">
        <f t="shared" si="4"/>
        <v>28</v>
      </c>
      <c r="P190" s="6" t="s">
        <v>121</v>
      </c>
      <c r="Q190" t="str">
        <f t="shared" si="5"/>
        <v>Jul-2025</v>
      </c>
    </row>
    <row r="191" spans="1:17">
      <c r="A191" s="7" t="s">
        <v>325</v>
      </c>
      <c r="B191" s="3" t="s">
        <v>80</v>
      </c>
      <c r="C191" s="6" t="s">
        <v>103</v>
      </c>
      <c r="D191" s="6" t="s">
        <v>815</v>
      </c>
      <c r="E191" s="6" t="s">
        <v>106</v>
      </c>
      <c r="F191" s="6" t="s">
        <v>118</v>
      </c>
      <c r="G191" s="7">
        <v>7</v>
      </c>
      <c r="H191" s="9">
        <v>12</v>
      </c>
      <c r="I191" s="9">
        <v>25</v>
      </c>
      <c r="J191" s="9">
        <v>84</v>
      </c>
      <c r="K191" s="9">
        <v>175</v>
      </c>
      <c r="L191" s="9">
        <v>91</v>
      </c>
      <c r="M191" s="6" t="s">
        <v>1029</v>
      </c>
      <c r="N191" s="6">
        <v>3</v>
      </c>
      <c r="O191" s="7">
        <f t="shared" si="4"/>
        <v>23</v>
      </c>
      <c r="P191" s="6" t="s">
        <v>122</v>
      </c>
      <c r="Q191" t="str">
        <f t="shared" si="5"/>
        <v>Jun-2025</v>
      </c>
    </row>
    <row r="192" spans="1:17">
      <c r="A192" s="7" t="s">
        <v>326</v>
      </c>
      <c r="B192" s="3" t="s">
        <v>66</v>
      </c>
      <c r="C192" s="6" t="s">
        <v>103</v>
      </c>
      <c r="D192" s="6" t="s">
        <v>680</v>
      </c>
      <c r="E192" s="6" t="s">
        <v>111</v>
      </c>
      <c r="F192" s="6" t="s">
        <v>118</v>
      </c>
      <c r="G192" s="7">
        <v>10</v>
      </c>
      <c r="H192" s="9">
        <v>10</v>
      </c>
      <c r="I192" s="9">
        <v>22</v>
      </c>
      <c r="J192" s="9">
        <v>100</v>
      </c>
      <c r="K192" s="9">
        <v>220</v>
      </c>
      <c r="L192" s="9">
        <v>120</v>
      </c>
      <c r="M192" s="6" t="s">
        <v>1028</v>
      </c>
      <c r="N192" s="6">
        <v>5</v>
      </c>
      <c r="O192" s="7">
        <f t="shared" si="4"/>
        <v>20</v>
      </c>
      <c r="P192" s="6" t="s">
        <v>121</v>
      </c>
      <c r="Q192" t="str">
        <f t="shared" si="5"/>
        <v>May-2025</v>
      </c>
    </row>
    <row r="193" spans="1:17">
      <c r="A193" s="7" t="s">
        <v>327</v>
      </c>
      <c r="B193" s="3" t="s">
        <v>48</v>
      </c>
      <c r="C193" s="6" t="s">
        <v>103</v>
      </c>
      <c r="D193" s="6" t="s">
        <v>816</v>
      </c>
      <c r="E193" s="6" t="s">
        <v>106</v>
      </c>
      <c r="F193" s="6" t="s">
        <v>118</v>
      </c>
      <c r="G193" s="7">
        <v>9</v>
      </c>
      <c r="H193" s="9">
        <v>12</v>
      </c>
      <c r="I193" s="9">
        <v>25</v>
      </c>
      <c r="J193" s="9">
        <v>108</v>
      </c>
      <c r="K193" s="9">
        <v>225</v>
      </c>
      <c r="L193" s="9">
        <v>117</v>
      </c>
      <c r="M193" s="6" t="s">
        <v>1027</v>
      </c>
      <c r="N193" s="6">
        <v>4</v>
      </c>
      <c r="O193" s="7">
        <f t="shared" si="4"/>
        <v>21</v>
      </c>
      <c r="P193" s="6" t="s">
        <v>121</v>
      </c>
      <c r="Q193" t="str">
        <f t="shared" si="5"/>
        <v>May-2025</v>
      </c>
    </row>
    <row r="194" spans="1:17">
      <c r="A194" s="7" t="s">
        <v>328</v>
      </c>
      <c r="B194" s="3" t="s">
        <v>13</v>
      </c>
      <c r="C194" s="6" t="s">
        <v>105</v>
      </c>
      <c r="D194" s="6" t="s">
        <v>817</v>
      </c>
      <c r="E194" s="6" t="s">
        <v>107</v>
      </c>
      <c r="F194" s="6" t="s">
        <v>118</v>
      </c>
      <c r="G194" s="7">
        <v>10</v>
      </c>
      <c r="H194" s="9">
        <v>10</v>
      </c>
      <c r="I194" s="9">
        <v>22</v>
      </c>
      <c r="J194" s="9">
        <v>100</v>
      </c>
      <c r="K194" s="9">
        <v>220</v>
      </c>
      <c r="L194" s="9">
        <v>120</v>
      </c>
      <c r="M194" s="6" t="s">
        <v>1027</v>
      </c>
      <c r="N194" s="6">
        <v>5</v>
      </c>
      <c r="O194" s="7">
        <f t="shared" ref="O194:O257" si="6">WEEKNUM(B194,2)</f>
        <v>21</v>
      </c>
      <c r="P194" s="6" t="s">
        <v>123</v>
      </c>
      <c r="Q194" t="str">
        <f t="shared" ref="Q194:Q257" si="7">TEXT(B194, "mmm-yyyy")</f>
        <v>May-2025</v>
      </c>
    </row>
    <row r="195" spans="1:17">
      <c r="A195" s="7" t="s">
        <v>329</v>
      </c>
      <c r="B195" s="3" t="s">
        <v>78</v>
      </c>
      <c r="C195" s="6" t="s">
        <v>103</v>
      </c>
      <c r="D195" s="6" t="s">
        <v>727</v>
      </c>
      <c r="E195" s="6" t="s">
        <v>114</v>
      </c>
      <c r="F195" s="6" t="s">
        <v>119</v>
      </c>
      <c r="G195" s="7">
        <v>1</v>
      </c>
      <c r="H195" s="9">
        <v>20</v>
      </c>
      <c r="I195" s="9">
        <v>35</v>
      </c>
      <c r="J195" s="9">
        <v>20</v>
      </c>
      <c r="K195" s="9">
        <v>35</v>
      </c>
      <c r="L195" s="9">
        <v>15</v>
      </c>
      <c r="M195" s="6" t="s">
        <v>1027</v>
      </c>
      <c r="N195" s="6">
        <v>2</v>
      </c>
      <c r="O195" s="7">
        <f t="shared" si="6"/>
        <v>18</v>
      </c>
      <c r="P195" s="6" t="s">
        <v>123</v>
      </c>
      <c r="Q195" t="str">
        <f t="shared" si="7"/>
        <v>May-2025</v>
      </c>
    </row>
    <row r="196" spans="1:17">
      <c r="A196" s="7" t="s">
        <v>330</v>
      </c>
      <c r="B196" s="3" t="s">
        <v>65</v>
      </c>
      <c r="C196" s="6" t="s">
        <v>103</v>
      </c>
      <c r="D196" s="6" t="s">
        <v>743</v>
      </c>
      <c r="E196" s="6" t="s">
        <v>106</v>
      </c>
      <c r="F196" s="6" t="s">
        <v>118</v>
      </c>
      <c r="G196" s="7">
        <v>10</v>
      </c>
      <c r="H196" s="9">
        <v>12</v>
      </c>
      <c r="I196" s="9">
        <v>25</v>
      </c>
      <c r="J196" s="9">
        <v>120</v>
      </c>
      <c r="K196" s="9">
        <v>250</v>
      </c>
      <c r="L196" s="9">
        <v>130</v>
      </c>
      <c r="M196" s="6" t="s">
        <v>1028</v>
      </c>
      <c r="N196" s="6">
        <v>5</v>
      </c>
      <c r="O196" s="7">
        <f t="shared" si="6"/>
        <v>29</v>
      </c>
      <c r="P196" s="6" t="s">
        <v>121</v>
      </c>
      <c r="Q196" t="str">
        <f t="shared" si="7"/>
        <v>Jul-2025</v>
      </c>
    </row>
    <row r="197" spans="1:17">
      <c r="A197" s="7" t="s">
        <v>331</v>
      </c>
      <c r="B197" s="3" t="s">
        <v>23</v>
      </c>
      <c r="C197" s="6" t="s">
        <v>103</v>
      </c>
      <c r="D197" s="6" t="s">
        <v>818</v>
      </c>
      <c r="E197" s="6" t="s">
        <v>116</v>
      </c>
      <c r="F197" s="6" t="s">
        <v>120</v>
      </c>
      <c r="G197" s="7">
        <v>10</v>
      </c>
      <c r="H197" s="9">
        <v>6</v>
      </c>
      <c r="I197" s="9">
        <v>14</v>
      </c>
      <c r="J197" s="9">
        <v>60</v>
      </c>
      <c r="K197" s="9">
        <v>140</v>
      </c>
      <c r="L197" s="9">
        <v>80</v>
      </c>
      <c r="M197" s="6" t="s">
        <v>1029</v>
      </c>
      <c r="N197" s="6">
        <v>3</v>
      </c>
      <c r="O197" s="7">
        <f t="shared" si="6"/>
        <v>21</v>
      </c>
      <c r="P197" s="6" t="s">
        <v>121</v>
      </c>
      <c r="Q197" t="str">
        <f t="shared" si="7"/>
        <v>May-2025</v>
      </c>
    </row>
    <row r="198" spans="1:17">
      <c r="A198" s="7" t="s">
        <v>332</v>
      </c>
      <c r="B198" s="3" t="s">
        <v>79</v>
      </c>
      <c r="C198" s="6" t="s">
        <v>103</v>
      </c>
      <c r="D198" s="6" t="s">
        <v>819</v>
      </c>
      <c r="E198" s="6" t="s">
        <v>112</v>
      </c>
      <c r="F198" s="6" t="s">
        <v>118</v>
      </c>
      <c r="G198" s="7">
        <v>2</v>
      </c>
      <c r="H198" s="9">
        <v>12</v>
      </c>
      <c r="I198" s="9">
        <v>28</v>
      </c>
      <c r="J198" s="9">
        <v>24</v>
      </c>
      <c r="K198" s="9">
        <v>56</v>
      </c>
      <c r="L198" s="9">
        <v>32</v>
      </c>
      <c r="M198" s="6" t="s">
        <v>1029</v>
      </c>
      <c r="N198" s="6">
        <v>3</v>
      </c>
      <c r="O198" s="7">
        <f t="shared" si="6"/>
        <v>24</v>
      </c>
      <c r="P198" s="6" t="s">
        <v>122</v>
      </c>
      <c r="Q198" t="str">
        <f t="shared" si="7"/>
        <v>Jun-2025</v>
      </c>
    </row>
    <row r="199" spans="1:17">
      <c r="A199" s="7" t="s">
        <v>333</v>
      </c>
      <c r="B199" s="3" t="s">
        <v>48</v>
      </c>
      <c r="C199" s="6" t="s">
        <v>104</v>
      </c>
      <c r="D199" s="6" t="s">
        <v>789</v>
      </c>
      <c r="E199" s="6" t="s">
        <v>108</v>
      </c>
      <c r="F199" s="6" t="s">
        <v>119</v>
      </c>
      <c r="G199" s="7">
        <v>8</v>
      </c>
      <c r="H199" s="9">
        <v>25</v>
      </c>
      <c r="I199" s="9">
        <v>45</v>
      </c>
      <c r="J199" s="9">
        <v>200</v>
      </c>
      <c r="K199" s="9">
        <v>360</v>
      </c>
      <c r="L199" s="9">
        <v>160</v>
      </c>
      <c r="M199" s="6" t="s">
        <v>1028</v>
      </c>
      <c r="N199" s="6">
        <v>5</v>
      </c>
      <c r="O199" s="7">
        <f t="shared" si="6"/>
        <v>21</v>
      </c>
      <c r="P199" s="6" t="s">
        <v>122</v>
      </c>
      <c r="Q199" t="str">
        <f t="shared" si="7"/>
        <v>May-2025</v>
      </c>
    </row>
    <row r="200" spans="1:17">
      <c r="A200" s="7" t="s">
        <v>334</v>
      </c>
      <c r="B200" s="3" t="s">
        <v>30</v>
      </c>
      <c r="C200" s="6" t="s">
        <v>105</v>
      </c>
      <c r="D200" s="6" t="s">
        <v>820</v>
      </c>
      <c r="E200" s="6" t="s">
        <v>107</v>
      </c>
      <c r="F200" s="6" t="s">
        <v>118</v>
      </c>
      <c r="G200" s="7">
        <v>6</v>
      </c>
      <c r="H200" s="9">
        <v>10</v>
      </c>
      <c r="I200" s="9">
        <v>22</v>
      </c>
      <c r="J200" s="9">
        <v>60</v>
      </c>
      <c r="K200" s="9">
        <v>132</v>
      </c>
      <c r="L200" s="9">
        <v>72</v>
      </c>
      <c r="M200" s="6" t="s">
        <v>1028</v>
      </c>
      <c r="N200" s="6">
        <v>5</v>
      </c>
      <c r="O200" s="7">
        <f t="shared" si="6"/>
        <v>30</v>
      </c>
      <c r="P200" s="6" t="s">
        <v>123</v>
      </c>
      <c r="Q200" t="str">
        <f t="shared" si="7"/>
        <v>Jul-2025</v>
      </c>
    </row>
    <row r="201" spans="1:17">
      <c r="A201" s="7" t="s">
        <v>335</v>
      </c>
      <c r="B201" s="3" t="s">
        <v>65</v>
      </c>
      <c r="C201" s="6" t="s">
        <v>104</v>
      </c>
      <c r="D201" s="6" t="s">
        <v>821</v>
      </c>
      <c r="E201" s="6" t="s">
        <v>107</v>
      </c>
      <c r="F201" s="6" t="s">
        <v>118</v>
      </c>
      <c r="G201" s="7">
        <v>2</v>
      </c>
      <c r="H201" s="9">
        <v>10</v>
      </c>
      <c r="I201" s="9">
        <v>22</v>
      </c>
      <c r="J201" s="9">
        <v>20</v>
      </c>
      <c r="K201" s="9">
        <v>44</v>
      </c>
      <c r="L201" s="9">
        <v>24</v>
      </c>
      <c r="M201" s="6" t="s">
        <v>1027</v>
      </c>
      <c r="N201" s="6">
        <v>5</v>
      </c>
      <c r="O201" s="7">
        <f t="shared" si="6"/>
        <v>29</v>
      </c>
      <c r="P201" s="6" t="s">
        <v>122</v>
      </c>
      <c r="Q201" t="str">
        <f t="shared" si="7"/>
        <v>Jul-2025</v>
      </c>
    </row>
    <row r="202" spans="1:17">
      <c r="A202" s="7" t="s">
        <v>336</v>
      </c>
      <c r="B202" s="3" t="s">
        <v>14</v>
      </c>
      <c r="C202" s="6" t="s">
        <v>105</v>
      </c>
      <c r="D202" s="6" t="s">
        <v>822</v>
      </c>
      <c r="E202" s="6" t="s">
        <v>107</v>
      </c>
      <c r="F202" s="6" t="s">
        <v>118</v>
      </c>
      <c r="G202" s="7">
        <v>5</v>
      </c>
      <c r="H202" s="9">
        <v>10</v>
      </c>
      <c r="I202" s="9">
        <v>22</v>
      </c>
      <c r="J202" s="9">
        <v>50</v>
      </c>
      <c r="K202" s="9">
        <v>110</v>
      </c>
      <c r="L202" s="9">
        <v>60</v>
      </c>
      <c r="M202" s="6" t="s">
        <v>1028</v>
      </c>
      <c r="N202" s="6">
        <v>1</v>
      </c>
      <c r="O202" s="7">
        <f t="shared" si="6"/>
        <v>27</v>
      </c>
      <c r="P202" s="6" t="s">
        <v>123</v>
      </c>
      <c r="Q202" t="str">
        <f t="shared" si="7"/>
        <v>Jun-2025</v>
      </c>
    </row>
    <row r="203" spans="1:17">
      <c r="A203" s="7" t="s">
        <v>337</v>
      </c>
      <c r="B203" s="3" t="s">
        <v>30</v>
      </c>
      <c r="C203" s="6" t="s">
        <v>104</v>
      </c>
      <c r="D203" s="6" t="s">
        <v>669</v>
      </c>
      <c r="E203" s="6" t="s">
        <v>110</v>
      </c>
      <c r="F203" s="6" t="s">
        <v>120</v>
      </c>
      <c r="G203" s="7">
        <v>3</v>
      </c>
      <c r="H203" s="9">
        <v>5</v>
      </c>
      <c r="I203" s="9">
        <v>10</v>
      </c>
      <c r="J203" s="9">
        <v>15</v>
      </c>
      <c r="K203" s="9">
        <v>30</v>
      </c>
      <c r="L203" s="9">
        <v>15</v>
      </c>
      <c r="M203" s="6" t="s">
        <v>1027</v>
      </c>
      <c r="N203" s="6">
        <v>5</v>
      </c>
      <c r="O203" s="7">
        <f t="shared" si="6"/>
        <v>30</v>
      </c>
      <c r="P203" s="6" t="s">
        <v>123</v>
      </c>
      <c r="Q203" t="str">
        <f t="shared" si="7"/>
        <v>Jul-2025</v>
      </c>
    </row>
    <row r="204" spans="1:17">
      <c r="A204" s="7" t="s">
        <v>338</v>
      </c>
      <c r="B204" s="3" t="s">
        <v>50</v>
      </c>
      <c r="C204" s="6" t="s">
        <v>104</v>
      </c>
      <c r="D204" s="6" t="s">
        <v>823</v>
      </c>
      <c r="E204" s="6" t="s">
        <v>116</v>
      </c>
      <c r="F204" s="6" t="s">
        <v>120</v>
      </c>
      <c r="G204" s="7">
        <v>8</v>
      </c>
      <c r="H204" s="9">
        <v>6</v>
      </c>
      <c r="I204" s="9">
        <v>14</v>
      </c>
      <c r="J204" s="9">
        <v>48</v>
      </c>
      <c r="K204" s="9">
        <v>112</v>
      </c>
      <c r="L204" s="9">
        <v>64</v>
      </c>
      <c r="M204" s="6" t="s">
        <v>1029</v>
      </c>
      <c r="N204" s="6">
        <v>2</v>
      </c>
      <c r="O204" s="7">
        <f t="shared" si="6"/>
        <v>28</v>
      </c>
      <c r="P204" s="6" t="s">
        <v>123</v>
      </c>
      <c r="Q204" t="str">
        <f t="shared" si="7"/>
        <v>Jul-2025</v>
      </c>
    </row>
    <row r="205" spans="1:17">
      <c r="A205" s="7" t="s">
        <v>339</v>
      </c>
      <c r="B205" s="3" t="s">
        <v>66</v>
      </c>
      <c r="C205" s="6" t="s">
        <v>103</v>
      </c>
      <c r="D205" s="6" t="s">
        <v>824</v>
      </c>
      <c r="E205" s="6" t="s">
        <v>113</v>
      </c>
      <c r="F205" s="6" t="s">
        <v>119</v>
      </c>
      <c r="G205" s="7">
        <v>2</v>
      </c>
      <c r="H205" s="9">
        <v>8</v>
      </c>
      <c r="I205" s="9">
        <v>20</v>
      </c>
      <c r="J205" s="9">
        <v>16</v>
      </c>
      <c r="K205" s="9">
        <v>40</v>
      </c>
      <c r="L205" s="9">
        <v>24</v>
      </c>
      <c r="M205" s="6" t="s">
        <v>1029</v>
      </c>
      <c r="N205" s="6">
        <v>5</v>
      </c>
      <c r="O205" s="7">
        <f t="shared" si="6"/>
        <v>20</v>
      </c>
      <c r="P205" s="6" t="s">
        <v>123</v>
      </c>
      <c r="Q205" t="str">
        <f t="shared" si="7"/>
        <v>May-2025</v>
      </c>
    </row>
    <row r="206" spans="1:17">
      <c r="A206" s="7" t="s">
        <v>340</v>
      </c>
      <c r="B206" s="3" t="s">
        <v>22</v>
      </c>
      <c r="C206" s="6" t="s">
        <v>103</v>
      </c>
      <c r="D206" s="6" t="s">
        <v>825</v>
      </c>
      <c r="E206" s="6" t="s">
        <v>115</v>
      </c>
      <c r="F206" s="6" t="s">
        <v>119</v>
      </c>
      <c r="G206" s="7">
        <v>9</v>
      </c>
      <c r="H206" s="9">
        <v>6</v>
      </c>
      <c r="I206" s="9">
        <v>12</v>
      </c>
      <c r="J206" s="9">
        <v>54</v>
      </c>
      <c r="K206" s="9">
        <v>108</v>
      </c>
      <c r="L206" s="9">
        <v>54</v>
      </c>
      <c r="M206" s="6" t="s">
        <v>1027</v>
      </c>
      <c r="N206" s="6">
        <v>1</v>
      </c>
      <c r="O206" s="7">
        <f t="shared" si="6"/>
        <v>29</v>
      </c>
      <c r="P206" s="6" t="s">
        <v>122</v>
      </c>
      <c r="Q206" t="str">
        <f t="shared" si="7"/>
        <v>Jul-2025</v>
      </c>
    </row>
    <row r="207" spans="1:17">
      <c r="A207" s="7" t="s">
        <v>341</v>
      </c>
      <c r="B207" s="3" t="s">
        <v>86</v>
      </c>
      <c r="C207" s="6" t="s">
        <v>103</v>
      </c>
      <c r="D207" s="6" t="s">
        <v>826</v>
      </c>
      <c r="E207" s="6" t="s">
        <v>110</v>
      </c>
      <c r="F207" s="6" t="s">
        <v>120</v>
      </c>
      <c r="G207" s="7">
        <v>1</v>
      </c>
      <c r="H207" s="9">
        <v>5</v>
      </c>
      <c r="I207" s="9">
        <v>10</v>
      </c>
      <c r="J207" s="9">
        <v>5</v>
      </c>
      <c r="K207" s="9">
        <v>10</v>
      </c>
      <c r="L207" s="9">
        <v>5</v>
      </c>
      <c r="M207" s="6" t="s">
        <v>1028</v>
      </c>
      <c r="N207" s="6">
        <v>3</v>
      </c>
      <c r="O207" s="7">
        <f t="shared" si="6"/>
        <v>25</v>
      </c>
      <c r="P207" s="6" t="s">
        <v>122</v>
      </c>
      <c r="Q207" t="str">
        <f t="shared" si="7"/>
        <v>Jun-2025</v>
      </c>
    </row>
    <row r="208" spans="1:17">
      <c r="A208" s="7" t="s">
        <v>342</v>
      </c>
      <c r="B208" s="3" t="s">
        <v>97</v>
      </c>
      <c r="C208" s="6" t="s">
        <v>103</v>
      </c>
      <c r="D208" s="6" t="s">
        <v>827</v>
      </c>
      <c r="E208" s="6" t="s">
        <v>107</v>
      </c>
      <c r="F208" s="6" t="s">
        <v>118</v>
      </c>
      <c r="G208" s="7">
        <v>7</v>
      </c>
      <c r="H208" s="9">
        <v>10</v>
      </c>
      <c r="I208" s="9">
        <v>22</v>
      </c>
      <c r="J208" s="9">
        <v>70</v>
      </c>
      <c r="K208" s="9">
        <v>154</v>
      </c>
      <c r="L208" s="9">
        <v>84</v>
      </c>
      <c r="M208" s="6" t="s">
        <v>1028</v>
      </c>
      <c r="N208" s="6">
        <v>5</v>
      </c>
      <c r="O208" s="7">
        <f t="shared" si="6"/>
        <v>24</v>
      </c>
      <c r="P208" s="6" t="s">
        <v>122</v>
      </c>
      <c r="Q208" t="str">
        <f t="shared" si="7"/>
        <v>Jun-2025</v>
      </c>
    </row>
    <row r="209" spans="1:17">
      <c r="A209" s="7" t="s">
        <v>343</v>
      </c>
      <c r="B209" s="3" t="s">
        <v>16</v>
      </c>
      <c r="C209" s="6" t="s">
        <v>103</v>
      </c>
      <c r="D209" s="6" t="s">
        <v>828</v>
      </c>
      <c r="E209" s="6" t="s">
        <v>113</v>
      </c>
      <c r="F209" s="6" t="s">
        <v>119</v>
      </c>
      <c r="G209" s="7">
        <v>1</v>
      </c>
      <c r="H209" s="9">
        <v>8</v>
      </c>
      <c r="I209" s="9">
        <v>20</v>
      </c>
      <c r="J209" s="9">
        <v>8</v>
      </c>
      <c r="K209" s="9">
        <v>20</v>
      </c>
      <c r="L209" s="9">
        <v>12</v>
      </c>
      <c r="M209" s="6" t="s">
        <v>1029</v>
      </c>
      <c r="N209" s="6">
        <v>5</v>
      </c>
      <c r="O209" s="7">
        <f t="shared" si="6"/>
        <v>27</v>
      </c>
      <c r="P209" s="6" t="s">
        <v>122</v>
      </c>
      <c r="Q209" t="str">
        <f t="shared" si="7"/>
        <v>Jul-2025</v>
      </c>
    </row>
    <row r="210" spans="1:17">
      <c r="A210" s="7" t="s">
        <v>344</v>
      </c>
      <c r="B210" s="3" t="s">
        <v>89</v>
      </c>
      <c r="C210" s="6" t="s">
        <v>105</v>
      </c>
      <c r="D210" s="6" t="s">
        <v>829</v>
      </c>
      <c r="E210" s="6" t="s">
        <v>115</v>
      </c>
      <c r="F210" s="6" t="s">
        <v>119</v>
      </c>
      <c r="G210" s="7">
        <v>1</v>
      </c>
      <c r="H210" s="9">
        <v>6</v>
      </c>
      <c r="I210" s="9">
        <v>12</v>
      </c>
      <c r="J210" s="9">
        <v>6</v>
      </c>
      <c r="K210" s="9">
        <v>12</v>
      </c>
      <c r="L210" s="9">
        <v>6</v>
      </c>
      <c r="M210" s="6" t="s">
        <v>1029</v>
      </c>
      <c r="N210" s="6">
        <v>1</v>
      </c>
      <c r="O210" s="7">
        <f t="shared" si="6"/>
        <v>24</v>
      </c>
      <c r="P210" s="6" t="s">
        <v>123</v>
      </c>
      <c r="Q210" t="str">
        <f t="shared" si="7"/>
        <v>Jun-2025</v>
      </c>
    </row>
    <row r="211" spans="1:17">
      <c r="A211" s="7" t="s">
        <v>345</v>
      </c>
      <c r="B211" s="3" t="s">
        <v>69</v>
      </c>
      <c r="C211" s="6" t="s">
        <v>104</v>
      </c>
      <c r="D211" s="6" t="s">
        <v>830</v>
      </c>
      <c r="E211" s="6" t="s">
        <v>111</v>
      </c>
      <c r="F211" s="6" t="s">
        <v>118</v>
      </c>
      <c r="G211" s="7">
        <v>1</v>
      </c>
      <c r="H211" s="9">
        <v>10</v>
      </c>
      <c r="I211" s="9">
        <v>22</v>
      </c>
      <c r="J211" s="9">
        <v>10</v>
      </c>
      <c r="K211" s="9">
        <v>22</v>
      </c>
      <c r="L211" s="9">
        <v>12</v>
      </c>
      <c r="M211" s="6" t="s">
        <v>1028</v>
      </c>
      <c r="N211" s="6">
        <v>2</v>
      </c>
      <c r="O211" s="7">
        <f t="shared" si="6"/>
        <v>27</v>
      </c>
      <c r="P211" s="6" t="s">
        <v>122</v>
      </c>
      <c r="Q211" t="str">
        <f t="shared" si="7"/>
        <v>Jul-2025</v>
      </c>
    </row>
    <row r="212" spans="1:17">
      <c r="A212" s="7" t="s">
        <v>346</v>
      </c>
      <c r="B212" s="3" t="s">
        <v>81</v>
      </c>
      <c r="C212" s="6" t="s">
        <v>103</v>
      </c>
      <c r="D212" s="6" t="s">
        <v>831</v>
      </c>
      <c r="E212" s="6" t="s">
        <v>113</v>
      </c>
      <c r="F212" s="6" t="s">
        <v>119</v>
      </c>
      <c r="G212" s="7">
        <v>3</v>
      </c>
      <c r="H212" s="9">
        <v>8</v>
      </c>
      <c r="I212" s="9">
        <v>20</v>
      </c>
      <c r="J212" s="9">
        <v>24</v>
      </c>
      <c r="K212" s="9">
        <v>60</v>
      </c>
      <c r="L212" s="9">
        <v>36</v>
      </c>
      <c r="M212" s="6" t="s">
        <v>1028</v>
      </c>
      <c r="N212" s="6">
        <v>2</v>
      </c>
      <c r="O212" s="7">
        <f t="shared" si="6"/>
        <v>18</v>
      </c>
      <c r="P212" s="6" t="s">
        <v>122</v>
      </c>
      <c r="Q212" t="str">
        <f t="shared" si="7"/>
        <v>May-2025</v>
      </c>
    </row>
    <row r="213" spans="1:17">
      <c r="A213" s="7" t="s">
        <v>347</v>
      </c>
      <c r="B213" s="3" t="s">
        <v>54</v>
      </c>
      <c r="C213" s="6" t="s">
        <v>104</v>
      </c>
      <c r="D213" s="6" t="s">
        <v>832</v>
      </c>
      <c r="E213" s="6" t="s">
        <v>111</v>
      </c>
      <c r="F213" s="6" t="s">
        <v>118</v>
      </c>
      <c r="G213" s="7">
        <v>9</v>
      </c>
      <c r="H213" s="9">
        <v>10</v>
      </c>
      <c r="I213" s="9">
        <v>22</v>
      </c>
      <c r="J213" s="9">
        <v>90</v>
      </c>
      <c r="K213" s="9">
        <v>198</v>
      </c>
      <c r="L213" s="9">
        <v>108</v>
      </c>
      <c r="M213" s="6" t="s">
        <v>1029</v>
      </c>
      <c r="N213" s="6">
        <v>3</v>
      </c>
      <c r="O213" s="7">
        <f t="shared" si="6"/>
        <v>29</v>
      </c>
      <c r="P213" s="6" t="s">
        <v>122</v>
      </c>
      <c r="Q213" t="str">
        <f t="shared" si="7"/>
        <v>Jul-2025</v>
      </c>
    </row>
    <row r="214" spans="1:17">
      <c r="A214" s="7" t="s">
        <v>348</v>
      </c>
      <c r="B214" s="3" t="s">
        <v>80</v>
      </c>
      <c r="C214" s="6" t="s">
        <v>105</v>
      </c>
      <c r="D214" s="6" t="s">
        <v>833</v>
      </c>
      <c r="E214" s="6" t="s">
        <v>109</v>
      </c>
      <c r="F214" s="6" t="s">
        <v>120</v>
      </c>
      <c r="G214" s="7">
        <v>3</v>
      </c>
      <c r="H214" s="9">
        <v>15</v>
      </c>
      <c r="I214" s="9">
        <v>30</v>
      </c>
      <c r="J214" s="9">
        <v>45</v>
      </c>
      <c r="K214" s="9">
        <v>90</v>
      </c>
      <c r="L214" s="9">
        <v>45</v>
      </c>
      <c r="M214" s="6" t="s">
        <v>1027</v>
      </c>
      <c r="N214" s="6">
        <v>2</v>
      </c>
      <c r="O214" s="7">
        <f t="shared" si="6"/>
        <v>23</v>
      </c>
      <c r="P214" s="6" t="s">
        <v>121</v>
      </c>
      <c r="Q214" t="str">
        <f t="shared" si="7"/>
        <v>Jun-2025</v>
      </c>
    </row>
    <row r="215" spans="1:17">
      <c r="A215" s="7" t="s">
        <v>349</v>
      </c>
      <c r="B215" s="3" t="s">
        <v>60</v>
      </c>
      <c r="C215" s="6" t="s">
        <v>105</v>
      </c>
      <c r="D215" s="6" t="s">
        <v>834</v>
      </c>
      <c r="E215" s="6" t="s">
        <v>110</v>
      </c>
      <c r="F215" s="6" t="s">
        <v>120</v>
      </c>
      <c r="G215" s="7">
        <v>1</v>
      </c>
      <c r="H215" s="9">
        <v>5</v>
      </c>
      <c r="I215" s="9">
        <v>10</v>
      </c>
      <c r="J215" s="9">
        <v>5</v>
      </c>
      <c r="K215" s="9">
        <v>10</v>
      </c>
      <c r="L215" s="9">
        <v>5</v>
      </c>
      <c r="M215" s="6" t="s">
        <v>1027</v>
      </c>
      <c r="N215" s="6">
        <v>2</v>
      </c>
      <c r="O215" s="7">
        <f t="shared" si="6"/>
        <v>30</v>
      </c>
      <c r="P215" s="6" t="s">
        <v>123</v>
      </c>
      <c r="Q215" t="str">
        <f t="shared" si="7"/>
        <v>Jul-2025</v>
      </c>
    </row>
    <row r="216" spans="1:17">
      <c r="A216" s="7" t="s">
        <v>350</v>
      </c>
      <c r="B216" s="3" t="s">
        <v>41</v>
      </c>
      <c r="C216" s="6" t="s">
        <v>104</v>
      </c>
      <c r="D216" s="6" t="s">
        <v>767</v>
      </c>
      <c r="E216" s="6" t="s">
        <v>112</v>
      </c>
      <c r="F216" s="6" t="s">
        <v>118</v>
      </c>
      <c r="G216" s="7">
        <v>3</v>
      </c>
      <c r="H216" s="9">
        <v>12</v>
      </c>
      <c r="I216" s="9">
        <v>28</v>
      </c>
      <c r="J216" s="9">
        <v>36</v>
      </c>
      <c r="K216" s="9">
        <v>84</v>
      </c>
      <c r="L216" s="9">
        <v>48</v>
      </c>
      <c r="M216" s="6" t="s">
        <v>1029</v>
      </c>
      <c r="N216" s="6">
        <v>3</v>
      </c>
      <c r="O216" s="7">
        <f t="shared" si="6"/>
        <v>25</v>
      </c>
      <c r="P216" s="6" t="s">
        <v>123</v>
      </c>
      <c r="Q216" t="str">
        <f t="shared" si="7"/>
        <v>Jun-2025</v>
      </c>
    </row>
    <row r="217" spans="1:17">
      <c r="A217" s="7" t="s">
        <v>351</v>
      </c>
      <c r="B217" s="3" t="s">
        <v>58</v>
      </c>
      <c r="C217" s="6" t="s">
        <v>105</v>
      </c>
      <c r="D217" s="6" t="s">
        <v>835</v>
      </c>
      <c r="E217" s="6" t="s">
        <v>106</v>
      </c>
      <c r="F217" s="6" t="s">
        <v>118</v>
      </c>
      <c r="G217" s="7">
        <v>4</v>
      </c>
      <c r="H217" s="9">
        <v>12</v>
      </c>
      <c r="I217" s="9">
        <v>25</v>
      </c>
      <c r="J217" s="9">
        <v>48</v>
      </c>
      <c r="K217" s="9">
        <v>100</v>
      </c>
      <c r="L217" s="9">
        <v>52</v>
      </c>
      <c r="M217" s="6" t="s">
        <v>1028</v>
      </c>
      <c r="N217" s="6">
        <v>3</v>
      </c>
      <c r="O217" s="7">
        <f t="shared" si="6"/>
        <v>23</v>
      </c>
      <c r="P217" s="6" t="s">
        <v>123</v>
      </c>
      <c r="Q217" t="str">
        <f t="shared" si="7"/>
        <v>Jun-2025</v>
      </c>
    </row>
    <row r="218" spans="1:17">
      <c r="A218" s="7" t="s">
        <v>352</v>
      </c>
      <c r="B218" s="3" t="s">
        <v>46</v>
      </c>
      <c r="C218" s="6" t="s">
        <v>105</v>
      </c>
      <c r="D218" s="6" t="s">
        <v>836</v>
      </c>
      <c r="E218" s="6" t="s">
        <v>113</v>
      </c>
      <c r="F218" s="6" t="s">
        <v>119</v>
      </c>
      <c r="G218" s="7">
        <v>8</v>
      </c>
      <c r="H218" s="9">
        <v>8</v>
      </c>
      <c r="I218" s="9">
        <v>20</v>
      </c>
      <c r="J218" s="9">
        <v>64</v>
      </c>
      <c r="K218" s="9">
        <v>160</v>
      </c>
      <c r="L218" s="9">
        <v>96</v>
      </c>
      <c r="M218" s="6" t="s">
        <v>1029</v>
      </c>
      <c r="N218" s="6">
        <v>3</v>
      </c>
      <c r="O218" s="7">
        <f t="shared" si="6"/>
        <v>19</v>
      </c>
      <c r="P218" s="6" t="s">
        <v>122</v>
      </c>
      <c r="Q218" t="str">
        <f t="shared" si="7"/>
        <v>May-2025</v>
      </c>
    </row>
    <row r="219" spans="1:17">
      <c r="A219" s="7" t="s">
        <v>353</v>
      </c>
      <c r="B219" s="3" t="s">
        <v>64</v>
      </c>
      <c r="C219" s="6" t="s">
        <v>104</v>
      </c>
      <c r="D219" s="6" t="s">
        <v>837</v>
      </c>
      <c r="E219" s="6" t="s">
        <v>116</v>
      </c>
      <c r="F219" s="6" t="s">
        <v>120</v>
      </c>
      <c r="G219" s="7">
        <v>9</v>
      </c>
      <c r="H219" s="9">
        <v>6</v>
      </c>
      <c r="I219" s="9">
        <v>14</v>
      </c>
      <c r="J219" s="9">
        <v>54</v>
      </c>
      <c r="K219" s="9">
        <v>126</v>
      </c>
      <c r="L219" s="9">
        <v>72</v>
      </c>
      <c r="M219" s="6" t="s">
        <v>1027</v>
      </c>
      <c r="N219" s="6">
        <v>3</v>
      </c>
      <c r="O219" s="7">
        <f t="shared" si="6"/>
        <v>24</v>
      </c>
      <c r="P219" s="6" t="s">
        <v>123</v>
      </c>
      <c r="Q219" t="str">
        <f t="shared" si="7"/>
        <v>Jun-2025</v>
      </c>
    </row>
    <row r="220" spans="1:17">
      <c r="A220" s="7" t="s">
        <v>354</v>
      </c>
      <c r="B220" s="3" t="s">
        <v>22</v>
      </c>
      <c r="C220" s="6" t="s">
        <v>105</v>
      </c>
      <c r="D220" s="6" t="s">
        <v>838</v>
      </c>
      <c r="E220" s="6" t="s">
        <v>109</v>
      </c>
      <c r="F220" s="6" t="s">
        <v>120</v>
      </c>
      <c r="G220" s="7">
        <v>4</v>
      </c>
      <c r="H220" s="9">
        <v>15</v>
      </c>
      <c r="I220" s="9">
        <v>30</v>
      </c>
      <c r="J220" s="9">
        <v>60</v>
      </c>
      <c r="K220" s="9">
        <v>120</v>
      </c>
      <c r="L220" s="9">
        <v>60</v>
      </c>
      <c r="M220" s="6" t="s">
        <v>1028</v>
      </c>
      <c r="N220" s="6">
        <v>3</v>
      </c>
      <c r="O220" s="7">
        <f t="shared" si="6"/>
        <v>29</v>
      </c>
      <c r="P220" s="6" t="s">
        <v>121</v>
      </c>
      <c r="Q220" t="str">
        <f t="shared" si="7"/>
        <v>Jul-2025</v>
      </c>
    </row>
    <row r="221" spans="1:17">
      <c r="A221" s="7" t="s">
        <v>355</v>
      </c>
      <c r="B221" s="3" t="s">
        <v>50</v>
      </c>
      <c r="C221" s="6" t="s">
        <v>103</v>
      </c>
      <c r="D221" s="6" t="s">
        <v>839</v>
      </c>
      <c r="E221" s="6" t="s">
        <v>107</v>
      </c>
      <c r="F221" s="6" t="s">
        <v>118</v>
      </c>
      <c r="G221" s="7">
        <v>2</v>
      </c>
      <c r="H221" s="9">
        <v>10</v>
      </c>
      <c r="I221" s="9">
        <v>22</v>
      </c>
      <c r="J221" s="9">
        <v>20</v>
      </c>
      <c r="K221" s="9">
        <v>44</v>
      </c>
      <c r="L221" s="9">
        <v>24</v>
      </c>
      <c r="M221" s="6" t="s">
        <v>1027</v>
      </c>
      <c r="N221" s="6">
        <v>4</v>
      </c>
      <c r="O221" s="7">
        <f t="shared" si="6"/>
        <v>28</v>
      </c>
      <c r="P221" s="6" t="s">
        <v>123</v>
      </c>
      <c r="Q221" t="str">
        <f t="shared" si="7"/>
        <v>Jul-2025</v>
      </c>
    </row>
    <row r="222" spans="1:17">
      <c r="A222" s="7" t="s">
        <v>356</v>
      </c>
      <c r="B222" s="3" t="s">
        <v>25</v>
      </c>
      <c r="C222" s="6" t="s">
        <v>104</v>
      </c>
      <c r="D222" s="6" t="s">
        <v>840</v>
      </c>
      <c r="E222" s="6" t="s">
        <v>106</v>
      </c>
      <c r="F222" s="6" t="s">
        <v>118</v>
      </c>
      <c r="G222" s="7">
        <v>1</v>
      </c>
      <c r="H222" s="9">
        <v>12</v>
      </c>
      <c r="I222" s="9">
        <v>25</v>
      </c>
      <c r="J222" s="9">
        <v>12</v>
      </c>
      <c r="K222" s="9">
        <v>25</v>
      </c>
      <c r="L222" s="9">
        <v>13</v>
      </c>
      <c r="M222" s="6" t="s">
        <v>1029</v>
      </c>
      <c r="N222" s="6">
        <v>3</v>
      </c>
      <c r="O222" s="7">
        <f t="shared" si="6"/>
        <v>26</v>
      </c>
      <c r="P222" s="6" t="s">
        <v>123</v>
      </c>
      <c r="Q222" t="str">
        <f t="shared" si="7"/>
        <v>Jun-2025</v>
      </c>
    </row>
    <row r="223" spans="1:17">
      <c r="A223" s="7" t="s">
        <v>357</v>
      </c>
      <c r="B223" s="3" t="s">
        <v>36</v>
      </c>
      <c r="C223" s="6" t="s">
        <v>103</v>
      </c>
      <c r="D223" s="6" t="s">
        <v>841</v>
      </c>
      <c r="E223" s="6" t="s">
        <v>117</v>
      </c>
      <c r="F223" s="6" t="s">
        <v>120</v>
      </c>
      <c r="G223" s="7">
        <v>7</v>
      </c>
      <c r="H223" s="9">
        <v>18</v>
      </c>
      <c r="I223" s="9">
        <v>40</v>
      </c>
      <c r="J223" s="9">
        <v>126</v>
      </c>
      <c r="K223" s="9">
        <v>280</v>
      </c>
      <c r="L223" s="9">
        <v>154</v>
      </c>
      <c r="M223" s="6" t="s">
        <v>1029</v>
      </c>
      <c r="N223" s="6">
        <v>3</v>
      </c>
      <c r="O223" s="7">
        <f t="shared" si="6"/>
        <v>22</v>
      </c>
      <c r="P223" s="6" t="s">
        <v>123</v>
      </c>
      <c r="Q223" t="str">
        <f t="shared" si="7"/>
        <v>May-2025</v>
      </c>
    </row>
    <row r="224" spans="1:17">
      <c r="A224" s="7" t="s">
        <v>358</v>
      </c>
      <c r="B224" s="3" t="s">
        <v>58</v>
      </c>
      <c r="C224" s="6" t="s">
        <v>103</v>
      </c>
      <c r="D224" s="6" t="s">
        <v>842</v>
      </c>
      <c r="E224" s="6" t="s">
        <v>113</v>
      </c>
      <c r="F224" s="6" t="s">
        <v>119</v>
      </c>
      <c r="G224" s="7">
        <v>9</v>
      </c>
      <c r="H224" s="9">
        <v>8</v>
      </c>
      <c r="I224" s="9">
        <v>20</v>
      </c>
      <c r="J224" s="9">
        <v>72</v>
      </c>
      <c r="K224" s="9">
        <v>180</v>
      </c>
      <c r="L224" s="9">
        <v>108</v>
      </c>
      <c r="M224" s="6" t="s">
        <v>1029</v>
      </c>
      <c r="N224" s="6">
        <v>2</v>
      </c>
      <c r="O224" s="7">
        <f t="shared" si="6"/>
        <v>23</v>
      </c>
      <c r="P224" s="6" t="s">
        <v>123</v>
      </c>
      <c r="Q224" t="str">
        <f t="shared" si="7"/>
        <v>Jun-2025</v>
      </c>
    </row>
    <row r="225" spans="1:17">
      <c r="A225" s="7" t="s">
        <v>359</v>
      </c>
      <c r="B225" s="3" t="s">
        <v>14</v>
      </c>
      <c r="C225" s="6" t="s">
        <v>104</v>
      </c>
      <c r="D225" s="6" t="s">
        <v>843</v>
      </c>
      <c r="E225" s="6" t="s">
        <v>109</v>
      </c>
      <c r="F225" s="6" t="s">
        <v>120</v>
      </c>
      <c r="G225" s="7">
        <v>4</v>
      </c>
      <c r="H225" s="9">
        <v>15</v>
      </c>
      <c r="I225" s="9">
        <v>30</v>
      </c>
      <c r="J225" s="9">
        <v>60</v>
      </c>
      <c r="K225" s="9">
        <v>120</v>
      </c>
      <c r="L225" s="9">
        <v>60</v>
      </c>
      <c r="M225" s="6" t="s">
        <v>1028</v>
      </c>
      <c r="N225" s="6">
        <v>3</v>
      </c>
      <c r="O225" s="7">
        <f t="shared" si="6"/>
        <v>27</v>
      </c>
      <c r="P225" s="6" t="s">
        <v>122</v>
      </c>
      <c r="Q225" t="str">
        <f t="shared" si="7"/>
        <v>Jun-2025</v>
      </c>
    </row>
    <row r="226" spans="1:17">
      <c r="A226" s="7" t="s">
        <v>360</v>
      </c>
      <c r="B226" s="3" t="s">
        <v>77</v>
      </c>
      <c r="C226" s="6" t="s">
        <v>105</v>
      </c>
      <c r="D226" s="6" t="s">
        <v>844</v>
      </c>
      <c r="E226" s="6" t="s">
        <v>115</v>
      </c>
      <c r="F226" s="6" t="s">
        <v>119</v>
      </c>
      <c r="G226" s="7">
        <v>3</v>
      </c>
      <c r="H226" s="9">
        <v>6</v>
      </c>
      <c r="I226" s="9">
        <v>12</v>
      </c>
      <c r="J226" s="9">
        <v>18</v>
      </c>
      <c r="K226" s="9">
        <v>36</v>
      </c>
      <c r="L226" s="9">
        <v>18</v>
      </c>
      <c r="M226" s="6" t="s">
        <v>1027</v>
      </c>
      <c r="N226" s="6">
        <v>4</v>
      </c>
      <c r="O226" s="7">
        <f t="shared" si="6"/>
        <v>30</v>
      </c>
      <c r="P226" s="6" t="s">
        <v>121</v>
      </c>
      <c r="Q226" t="str">
        <f t="shared" si="7"/>
        <v>Jul-2025</v>
      </c>
    </row>
    <row r="227" spans="1:17">
      <c r="A227" s="7" t="s">
        <v>361</v>
      </c>
      <c r="B227" s="3" t="s">
        <v>101</v>
      </c>
      <c r="C227" s="6" t="s">
        <v>103</v>
      </c>
      <c r="D227" s="6" t="s">
        <v>731</v>
      </c>
      <c r="E227" s="6" t="s">
        <v>113</v>
      </c>
      <c r="F227" s="6" t="s">
        <v>119</v>
      </c>
      <c r="G227" s="7">
        <v>2</v>
      </c>
      <c r="H227" s="9">
        <v>8</v>
      </c>
      <c r="I227" s="9">
        <v>20</v>
      </c>
      <c r="J227" s="9">
        <v>16</v>
      </c>
      <c r="K227" s="9">
        <v>40</v>
      </c>
      <c r="L227" s="9">
        <v>24</v>
      </c>
      <c r="M227" s="6" t="s">
        <v>1028</v>
      </c>
      <c r="N227" s="6">
        <v>4</v>
      </c>
      <c r="O227" s="7">
        <f t="shared" si="6"/>
        <v>20</v>
      </c>
      <c r="P227" s="6" t="s">
        <v>121</v>
      </c>
      <c r="Q227" t="str">
        <f t="shared" si="7"/>
        <v>May-2025</v>
      </c>
    </row>
    <row r="228" spans="1:17">
      <c r="A228" s="7" t="s">
        <v>362</v>
      </c>
      <c r="B228" s="3" t="s">
        <v>34</v>
      </c>
      <c r="C228" s="6" t="s">
        <v>105</v>
      </c>
      <c r="D228" s="6" t="s">
        <v>656</v>
      </c>
      <c r="E228" s="6" t="s">
        <v>114</v>
      </c>
      <c r="F228" s="6" t="s">
        <v>119</v>
      </c>
      <c r="G228" s="7">
        <v>1</v>
      </c>
      <c r="H228" s="9">
        <v>20</v>
      </c>
      <c r="I228" s="9">
        <v>35</v>
      </c>
      <c r="J228" s="9">
        <v>20</v>
      </c>
      <c r="K228" s="9">
        <v>35</v>
      </c>
      <c r="L228" s="9">
        <v>15</v>
      </c>
      <c r="M228" s="6" t="s">
        <v>1028</v>
      </c>
      <c r="N228" s="6">
        <v>5</v>
      </c>
      <c r="O228" s="7">
        <f t="shared" si="6"/>
        <v>24</v>
      </c>
      <c r="P228" s="6" t="s">
        <v>123</v>
      </c>
      <c r="Q228" t="str">
        <f t="shared" si="7"/>
        <v>Jun-2025</v>
      </c>
    </row>
    <row r="229" spans="1:17">
      <c r="A229" s="7" t="s">
        <v>363</v>
      </c>
      <c r="B229" s="3" t="s">
        <v>99</v>
      </c>
      <c r="C229" s="6" t="s">
        <v>104</v>
      </c>
      <c r="D229" s="6" t="s">
        <v>845</v>
      </c>
      <c r="E229" s="6" t="s">
        <v>109</v>
      </c>
      <c r="F229" s="6" t="s">
        <v>120</v>
      </c>
      <c r="G229" s="7">
        <v>3</v>
      </c>
      <c r="H229" s="9">
        <v>15</v>
      </c>
      <c r="I229" s="9">
        <v>30</v>
      </c>
      <c r="J229" s="9">
        <v>45</v>
      </c>
      <c r="K229" s="9">
        <v>90</v>
      </c>
      <c r="L229" s="9">
        <v>45</v>
      </c>
      <c r="M229" s="6" t="s">
        <v>1028</v>
      </c>
      <c r="N229" s="6">
        <v>1</v>
      </c>
      <c r="O229" s="7">
        <f t="shared" si="6"/>
        <v>20</v>
      </c>
      <c r="P229" s="6" t="s">
        <v>123</v>
      </c>
      <c r="Q229" t="str">
        <f t="shared" si="7"/>
        <v>May-2025</v>
      </c>
    </row>
    <row r="230" spans="1:17">
      <c r="A230" s="7" t="s">
        <v>364</v>
      </c>
      <c r="B230" s="3" t="s">
        <v>90</v>
      </c>
      <c r="C230" s="6" t="s">
        <v>104</v>
      </c>
      <c r="D230" s="6" t="s">
        <v>805</v>
      </c>
      <c r="E230" s="6" t="s">
        <v>115</v>
      </c>
      <c r="F230" s="6" t="s">
        <v>119</v>
      </c>
      <c r="G230" s="7">
        <v>7</v>
      </c>
      <c r="H230" s="9">
        <v>6</v>
      </c>
      <c r="I230" s="9">
        <v>12</v>
      </c>
      <c r="J230" s="9">
        <v>42</v>
      </c>
      <c r="K230" s="9">
        <v>84</v>
      </c>
      <c r="L230" s="9">
        <v>42</v>
      </c>
      <c r="M230" s="6" t="s">
        <v>1028</v>
      </c>
      <c r="N230" s="6">
        <v>5</v>
      </c>
      <c r="O230" s="7">
        <f t="shared" si="6"/>
        <v>28</v>
      </c>
      <c r="P230" s="6" t="s">
        <v>121</v>
      </c>
      <c r="Q230" t="str">
        <f t="shared" si="7"/>
        <v>Jul-2025</v>
      </c>
    </row>
    <row r="231" spans="1:17">
      <c r="A231" s="7" t="s">
        <v>365</v>
      </c>
      <c r="B231" s="3" t="s">
        <v>41</v>
      </c>
      <c r="C231" s="6" t="s">
        <v>105</v>
      </c>
      <c r="D231" s="6" t="s">
        <v>846</v>
      </c>
      <c r="E231" s="6" t="s">
        <v>108</v>
      </c>
      <c r="F231" s="6" t="s">
        <v>119</v>
      </c>
      <c r="G231" s="7">
        <v>9</v>
      </c>
      <c r="H231" s="9">
        <v>25</v>
      </c>
      <c r="I231" s="9">
        <v>45</v>
      </c>
      <c r="J231" s="9">
        <v>225</v>
      </c>
      <c r="K231" s="9">
        <v>405</v>
      </c>
      <c r="L231" s="9">
        <v>180</v>
      </c>
      <c r="M231" s="6" t="s">
        <v>1028</v>
      </c>
      <c r="N231" s="6">
        <v>1</v>
      </c>
      <c r="O231" s="7">
        <f t="shared" si="6"/>
        <v>25</v>
      </c>
      <c r="P231" s="6" t="s">
        <v>121</v>
      </c>
      <c r="Q231" t="str">
        <f t="shared" si="7"/>
        <v>Jun-2025</v>
      </c>
    </row>
    <row r="232" spans="1:17">
      <c r="A232" s="7" t="s">
        <v>366</v>
      </c>
      <c r="B232" s="3" t="s">
        <v>76</v>
      </c>
      <c r="C232" s="6" t="s">
        <v>105</v>
      </c>
      <c r="D232" s="6" t="s">
        <v>802</v>
      </c>
      <c r="E232" s="6" t="s">
        <v>109</v>
      </c>
      <c r="F232" s="6" t="s">
        <v>120</v>
      </c>
      <c r="G232" s="7">
        <v>10</v>
      </c>
      <c r="H232" s="9">
        <v>15</v>
      </c>
      <c r="I232" s="9">
        <v>30</v>
      </c>
      <c r="J232" s="9">
        <v>150</v>
      </c>
      <c r="K232" s="9">
        <v>300</v>
      </c>
      <c r="L232" s="9">
        <v>150</v>
      </c>
      <c r="M232" s="6" t="s">
        <v>1028</v>
      </c>
      <c r="N232" s="6">
        <v>4</v>
      </c>
      <c r="O232" s="7">
        <f t="shared" si="6"/>
        <v>23</v>
      </c>
      <c r="P232" s="6" t="s">
        <v>122</v>
      </c>
      <c r="Q232" t="str">
        <f t="shared" si="7"/>
        <v>Jun-2025</v>
      </c>
    </row>
    <row r="233" spans="1:17">
      <c r="A233" s="7" t="s">
        <v>367</v>
      </c>
      <c r="B233" s="3" t="s">
        <v>43</v>
      </c>
      <c r="C233" s="6" t="s">
        <v>104</v>
      </c>
      <c r="D233" s="6" t="s">
        <v>847</v>
      </c>
      <c r="E233" s="6" t="s">
        <v>112</v>
      </c>
      <c r="F233" s="6" t="s">
        <v>118</v>
      </c>
      <c r="G233" s="7">
        <v>5</v>
      </c>
      <c r="H233" s="9">
        <v>12</v>
      </c>
      <c r="I233" s="9">
        <v>28</v>
      </c>
      <c r="J233" s="9">
        <v>60</v>
      </c>
      <c r="K233" s="9">
        <v>140</v>
      </c>
      <c r="L233" s="9">
        <v>80</v>
      </c>
      <c r="M233" s="6" t="s">
        <v>1029</v>
      </c>
      <c r="N233" s="6">
        <v>1</v>
      </c>
      <c r="O233" s="7">
        <f t="shared" si="6"/>
        <v>22</v>
      </c>
      <c r="P233" s="6" t="s">
        <v>123</v>
      </c>
      <c r="Q233" t="str">
        <f t="shared" si="7"/>
        <v>May-2025</v>
      </c>
    </row>
    <row r="234" spans="1:17">
      <c r="A234" s="7" t="s">
        <v>368</v>
      </c>
      <c r="B234" s="3" t="s">
        <v>91</v>
      </c>
      <c r="C234" s="6" t="s">
        <v>105</v>
      </c>
      <c r="D234" s="6" t="s">
        <v>848</v>
      </c>
      <c r="E234" s="6" t="s">
        <v>107</v>
      </c>
      <c r="F234" s="6" t="s">
        <v>118</v>
      </c>
      <c r="G234" s="7">
        <v>7</v>
      </c>
      <c r="H234" s="9">
        <v>10</v>
      </c>
      <c r="I234" s="9">
        <v>22</v>
      </c>
      <c r="J234" s="9">
        <v>70</v>
      </c>
      <c r="K234" s="9">
        <v>154</v>
      </c>
      <c r="L234" s="9">
        <v>84</v>
      </c>
      <c r="M234" s="6" t="s">
        <v>1029</v>
      </c>
      <c r="N234" s="6">
        <v>5</v>
      </c>
      <c r="O234" s="7">
        <f t="shared" si="6"/>
        <v>26</v>
      </c>
      <c r="P234" s="6" t="s">
        <v>122</v>
      </c>
      <c r="Q234" t="str">
        <f t="shared" si="7"/>
        <v>Jun-2025</v>
      </c>
    </row>
    <row r="235" spans="1:17">
      <c r="A235" s="7" t="s">
        <v>369</v>
      </c>
      <c r="B235" s="3" t="s">
        <v>54</v>
      </c>
      <c r="C235" s="6" t="s">
        <v>105</v>
      </c>
      <c r="D235" s="6" t="s">
        <v>849</v>
      </c>
      <c r="E235" s="6" t="s">
        <v>110</v>
      </c>
      <c r="F235" s="6" t="s">
        <v>120</v>
      </c>
      <c r="G235" s="7">
        <v>1</v>
      </c>
      <c r="H235" s="9">
        <v>5</v>
      </c>
      <c r="I235" s="9">
        <v>10</v>
      </c>
      <c r="J235" s="9">
        <v>5</v>
      </c>
      <c r="K235" s="9">
        <v>10</v>
      </c>
      <c r="L235" s="9">
        <v>5</v>
      </c>
      <c r="M235" s="6" t="s">
        <v>1028</v>
      </c>
      <c r="N235" s="6">
        <v>5</v>
      </c>
      <c r="O235" s="7">
        <f t="shared" si="6"/>
        <v>29</v>
      </c>
      <c r="P235" s="6" t="s">
        <v>123</v>
      </c>
      <c r="Q235" t="str">
        <f t="shared" si="7"/>
        <v>Jul-2025</v>
      </c>
    </row>
    <row r="236" spans="1:17">
      <c r="A236" s="7" t="s">
        <v>370</v>
      </c>
      <c r="B236" s="3" t="s">
        <v>67</v>
      </c>
      <c r="C236" s="6" t="s">
        <v>103</v>
      </c>
      <c r="D236" s="6" t="s">
        <v>783</v>
      </c>
      <c r="E236" s="6" t="s">
        <v>107</v>
      </c>
      <c r="F236" s="6" t="s">
        <v>118</v>
      </c>
      <c r="G236" s="7">
        <v>1</v>
      </c>
      <c r="H236" s="9">
        <v>10</v>
      </c>
      <c r="I236" s="9">
        <v>22</v>
      </c>
      <c r="J236" s="9">
        <v>10</v>
      </c>
      <c r="K236" s="9">
        <v>22</v>
      </c>
      <c r="L236" s="9">
        <v>12</v>
      </c>
      <c r="M236" s="6" t="s">
        <v>1029</v>
      </c>
      <c r="N236" s="6">
        <v>1</v>
      </c>
      <c r="O236" s="7">
        <f t="shared" si="6"/>
        <v>20</v>
      </c>
      <c r="P236" s="6" t="s">
        <v>121</v>
      </c>
      <c r="Q236" t="str">
        <f t="shared" si="7"/>
        <v>May-2025</v>
      </c>
    </row>
    <row r="237" spans="1:17">
      <c r="A237" s="7" t="s">
        <v>371</v>
      </c>
      <c r="B237" s="3" t="s">
        <v>54</v>
      </c>
      <c r="C237" s="6" t="s">
        <v>105</v>
      </c>
      <c r="D237" s="6" t="s">
        <v>792</v>
      </c>
      <c r="E237" s="6" t="s">
        <v>114</v>
      </c>
      <c r="F237" s="6" t="s">
        <v>119</v>
      </c>
      <c r="G237" s="7">
        <v>2</v>
      </c>
      <c r="H237" s="9">
        <v>20</v>
      </c>
      <c r="I237" s="9">
        <v>35</v>
      </c>
      <c r="J237" s="9">
        <v>40</v>
      </c>
      <c r="K237" s="9">
        <v>70</v>
      </c>
      <c r="L237" s="9">
        <v>30</v>
      </c>
      <c r="M237" s="6" t="s">
        <v>1029</v>
      </c>
      <c r="N237" s="6">
        <v>5</v>
      </c>
      <c r="O237" s="7">
        <f t="shared" si="6"/>
        <v>29</v>
      </c>
      <c r="P237" s="6" t="s">
        <v>121</v>
      </c>
      <c r="Q237" t="str">
        <f t="shared" si="7"/>
        <v>Jul-2025</v>
      </c>
    </row>
    <row r="238" spans="1:17">
      <c r="A238" s="7" t="s">
        <v>372</v>
      </c>
      <c r="B238" s="3" t="s">
        <v>55</v>
      </c>
      <c r="C238" s="6" t="s">
        <v>104</v>
      </c>
      <c r="D238" s="6" t="s">
        <v>850</v>
      </c>
      <c r="E238" s="6" t="s">
        <v>110</v>
      </c>
      <c r="F238" s="6" t="s">
        <v>120</v>
      </c>
      <c r="G238" s="7">
        <v>10</v>
      </c>
      <c r="H238" s="9">
        <v>5</v>
      </c>
      <c r="I238" s="9">
        <v>10</v>
      </c>
      <c r="J238" s="9">
        <v>50</v>
      </c>
      <c r="K238" s="9">
        <v>100</v>
      </c>
      <c r="L238" s="9">
        <v>50</v>
      </c>
      <c r="M238" s="6" t="s">
        <v>1027</v>
      </c>
      <c r="N238" s="6">
        <v>1</v>
      </c>
      <c r="O238" s="7">
        <f t="shared" si="6"/>
        <v>25</v>
      </c>
      <c r="P238" s="6" t="s">
        <v>123</v>
      </c>
      <c r="Q238" t="str">
        <f t="shared" si="7"/>
        <v>Jun-2025</v>
      </c>
    </row>
    <row r="239" spans="1:17">
      <c r="A239" s="7" t="s">
        <v>373</v>
      </c>
      <c r="B239" s="3" t="s">
        <v>27</v>
      </c>
      <c r="C239" s="6" t="s">
        <v>103</v>
      </c>
      <c r="D239" s="6" t="s">
        <v>798</v>
      </c>
      <c r="E239" s="6" t="s">
        <v>109</v>
      </c>
      <c r="F239" s="6" t="s">
        <v>120</v>
      </c>
      <c r="G239" s="7">
        <v>2</v>
      </c>
      <c r="H239" s="9">
        <v>15</v>
      </c>
      <c r="I239" s="9">
        <v>30</v>
      </c>
      <c r="J239" s="9">
        <v>30</v>
      </c>
      <c r="K239" s="9">
        <v>60</v>
      </c>
      <c r="L239" s="9">
        <v>30</v>
      </c>
      <c r="M239" s="6" t="s">
        <v>1028</v>
      </c>
      <c r="N239" s="6">
        <v>5</v>
      </c>
      <c r="O239" s="7">
        <f t="shared" si="6"/>
        <v>27</v>
      </c>
      <c r="P239" s="6" t="s">
        <v>121</v>
      </c>
      <c r="Q239" t="str">
        <f t="shared" si="7"/>
        <v>Jul-2025</v>
      </c>
    </row>
    <row r="240" spans="1:17">
      <c r="A240" s="7" t="s">
        <v>374</v>
      </c>
      <c r="B240" s="3" t="s">
        <v>36</v>
      </c>
      <c r="C240" s="6" t="s">
        <v>103</v>
      </c>
      <c r="D240" s="6" t="s">
        <v>851</v>
      </c>
      <c r="E240" s="6" t="s">
        <v>106</v>
      </c>
      <c r="F240" s="6" t="s">
        <v>118</v>
      </c>
      <c r="G240" s="7">
        <v>9</v>
      </c>
      <c r="H240" s="9">
        <v>12</v>
      </c>
      <c r="I240" s="9">
        <v>25</v>
      </c>
      <c r="J240" s="9">
        <v>108</v>
      </c>
      <c r="K240" s="9">
        <v>225</v>
      </c>
      <c r="L240" s="9">
        <v>117</v>
      </c>
      <c r="M240" s="6" t="s">
        <v>1029</v>
      </c>
      <c r="N240" s="6">
        <v>1</v>
      </c>
      <c r="O240" s="7">
        <f t="shared" si="6"/>
        <v>22</v>
      </c>
      <c r="P240" s="6" t="s">
        <v>123</v>
      </c>
      <c r="Q240" t="str">
        <f t="shared" si="7"/>
        <v>May-2025</v>
      </c>
    </row>
    <row r="241" spans="1:17">
      <c r="A241" s="7" t="s">
        <v>375</v>
      </c>
      <c r="B241" s="3" t="s">
        <v>53</v>
      </c>
      <c r="C241" s="6" t="s">
        <v>105</v>
      </c>
      <c r="D241" s="6" t="s">
        <v>852</v>
      </c>
      <c r="E241" s="6" t="s">
        <v>108</v>
      </c>
      <c r="F241" s="6" t="s">
        <v>119</v>
      </c>
      <c r="G241" s="7">
        <v>5</v>
      </c>
      <c r="H241" s="9">
        <v>25</v>
      </c>
      <c r="I241" s="9">
        <v>45</v>
      </c>
      <c r="J241" s="9">
        <v>125</v>
      </c>
      <c r="K241" s="9">
        <v>225</v>
      </c>
      <c r="L241" s="9">
        <v>100</v>
      </c>
      <c r="M241" s="6" t="s">
        <v>1029</v>
      </c>
      <c r="N241" s="6">
        <v>1</v>
      </c>
      <c r="O241" s="7">
        <f t="shared" si="6"/>
        <v>19</v>
      </c>
      <c r="P241" s="6" t="s">
        <v>123</v>
      </c>
      <c r="Q241" t="str">
        <f t="shared" si="7"/>
        <v>May-2025</v>
      </c>
    </row>
    <row r="242" spans="1:17">
      <c r="A242" s="7" t="s">
        <v>376</v>
      </c>
      <c r="B242" s="3" t="s">
        <v>55</v>
      </c>
      <c r="C242" s="6" t="s">
        <v>104</v>
      </c>
      <c r="D242" s="6" t="s">
        <v>853</v>
      </c>
      <c r="E242" s="6" t="s">
        <v>110</v>
      </c>
      <c r="F242" s="6" t="s">
        <v>120</v>
      </c>
      <c r="G242" s="7">
        <v>8</v>
      </c>
      <c r="H242" s="9">
        <v>5</v>
      </c>
      <c r="I242" s="9">
        <v>10</v>
      </c>
      <c r="J242" s="9">
        <v>40</v>
      </c>
      <c r="K242" s="9">
        <v>80</v>
      </c>
      <c r="L242" s="9">
        <v>40</v>
      </c>
      <c r="M242" s="6" t="s">
        <v>1028</v>
      </c>
      <c r="N242" s="6">
        <v>3</v>
      </c>
      <c r="O242" s="7">
        <f t="shared" si="6"/>
        <v>25</v>
      </c>
      <c r="P242" s="6" t="s">
        <v>122</v>
      </c>
      <c r="Q242" t="str">
        <f t="shared" si="7"/>
        <v>Jun-2025</v>
      </c>
    </row>
    <row r="243" spans="1:17">
      <c r="A243" s="7" t="s">
        <v>377</v>
      </c>
      <c r="B243" s="3" t="s">
        <v>40</v>
      </c>
      <c r="C243" s="6" t="s">
        <v>104</v>
      </c>
      <c r="D243" s="6" t="s">
        <v>854</v>
      </c>
      <c r="E243" s="6" t="s">
        <v>112</v>
      </c>
      <c r="F243" s="6" t="s">
        <v>118</v>
      </c>
      <c r="G243" s="7">
        <v>5</v>
      </c>
      <c r="H243" s="9">
        <v>12</v>
      </c>
      <c r="I243" s="9">
        <v>28</v>
      </c>
      <c r="J243" s="9">
        <v>60</v>
      </c>
      <c r="K243" s="9">
        <v>140</v>
      </c>
      <c r="L243" s="9">
        <v>80</v>
      </c>
      <c r="M243" s="6" t="s">
        <v>1029</v>
      </c>
      <c r="N243" s="6">
        <v>1</v>
      </c>
      <c r="O243" s="7">
        <f t="shared" si="6"/>
        <v>26</v>
      </c>
      <c r="P243" s="6" t="s">
        <v>123</v>
      </c>
      <c r="Q243" t="str">
        <f t="shared" si="7"/>
        <v>Jun-2025</v>
      </c>
    </row>
    <row r="244" spans="1:17">
      <c r="A244" s="7" t="s">
        <v>378</v>
      </c>
      <c r="B244" s="3" t="s">
        <v>47</v>
      </c>
      <c r="C244" s="6" t="s">
        <v>105</v>
      </c>
      <c r="D244" s="6" t="s">
        <v>855</v>
      </c>
      <c r="E244" s="6" t="s">
        <v>113</v>
      </c>
      <c r="F244" s="6" t="s">
        <v>119</v>
      </c>
      <c r="G244" s="7">
        <v>10</v>
      </c>
      <c r="H244" s="9">
        <v>8</v>
      </c>
      <c r="I244" s="9">
        <v>20</v>
      </c>
      <c r="J244" s="9">
        <v>80</v>
      </c>
      <c r="K244" s="9">
        <v>200</v>
      </c>
      <c r="L244" s="9">
        <v>120</v>
      </c>
      <c r="M244" s="6" t="s">
        <v>1027</v>
      </c>
      <c r="N244" s="6">
        <v>5</v>
      </c>
      <c r="O244" s="7">
        <f t="shared" si="6"/>
        <v>25</v>
      </c>
      <c r="P244" s="6" t="s">
        <v>121</v>
      </c>
      <c r="Q244" t="str">
        <f t="shared" si="7"/>
        <v>Jun-2025</v>
      </c>
    </row>
    <row r="245" spans="1:17">
      <c r="A245" s="7" t="s">
        <v>379</v>
      </c>
      <c r="B245" s="3" t="s">
        <v>31</v>
      </c>
      <c r="C245" s="6" t="s">
        <v>104</v>
      </c>
      <c r="D245" s="6" t="s">
        <v>856</v>
      </c>
      <c r="E245" s="6" t="s">
        <v>117</v>
      </c>
      <c r="F245" s="6" t="s">
        <v>120</v>
      </c>
      <c r="G245" s="7">
        <v>10</v>
      </c>
      <c r="H245" s="9">
        <v>18</v>
      </c>
      <c r="I245" s="9">
        <v>40</v>
      </c>
      <c r="J245" s="9">
        <v>180</v>
      </c>
      <c r="K245" s="9">
        <v>400</v>
      </c>
      <c r="L245" s="9">
        <v>220</v>
      </c>
      <c r="M245" s="6" t="s">
        <v>1029</v>
      </c>
      <c r="N245" s="6">
        <v>2</v>
      </c>
      <c r="O245" s="7">
        <f t="shared" si="6"/>
        <v>21</v>
      </c>
      <c r="P245" s="6" t="s">
        <v>121</v>
      </c>
      <c r="Q245" t="str">
        <f t="shared" si="7"/>
        <v>May-2025</v>
      </c>
    </row>
    <row r="246" spans="1:17">
      <c r="A246" s="7" t="s">
        <v>380</v>
      </c>
      <c r="B246" s="3" t="s">
        <v>68</v>
      </c>
      <c r="C246" s="6" t="s">
        <v>105</v>
      </c>
      <c r="D246" s="6" t="s">
        <v>857</v>
      </c>
      <c r="E246" s="6" t="s">
        <v>113</v>
      </c>
      <c r="F246" s="6" t="s">
        <v>119</v>
      </c>
      <c r="G246" s="7">
        <v>1</v>
      </c>
      <c r="H246" s="9">
        <v>8</v>
      </c>
      <c r="I246" s="9">
        <v>20</v>
      </c>
      <c r="J246" s="9">
        <v>8</v>
      </c>
      <c r="K246" s="9">
        <v>20</v>
      </c>
      <c r="L246" s="9">
        <v>12</v>
      </c>
      <c r="M246" s="6" t="s">
        <v>1027</v>
      </c>
      <c r="N246" s="6">
        <v>1</v>
      </c>
      <c r="O246" s="7">
        <f t="shared" si="6"/>
        <v>28</v>
      </c>
      <c r="P246" s="6" t="s">
        <v>121</v>
      </c>
      <c r="Q246" t="str">
        <f t="shared" si="7"/>
        <v>Jul-2025</v>
      </c>
    </row>
    <row r="247" spans="1:17">
      <c r="A247" s="7" t="s">
        <v>381</v>
      </c>
      <c r="B247" s="3" t="s">
        <v>49</v>
      </c>
      <c r="C247" s="6" t="s">
        <v>103</v>
      </c>
      <c r="D247" s="6" t="s">
        <v>858</v>
      </c>
      <c r="E247" s="6" t="s">
        <v>113</v>
      </c>
      <c r="F247" s="6" t="s">
        <v>119</v>
      </c>
      <c r="G247" s="7">
        <v>5</v>
      </c>
      <c r="H247" s="9">
        <v>8</v>
      </c>
      <c r="I247" s="9">
        <v>20</v>
      </c>
      <c r="J247" s="9">
        <v>40</v>
      </c>
      <c r="K247" s="9">
        <v>100</v>
      </c>
      <c r="L247" s="9">
        <v>60</v>
      </c>
      <c r="M247" s="6" t="s">
        <v>1028</v>
      </c>
      <c r="N247" s="6">
        <v>3</v>
      </c>
      <c r="O247" s="7">
        <f t="shared" si="6"/>
        <v>23</v>
      </c>
      <c r="P247" s="6" t="s">
        <v>121</v>
      </c>
      <c r="Q247" t="str">
        <f t="shared" si="7"/>
        <v>Jun-2025</v>
      </c>
    </row>
    <row r="248" spans="1:17">
      <c r="A248" s="7" t="s">
        <v>382</v>
      </c>
      <c r="B248" s="3" t="s">
        <v>81</v>
      </c>
      <c r="C248" s="6" t="s">
        <v>105</v>
      </c>
      <c r="D248" s="6" t="s">
        <v>859</v>
      </c>
      <c r="E248" s="6" t="s">
        <v>110</v>
      </c>
      <c r="F248" s="6" t="s">
        <v>120</v>
      </c>
      <c r="G248" s="7">
        <v>5</v>
      </c>
      <c r="H248" s="9">
        <v>5</v>
      </c>
      <c r="I248" s="9">
        <v>10</v>
      </c>
      <c r="J248" s="9">
        <v>25</v>
      </c>
      <c r="K248" s="9">
        <v>50</v>
      </c>
      <c r="L248" s="9">
        <v>25</v>
      </c>
      <c r="M248" s="6" t="s">
        <v>1029</v>
      </c>
      <c r="N248" s="6">
        <v>4</v>
      </c>
      <c r="O248" s="7">
        <f t="shared" si="6"/>
        <v>18</v>
      </c>
      <c r="P248" s="6" t="s">
        <v>123</v>
      </c>
      <c r="Q248" t="str">
        <f t="shared" si="7"/>
        <v>May-2025</v>
      </c>
    </row>
    <row r="249" spans="1:17">
      <c r="A249" s="7" t="s">
        <v>383</v>
      </c>
      <c r="B249" s="3" t="s">
        <v>86</v>
      </c>
      <c r="C249" s="6" t="s">
        <v>104</v>
      </c>
      <c r="D249" s="6" t="s">
        <v>860</v>
      </c>
      <c r="E249" s="6" t="s">
        <v>111</v>
      </c>
      <c r="F249" s="6" t="s">
        <v>118</v>
      </c>
      <c r="G249" s="7">
        <v>7</v>
      </c>
      <c r="H249" s="9">
        <v>10</v>
      </c>
      <c r="I249" s="9">
        <v>22</v>
      </c>
      <c r="J249" s="9">
        <v>70</v>
      </c>
      <c r="K249" s="9">
        <v>154</v>
      </c>
      <c r="L249" s="9">
        <v>84</v>
      </c>
      <c r="M249" s="6" t="s">
        <v>1028</v>
      </c>
      <c r="N249" s="6">
        <v>1</v>
      </c>
      <c r="O249" s="7">
        <f t="shared" si="6"/>
        <v>25</v>
      </c>
      <c r="P249" s="6" t="s">
        <v>121</v>
      </c>
      <c r="Q249" t="str">
        <f t="shared" si="7"/>
        <v>Jun-2025</v>
      </c>
    </row>
    <row r="250" spans="1:17">
      <c r="A250" s="7" t="s">
        <v>384</v>
      </c>
      <c r="B250" s="3" t="s">
        <v>20</v>
      </c>
      <c r="C250" s="6" t="s">
        <v>103</v>
      </c>
      <c r="D250" s="6" t="s">
        <v>861</v>
      </c>
      <c r="E250" s="6" t="s">
        <v>116</v>
      </c>
      <c r="F250" s="6" t="s">
        <v>120</v>
      </c>
      <c r="G250" s="7">
        <v>1</v>
      </c>
      <c r="H250" s="9">
        <v>6</v>
      </c>
      <c r="I250" s="9">
        <v>14</v>
      </c>
      <c r="J250" s="9">
        <v>6</v>
      </c>
      <c r="K250" s="9">
        <v>14</v>
      </c>
      <c r="L250" s="9">
        <v>8</v>
      </c>
      <c r="M250" s="6" t="s">
        <v>1028</v>
      </c>
      <c r="N250" s="6">
        <v>1</v>
      </c>
      <c r="O250" s="7">
        <f t="shared" si="6"/>
        <v>27</v>
      </c>
      <c r="P250" s="6" t="s">
        <v>121</v>
      </c>
      <c r="Q250" t="str">
        <f t="shared" si="7"/>
        <v>Jul-2025</v>
      </c>
    </row>
    <row r="251" spans="1:17">
      <c r="A251" s="7" t="s">
        <v>385</v>
      </c>
      <c r="B251" s="3" t="s">
        <v>29</v>
      </c>
      <c r="C251" s="6" t="s">
        <v>103</v>
      </c>
      <c r="D251" s="6" t="s">
        <v>772</v>
      </c>
      <c r="E251" s="6" t="s">
        <v>115</v>
      </c>
      <c r="F251" s="6" t="s">
        <v>119</v>
      </c>
      <c r="G251" s="7">
        <v>3</v>
      </c>
      <c r="H251" s="9">
        <v>6</v>
      </c>
      <c r="I251" s="9">
        <v>12</v>
      </c>
      <c r="J251" s="9">
        <v>18</v>
      </c>
      <c r="K251" s="9">
        <v>36</v>
      </c>
      <c r="L251" s="9">
        <v>18</v>
      </c>
      <c r="M251" s="6" t="s">
        <v>1029</v>
      </c>
      <c r="N251" s="6">
        <v>5</v>
      </c>
      <c r="O251" s="7">
        <f t="shared" si="6"/>
        <v>26</v>
      </c>
      <c r="P251" s="6" t="s">
        <v>123</v>
      </c>
      <c r="Q251" t="str">
        <f t="shared" si="7"/>
        <v>Jun-2025</v>
      </c>
    </row>
    <row r="252" spans="1:17">
      <c r="A252" s="7" t="s">
        <v>386</v>
      </c>
      <c r="B252" s="3" t="s">
        <v>13</v>
      </c>
      <c r="C252" s="6" t="s">
        <v>104</v>
      </c>
      <c r="D252" s="6" t="s">
        <v>862</v>
      </c>
      <c r="E252" s="6" t="s">
        <v>113</v>
      </c>
      <c r="F252" s="6" t="s">
        <v>119</v>
      </c>
      <c r="G252" s="7">
        <v>8</v>
      </c>
      <c r="H252" s="9">
        <v>8</v>
      </c>
      <c r="I252" s="9">
        <v>20</v>
      </c>
      <c r="J252" s="9">
        <v>64</v>
      </c>
      <c r="K252" s="9">
        <v>160</v>
      </c>
      <c r="L252" s="9">
        <v>96</v>
      </c>
      <c r="M252" s="6" t="s">
        <v>1029</v>
      </c>
      <c r="N252" s="6">
        <v>3</v>
      </c>
      <c r="O252" s="7">
        <f t="shared" si="6"/>
        <v>21</v>
      </c>
      <c r="P252" s="6" t="s">
        <v>121</v>
      </c>
      <c r="Q252" t="str">
        <f t="shared" si="7"/>
        <v>May-2025</v>
      </c>
    </row>
    <row r="253" spans="1:17">
      <c r="A253" s="7" t="s">
        <v>387</v>
      </c>
      <c r="B253" s="3" t="s">
        <v>75</v>
      </c>
      <c r="C253" s="6" t="s">
        <v>103</v>
      </c>
      <c r="D253" s="6" t="s">
        <v>863</v>
      </c>
      <c r="E253" s="6" t="s">
        <v>117</v>
      </c>
      <c r="F253" s="6" t="s">
        <v>120</v>
      </c>
      <c r="G253" s="7">
        <v>10</v>
      </c>
      <c r="H253" s="9">
        <v>18</v>
      </c>
      <c r="I253" s="9">
        <v>40</v>
      </c>
      <c r="J253" s="9">
        <v>180</v>
      </c>
      <c r="K253" s="9">
        <v>400</v>
      </c>
      <c r="L253" s="9">
        <v>220</v>
      </c>
      <c r="M253" s="6" t="s">
        <v>1029</v>
      </c>
      <c r="N253" s="6">
        <v>3</v>
      </c>
      <c r="O253" s="7">
        <f t="shared" si="6"/>
        <v>30</v>
      </c>
      <c r="P253" s="6" t="s">
        <v>123</v>
      </c>
      <c r="Q253" t="str">
        <f t="shared" si="7"/>
        <v>Jul-2025</v>
      </c>
    </row>
    <row r="254" spans="1:17">
      <c r="A254" s="7" t="s">
        <v>388</v>
      </c>
      <c r="B254" s="3" t="s">
        <v>49</v>
      </c>
      <c r="C254" s="6" t="s">
        <v>104</v>
      </c>
      <c r="D254" s="6" t="s">
        <v>737</v>
      </c>
      <c r="E254" s="6" t="s">
        <v>108</v>
      </c>
      <c r="F254" s="6" t="s">
        <v>119</v>
      </c>
      <c r="G254" s="7">
        <v>9</v>
      </c>
      <c r="H254" s="9">
        <v>25</v>
      </c>
      <c r="I254" s="9">
        <v>45</v>
      </c>
      <c r="J254" s="9">
        <v>225</v>
      </c>
      <c r="K254" s="9">
        <v>405</v>
      </c>
      <c r="L254" s="9">
        <v>180</v>
      </c>
      <c r="M254" s="6" t="s">
        <v>1028</v>
      </c>
      <c r="N254" s="6">
        <v>3</v>
      </c>
      <c r="O254" s="7">
        <f t="shared" si="6"/>
        <v>23</v>
      </c>
      <c r="P254" s="6" t="s">
        <v>123</v>
      </c>
      <c r="Q254" t="str">
        <f t="shared" si="7"/>
        <v>Jun-2025</v>
      </c>
    </row>
    <row r="255" spans="1:17">
      <c r="A255" s="7" t="s">
        <v>389</v>
      </c>
      <c r="B255" s="3" t="s">
        <v>20</v>
      </c>
      <c r="C255" s="6" t="s">
        <v>105</v>
      </c>
      <c r="D255" s="6" t="s">
        <v>864</v>
      </c>
      <c r="E255" s="6" t="s">
        <v>114</v>
      </c>
      <c r="F255" s="6" t="s">
        <v>119</v>
      </c>
      <c r="G255" s="7">
        <v>7</v>
      </c>
      <c r="H255" s="9">
        <v>20</v>
      </c>
      <c r="I255" s="9">
        <v>35</v>
      </c>
      <c r="J255" s="9">
        <v>140</v>
      </c>
      <c r="K255" s="9">
        <v>245</v>
      </c>
      <c r="L255" s="9">
        <v>105</v>
      </c>
      <c r="M255" s="6" t="s">
        <v>1028</v>
      </c>
      <c r="N255" s="6">
        <v>3</v>
      </c>
      <c r="O255" s="7">
        <f t="shared" si="6"/>
        <v>27</v>
      </c>
      <c r="P255" s="6" t="s">
        <v>122</v>
      </c>
      <c r="Q255" t="str">
        <f t="shared" si="7"/>
        <v>Jul-2025</v>
      </c>
    </row>
    <row r="256" spans="1:17">
      <c r="A256" s="7" t="s">
        <v>390</v>
      </c>
      <c r="B256" s="3" t="s">
        <v>74</v>
      </c>
      <c r="C256" s="6" t="s">
        <v>104</v>
      </c>
      <c r="D256" s="6" t="s">
        <v>865</v>
      </c>
      <c r="E256" s="6" t="s">
        <v>110</v>
      </c>
      <c r="F256" s="6" t="s">
        <v>120</v>
      </c>
      <c r="G256" s="7">
        <v>2</v>
      </c>
      <c r="H256" s="9">
        <v>5</v>
      </c>
      <c r="I256" s="9">
        <v>10</v>
      </c>
      <c r="J256" s="9">
        <v>10</v>
      </c>
      <c r="K256" s="9">
        <v>20</v>
      </c>
      <c r="L256" s="9">
        <v>10</v>
      </c>
      <c r="M256" s="6" t="s">
        <v>1027</v>
      </c>
      <c r="N256" s="6">
        <v>1</v>
      </c>
      <c r="O256" s="7">
        <f t="shared" si="6"/>
        <v>30</v>
      </c>
      <c r="P256" s="6" t="s">
        <v>123</v>
      </c>
      <c r="Q256" t="str">
        <f t="shared" si="7"/>
        <v>Jul-2025</v>
      </c>
    </row>
    <row r="257" spans="1:17">
      <c r="A257" s="7" t="s">
        <v>391</v>
      </c>
      <c r="B257" s="3" t="s">
        <v>99</v>
      </c>
      <c r="C257" s="6" t="s">
        <v>105</v>
      </c>
      <c r="D257" s="6" t="s">
        <v>866</v>
      </c>
      <c r="E257" s="6" t="s">
        <v>108</v>
      </c>
      <c r="F257" s="6" t="s">
        <v>119</v>
      </c>
      <c r="G257" s="7">
        <v>8</v>
      </c>
      <c r="H257" s="9">
        <v>25</v>
      </c>
      <c r="I257" s="9">
        <v>45</v>
      </c>
      <c r="J257" s="9">
        <v>200</v>
      </c>
      <c r="K257" s="9">
        <v>360</v>
      </c>
      <c r="L257" s="9">
        <v>160</v>
      </c>
      <c r="M257" s="6" t="s">
        <v>1027</v>
      </c>
      <c r="N257" s="6">
        <v>2</v>
      </c>
      <c r="O257" s="7">
        <f t="shared" si="6"/>
        <v>20</v>
      </c>
      <c r="P257" s="6" t="s">
        <v>123</v>
      </c>
      <c r="Q257" t="str">
        <f t="shared" si="7"/>
        <v>May-2025</v>
      </c>
    </row>
    <row r="258" spans="1:17">
      <c r="A258" s="7" t="s">
        <v>392</v>
      </c>
      <c r="B258" s="3" t="s">
        <v>18</v>
      </c>
      <c r="C258" s="6" t="s">
        <v>104</v>
      </c>
      <c r="D258" s="6" t="s">
        <v>818</v>
      </c>
      <c r="E258" s="6" t="s">
        <v>110</v>
      </c>
      <c r="F258" s="6" t="s">
        <v>120</v>
      </c>
      <c r="G258" s="7">
        <v>4</v>
      </c>
      <c r="H258" s="9">
        <v>5</v>
      </c>
      <c r="I258" s="9">
        <v>10</v>
      </c>
      <c r="J258" s="9">
        <v>20</v>
      </c>
      <c r="K258" s="9">
        <v>40</v>
      </c>
      <c r="L258" s="9">
        <v>20</v>
      </c>
      <c r="M258" s="6" t="s">
        <v>1028</v>
      </c>
      <c r="N258" s="6">
        <v>4</v>
      </c>
      <c r="O258" s="7">
        <f t="shared" ref="O258:O321" si="8">WEEKNUM(B258,2)</f>
        <v>24</v>
      </c>
      <c r="P258" s="6" t="s">
        <v>123</v>
      </c>
      <c r="Q258" t="str">
        <f t="shared" ref="Q258:Q321" si="9">TEXT(B258, "mmm-yyyy")</f>
        <v>Jun-2025</v>
      </c>
    </row>
    <row r="259" spans="1:17">
      <c r="A259" s="7" t="s">
        <v>393</v>
      </c>
      <c r="B259" s="3" t="s">
        <v>75</v>
      </c>
      <c r="C259" s="6" t="s">
        <v>105</v>
      </c>
      <c r="D259" s="6" t="s">
        <v>867</v>
      </c>
      <c r="E259" s="6" t="s">
        <v>113</v>
      </c>
      <c r="F259" s="6" t="s">
        <v>119</v>
      </c>
      <c r="G259" s="7">
        <v>10</v>
      </c>
      <c r="H259" s="9">
        <v>8</v>
      </c>
      <c r="I259" s="9">
        <v>20</v>
      </c>
      <c r="J259" s="9">
        <v>80</v>
      </c>
      <c r="K259" s="9">
        <v>200</v>
      </c>
      <c r="L259" s="9">
        <v>120</v>
      </c>
      <c r="M259" s="6" t="s">
        <v>1027</v>
      </c>
      <c r="N259" s="6">
        <v>4</v>
      </c>
      <c r="O259" s="7">
        <f t="shared" si="8"/>
        <v>30</v>
      </c>
      <c r="P259" s="6" t="s">
        <v>122</v>
      </c>
      <c r="Q259" t="str">
        <f t="shared" si="9"/>
        <v>Jul-2025</v>
      </c>
    </row>
    <row r="260" spans="1:17">
      <c r="A260" s="7" t="s">
        <v>394</v>
      </c>
      <c r="B260" s="3" t="s">
        <v>13</v>
      </c>
      <c r="C260" s="6" t="s">
        <v>105</v>
      </c>
      <c r="D260" s="6" t="s">
        <v>652</v>
      </c>
      <c r="E260" s="6" t="s">
        <v>115</v>
      </c>
      <c r="F260" s="6" t="s">
        <v>119</v>
      </c>
      <c r="G260" s="7">
        <v>6</v>
      </c>
      <c r="H260" s="9">
        <v>6</v>
      </c>
      <c r="I260" s="9">
        <v>12</v>
      </c>
      <c r="J260" s="9">
        <v>36</v>
      </c>
      <c r="K260" s="9">
        <v>72</v>
      </c>
      <c r="L260" s="9">
        <v>36</v>
      </c>
      <c r="M260" s="6" t="s">
        <v>1028</v>
      </c>
      <c r="N260" s="6">
        <v>2</v>
      </c>
      <c r="O260" s="7">
        <f t="shared" si="8"/>
        <v>21</v>
      </c>
      <c r="P260" s="6" t="s">
        <v>123</v>
      </c>
      <c r="Q260" t="str">
        <f t="shared" si="9"/>
        <v>May-2025</v>
      </c>
    </row>
    <row r="261" spans="1:17">
      <c r="A261" s="7" t="s">
        <v>395</v>
      </c>
      <c r="B261" s="3" t="s">
        <v>77</v>
      </c>
      <c r="C261" s="6" t="s">
        <v>103</v>
      </c>
      <c r="D261" s="6" t="s">
        <v>868</v>
      </c>
      <c r="E261" s="6" t="s">
        <v>108</v>
      </c>
      <c r="F261" s="6" t="s">
        <v>119</v>
      </c>
      <c r="G261" s="7">
        <v>3</v>
      </c>
      <c r="H261" s="9">
        <v>25</v>
      </c>
      <c r="I261" s="9">
        <v>45</v>
      </c>
      <c r="J261" s="9">
        <v>75</v>
      </c>
      <c r="K261" s="9">
        <v>135</v>
      </c>
      <c r="L261" s="9">
        <v>60</v>
      </c>
      <c r="M261" s="6" t="s">
        <v>1027</v>
      </c>
      <c r="N261" s="6">
        <v>4</v>
      </c>
      <c r="O261" s="7">
        <f t="shared" si="8"/>
        <v>30</v>
      </c>
      <c r="P261" s="6" t="s">
        <v>123</v>
      </c>
      <c r="Q261" t="str">
        <f t="shared" si="9"/>
        <v>Jul-2025</v>
      </c>
    </row>
    <row r="262" spans="1:17">
      <c r="A262" s="7" t="s">
        <v>396</v>
      </c>
      <c r="B262" s="3" t="s">
        <v>16</v>
      </c>
      <c r="C262" s="6" t="s">
        <v>104</v>
      </c>
      <c r="D262" s="6" t="s">
        <v>869</v>
      </c>
      <c r="E262" s="6" t="s">
        <v>108</v>
      </c>
      <c r="F262" s="6" t="s">
        <v>119</v>
      </c>
      <c r="G262" s="7">
        <v>7</v>
      </c>
      <c r="H262" s="9">
        <v>25</v>
      </c>
      <c r="I262" s="9">
        <v>45</v>
      </c>
      <c r="J262" s="9">
        <v>175</v>
      </c>
      <c r="K262" s="9">
        <v>315</v>
      </c>
      <c r="L262" s="9">
        <v>140</v>
      </c>
      <c r="M262" s="6" t="s">
        <v>1029</v>
      </c>
      <c r="N262" s="6">
        <v>4</v>
      </c>
      <c r="O262" s="7">
        <f t="shared" si="8"/>
        <v>27</v>
      </c>
      <c r="P262" s="6" t="s">
        <v>123</v>
      </c>
      <c r="Q262" t="str">
        <f t="shared" si="9"/>
        <v>Jul-2025</v>
      </c>
    </row>
    <row r="263" spans="1:17">
      <c r="A263" s="7" t="s">
        <v>397</v>
      </c>
      <c r="B263" s="3" t="s">
        <v>94</v>
      </c>
      <c r="C263" s="6" t="s">
        <v>103</v>
      </c>
      <c r="D263" s="6" t="s">
        <v>870</v>
      </c>
      <c r="E263" s="6" t="s">
        <v>116</v>
      </c>
      <c r="F263" s="6" t="s">
        <v>120</v>
      </c>
      <c r="G263" s="7">
        <v>10</v>
      </c>
      <c r="H263" s="9">
        <v>6</v>
      </c>
      <c r="I263" s="9">
        <v>14</v>
      </c>
      <c r="J263" s="9">
        <v>60</v>
      </c>
      <c r="K263" s="9">
        <v>140</v>
      </c>
      <c r="L263" s="9">
        <v>80</v>
      </c>
      <c r="M263" s="6" t="s">
        <v>1027</v>
      </c>
      <c r="N263" s="6">
        <v>3</v>
      </c>
      <c r="O263" s="7">
        <f t="shared" si="8"/>
        <v>26</v>
      </c>
      <c r="P263" s="6" t="s">
        <v>123</v>
      </c>
      <c r="Q263" t="str">
        <f t="shared" si="9"/>
        <v>Jun-2025</v>
      </c>
    </row>
    <row r="264" spans="1:17">
      <c r="A264" s="7" t="s">
        <v>398</v>
      </c>
      <c r="B264" s="3" t="s">
        <v>61</v>
      </c>
      <c r="C264" s="6" t="s">
        <v>103</v>
      </c>
      <c r="D264" s="6" t="s">
        <v>644</v>
      </c>
      <c r="E264" s="6" t="s">
        <v>109</v>
      </c>
      <c r="F264" s="6" t="s">
        <v>120</v>
      </c>
      <c r="G264" s="7">
        <v>3</v>
      </c>
      <c r="H264" s="9">
        <v>15</v>
      </c>
      <c r="I264" s="9">
        <v>30</v>
      </c>
      <c r="J264" s="9">
        <v>45</v>
      </c>
      <c r="K264" s="9">
        <v>90</v>
      </c>
      <c r="L264" s="9">
        <v>45</v>
      </c>
      <c r="M264" s="6" t="s">
        <v>1029</v>
      </c>
      <c r="N264" s="6">
        <v>5</v>
      </c>
      <c r="O264" s="7">
        <f t="shared" si="8"/>
        <v>18</v>
      </c>
      <c r="P264" s="6" t="s">
        <v>123</v>
      </c>
      <c r="Q264" t="str">
        <f t="shared" si="9"/>
        <v>May-2025</v>
      </c>
    </row>
    <row r="265" spans="1:17">
      <c r="A265" s="7" t="s">
        <v>399</v>
      </c>
      <c r="B265" s="3" t="s">
        <v>53</v>
      </c>
      <c r="C265" s="6" t="s">
        <v>105</v>
      </c>
      <c r="D265" s="6" t="s">
        <v>818</v>
      </c>
      <c r="E265" s="6" t="s">
        <v>111</v>
      </c>
      <c r="F265" s="6" t="s">
        <v>118</v>
      </c>
      <c r="G265" s="7">
        <v>8</v>
      </c>
      <c r="H265" s="9">
        <v>10</v>
      </c>
      <c r="I265" s="9">
        <v>22</v>
      </c>
      <c r="J265" s="9">
        <v>80</v>
      </c>
      <c r="K265" s="9">
        <v>176</v>
      </c>
      <c r="L265" s="9">
        <v>96</v>
      </c>
      <c r="M265" s="6" t="s">
        <v>1027</v>
      </c>
      <c r="N265" s="6">
        <v>3</v>
      </c>
      <c r="O265" s="7">
        <f t="shared" si="8"/>
        <v>19</v>
      </c>
      <c r="P265" s="6" t="s">
        <v>123</v>
      </c>
      <c r="Q265" t="str">
        <f t="shared" si="9"/>
        <v>May-2025</v>
      </c>
    </row>
    <row r="266" spans="1:17">
      <c r="A266" s="7" t="s">
        <v>400</v>
      </c>
      <c r="B266" s="3" t="s">
        <v>89</v>
      </c>
      <c r="C266" s="6" t="s">
        <v>105</v>
      </c>
      <c r="D266" s="6" t="s">
        <v>871</v>
      </c>
      <c r="E266" s="6" t="s">
        <v>106</v>
      </c>
      <c r="F266" s="6" t="s">
        <v>118</v>
      </c>
      <c r="G266" s="7">
        <v>2</v>
      </c>
      <c r="H266" s="9">
        <v>12</v>
      </c>
      <c r="I266" s="9">
        <v>25</v>
      </c>
      <c r="J266" s="9">
        <v>24</v>
      </c>
      <c r="K266" s="9">
        <v>50</v>
      </c>
      <c r="L266" s="9">
        <v>26</v>
      </c>
      <c r="M266" s="6" t="s">
        <v>1028</v>
      </c>
      <c r="N266" s="6">
        <v>3</v>
      </c>
      <c r="O266" s="7">
        <f t="shared" si="8"/>
        <v>24</v>
      </c>
      <c r="P266" s="6" t="s">
        <v>122</v>
      </c>
      <c r="Q266" t="str">
        <f t="shared" si="9"/>
        <v>Jun-2025</v>
      </c>
    </row>
    <row r="267" spans="1:17">
      <c r="A267" s="7" t="s">
        <v>401</v>
      </c>
      <c r="B267" s="3" t="s">
        <v>100</v>
      </c>
      <c r="C267" s="6" t="s">
        <v>105</v>
      </c>
      <c r="D267" s="6" t="s">
        <v>872</v>
      </c>
      <c r="E267" s="6" t="s">
        <v>109</v>
      </c>
      <c r="F267" s="6" t="s">
        <v>120</v>
      </c>
      <c r="G267" s="7">
        <v>6</v>
      </c>
      <c r="H267" s="9">
        <v>15</v>
      </c>
      <c r="I267" s="9">
        <v>30</v>
      </c>
      <c r="J267" s="9">
        <v>90</v>
      </c>
      <c r="K267" s="9">
        <v>180</v>
      </c>
      <c r="L267" s="9">
        <v>90</v>
      </c>
      <c r="M267" s="6" t="s">
        <v>1027</v>
      </c>
      <c r="N267" s="6">
        <v>4</v>
      </c>
      <c r="O267" s="7">
        <f t="shared" si="8"/>
        <v>22</v>
      </c>
      <c r="P267" s="6" t="s">
        <v>122</v>
      </c>
      <c r="Q267" t="str">
        <f t="shared" si="9"/>
        <v>Jun-2025</v>
      </c>
    </row>
    <row r="268" spans="1:17">
      <c r="A268" s="7" t="s">
        <v>402</v>
      </c>
      <c r="B268" s="3" t="s">
        <v>70</v>
      </c>
      <c r="C268" s="6" t="s">
        <v>105</v>
      </c>
      <c r="D268" s="6" t="s">
        <v>873</v>
      </c>
      <c r="E268" s="6" t="s">
        <v>109</v>
      </c>
      <c r="F268" s="6" t="s">
        <v>120</v>
      </c>
      <c r="G268" s="7">
        <v>3</v>
      </c>
      <c r="H268" s="9">
        <v>15</v>
      </c>
      <c r="I268" s="9">
        <v>30</v>
      </c>
      <c r="J268" s="9">
        <v>45</v>
      </c>
      <c r="K268" s="9">
        <v>90</v>
      </c>
      <c r="L268" s="9">
        <v>45</v>
      </c>
      <c r="M268" s="6" t="s">
        <v>1028</v>
      </c>
      <c r="N268" s="6">
        <v>2</v>
      </c>
      <c r="O268" s="7">
        <f t="shared" si="8"/>
        <v>18</v>
      </c>
      <c r="P268" s="6" t="s">
        <v>123</v>
      </c>
      <c r="Q268" t="str">
        <f t="shared" si="9"/>
        <v>Apr-2025</v>
      </c>
    </row>
    <row r="269" spans="1:17">
      <c r="A269" s="7" t="s">
        <v>403</v>
      </c>
      <c r="B269" s="3" t="s">
        <v>67</v>
      </c>
      <c r="C269" s="6" t="s">
        <v>103</v>
      </c>
      <c r="D269" s="6" t="s">
        <v>874</v>
      </c>
      <c r="E269" s="6" t="s">
        <v>107</v>
      </c>
      <c r="F269" s="6" t="s">
        <v>118</v>
      </c>
      <c r="G269" s="7">
        <v>6</v>
      </c>
      <c r="H269" s="9">
        <v>10</v>
      </c>
      <c r="I269" s="9">
        <v>22</v>
      </c>
      <c r="J269" s="9">
        <v>60</v>
      </c>
      <c r="K269" s="9">
        <v>132</v>
      </c>
      <c r="L269" s="9">
        <v>72</v>
      </c>
      <c r="M269" s="6" t="s">
        <v>1027</v>
      </c>
      <c r="N269" s="6">
        <v>2</v>
      </c>
      <c r="O269" s="7">
        <f t="shared" si="8"/>
        <v>20</v>
      </c>
      <c r="P269" s="6" t="s">
        <v>123</v>
      </c>
      <c r="Q269" t="str">
        <f t="shared" si="9"/>
        <v>May-2025</v>
      </c>
    </row>
    <row r="270" spans="1:17">
      <c r="A270" s="7" t="s">
        <v>404</v>
      </c>
      <c r="B270" s="3" t="s">
        <v>67</v>
      </c>
      <c r="C270" s="6" t="s">
        <v>105</v>
      </c>
      <c r="D270" s="6" t="s">
        <v>875</v>
      </c>
      <c r="E270" s="6" t="s">
        <v>116</v>
      </c>
      <c r="F270" s="6" t="s">
        <v>120</v>
      </c>
      <c r="G270" s="7">
        <v>10</v>
      </c>
      <c r="H270" s="9">
        <v>6</v>
      </c>
      <c r="I270" s="9">
        <v>14</v>
      </c>
      <c r="J270" s="9">
        <v>60</v>
      </c>
      <c r="K270" s="9">
        <v>140</v>
      </c>
      <c r="L270" s="9">
        <v>80</v>
      </c>
      <c r="M270" s="6" t="s">
        <v>1029</v>
      </c>
      <c r="N270" s="6">
        <v>2</v>
      </c>
      <c r="O270" s="7">
        <f t="shared" si="8"/>
        <v>20</v>
      </c>
      <c r="P270" s="6" t="s">
        <v>121</v>
      </c>
      <c r="Q270" t="str">
        <f t="shared" si="9"/>
        <v>May-2025</v>
      </c>
    </row>
    <row r="271" spans="1:17">
      <c r="A271" s="7" t="s">
        <v>405</v>
      </c>
      <c r="B271" s="3" t="s">
        <v>68</v>
      </c>
      <c r="C271" s="6" t="s">
        <v>103</v>
      </c>
      <c r="D271" s="6" t="s">
        <v>876</v>
      </c>
      <c r="E271" s="6" t="s">
        <v>109</v>
      </c>
      <c r="F271" s="6" t="s">
        <v>120</v>
      </c>
      <c r="G271" s="7">
        <v>10</v>
      </c>
      <c r="H271" s="9">
        <v>15</v>
      </c>
      <c r="I271" s="9">
        <v>30</v>
      </c>
      <c r="J271" s="9">
        <v>150</v>
      </c>
      <c r="K271" s="9">
        <v>300</v>
      </c>
      <c r="L271" s="9">
        <v>150</v>
      </c>
      <c r="M271" s="6" t="s">
        <v>1028</v>
      </c>
      <c r="N271" s="6">
        <v>2</v>
      </c>
      <c r="O271" s="7">
        <f t="shared" si="8"/>
        <v>28</v>
      </c>
      <c r="P271" s="6" t="s">
        <v>122</v>
      </c>
      <c r="Q271" t="str">
        <f t="shared" si="9"/>
        <v>Jul-2025</v>
      </c>
    </row>
    <row r="272" spans="1:17">
      <c r="A272" s="7" t="s">
        <v>406</v>
      </c>
      <c r="B272" s="3" t="s">
        <v>39</v>
      </c>
      <c r="C272" s="6" t="s">
        <v>104</v>
      </c>
      <c r="D272" s="6" t="s">
        <v>657</v>
      </c>
      <c r="E272" s="6" t="s">
        <v>111</v>
      </c>
      <c r="F272" s="6" t="s">
        <v>118</v>
      </c>
      <c r="G272" s="7">
        <v>9</v>
      </c>
      <c r="H272" s="9">
        <v>10</v>
      </c>
      <c r="I272" s="9">
        <v>22</v>
      </c>
      <c r="J272" s="9">
        <v>90</v>
      </c>
      <c r="K272" s="9">
        <v>198</v>
      </c>
      <c r="L272" s="9">
        <v>108</v>
      </c>
      <c r="M272" s="6" t="s">
        <v>1029</v>
      </c>
      <c r="N272" s="6">
        <v>4</v>
      </c>
      <c r="O272" s="7">
        <f t="shared" si="8"/>
        <v>23</v>
      </c>
      <c r="P272" s="6" t="s">
        <v>122</v>
      </c>
      <c r="Q272" t="str">
        <f t="shared" si="9"/>
        <v>Jun-2025</v>
      </c>
    </row>
    <row r="273" spans="1:17">
      <c r="A273" s="7" t="s">
        <v>407</v>
      </c>
      <c r="B273" s="3" t="s">
        <v>60</v>
      </c>
      <c r="C273" s="6" t="s">
        <v>105</v>
      </c>
      <c r="D273" s="6" t="s">
        <v>877</v>
      </c>
      <c r="E273" s="6" t="s">
        <v>110</v>
      </c>
      <c r="F273" s="6" t="s">
        <v>120</v>
      </c>
      <c r="G273" s="7">
        <v>8</v>
      </c>
      <c r="H273" s="9">
        <v>5</v>
      </c>
      <c r="I273" s="9">
        <v>10</v>
      </c>
      <c r="J273" s="9">
        <v>40</v>
      </c>
      <c r="K273" s="9">
        <v>80</v>
      </c>
      <c r="L273" s="9">
        <v>40</v>
      </c>
      <c r="M273" s="6" t="s">
        <v>1027</v>
      </c>
      <c r="N273" s="6">
        <v>4</v>
      </c>
      <c r="O273" s="7">
        <f t="shared" si="8"/>
        <v>30</v>
      </c>
      <c r="P273" s="6" t="s">
        <v>122</v>
      </c>
      <c r="Q273" t="str">
        <f t="shared" si="9"/>
        <v>Jul-2025</v>
      </c>
    </row>
    <row r="274" spans="1:17">
      <c r="A274" s="7" t="s">
        <v>408</v>
      </c>
      <c r="B274" s="3" t="s">
        <v>28</v>
      </c>
      <c r="C274" s="6" t="s">
        <v>104</v>
      </c>
      <c r="D274" s="6" t="s">
        <v>878</v>
      </c>
      <c r="E274" s="6" t="s">
        <v>114</v>
      </c>
      <c r="F274" s="6" t="s">
        <v>119</v>
      </c>
      <c r="G274" s="7">
        <v>6</v>
      </c>
      <c r="H274" s="9">
        <v>20</v>
      </c>
      <c r="I274" s="9">
        <v>35</v>
      </c>
      <c r="J274" s="9">
        <v>120</v>
      </c>
      <c r="K274" s="9">
        <v>210</v>
      </c>
      <c r="L274" s="9">
        <v>90</v>
      </c>
      <c r="M274" s="6" t="s">
        <v>1028</v>
      </c>
      <c r="N274" s="6">
        <v>5</v>
      </c>
      <c r="O274" s="7">
        <f t="shared" si="8"/>
        <v>28</v>
      </c>
      <c r="P274" s="6" t="s">
        <v>123</v>
      </c>
      <c r="Q274" t="str">
        <f t="shared" si="9"/>
        <v>Jul-2025</v>
      </c>
    </row>
    <row r="275" spans="1:17">
      <c r="A275" s="7" t="s">
        <v>409</v>
      </c>
      <c r="B275" s="3" t="s">
        <v>71</v>
      </c>
      <c r="C275" s="6" t="s">
        <v>104</v>
      </c>
      <c r="D275" s="6" t="s">
        <v>834</v>
      </c>
      <c r="E275" s="6" t="s">
        <v>107</v>
      </c>
      <c r="F275" s="6" t="s">
        <v>118</v>
      </c>
      <c r="G275" s="7">
        <v>10</v>
      </c>
      <c r="H275" s="9">
        <v>10</v>
      </c>
      <c r="I275" s="9">
        <v>22</v>
      </c>
      <c r="J275" s="9">
        <v>100</v>
      </c>
      <c r="K275" s="9">
        <v>220</v>
      </c>
      <c r="L275" s="9">
        <v>120</v>
      </c>
      <c r="M275" s="6" t="s">
        <v>1029</v>
      </c>
      <c r="N275" s="6">
        <v>2</v>
      </c>
      <c r="O275" s="7">
        <f t="shared" si="8"/>
        <v>23</v>
      </c>
      <c r="P275" s="6" t="s">
        <v>122</v>
      </c>
      <c r="Q275" t="str">
        <f t="shared" si="9"/>
        <v>Jun-2025</v>
      </c>
    </row>
    <row r="276" spans="1:17">
      <c r="A276" s="7" t="s">
        <v>410</v>
      </c>
      <c r="B276" s="3" t="s">
        <v>55</v>
      </c>
      <c r="C276" s="6" t="s">
        <v>103</v>
      </c>
      <c r="D276" s="6" t="s">
        <v>879</v>
      </c>
      <c r="E276" s="6" t="s">
        <v>115</v>
      </c>
      <c r="F276" s="6" t="s">
        <v>119</v>
      </c>
      <c r="G276" s="7">
        <v>6</v>
      </c>
      <c r="H276" s="9">
        <v>6</v>
      </c>
      <c r="I276" s="9">
        <v>12</v>
      </c>
      <c r="J276" s="9">
        <v>36</v>
      </c>
      <c r="K276" s="9">
        <v>72</v>
      </c>
      <c r="L276" s="9">
        <v>36</v>
      </c>
      <c r="M276" s="6" t="s">
        <v>1029</v>
      </c>
      <c r="N276" s="6">
        <v>5</v>
      </c>
      <c r="O276" s="7">
        <f t="shared" si="8"/>
        <v>25</v>
      </c>
      <c r="P276" s="6" t="s">
        <v>123</v>
      </c>
      <c r="Q276" t="str">
        <f t="shared" si="9"/>
        <v>Jun-2025</v>
      </c>
    </row>
    <row r="277" spans="1:17">
      <c r="A277" s="7" t="s">
        <v>411</v>
      </c>
      <c r="B277" s="3" t="s">
        <v>32</v>
      </c>
      <c r="C277" s="6" t="s">
        <v>105</v>
      </c>
      <c r="D277" s="6" t="s">
        <v>771</v>
      </c>
      <c r="E277" s="6" t="s">
        <v>107</v>
      </c>
      <c r="F277" s="6" t="s">
        <v>118</v>
      </c>
      <c r="G277" s="7">
        <v>1</v>
      </c>
      <c r="H277" s="9">
        <v>10</v>
      </c>
      <c r="I277" s="9">
        <v>22</v>
      </c>
      <c r="J277" s="9">
        <v>10</v>
      </c>
      <c r="K277" s="9">
        <v>22</v>
      </c>
      <c r="L277" s="9">
        <v>12</v>
      </c>
      <c r="M277" s="6" t="s">
        <v>1029</v>
      </c>
      <c r="N277" s="6">
        <v>3</v>
      </c>
      <c r="O277" s="7">
        <f t="shared" si="8"/>
        <v>20</v>
      </c>
      <c r="P277" s="6" t="s">
        <v>121</v>
      </c>
      <c r="Q277" t="str">
        <f t="shared" si="9"/>
        <v>May-2025</v>
      </c>
    </row>
    <row r="278" spans="1:17">
      <c r="A278" s="7" t="s">
        <v>412</v>
      </c>
      <c r="B278" s="3" t="s">
        <v>93</v>
      </c>
      <c r="C278" s="6" t="s">
        <v>105</v>
      </c>
      <c r="D278" s="6" t="s">
        <v>880</v>
      </c>
      <c r="E278" s="6" t="s">
        <v>112</v>
      </c>
      <c r="F278" s="6" t="s">
        <v>118</v>
      </c>
      <c r="G278" s="7">
        <v>7</v>
      </c>
      <c r="H278" s="9">
        <v>12</v>
      </c>
      <c r="I278" s="9">
        <v>28</v>
      </c>
      <c r="J278" s="9">
        <v>84</v>
      </c>
      <c r="K278" s="9">
        <v>196</v>
      </c>
      <c r="L278" s="9">
        <v>112</v>
      </c>
      <c r="M278" s="6" t="s">
        <v>1029</v>
      </c>
      <c r="N278" s="6">
        <v>4</v>
      </c>
      <c r="O278" s="7">
        <f t="shared" si="8"/>
        <v>30</v>
      </c>
      <c r="P278" s="6" t="s">
        <v>122</v>
      </c>
      <c r="Q278" t="str">
        <f t="shared" si="9"/>
        <v>Jul-2025</v>
      </c>
    </row>
    <row r="279" spans="1:17">
      <c r="A279" s="7" t="s">
        <v>413</v>
      </c>
      <c r="B279" s="3" t="s">
        <v>97</v>
      </c>
      <c r="C279" s="6" t="s">
        <v>103</v>
      </c>
      <c r="D279" s="6" t="s">
        <v>881</v>
      </c>
      <c r="E279" s="6" t="s">
        <v>109</v>
      </c>
      <c r="F279" s="6" t="s">
        <v>120</v>
      </c>
      <c r="G279" s="7">
        <v>7</v>
      </c>
      <c r="H279" s="9">
        <v>15</v>
      </c>
      <c r="I279" s="9">
        <v>30</v>
      </c>
      <c r="J279" s="9">
        <v>105</v>
      </c>
      <c r="K279" s="9">
        <v>210</v>
      </c>
      <c r="L279" s="9">
        <v>105</v>
      </c>
      <c r="M279" s="6" t="s">
        <v>1028</v>
      </c>
      <c r="N279" s="6">
        <v>2</v>
      </c>
      <c r="O279" s="7">
        <f t="shared" si="8"/>
        <v>24</v>
      </c>
      <c r="P279" s="6" t="s">
        <v>121</v>
      </c>
      <c r="Q279" t="str">
        <f t="shared" si="9"/>
        <v>Jun-2025</v>
      </c>
    </row>
    <row r="280" spans="1:17">
      <c r="A280" s="7" t="s">
        <v>414</v>
      </c>
      <c r="B280" s="3" t="s">
        <v>59</v>
      </c>
      <c r="C280" s="6" t="s">
        <v>103</v>
      </c>
      <c r="D280" s="6" t="s">
        <v>857</v>
      </c>
      <c r="E280" s="6" t="s">
        <v>107</v>
      </c>
      <c r="F280" s="6" t="s">
        <v>118</v>
      </c>
      <c r="G280" s="7">
        <v>6</v>
      </c>
      <c r="H280" s="9">
        <v>10</v>
      </c>
      <c r="I280" s="9">
        <v>22</v>
      </c>
      <c r="J280" s="9">
        <v>60</v>
      </c>
      <c r="K280" s="9">
        <v>132</v>
      </c>
      <c r="L280" s="9">
        <v>72</v>
      </c>
      <c r="M280" s="6" t="s">
        <v>1027</v>
      </c>
      <c r="N280" s="6">
        <v>3</v>
      </c>
      <c r="O280" s="7">
        <f t="shared" si="8"/>
        <v>28</v>
      </c>
      <c r="P280" s="6" t="s">
        <v>121</v>
      </c>
      <c r="Q280" t="str">
        <f t="shared" si="9"/>
        <v>Jul-2025</v>
      </c>
    </row>
    <row r="281" spans="1:17">
      <c r="A281" s="7" t="s">
        <v>415</v>
      </c>
      <c r="B281" s="3" t="s">
        <v>102</v>
      </c>
      <c r="C281" s="6" t="s">
        <v>104</v>
      </c>
      <c r="D281" s="6" t="s">
        <v>882</v>
      </c>
      <c r="E281" s="6" t="s">
        <v>113</v>
      </c>
      <c r="F281" s="6" t="s">
        <v>119</v>
      </c>
      <c r="G281" s="7">
        <v>5</v>
      </c>
      <c r="H281" s="9">
        <v>8</v>
      </c>
      <c r="I281" s="9">
        <v>20</v>
      </c>
      <c r="J281" s="9">
        <v>40</v>
      </c>
      <c r="K281" s="9">
        <v>100</v>
      </c>
      <c r="L281" s="9">
        <v>60</v>
      </c>
      <c r="M281" s="6" t="s">
        <v>1028</v>
      </c>
      <c r="N281" s="6">
        <v>1</v>
      </c>
      <c r="O281" s="7">
        <f t="shared" si="8"/>
        <v>28</v>
      </c>
      <c r="P281" s="6" t="s">
        <v>121</v>
      </c>
      <c r="Q281" t="str">
        <f t="shared" si="9"/>
        <v>Jul-2025</v>
      </c>
    </row>
    <row r="282" spans="1:17">
      <c r="A282" s="7" t="s">
        <v>416</v>
      </c>
      <c r="B282" s="3" t="s">
        <v>74</v>
      </c>
      <c r="C282" s="6" t="s">
        <v>104</v>
      </c>
      <c r="D282" s="6" t="s">
        <v>883</v>
      </c>
      <c r="E282" s="6" t="s">
        <v>108</v>
      </c>
      <c r="F282" s="6" t="s">
        <v>119</v>
      </c>
      <c r="G282" s="7">
        <v>10</v>
      </c>
      <c r="H282" s="9">
        <v>25</v>
      </c>
      <c r="I282" s="9">
        <v>45</v>
      </c>
      <c r="J282" s="9">
        <v>250</v>
      </c>
      <c r="K282" s="9">
        <v>450</v>
      </c>
      <c r="L282" s="9">
        <v>200</v>
      </c>
      <c r="M282" s="6" t="s">
        <v>1029</v>
      </c>
      <c r="N282" s="6">
        <v>4</v>
      </c>
      <c r="O282" s="7">
        <f t="shared" si="8"/>
        <v>30</v>
      </c>
      <c r="P282" s="6" t="s">
        <v>121</v>
      </c>
      <c r="Q282" t="str">
        <f t="shared" si="9"/>
        <v>Jul-2025</v>
      </c>
    </row>
    <row r="283" spans="1:17">
      <c r="A283" s="7" t="s">
        <v>417</v>
      </c>
      <c r="B283" s="3" t="s">
        <v>55</v>
      </c>
      <c r="C283" s="6" t="s">
        <v>103</v>
      </c>
      <c r="D283" s="6" t="s">
        <v>884</v>
      </c>
      <c r="E283" s="6" t="s">
        <v>117</v>
      </c>
      <c r="F283" s="6" t="s">
        <v>120</v>
      </c>
      <c r="G283" s="7">
        <v>1</v>
      </c>
      <c r="H283" s="9">
        <v>18</v>
      </c>
      <c r="I283" s="9">
        <v>40</v>
      </c>
      <c r="J283" s="9">
        <v>18</v>
      </c>
      <c r="K283" s="9">
        <v>40</v>
      </c>
      <c r="L283" s="9">
        <v>22</v>
      </c>
      <c r="M283" s="6" t="s">
        <v>1029</v>
      </c>
      <c r="N283" s="6">
        <v>3</v>
      </c>
      <c r="O283" s="7">
        <f t="shared" si="8"/>
        <v>25</v>
      </c>
      <c r="P283" s="6" t="s">
        <v>121</v>
      </c>
      <c r="Q283" t="str">
        <f t="shared" si="9"/>
        <v>Jun-2025</v>
      </c>
    </row>
    <row r="284" spans="1:17">
      <c r="A284" s="7" t="s">
        <v>418</v>
      </c>
      <c r="B284" s="3" t="s">
        <v>64</v>
      </c>
      <c r="C284" s="6" t="s">
        <v>105</v>
      </c>
      <c r="D284" s="6" t="s">
        <v>885</v>
      </c>
      <c r="E284" s="6" t="s">
        <v>115</v>
      </c>
      <c r="F284" s="6" t="s">
        <v>119</v>
      </c>
      <c r="G284" s="7">
        <v>2</v>
      </c>
      <c r="H284" s="9">
        <v>6</v>
      </c>
      <c r="I284" s="9">
        <v>12</v>
      </c>
      <c r="J284" s="9">
        <v>12</v>
      </c>
      <c r="K284" s="9">
        <v>24</v>
      </c>
      <c r="L284" s="9">
        <v>12</v>
      </c>
      <c r="M284" s="6" t="s">
        <v>1029</v>
      </c>
      <c r="N284" s="6">
        <v>3</v>
      </c>
      <c r="O284" s="7">
        <f t="shared" si="8"/>
        <v>24</v>
      </c>
      <c r="P284" s="6" t="s">
        <v>121</v>
      </c>
      <c r="Q284" t="str">
        <f t="shared" si="9"/>
        <v>Jun-2025</v>
      </c>
    </row>
    <row r="285" spans="1:17">
      <c r="A285" s="7" t="s">
        <v>419</v>
      </c>
      <c r="B285" s="3" t="s">
        <v>85</v>
      </c>
      <c r="C285" s="6" t="s">
        <v>103</v>
      </c>
      <c r="D285" s="6" t="s">
        <v>886</v>
      </c>
      <c r="E285" s="6" t="s">
        <v>108</v>
      </c>
      <c r="F285" s="6" t="s">
        <v>119</v>
      </c>
      <c r="G285" s="7">
        <v>10</v>
      </c>
      <c r="H285" s="9">
        <v>25</v>
      </c>
      <c r="I285" s="9">
        <v>45</v>
      </c>
      <c r="J285" s="9">
        <v>250</v>
      </c>
      <c r="K285" s="9">
        <v>450</v>
      </c>
      <c r="L285" s="9">
        <v>200</v>
      </c>
      <c r="M285" s="6" t="s">
        <v>1028</v>
      </c>
      <c r="N285" s="6">
        <v>3</v>
      </c>
      <c r="O285" s="7">
        <f t="shared" si="8"/>
        <v>19</v>
      </c>
      <c r="P285" s="6" t="s">
        <v>122</v>
      </c>
      <c r="Q285" t="str">
        <f t="shared" si="9"/>
        <v>May-2025</v>
      </c>
    </row>
    <row r="286" spans="1:17">
      <c r="A286" s="7" t="s">
        <v>420</v>
      </c>
      <c r="B286" s="3" t="s">
        <v>40</v>
      </c>
      <c r="C286" s="6" t="s">
        <v>104</v>
      </c>
      <c r="D286" s="6" t="s">
        <v>887</v>
      </c>
      <c r="E286" s="6" t="s">
        <v>106</v>
      </c>
      <c r="F286" s="6" t="s">
        <v>118</v>
      </c>
      <c r="G286" s="7">
        <v>10</v>
      </c>
      <c r="H286" s="9">
        <v>12</v>
      </c>
      <c r="I286" s="9">
        <v>25</v>
      </c>
      <c r="J286" s="9">
        <v>120</v>
      </c>
      <c r="K286" s="9">
        <v>250</v>
      </c>
      <c r="L286" s="9">
        <v>130</v>
      </c>
      <c r="M286" s="6" t="s">
        <v>1028</v>
      </c>
      <c r="N286" s="6">
        <v>3</v>
      </c>
      <c r="O286" s="7">
        <f t="shared" si="8"/>
        <v>26</v>
      </c>
      <c r="P286" s="6" t="s">
        <v>122</v>
      </c>
      <c r="Q286" t="str">
        <f t="shared" si="9"/>
        <v>Jun-2025</v>
      </c>
    </row>
    <row r="287" spans="1:17">
      <c r="A287" s="7" t="s">
        <v>421</v>
      </c>
      <c r="B287" s="3" t="s">
        <v>55</v>
      </c>
      <c r="C287" s="6" t="s">
        <v>104</v>
      </c>
      <c r="D287" s="6" t="s">
        <v>658</v>
      </c>
      <c r="E287" s="6" t="s">
        <v>117</v>
      </c>
      <c r="F287" s="6" t="s">
        <v>120</v>
      </c>
      <c r="G287" s="7">
        <v>5</v>
      </c>
      <c r="H287" s="9">
        <v>18</v>
      </c>
      <c r="I287" s="9">
        <v>40</v>
      </c>
      <c r="J287" s="9">
        <v>90</v>
      </c>
      <c r="K287" s="9">
        <v>200</v>
      </c>
      <c r="L287" s="9">
        <v>110</v>
      </c>
      <c r="M287" s="6" t="s">
        <v>1027</v>
      </c>
      <c r="N287" s="6">
        <v>1</v>
      </c>
      <c r="O287" s="7">
        <f t="shared" si="8"/>
        <v>25</v>
      </c>
      <c r="P287" s="6" t="s">
        <v>121</v>
      </c>
      <c r="Q287" t="str">
        <f t="shared" si="9"/>
        <v>Jun-2025</v>
      </c>
    </row>
    <row r="288" spans="1:17">
      <c r="A288" s="7" t="s">
        <v>422</v>
      </c>
      <c r="B288" s="3" t="s">
        <v>89</v>
      </c>
      <c r="C288" s="6" t="s">
        <v>105</v>
      </c>
      <c r="D288" s="6" t="s">
        <v>888</v>
      </c>
      <c r="E288" s="6" t="s">
        <v>106</v>
      </c>
      <c r="F288" s="6" t="s">
        <v>118</v>
      </c>
      <c r="G288" s="7">
        <v>2</v>
      </c>
      <c r="H288" s="9">
        <v>12</v>
      </c>
      <c r="I288" s="9">
        <v>25</v>
      </c>
      <c r="J288" s="9">
        <v>24</v>
      </c>
      <c r="K288" s="9">
        <v>50</v>
      </c>
      <c r="L288" s="9">
        <v>26</v>
      </c>
      <c r="M288" s="6" t="s">
        <v>1027</v>
      </c>
      <c r="N288" s="6">
        <v>2</v>
      </c>
      <c r="O288" s="7">
        <f t="shared" si="8"/>
        <v>24</v>
      </c>
      <c r="P288" s="6" t="s">
        <v>123</v>
      </c>
      <c r="Q288" t="str">
        <f t="shared" si="9"/>
        <v>Jun-2025</v>
      </c>
    </row>
    <row r="289" spans="1:17">
      <c r="A289" s="7" t="s">
        <v>423</v>
      </c>
      <c r="B289" s="3" t="s">
        <v>60</v>
      </c>
      <c r="C289" s="6" t="s">
        <v>105</v>
      </c>
      <c r="D289" s="6" t="s">
        <v>828</v>
      </c>
      <c r="E289" s="6" t="s">
        <v>115</v>
      </c>
      <c r="F289" s="6" t="s">
        <v>119</v>
      </c>
      <c r="G289" s="7">
        <v>9</v>
      </c>
      <c r="H289" s="9">
        <v>6</v>
      </c>
      <c r="I289" s="9">
        <v>12</v>
      </c>
      <c r="J289" s="9">
        <v>54</v>
      </c>
      <c r="K289" s="9">
        <v>108</v>
      </c>
      <c r="L289" s="9">
        <v>54</v>
      </c>
      <c r="M289" s="6" t="s">
        <v>1028</v>
      </c>
      <c r="N289" s="6">
        <v>5</v>
      </c>
      <c r="O289" s="7">
        <f t="shared" si="8"/>
        <v>30</v>
      </c>
      <c r="P289" s="6" t="s">
        <v>121</v>
      </c>
      <c r="Q289" t="str">
        <f t="shared" si="9"/>
        <v>Jul-2025</v>
      </c>
    </row>
    <row r="290" spans="1:17">
      <c r="A290" s="7" t="s">
        <v>424</v>
      </c>
      <c r="B290" s="3" t="s">
        <v>72</v>
      </c>
      <c r="C290" s="6" t="s">
        <v>104</v>
      </c>
      <c r="D290" s="6" t="s">
        <v>889</v>
      </c>
      <c r="E290" s="6" t="s">
        <v>111</v>
      </c>
      <c r="F290" s="6" t="s">
        <v>118</v>
      </c>
      <c r="G290" s="7">
        <v>5</v>
      </c>
      <c r="H290" s="9">
        <v>10</v>
      </c>
      <c r="I290" s="9">
        <v>22</v>
      </c>
      <c r="J290" s="9">
        <v>50</v>
      </c>
      <c r="K290" s="9">
        <v>110</v>
      </c>
      <c r="L290" s="9">
        <v>60</v>
      </c>
      <c r="M290" s="6" t="s">
        <v>1027</v>
      </c>
      <c r="N290" s="6">
        <v>3</v>
      </c>
      <c r="O290" s="7">
        <f t="shared" si="8"/>
        <v>19</v>
      </c>
      <c r="P290" s="6" t="s">
        <v>121</v>
      </c>
      <c r="Q290" t="str">
        <f t="shared" si="9"/>
        <v>May-2025</v>
      </c>
    </row>
    <row r="291" spans="1:17">
      <c r="A291" s="7" t="s">
        <v>425</v>
      </c>
      <c r="B291" s="3" t="s">
        <v>86</v>
      </c>
      <c r="C291" s="6" t="s">
        <v>105</v>
      </c>
      <c r="D291" s="6" t="s">
        <v>890</v>
      </c>
      <c r="E291" s="6" t="s">
        <v>114</v>
      </c>
      <c r="F291" s="6" t="s">
        <v>119</v>
      </c>
      <c r="G291" s="7">
        <v>7</v>
      </c>
      <c r="H291" s="9">
        <v>20</v>
      </c>
      <c r="I291" s="9">
        <v>35</v>
      </c>
      <c r="J291" s="9">
        <v>140</v>
      </c>
      <c r="K291" s="9">
        <v>245</v>
      </c>
      <c r="L291" s="9">
        <v>105</v>
      </c>
      <c r="M291" s="6" t="s">
        <v>1029</v>
      </c>
      <c r="N291" s="6">
        <v>2</v>
      </c>
      <c r="O291" s="7">
        <f t="shared" si="8"/>
        <v>25</v>
      </c>
      <c r="P291" s="6" t="s">
        <v>122</v>
      </c>
      <c r="Q291" t="str">
        <f t="shared" si="9"/>
        <v>Jun-2025</v>
      </c>
    </row>
    <row r="292" spans="1:17">
      <c r="A292" s="7" t="s">
        <v>426</v>
      </c>
      <c r="B292" s="3" t="s">
        <v>86</v>
      </c>
      <c r="C292" s="6" t="s">
        <v>104</v>
      </c>
      <c r="D292" s="6" t="s">
        <v>751</v>
      </c>
      <c r="E292" s="6" t="s">
        <v>111</v>
      </c>
      <c r="F292" s="6" t="s">
        <v>118</v>
      </c>
      <c r="G292" s="7">
        <v>9</v>
      </c>
      <c r="H292" s="9">
        <v>10</v>
      </c>
      <c r="I292" s="9">
        <v>22</v>
      </c>
      <c r="J292" s="9">
        <v>90</v>
      </c>
      <c r="K292" s="9">
        <v>198</v>
      </c>
      <c r="L292" s="9">
        <v>108</v>
      </c>
      <c r="M292" s="6" t="s">
        <v>1028</v>
      </c>
      <c r="N292" s="6">
        <v>1</v>
      </c>
      <c r="O292" s="7">
        <f t="shared" si="8"/>
        <v>25</v>
      </c>
      <c r="P292" s="6" t="s">
        <v>122</v>
      </c>
      <c r="Q292" t="str">
        <f t="shared" si="9"/>
        <v>Jun-2025</v>
      </c>
    </row>
    <row r="293" spans="1:17">
      <c r="A293" s="7" t="s">
        <v>427</v>
      </c>
      <c r="B293" s="3" t="s">
        <v>27</v>
      </c>
      <c r="C293" s="6" t="s">
        <v>105</v>
      </c>
      <c r="D293" s="6" t="s">
        <v>891</v>
      </c>
      <c r="E293" s="6" t="s">
        <v>113</v>
      </c>
      <c r="F293" s="6" t="s">
        <v>119</v>
      </c>
      <c r="G293" s="7">
        <v>1</v>
      </c>
      <c r="H293" s="9">
        <v>8</v>
      </c>
      <c r="I293" s="9">
        <v>20</v>
      </c>
      <c r="J293" s="9">
        <v>8</v>
      </c>
      <c r="K293" s="9">
        <v>20</v>
      </c>
      <c r="L293" s="9">
        <v>12</v>
      </c>
      <c r="M293" s="6" t="s">
        <v>1029</v>
      </c>
      <c r="N293" s="6">
        <v>3</v>
      </c>
      <c r="O293" s="7">
        <f t="shared" si="8"/>
        <v>27</v>
      </c>
      <c r="P293" s="6" t="s">
        <v>123</v>
      </c>
      <c r="Q293" t="str">
        <f t="shared" si="9"/>
        <v>Jul-2025</v>
      </c>
    </row>
    <row r="294" spans="1:17">
      <c r="A294" s="7" t="s">
        <v>428</v>
      </c>
      <c r="B294" s="3" t="s">
        <v>41</v>
      </c>
      <c r="C294" s="6" t="s">
        <v>103</v>
      </c>
      <c r="D294" s="6" t="s">
        <v>892</v>
      </c>
      <c r="E294" s="6" t="s">
        <v>114</v>
      </c>
      <c r="F294" s="6" t="s">
        <v>119</v>
      </c>
      <c r="G294" s="7">
        <v>10</v>
      </c>
      <c r="H294" s="9">
        <v>20</v>
      </c>
      <c r="I294" s="9">
        <v>35</v>
      </c>
      <c r="J294" s="9">
        <v>200</v>
      </c>
      <c r="K294" s="9">
        <v>350</v>
      </c>
      <c r="L294" s="9">
        <v>150</v>
      </c>
      <c r="M294" s="6" t="s">
        <v>1028</v>
      </c>
      <c r="N294" s="6">
        <v>4</v>
      </c>
      <c r="O294" s="7">
        <f t="shared" si="8"/>
        <v>25</v>
      </c>
      <c r="P294" s="6" t="s">
        <v>121</v>
      </c>
      <c r="Q294" t="str">
        <f t="shared" si="9"/>
        <v>Jun-2025</v>
      </c>
    </row>
    <row r="295" spans="1:17">
      <c r="A295" s="7" t="s">
        <v>429</v>
      </c>
      <c r="B295" s="3" t="s">
        <v>13</v>
      </c>
      <c r="C295" s="6" t="s">
        <v>105</v>
      </c>
      <c r="D295" s="6" t="s">
        <v>789</v>
      </c>
      <c r="E295" s="6" t="s">
        <v>114</v>
      </c>
      <c r="F295" s="6" t="s">
        <v>119</v>
      </c>
      <c r="G295" s="7">
        <v>10</v>
      </c>
      <c r="H295" s="9">
        <v>20</v>
      </c>
      <c r="I295" s="9">
        <v>35</v>
      </c>
      <c r="J295" s="9">
        <v>200</v>
      </c>
      <c r="K295" s="9">
        <v>350</v>
      </c>
      <c r="L295" s="9">
        <v>150</v>
      </c>
      <c r="M295" s="6" t="s">
        <v>1028</v>
      </c>
      <c r="N295" s="6">
        <v>2</v>
      </c>
      <c r="O295" s="7">
        <f t="shared" si="8"/>
        <v>21</v>
      </c>
      <c r="P295" s="6" t="s">
        <v>121</v>
      </c>
      <c r="Q295" t="str">
        <f t="shared" si="9"/>
        <v>May-2025</v>
      </c>
    </row>
    <row r="296" spans="1:17">
      <c r="A296" s="7" t="s">
        <v>430</v>
      </c>
      <c r="B296" s="3" t="s">
        <v>93</v>
      </c>
      <c r="C296" s="6" t="s">
        <v>105</v>
      </c>
      <c r="D296" s="6" t="s">
        <v>893</v>
      </c>
      <c r="E296" s="6" t="s">
        <v>108</v>
      </c>
      <c r="F296" s="6" t="s">
        <v>119</v>
      </c>
      <c r="G296" s="7">
        <v>1</v>
      </c>
      <c r="H296" s="9">
        <v>25</v>
      </c>
      <c r="I296" s="9">
        <v>45</v>
      </c>
      <c r="J296" s="9">
        <v>25</v>
      </c>
      <c r="K296" s="9">
        <v>45</v>
      </c>
      <c r="L296" s="9">
        <v>20</v>
      </c>
      <c r="M296" s="6" t="s">
        <v>1027</v>
      </c>
      <c r="N296" s="6">
        <v>1</v>
      </c>
      <c r="O296" s="7">
        <f t="shared" si="8"/>
        <v>30</v>
      </c>
      <c r="P296" s="6" t="s">
        <v>123</v>
      </c>
      <c r="Q296" t="str">
        <f t="shared" si="9"/>
        <v>Jul-2025</v>
      </c>
    </row>
    <row r="297" spans="1:17">
      <c r="A297" s="7" t="s">
        <v>431</v>
      </c>
      <c r="B297" s="3" t="s">
        <v>36</v>
      </c>
      <c r="C297" s="6" t="s">
        <v>105</v>
      </c>
      <c r="D297" s="6" t="s">
        <v>729</v>
      </c>
      <c r="E297" s="6" t="s">
        <v>116</v>
      </c>
      <c r="F297" s="6" t="s">
        <v>120</v>
      </c>
      <c r="G297" s="7">
        <v>7</v>
      </c>
      <c r="H297" s="9">
        <v>6</v>
      </c>
      <c r="I297" s="9">
        <v>14</v>
      </c>
      <c r="J297" s="9">
        <v>42</v>
      </c>
      <c r="K297" s="9">
        <v>98</v>
      </c>
      <c r="L297" s="9">
        <v>56</v>
      </c>
      <c r="M297" s="6" t="s">
        <v>1028</v>
      </c>
      <c r="N297" s="6">
        <v>3</v>
      </c>
      <c r="O297" s="7">
        <f t="shared" si="8"/>
        <v>22</v>
      </c>
      <c r="P297" s="6" t="s">
        <v>122</v>
      </c>
      <c r="Q297" t="str">
        <f t="shared" si="9"/>
        <v>May-2025</v>
      </c>
    </row>
    <row r="298" spans="1:17">
      <c r="A298" s="7" t="s">
        <v>432</v>
      </c>
      <c r="B298" s="3" t="s">
        <v>101</v>
      </c>
      <c r="C298" s="6" t="s">
        <v>104</v>
      </c>
      <c r="D298" s="6" t="s">
        <v>894</v>
      </c>
      <c r="E298" s="6" t="s">
        <v>116</v>
      </c>
      <c r="F298" s="6" t="s">
        <v>120</v>
      </c>
      <c r="G298" s="7">
        <v>3</v>
      </c>
      <c r="H298" s="9">
        <v>6</v>
      </c>
      <c r="I298" s="9">
        <v>14</v>
      </c>
      <c r="J298" s="9">
        <v>18</v>
      </c>
      <c r="K298" s="9">
        <v>42</v>
      </c>
      <c r="L298" s="9">
        <v>24</v>
      </c>
      <c r="M298" s="6" t="s">
        <v>1029</v>
      </c>
      <c r="N298" s="6">
        <v>5</v>
      </c>
      <c r="O298" s="7">
        <f t="shared" si="8"/>
        <v>20</v>
      </c>
      <c r="P298" s="6" t="s">
        <v>122</v>
      </c>
      <c r="Q298" t="str">
        <f t="shared" si="9"/>
        <v>May-2025</v>
      </c>
    </row>
    <row r="299" spans="1:17">
      <c r="A299" s="7" t="s">
        <v>433</v>
      </c>
      <c r="B299" s="3" t="s">
        <v>93</v>
      </c>
      <c r="C299" s="6" t="s">
        <v>104</v>
      </c>
      <c r="D299" s="6" t="s">
        <v>756</v>
      </c>
      <c r="E299" s="6" t="s">
        <v>108</v>
      </c>
      <c r="F299" s="6" t="s">
        <v>119</v>
      </c>
      <c r="G299" s="7">
        <v>4</v>
      </c>
      <c r="H299" s="9">
        <v>25</v>
      </c>
      <c r="I299" s="9">
        <v>45</v>
      </c>
      <c r="J299" s="9">
        <v>100</v>
      </c>
      <c r="K299" s="9">
        <v>180</v>
      </c>
      <c r="L299" s="9">
        <v>80</v>
      </c>
      <c r="M299" s="6" t="s">
        <v>1029</v>
      </c>
      <c r="N299" s="6">
        <v>5</v>
      </c>
      <c r="O299" s="7">
        <f t="shared" si="8"/>
        <v>30</v>
      </c>
      <c r="P299" s="6" t="s">
        <v>121</v>
      </c>
      <c r="Q299" t="str">
        <f t="shared" si="9"/>
        <v>Jul-2025</v>
      </c>
    </row>
    <row r="300" spans="1:17">
      <c r="A300" s="7" t="s">
        <v>434</v>
      </c>
      <c r="B300" s="3" t="s">
        <v>51</v>
      </c>
      <c r="C300" s="6" t="s">
        <v>105</v>
      </c>
      <c r="D300" s="6" t="s">
        <v>895</v>
      </c>
      <c r="E300" s="6" t="s">
        <v>114</v>
      </c>
      <c r="F300" s="6" t="s">
        <v>119</v>
      </c>
      <c r="G300" s="7">
        <v>2</v>
      </c>
      <c r="H300" s="9">
        <v>20</v>
      </c>
      <c r="I300" s="9">
        <v>35</v>
      </c>
      <c r="J300" s="9">
        <v>40</v>
      </c>
      <c r="K300" s="9">
        <v>70</v>
      </c>
      <c r="L300" s="9">
        <v>30</v>
      </c>
      <c r="M300" s="6" t="s">
        <v>1029</v>
      </c>
      <c r="N300" s="6">
        <v>2</v>
      </c>
      <c r="O300" s="7">
        <f t="shared" si="8"/>
        <v>25</v>
      </c>
      <c r="P300" s="6" t="s">
        <v>122</v>
      </c>
      <c r="Q300" t="str">
        <f t="shared" si="9"/>
        <v>Jun-2025</v>
      </c>
    </row>
    <row r="301" spans="1:17">
      <c r="A301" s="7" t="s">
        <v>435</v>
      </c>
      <c r="B301" s="3" t="s">
        <v>28</v>
      </c>
      <c r="C301" s="6" t="s">
        <v>104</v>
      </c>
      <c r="D301" s="6" t="s">
        <v>896</v>
      </c>
      <c r="E301" s="6" t="s">
        <v>117</v>
      </c>
      <c r="F301" s="6" t="s">
        <v>120</v>
      </c>
      <c r="G301" s="7">
        <v>1</v>
      </c>
      <c r="H301" s="9">
        <v>18</v>
      </c>
      <c r="I301" s="9">
        <v>40</v>
      </c>
      <c r="J301" s="9">
        <v>18</v>
      </c>
      <c r="K301" s="9">
        <v>40</v>
      </c>
      <c r="L301" s="9">
        <v>22</v>
      </c>
      <c r="M301" s="6" t="s">
        <v>1029</v>
      </c>
      <c r="N301" s="6">
        <v>2</v>
      </c>
      <c r="O301" s="7">
        <f t="shared" si="8"/>
        <v>28</v>
      </c>
      <c r="P301" s="6" t="s">
        <v>122</v>
      </c>
      <c r="Q301" t="str">
        <f t="shared" si="9"/>
        <v>Jul-2025</v>
      </c>
    </row>
    <row r="302" spans="1:17">
      <c r="A302" s="7" t="s">
        <v>436</v>
      </c>
      <c r="B302" s="3" t="s">
        <v>34</v>
      </c>
      <c r="C302" s="6" t="s">
        <v>105</v>
      </c>
      <c r="D302" s="6" t="s">
        <v>754</v>
      </c>
      <c r="E302" s="6" t="s">
        <v>108</v>
      </c>
      <c r="F302" s="6" t="s">
        <v>119</v>
      </c>
      <c r="G302" s="7">
        <v>2</v>
      </c>
      <c r="H302" s="9">
        <v>25</v>
      </c>
      <c r="I302" s="9">
        <v>45</v>
      </c>
      <c r="J302" s="9">
        <v>50</v>
      </c>
      <c r="K302" s="9">
        <v>90</v>
      </c>
      <c r="L302" s="9">
        <v>40</v>
      </c>
      <c r="M302" s="6" t="s">
        <v>1027</v>
      </c>
      <c r="N302" s="6">
        <v>5</v>
      </c>
      <c r="O302" s="7">
        <f t="shared" si="8"/>
        <v>24</v>
      </c>
      <c r="P302" s="6" t="s">
        <v>123</v>
      </c>
      <c r="Q302" t="str">
        <f t="shared" si="9"/>
        <v>Jun-2025</v>
      </c>
    </row>
    <row r="303" spans="1:17">
      <c r="A303" s="7" t="s">
        <v>437</v>
      </c>
      <c r="B303" s="3" t="s">
        <v>36</v>
      </c>
      <c r="C303" s="6" t="s">
        <v>105</v>
      </c>
      <c r="D303" s="6" t="s">
        <v>831</v>
      </c>
      <c r="E303" s="6" t="s">
        <v>117</v>
      </c>
      <c r="F303" s="6" t="s">
        <v>120</v>
      </c>
      <c r="G303" s="7">
        <v>2</v>
      </c>
      <c r="H303" s="9">
        <v>18</v>
      </c>
      <c r="I303" s="9">
        <v>40</v>
      </c>
      <c r="J303" s="9">
        <v>36</v>
      </c>
      <c r="K303" s="9">
        <v>80</v>
      </c>
      <c r="L303" s="9">
        <v>44</v>
      </c>
      <c r="M303" s="6" t="s">
        <v>1029</v>
      </c>
      <c r="N303" s="6">
        <v>3</v>
      </c>
      <c r="O303" s="7">
        <f t="shared" si="8"/>
        <v>22</v>
      </c>
      <c r="P303" s="6" t="s">
        <v>121</v>
      </c>
      <c r="Q303" t="str">
        <f t="shared" si="9"/>
        <v>May-2025</v>
      </c>
    </row>
    <row r="304" spans="1:17">
      <c r="A304" s="7" t="s">
        <v>438</v>
      </c>
      <c r="B304" s="3" t="s">
        <v>19</v>
      </c>
      <c r="C304" s="6" t="s">
        <v>103</v>
      </c>
      <c r="D304" s="6" t="s">
        <v>897</v>
      </c>
      <c r="E304" s="6" t="s">
        <v>115</v>
      </c>
      <c r="F304" s="6" t="s">
        <v>119</v>
      </c>
      <c r="G304" s="7">
        <v>5</v>
      </c>
      <c r="H304" s="9">
        <v>6</v>
      </c>
      <c r="I304" s="9">
        <v>12</v>
      </c>
      <c r="J304" s="9">
        <v>30</v>
      </c>
      <c r="K304" s="9">
        <v>60</v>
      </c>
      <c r="L304" s="9">
        <v>30</v>
      </c>
      <c r="M304" s="6" t="s">
        <v>1028</v>
      </c>
      <c r="N304" s="6">
        <v>4</v>
      </c>
      <c r="O304" s="7">
        <f t="shared" si="8"/>
        <v>18</v>
      </c>
      <c r="P304" s="6" t="s">
        <v>122</v>
      </c>
      <c r="Q304" t="str">
        <f t="shared" si="9"/>
        <v>Apr-2025</v>
      </c>
    </row>
    <row r="305" spans="1:17">
      <c r="A305" s="7" t="s">
        <v>439</v>
      </c>
      <c r="B305" s="3" t="s">
        <v>46</v>
      </c>
      <c r="C305" s="6" t="s">
        <v>104</v>
      </c>
      <c r="D305" s="6" t="s">
        <v>898</v>
      </c>
      <c r="E305" s="6" t="s">
        <v>112</v>
      </c>
      <c r="F305" s="6" t="s">
        <v>118</v>
      </c>
      <c r="G305" s="7">
        <v>7</v>
      </c>
      <c r="H305" s="9">
        <v>12</v>
      </c>
      <c r="I305" s="9">
        <v>28</v>
      </c>
      <c r="J305" s="9">
        <v>84</v>
      </c>
      <c r="K305" s="9">
        <v>196</v>
      </c>
      <c r="L305" s="9">
        <v>112</v>
      </c>
      <c r="M305" s="6" t="s">
        <v>1027</v>
      </c>
      <c r="N305" s="6">
        <v>2</v>
      </c>
      <c r="O305" s="7">
        <f t="shared" si="8"/>
        <v>19</v>
      </c>
      <c r="P305" s="6" t="s">
        <v>122</v>
      </c>
      <c r="Q305" t="str">
        <f t="shared" si="9"/>
        <v>May-2025</v>
      </c>
    </row>
    <row r="306" spans="1:17">
      <c r="A306" s="7" t="s">
        <v>440</v>
      </c>
      <c r="B306" s="3" t="s">
        <v>97</v>
      </c>
      <c r="C306" s="6" t="s">
        <v>105</v>
      </c>
      <c r="D306" s="6" t="s">
        <v>899</v>
      </c>
      <c r="E306" s="6" t="s">
        <v>115</v>
      </c>
      <c r="F306" s="6" t="s">
        <v>119</v>
      </c>
      <c r="G306" s="7">
        <v>2</v>
      </c>
      <c r="H306" s="9">
        <v>6</v>
      </c>
      <c r="I306" s="9">
        <v>12</v>
      </c>
      <c r="J306" s="9">
        <v>12</v>
      </c>
      <c r="K306" s="9">
        <v>24</v>
      </c>
      <c r="L306" s="9">
        <v>12</v>
      </c>
      <c r="M306" s="6" t="s">
        <v>1028</v>
      </c>
      <c r="N306" s="6">
        <v>4</v>
      </c>
      <c r="O306" s="7">
        <f t="shared" si="8"/>
        <v>24</v>
      </c>
      <c r="P306" s="6" t="s">
        <v>123</v>
      </c>
      <c r="Q306" t="str">
        <f t="shared" si="9"/>
        <v>Jun-2025</v>
      </c>
    </row>
    <row r="307" spans="1:17">
      <c r="A307" s="7" t="s">
        <v>441</v>
      </c>
      <c r="B307" s="3" t="s">
        <v>96</v>
      </c>
      <c r="C307" s="6" t="s">
        <v>103</v>
      </c>
      <c r="D307" s="6" t="s">
        <v>900</v>
      </c>
      <c r="E307" s="6" t="s">
        <v>106</v>
      </c>
      <c r="F307" s="6" t="s">
        <v>118</v>
      </c>
      <c r="G307" s="7">
        <v>2</v>
      </c>
      <c r="H307" s="9">
        <v>12</v>
      </c>
      <c r="I307" s="9">
        <v>25</v>
      </c>
      <c r="J307" s="9">
        <v>24</v>
      </c>
      <c r="K307" s="9">
        <v>50</v>
      </c>
      <c r="L307" s="9">
        <v>26</v>
      </c>
      <c r="M307" s="6" t="s">
        <v>1027</v>
      </c>
      <c r="N307" s="6">
        <v>1</v>
      </c>
      <c r="O307" s="7">
        <f t="shared" si="8"/>
        <v>29</v>
      </c>
      <c r="P307" s="6" t="s">
        <v>121</v>
      </c>
      <c r="Q307" t="str">
        <f t="shared" si="9"/>
        <v>Jul-2025</v>
      </c>
    </row>
    <row r="308" spans="1:17">
      <c r="A308" s="7" t="s">
        <v>442</v>
      </c>
      <c r="B308" s="3" t="s">
        <v>62</v>
      </c>
      <c r="C308" s="6" t="s">
        <v>104</v>
      </c>
      <c r="D308" s="6" t="s">
        <v>901</v>
      </c>
      <c r="E308" s="6" t="s">
        <v>106</v>
      </c>
      <c r="F308" s="6" t="s">
        <v>118</v>
      </c>
      <c r="G308" s="7">
        <v>1</v>
      </c>
      <c r="H308" s="9">
        <v>12</v>
      </c>
      <c r="I308" s="9">
        <v>25</v>
      </c>
      <c r="J308" s="9">
        <v>12</v>
      </c>
      <c r="K308" s="9">
        <v>25</v>
      </c>
      <c r="L308" s="9">
        <v>13</v>
      </c>
      <c r="M308" s="6" t="s">
        <v>1029</v>
      </c>
      <c r="N308" s="6">
        <v>4</v>
      </c>
      <c r="O308" s="7">
        <f t="shared" si="8"/>
        <v>25</v>
      </c>
      <c r="P308" s="6" t="s">
        <v>123</v>
      </c>
      <c r="Q308" t="str">
        <f t="shared" si="9"/>
        <v>Jun-2025</v>
      </c>
    </row>
    <row r="309" spans="1:17">
      <c r="A309" s="7" t="s">
        <v>443</v>
      </c>
      <c r="B309" s="3" t="s">
        <v>71</v>
      </c>
      <c r="C309" s="6" t="s">
        <v>105</v>
      </c>
      <c r="D309" s="6" t="s">
        <v>675</v>
      </c>
      <c r="E309" s="6" t="s">
        <v>106</v>
      </c>
      <c r="F309" s="6" t="s">
        <v>118</v>
      </c>
      <c r="G309" s="7">
        <v>3</v>
      </c>
      <c r="H309" s="9">
        <v>12</v>
      </c>
      <c r="I309" s="9">
        <v>25</v>
      </c>
      <c r="J309" s="9">
        <v>36</v>
      </c>
      <c r="K309" s="9">
        <v>75</v>
      </c>
      <c r="L309" s="9">
        <v>39</v>
      </c>
      <c r="M309" s="6" t="s">
        <v>1027</v>
      </c>
      <c r="N309" s="6">
        <v>3</v>
      </c>
      <c r="O309" s="7">
        <f t="shared" si="8"/>
        <v>23</v>
      </c>
      <c r="P309" s="6" t="s">
        <v>121</v>
      </c>
      <c r="Q309" t="str">
        <f t="shared" si="9"/>
        <v>Jun-2025</v>
      </c>
    </row>
    <row r="310" spans="1:17">
      <c r="A310" s="7" t="s">
        <v>444</v>
      </c>
      <c r="B310" s="3" t="s">
        <v>51</v>
      </c>
      <c r="C310" s="6" t="s">
        <v>104</v>
      </c>
      <c r="D310" s="6" t="s">
        <v>902</v>
      </c>
      <c r="E310" s="6" t="s">
        <v>114</v>
      </c>
      <c r="F310" s="6" t="s">
        <v>119</v>
      </c>
      <c r="G310" s="7">
        <v>3</v>
      </c>
      <c r="H310" s="9">
        <v>20</v>
      </c>
      <c r="I310" s="9">
        <v>35</v>
      </c>
      <c r="J310" s="9">
        <v>60</v>
      </c>
      <c r="K310" s="9">
        <v>105</v>
      </c>
      <c r="L310" s="9">
        <v>45</v>
      </c>
      <c r="M310" s="6" t="s">
        <v>1028</v>
      </c>
      <c r="N310" s="6">
        <v>1</v>
      </c>
      <c r="O310" s="7">
        <f t="shared" si="8"/>
        <v>25</v>
      </c>
      <c r="P310" s="6" t="s">
        <v>121</v>
      </c>
      <c r="Q310" t="str">
        <f t="shared" si="9"/>
        <v>Jun-2025</v>
      </c>
    </row>
    <row r="311" spans="1:17">
      <c r="A311" s="7" t="s">
        <v>445</v>
      </c>
      <c r="B311" s="3" t="s">
        <v>56</v>
      </c>
      <c r="C311" s="6" t="s">
        <v>105</v>
      </c>
      <c r="D311" s="6" t="s">
        <v>903</v>
      </c>
      <c r="E311" s="6" t="s">
        <v>110</v>
      </c>
      <c r="F311" s="6" t="s">
        <v>120</v>
      </c>
      <c r="G311" s="7">
        <v>5</v>
      </c>
      <c r="H311" s="9">
        <v>5</v>
      </c>
      <c r="I311" s="9">
        <v>10</v>
      </c>
      <c r="J311" s="9">
        <v>25</v>
      </c>
      <c r="K311" s="9">
        <v>50</v>
      </c>
      <c r="L311" s="9">
        <v>25</v>
      </c>
      <c r="M311" s="6" t="s">
        <v>1029</v>
      </c>
      <c r="N311" s="6">
        <v>1</v>
      </c>
      <c r="O311" s="7">
        <f t="shared" si="8"/>
        <v>21</v>
      </c>
      <c r="P311" s="6" t="s">
        <v>122</v>
      </c>
      <c r="Q311" t="str">
        <f t="shared" si="9"/>
        <v>May-2025</v>
      </c>
    </row>
    <row r="312" spans="1:17">
      <c r="A312" s="7" t="s">
        <v>446</v>
      </c>
      <c r="B312" s="3" t="s">
        <v>23</v>
      </c>
      <c r="C312" s="6" t="s">
        <v>104</v>
      </c>
      <c r="D312" s="6" t="s">
        <v>904</v>
      </c>
      <c r="E312" s="6" t="s">
        <v>115</v>
      </c>
      <c r="F312" s="6" t="s">
        <v>119</v>
      </c>
      <c r="G312" s="7">
        <v>10</v>
      </c>
      <c r="H312" s="9">
        <v>6</v>
      </c>
      <c r="I312" s="9">
        <v>12</v>
      </c>
      <c r="J312" s="9">
        <v>60</v>
      </c>
      <c r="K312" s="9">
        <v>120</v>
      </c>
      <c r="L312" s="9">
        <v>60</v>
      </c>
      <c r="M312" s="6" t="s">
        <v>1029</v>
      </c>
      <c r="N312" s="6">
        <v>3</v>
      </c>
      <c r="O312" s="7">
        <f t="shared" si="8"/>
        <v>21</v>
      </c>
      <c r="P312" s="6" t="s">
        <v>122</v>
      </c>
      <c r="Q312" t="str">
        <f t="shared" si="9"/>
        <v>May-2025</v>
      </c>
    </row>
    <row r="313" spans="1:17">
      <c r="A313" s="7" t="s">
        <v>447</v>
      </c>
      <c r="B313" s="3" t="s">
        <v>38</v>
      </c>
      <c r="C313" s="6" t="s">
        <v>104</v>
      </c>
      <c r="D313" s="6" t="s">
        <v>674</v>
      </c>
      <c r="E313" s="6" t="s">
        <v>115</v>
      </c>
      <c r="F313" s="6" t="s">
        <v>119</v>
      </c>
      <c r="G313" s="7">
        <v>2</v>
      </c>
      <c r="H313" s="9">
        <v>6</v>
      </c>
      <c r="I313" s="9">
        <v>12</v>
      </c>
      <c r="J313" s="9">
        <v>12</v>
      </c>
      <c r="K313" s="9">
        <v>24</v>
      </c>
      <c r="L313" s="9">
        <v>12</v>
      </c>
      <c r="M313" s="6" t="s">
        <v>1028</v>
      </c>
      <c r="N313" s="6">
        <v>3</v>
      </c>
      <c r="O313" s="7">
        <f t="shared" si="8"/>
        <v>25</v>
      </c>
      <c r="P313" s="6" t="s">
        <v>121</v>
      </c>
      <c r="Q313" t="str">
        <f t="shared" si="9"/>
        <v>Jun-2025</v>
      </c>
    </row>
    <row r="314" spans="1:17">
      <c r="A314" s="7" t="s">
        <v>448</v>
      </c>
      <c r="B314" s="3" t="s">
        <v>82</v>
      </c>
      <c r="C314" s="6" t="s">
        <v>104</v>
      </c>
      <c r="D314" s="6" t="s">
        <v>905</v>
      </c>
      <c r="E314" s="6" t="s">
        <v>109</v>
      </c>
      <c r="F314" s="6" t="s">
        <v>120</v>
      </c>
      <c r="G314" s="7">
        <v>9</v>
      </c>
      <c r="H314" s="9">
        <v>15</v>
      </c>
      <c r="I314" s="9">
        <v>30</v>
      </c>
      <c r="J314" s="9">
        <v>135</v>
      </c>
      <c r="K314" s="9">
        <v>270</v>
      </c>
      <c r="L314" s="9">
        <v>135</v>
      </c>
      <c r="M314" s="6" t="s">
        <v>1027</v>
      </c>
      <c r="N314" s="6">
        <v>1</v>
      </c>
      <c r="O314" s="7">
        <f t="shared" si="8"/>
        <v>26</v>
      </c>
      <c r="P314" s="6" t="s">
        <v>122</v>
      </c>
      <c r="Q314" t="str">
        <f t="shared" si="9"/>
        <v>Jun-2025</v>
      </c>
    </row>
    <row r="315" spans="1:17">
      <c r="A315" s="7" t="s">
        <v>449</v>
      </c>
      <c r="B315" s="3" t="s">
        <v>72</v>
      </c>
      <c r="C315" s="6" t="s">
        <v>103</v>
      </c>
      <c r="D315" s="6" t="s">
        <v>906</v>
      </c>
      <c r="E315" s="6" t="s">
        <v>107</v>
      </c>
      <c r="F315" s="6" t="s">
        <v>118</v>
      </c>
      <c r="G315" s="7">
        <v>2</v>
      </c>
      <c r="H315" s="9">
        <v>10</v>
      </c>
      <c r="I315" s="9">
        <v>22</v>
      </c>
      <c r="J315" s="9">
        <v>20</v>
      </c>
      <c r="K315" s="9">
        <v>44</v>
      </c>
      <c r="L315" s="9">
        <v>24</v>
      </c>
      <c r="M315" s="6" t="s">
        <v>1029</v>
      </c>
      <c r="N315" s="6">
        <v>4</v>
      </c>
      <c r="O315" s="7">
        <f t="shared" si="8"/>
        <v>19</v>
      </c>
      <c r="P315" s="6" t="s">
        <v>122</v>
      </c>
      <c r="Q315" t="str">
        <f t="shared" si="9"/>
        <v>May-2025</v>
      </c>
    </row>
    <row r="316" spans="1:17">
      <c r="A316" s="7" t="s">
        <v>450</v>
      </c>
      <c r="B316" s="3" t="s">
        <v>86</v>
      </c>
      <c r="C316" s="6" t="s">
        <v>104</v>
      </c>
      <c r="D316" s="6" t="s">
        <v>722</v>
      </c>
      <c r="E316" s="6" t="s">
        <v>109</v>
      </c>
      <c r="F316" s="6" t="s">
        <v>120</v>
      </c>
      <c r="G316" s="7">
        <v>3</v>
      </c>
      <c r="H316" s="9">
        <v>15</v>
      </c>
      <c r="I316" s="9">
        <v>30</v>
      </c>
      <c r="J316" s="9">
        <v>45</v>
      </c>
      <c r="K316" s="9">
        <v>90</v>
      </c>
      <c r="L316" s="9">
        <v>45</v>
      </c>
      <c r="M316" s="6" t="s">
        <v>1027</v>
      </c>
      <c r="N316" s="6">
        <v>3</v>
      </c>
      <c r="O316" s="7">
        <f t="shared" si="8"/>
        <v>25</v>
      </c>
      <c r="P316" s="6" t="s">
        <v>123</v>
      </c>
      <c r="Q316" t="str">
        <f t="shared" si="9"/>
        <v>Jun-2025</v>
      </c>
    </row>
    <row r="317" spans="1:17">
      <c r="A317" s="7" t="s">
        <v>451</v>
      </c>
      <c r="B317" s="3" t="s">
        <v>83</v>
      </c>
      <c r="C317" s="6" t="s">
        <v>105</v>
      </c>
      <c r="D317" s="6" t="s">
        <v>907</v>
      </c>
      <c r="E317" s="6" t="s">
        <v>117</v>
      </c>
      <c r="F317" s="6" t="s">
        <v>120</v>
      </c>
      <c r="G317" s="7">
        <v>5</v>
      </c>
      <c r="H317" s="9">
        <v>18</v>
      </c>
      <c r="I317" s="9">
        <v>40</v>
      </c>
      <c r="J317" s="9">
        <v>90</v>
      </c>
      <c r="K317" s="9">
        <v>200</v>
      </c>
      <c r="L317" s="9">
        <v>110</v>
      </c>
      <c r="M317" s="6" t="s">
        <v>1027</v>
      </c>
      <c r="N317" s="6">
        <v>4</v>
      </c>
      <c r="O317" s="7">
        <f t="shared" si="8"/>
        <v>23</v>
      </c>
      <c r="P317" s="6" t="s">
        <v>123</v>
      </c>
      <c r="Q317" t="str">
        <f t="shared" si="9"/>
        <v>Jun-2025</v>
      </c>
    </row>
    <row r="318" spans="1:17">
      <c r="A318" s="7" t="s">
        <v>452</v>
      </c>
      <c r="B318" s="3" t="s">
        <v>19</v>
      </c>
      <c r="C318" s="6" t="s">
        <v>104</v>
      </c>
      <c r="D318" s="6" t="s">
        <v>725</v>
      </c>
      <c r="E318" s="6" t="s">
        <v>116</v>
      </c>
      <c r="F318" s="6" t="s">
        <v>120</v>
      </c>
      <c r="G318" s="7">
        <v>4</v>
      </c>
      <c r="H318" s="9">
        <v>6</v>
      </c>
      <c r="I318" s="9">
        <v>14</v>
      </c>
      <c r="J318" s="9">
        <v>24</v>
      </c>
      <c r="K318" s="9">
        <v>56</v>
      </c>
      <c r="L318" s="9">
        <v>32</v>
      </c>
      <c r="M318" s="6" t="s">
        <v>1029</v>
      </c>
      <c r="N318" s="6">
        <v>5</v>
      </c>
      <c r="O318" s="7">
        <f t="shared" si="8"/>
        <v>18</v>
      </c>
      <c r="P318" s="6" t="s">
        <v>122</v>
      </c>
      <c r="Q318" t="str">
        <f t="shared" si="9"/>
        <v>Apr-2025</v>
      </c>
    </row>
    <row r="319" spans="1:17">
      <c r="A319" s="7" t="s">
        <v>453</v>
      </c>
      <c r="B319" s="3" t="s">
        <v>90</v>
      </c>
      <c r="C319" s="6" t="s">
        <v>103</v>
      </c>
      <c r="D319" s="6" t="s">
        <v>908</v>
      </c>
      <c r="E319" s="6" t="s">
        <v>117</v>
      </c>
      <c r="F319" s="6" t="s">
        <v>120</v>
      </c>
      <c r="G319" s="7">
        <v>1</v>
      </c>
      <c r="H319" s="9">
        <v>18</v>
      </c>
      <c r="I319" s="9">
        <v>40</v>
      </c>
      <c r="J319" s="9">
        <v>18</v>
      </c>
      <c r="K319" s="9">
        <v>40</v>
      </c>
      <c r="L319" s="9">
        <v>22</v>
      </c>
      <c r="M319" s="6" t="s">
        <v>1027</v>
      </c>
      <c r="N319" s="6">
        <v>2</v>
      </c>
      <c r="O319" s="7">
        <f t="shared" si="8"/>
        <v>28</v>
      </c>
      <c r="P319" s="6" t="s">
        <v>122</v>
      </c>
      <c r="Q319" t="str">
        <f t="shared" si="9"/>
        <v>Jul-2025</v>
      </c>
    </row>
    <row r="320" spans="1:17">
      <c r="A320" s="7" t="s">
        <v>454</v>
      </c>
      <c r="B320" s="3" t="s">
        <v>46</v>
      </c>
      <c r="C320" s="6" t="s">
        <v>103</v>
      </c>
      <c r="D320" s="6" t="s">
        <v>639</v>
      </c>
      <c r="E320" s="6" t="s">
        <v>112</v>
      </c>
      <c r="F320" s="6" t="s">
        <v>118</v>
      </c>
      <c r="G320" s="7">
        <v>7</v>
      </c>
      <c r="H320" s="9">
        <v>12</v>
      </c>
      <c r="I320" s="9">
        <v>28</v>
      </c>
      <c r="J320" s="9">
        <v>84</v>
      </c>
      <c r="K320" s="9">
        <v>196</v>
      </c>
      <c r="L320" s="9">
        <v>112</v>
      </c>
      <c r="M320" s="6" t="s">
        <v>1029</v>
      </c>
      <c r="N320" s="6">
        <v>5</v>
      </c>
      <c r="O320" s="7">
        <f t="shared" si="8"/>
        <v>19</v>
      </c>
      <c r="P320" s="6" t="s">
        <v>122</v>
      </c>
      <c r="Q320" t="str">
        <f t="shared" si="9"/>
        <v>May-2025</v>
      </c>
    </row>
    <row r="321" spans="1:17">
      <c r="A321" s="7" t="s">
        <v>455</v>
      </c>
      <c r="B321" s="3" t="s">
        <v>85</v>
      </c>
      <c r="C321" s="6" t="s">
        <v>103</v>
      </c>
      <c r="D321" s="6" t="s">
        <v>909</v>
      </c>
      <c r="E321" s="6" t="s">
        <v>113</v>
      </c>
      <c r="F321" s="6" t="s">
        <v>119</v>
      </c>
      <c r="G321" s="7">
        <v>6</v>
      </c>
      <c r="H321" s="9">
        <v>8</v>
      </c>
      <c r="I321" s="9">
        <v>20</v>
      </c>
      <c r="J321" s="9">
        <v>48</v>
      </c>
      <c r="K321" s="9">
        <v>120</v>
      </c>
      <c r="L321" s="9">
        <v>72</v>
      </c>
      <c r="M321" s="6" t="s">
        <v>1029</v>
      </c>
      <c r="N321" s="6">
        <v>4</v>
      </c>
      <c r="O321" s="7">
        <f t="shared" si="8"/>
        <v>19</v>
      </c>
      <c r="P321" s="6" t="s">
        <v>122</v>
      </c>
      <c r="Q321" t="str">
        <f t="shared" si="9"/>
        <v>May-2025</v>
      </c>
    </row>
    <row r="322" spans="1:17">
      <c r="A322" s="7" t="s">
        <v>456</v>
      </c>
      <c r="B322" s="3" t="s">
        <v>92</v>
      </c>
      <c r="C322" s="6" t="s">
        <v>104</v>
      </c>
      <c r="D322" s="6" t="s">
        <v>833</v>
      </c>
      <c r="E322" s="6" t="s">
        <v>112</v>
      </c>
      <c r="F322" s="6" t="s">
        <v>118</v>
      </c>
      <c r="G322" s="7">
        <v>8</v>
      </c>
      <c r="H322" s="9">
        <v>12</v>
      </c>
      <c r="I322" s="9">
        <v>28</v>
      </c>
      <c r="J322" s="9">
        <v>96</v>
      </c>
      <c r="K322" s="9">
        <v>224</v>
      </c>
      <c r="L322" s="9">
        <v>128</v>
      </c>
      <c r="M322" s="6" t="s">
        <v>1028</v>
      </c>
      <c r="N322" s="6">
        <v>5</v>
      </c>
      <c r="O322" s="7">
        <f t="shared" ref="O322:O385" si="10">WEEKNUM(B322,2)</f>
        <v>27</v>
      </c>
      <c r="P322" s="6" t="s">
        <v>123</v>
      </c>
      <c r="Q322" t="str">
        <f t="shared" ref="Q322:Q385" si="11">TEXT(B322, "mmm-yyyy")</f>
        <v>Jul-2025</v>
      </c>
    </row>
    <row r="323" spans="1:17">
      <c r="A323" s="7" t="s">
        <v>457</v>
      </c>
      <c r="B323" s="3" t="s">
        <v>47</v>
      </c>
      <c r="C323" s="6" t="s">
        <v>104</v>
      </c>
      <c r="D323" s="6" t="s">
        <v>830</v>
      </c>
      <c r="E323" s="6" t="s">
        <v>113</v>
      </c>
      <c r="F323" s="6" t="s">
        <v>119</v>
      </c>
      <c r="G323" s="7">
        <v>6</v>
      </c>
      <c r="H323" s="9">
        <v>8</v>
      </c>
      <c r="I323" s="9">
        <v>20</v>
      </c>
      <c r="J323" s="9">
        <v>48</v>
      </c>
      <c r="K323" s="9">
        <v>120</v>
      </c>
      <c r="L323" s="9">
        <v>72</v>
      </c>
      <c r="M323" s="6" t="s">
        <v>1029</v>
      </c>
      <c r="N323" s="6">
        <v>3</v>
      </c>
      <c r="O323" s="7">
        <f t="shared" si="10"/>
        <v>25</v>
      </c>
      <c r="P323" s="6" t="s">
        <v>123</v>
      </c>
      <c r="Q323" t="str">
        <f t="shared" si="11"/>
        <v>Jun-2025</v>
      </c>
    </row>
    <row r="324" spans="1:17">
      <c r="A324" s="7" t="s">
        <v>458</v>
      </c>
      <c r="B324" s="3" t="s">
        <v>97</v>
      </c>
      <c r="C324" s="6" t="s">
        <v>104</v>
      </c>
      <c r="D324" s="6" t="s">
        <v>910</v>
      </c>
      <c r="E324" s="6" t="s">
        <v>111</v>
      </c>
      <c r="F324" s="6" t="s">
        <v>118</v>
      </c>
      <c r="G324" s="7">
        <v>6</v>
      </c>
      <c r="H324" s="9">
        <v>10</v>
      </c>
      <c r="I324" s="9">
        <v>22</v>
      </c>
      <c r="J324" s="9">
        <v>60</v>
      </c>
      <c r="K324" s="9">
        <v>132</v>
      </c>
      <c r="L324" s="9">
        <v>72</v>
      </c>
      <c r="M324" s="6" t="s">
        <v>1027</v>
      </c>
      <c r="N324" s="6">
        <v>4</v>
      </c>
      <c r="O324" s="7">
        <f t="shared" si="10"/>
        <v>24</v>
      </c>
      <c r="P324" s="6" t="s">
        <v>123</v>
      </c>
      <c r="Q324" t="str">
        <f t="shared" si="11"/>
        <v>Jun-2025</v>
      </c>
    </row>
    <row r="325" spans="1:17">
      <c r="A325" s="7" t="s">
        <v>459</v>
      </c>
      <c r="B325" s="3" t="s">
        <v>69</v>
      </c>
      <c r="C325" s="6" t="s">
        <v>103</v>
      </c>
      <c r="D325" s="6" t="s">
        <v>854</v>
      </c>
      <c r="E325" s="6" t="s">
        <v>109</v>
      </c>
      <c r="F325" s="6" t="s">
        <v>120</v>
      </c>
      <c r="G325" s="7">
        <v>6</v>
      </c>
      <c r="H325" s="9">
        <v>15</v>
      </c>
      <c r="I325" s="9">
        <v>30</v>
      </c>
      <c r="J325" s="9">
        <v>90</v>
      </c>
      <c r="K325" s="9">
        <v>180</v>
      </c>
      <c r="L325" s="9">
        <v>90</v>
      </c>
      <c r="M325" s="6" t="s">
        <v>1027</v>
      </c>
      <c r="N325" s="6">
        <v>2</v>
      </c>
      <c r="O325" s="7">
        <f t="shared" si="10"/>
        <v>27</v>
      </c>
      <c r="P325" s="6" t="s">
        <v>122</v>
      </c>
      <c r="Q325" t="str">
        <f t="shared" si="11"/>
        <v>Jul-2025</v>
      </c>
    </row>
    <row r="326" spans="1:17">
      <c r="A326" s="7" t="s">
        <v>460</v>
      </c>
      <c r="B326" s="3" t="s">
        <v>41</v>
      </c>
      <c r="C326" s="6" t="s">
        <v>105</v>
      </c>
      <c r="D326" s="6" t="s">
        <v>803</v>
      </c>
      <c r="E326" s="6" t="s">
        <v>117</v>
      </c>
      <c r="F326" s="6" t="s">
        <v>120</v>
      </c>
      <c r="G326" s="7">
        <v>10</v>
      </c>
      <c r="H326" s="9">
        <v>18</v>
      </c>
      <c r="I326" s="9">
        <v>40</v>
      </c>
      <c r="J326" s="9">
        <v>180</v>
      </c>
      <c r="K326" s="9">
        <v>400</v>
      </c>
      <c r="L326" s="9">
        <v>220</v>
      </c>
      <c r="M326" s="6" t="s">
        <v>1028</v>
      </c>
      <c r="N326" s="6">
        <v>2</v>
      </c>
      <c r="O326" s="7">
        <f t="shared" si="10"/>
        <v>25</v>
      </c>
      <c r="P326" s="6" t="s">
        <v>122</v>
      </c>
      <c r="Q326" t="str">
        <f t="shared" si="11"/>
        <v>Jun-2025</v>
      </c>
    </row>
    <row r="327" spans="1:17">
      <c r="A327" s="7" t="s">
        <v>461</v>
      </c>
      <c r="B327" s="3" t="s">
        <v>35</v>
      </c>
      <c r="C327" s="6" t="s">
        <v>103</v>
      </c>
      <c r="D327" s="6" t="s">
        <v>911</v>
      </c>
      <c r="E327" s="6" t="s">
        <v>114</v>
      </c>
      <c r="F327" s="6" t="s">
        <v>119</v>
      </c>
      <c r="G327" s="7">
        <v>9</v>
      </c>
      <c r="H327" s="9">
        <v>20</v>
      </c>
      <c r="I327" s="9">
        <v>35</v>
      </c>
      <c r="J327" s="9">
        <v>180</v>
      </c>
      <c r="K327" s="9">
        <v>315</v>
      </c>
      <c r="L327" s="9">
        <v>135</v>
      </c>
      <c r="M327" s="6" t="s">
        <v>1027</v>
      </c>
      <c r="N327" s="6">
        <v>2</v>
      </c>
      <c r="O327" s="7">
        <f t="shared" si="10"/>
        <v>28</v>
      </c>
      <c r="P327" s="6" t="s">
        <v>122</v>
      </c>
      <c r="Q327" t="str">
        <f t="shared" si="11"/>
        <v>Jul-2025</v>
      </c>
    </row>
    <row r="328" spans="1:17">
      <c r="A328" s="7" t="s">
        <v>462</v>
      </c>
      <c r="B328" s="3" t="s">
        <v>45</v>
      </c>
      <c r="C328" s="6" t="s">
        <v>105</v>
      </c>
      <c r="D328" s="6" t="s">
        <v>912</v>
      </c>
      <c r="E328" s="6" t="s">
        <v>114</v>
      </c>
      <c r="F328" s="6" t="s">
        <v>119</v>
      </c>
      <c r="G328" s="7">
        <v>8</v>
      </c>
      <c r="H328" s="9">
        <v>20</v>
      </c>
      <c r="I328" s="9">
        <v>35</v>
      </c>
      <c r="J328" s="9">
        <v>160</v>
      </c>
      <c r="K328" s="9">
        <v>280</v>
      </c>
      <c r="L328" s="9">
        <v>120</v>
      </c>
      <c r="M328" s="6" t="s">
        <v>1029</v>
      </c>
      <c r="N328" s="6">
        <v>1</v>
      </c>
      <c r="O328" s="7">
        <f t="shared" si="10"/>
        <v>29</v>
      </c>
      <c r="P328" s="6" t="s">
        <v>123</v>
      </c>
      <c r="Q328" t="str">
        <f t="shared" si="11"/>
        <v>Jul-2025</v>
      </c>
    </row>
    <row r="329" spans="1:17">
      <c r="A329" s="7" t="s">
        <v>463</v>
      </c>
      <c r="B329" s="3" t="s">
        <v>49</v>
      </c>
      <c r="C329" s="6" t="s">
        <v>105</v>
      </c>
      <c r="D329" s="6" t="s">
        <v>913</v>
      </c>
      <c r="E329" s="6" t="s">
        <v>108</v>
      </c>
      <c r="F329" s="6" t="s">
        <v>119</v>
      </c>
      <c r="G329" s="7">
        <v>6</v>
      </c>
      <c r="H329" s="9">
        <v>25</v>
      </c>
      <c r="I329" s="9">
        <v>45</v>
      </c>
      <c r="J329" s="9">
        <v>150</v>
      </c>
      <c r="K329" s="9">
        <v>270</v>
      </c>
      <c r="L329" s="9">
        <v>120</v>
      </c>
      <c r="M329" s="6" t="s">
        <v>1028</v>
      </c>
      <c r="N329" s="6">
        <v>1</v>
      </c>
      <c r="O329" s="7">
        <f t="shared" si="10"/>
        <v>23</v>
      </c>
      <c r="P329" s="6" t="s">
        <v>121</v>
      </c>
      <c r="Q329" t="str">
        <f t="shared" si="11"/>
        <v>Jun-2025</v>
      </c>
    </row>
    <row r="330" spans="1:17">
      <c r="A330" s="7" t="s">
        <v>464</v>
      </c>
      <c r="B330" s="3" t="s">
        <v>54</v>
      </c>
      <c r="C330" s="6" t="s">
        <v>104</v>
      </c>
      <c r="D330" s="6" t="s">
        <v>695</v>
      </c>
      <c r="E330" s="6" t="s">
        <v>115</v>
      </c>
      <c r="F330" s="6" t="s">
        <v>119</v>
      </c>
      <c r="G330" s="7">
        <v>5</v>
      </c>
      <c r="H330" s="9">
        <v>6</v>
      </c>
      <c r="I330" s="9">
        <v>12</v>
      </c>
      <c r="J330" s="9">
        <v>30</v>
      </c>
      <c r="K330" s="9">
        <v>60</v>
      </c>
      <c r="L330" s="9">
        <v>30</v>
      </c>
      <c r="M330" s="6" t="s">
        <v>1027</v>
      </c>
      <c r="N330" s="6">
        <v>4</v>
      </c>
      <c r="O330" s="7">
        <f t="shared" si="10"/>
        <v>29</v>
      </c>
      <c r="P330" s="6" t="s">
        <v>121</v>
      </c>
      <c r="Q330" t="str">
        <f t="shared" si="11"/>
        <v>Jul-2025</v>
      </c>
    </row>
    <row r="331" spans="1:17">
      <c r="A331" s="7" t="s">
        <v>465</v>
      </c>
      <c r="B331" s="3" t="s">
        <v>39</v>
      </c>
      <c r="C331" s="6" t="s">
        <v>105</v>
      </c>
      <c r="D331" s="6" t="s">
        <v>779</v>
      </c>
      <c r="E331" s="6" t="s">
        <v>114</v>
      </c>
      <c r="F331" s="6" t="s">
        <v>119</v>
      </c>
      <c r="G331" s="7">
        <v>3</v>
      </c>
      <c r="H331" s="9">
        <v>20</v>
      </c>
      <c r="I331" s="9">
        <v>35</v>
      </c>
      <c r="J331" s="9">
        <v>60</v>
      </c>
      <c r="K331" s="9">
        <v>105</v>
      </c>
      <c r="L331" s="9">
        <v>45</v>
      </c>
      <c r="M331" s="6" t="s">
        <v>1027</v>
      </c>
      <c r="N331" s="6">
        <v>4</v>
      </c>
      <c r="O331" s="7">
        <f t="shared" si="10"/>
        <v>23</v>
      </c>
      <c r="P331" s="6" t="s">
        <v>121</v>
      </c>
      <c r="Q331" t="str">
        <f t="shared" si="11"/>
        <v>Jun-2025</v>
      </c>
    </row>
    <row r="332" spans="1:17">
      <c r="A332" s="7" t="s">
        <v>466</v>
      </c>
      <c r="B332" s="3" t="s">
        <v>60</v>
      </c>
      <c r="C332" s="6" t="s">
        <v>103</v>
      </c>
      <c r="D332" s="6" t="s">
        <v>914</v>
      </c>
      <c r="E332" s="6" t="s">
        <v>107</v>
      </c>
      <c r="F332" s="6" t="s">
        <v>118</v>
      </c>
      <c r="G332" s="7">
        <v>7</v>
      </c>
      <c r="H332" s="9">
        <v>10</v>
      </c>
      <c r="I332" s="9">
        <v>22</v>
      </c>
      <c r="J332" s="9">
        <v>70</v>
      </c>
      <c r="K332" s="9">
        <v>154</v>
      </c>
      <c r="L332" s="9">
        <v>84</v>
      </c>
      <c r="M332" s="6" t="s">
        <v>1028</v>
      </c>
      <c r="N332" s="6">
        <v>5</v>
      </c>
      <c r="O332" s="7">
        <f t="shared" si="10"/>
        <v>30</v>
      </c>
      <c r="P332" s="6" t="s">
        <v>121</v>
      </c>
      <c r="Q332" t="str">
        <f t="shared" si="11"/>
        <v>Jul-2025</v>
      </c>
    </row>
    <row r="333" spans="1:17">
      <c r="A333" s="7" t="s">
        <v>467</v>
      </c>
      <c r="B333" s="3" t="s">
        <v>99</v>
      </c>
      <c r="C333" s="6" t="s">
        <v>103</v>
      </c>
      <c r="D333" s="6" t="s">
        <v>915</v>
      </c>
      <c r="E333" s="6" t="s">
        <v>115</v>
      </c>
      <c r="F333" s="6" t="s">
        <v>119</v>
      </c>
      <c r="G333" s="7">
        <v>1</v>
      </c>
      <c r="H333" s="9">
        <v>6</v>
      </c>
      <c r="I333" s="9">
        <v>12</v>
      </c>
      <c r="J333" s="9">
        <v>6</v>
      </c>
      <c r="K333" s="9">
        <v>12</v>
      </c>
      <c r="L333" s="9">
        <v>6</v>
      </c>
      <c r="M333" s="6" t="s">
        <v>1027</v>
      </c>
      <c r="N333" s="6">
        <v>4</v>
      </c>
      <c r="O333" s="7">
        <f t="shared" si="10"/>
        <v>20</v>
      </c>
      <c r="P333" s="6" t="s">
        <v>123</v>
      </c>
      <c r="Q333" t="str">
        <f t="shared" si="11"/>
        <v>May-2025</v>
      </c>
    </row>
    <row r="334" spans="1:17">
      <c r="A334" s="7" t="s">
        <v>468</v>
      </c>
      <c r="B334" s="3" t="s">
        <v>95</v>
      </c>
      <c r="C334" s="6" t="s">
        <v>105</v>
      </c>
      <c r="D334" s="6" t="s">
        <v>916</v>
      </c>
      <c r="E334" s="6" t="s">
        <v>109</v>
      </c>
      <c r="F334" s="6" t="s">
        <v>120</v>
      </c>
      <c r="G334" s="7">
        <v>9</v>
      </c>
      <c r="H334" s="9">
        <v>15</v>
      </c>
      <c r="I334" s="9">
        <v>30</v>
      </c>
      <c r="J334" s="9">
        <v>135</v>
      </c>
      <c r="K334" s="9">
        <v>270</v>
      </c>
      <c r="L334" s="9">
        <v>135</v>
      </c>
      <c r="M334" s="6" t="s">
        <v>1028</v>
      </c>
      <c r="N334" s="6">
        <v>4</v>
      </c>
      <c r="O334" s="7">
        <f t="shared" si="10"/>
        <v>26</v>
      </c>
      <c r="P334" s="6" t="s">
        <v>123</v>
      </c>
      <c r="Q334" t="str">
        <f t="shared" si="11"/>
        <v>Jun-2025</v>
      </c>
    </row>
    <row r="335" spans="1:17">
      <c r="A335" s="7" t="s">
        <v>469</v>
      </c>
      <c r="B335" s="3" t="s">
        <v>37</v>
      </c>
      <c r="C335" s="6" t="s">
        <v>104</v>
      </c>
      <c r="D335" s="6" t="s">
        <v>917</v>
      </c>
      <c r="E335" s="6" t="s">
        <v>111</v>
      </c>
      <c r="F335" s="6" t="s">
        <v>118</v>
      </c>
      <c r="G335" s="7">
        <v>2</v>
      </c>
      <c r="H335" s="9">
        <v>10</v>
      </c>
      <c r="I335" s="9">
        <v>22</v>
      </c>
      <c r="J335" s="9">
        <v>20</v>
      </c>
      <c r="K335" s="9">
        <v>44</v>
      </c>
      <c r="L335" s="9">
        <v>24</v>
      </c>
      <c r="M335" s="6" t="s">
        <v>1027</v>
      </c>
      <c r="N335" s="6">
        <v>1</v>
      </c>
      <c r="O335" s="7">
        <f t="shared" si="10"/>
        <v>18</v>
      </c>
      <c r="P335" s="6" t="s">
        <v>121</v>
      </c>
      <c r="Q335" t="str">
        <f t="shared" si="11"/>
        <v>May-2025</v>
      </c>
    </row>
    <row r="336" spans="1:17">
      <c r="A336" s="7" t="s">
        <v>470</v>
      </c>
      <c r="B336" s="3" t="s">
        <v>64</v>
      </c>
      <c r="C336" s="6" t="s">
        <v>105</v>
      </c>
      <c r="D336" s="6" t="s">
        <v>918</v>
      </c>
      <c r="E336" s="6" t="s">
        <v>113</v>
      </c>
      <c r="F336" s="6" t="s">
        <v>119</v>
      </c>
      <c r="G336" s="7">
        <v>6</v>
      </c>
      <c r="H336" s="9">
        <v>8</v>
      </c>
      <c r="I336" s="9">
        <v>20</v>
      </c>
      <c r="J336" s="9">
        <v>48</v>
      </c>
      <c r="K336" s="9">
        <v>120</v>
      </c>
      <c r="L336" s="9">
        <v>72</v>
      </c>
      <c r="M336" s="6" t="s">
        <v>1027</v>
      </c>
      <c r="N336" s="6">
        <v>3</v>
      </c>
      <c r="O336" s="7">
        <f t="shared" si="10"/>
        <v>24</v>
      </c>
      <c r="P336" s="6" t="s">
        <v>123</v>
      </c>
      <c r="Q336" t="str">
        <f t="shared" si="11"/>
        <v>Jun-2025</v>
      </c>
    </row>
    <row r="337" spans="1:17">
      <c r="A337" s="7" t="s">
        <v>471</v>
      </c>
      <c r="B337" s="3" t="s">
        <v>82</v>
      </c>
      <c r="C337" s="6" t="s">
        <v>103</v>
      </c>
      <c r="D337" s="6" t="s">
        <v>896</v>
      </c>
      <c r="E337" s="6" t="s">
        <v>115</v>
      </c>
      <c r="F337" s="6" t="s">
        <v>119</v>
      </c>
      <c r="G337" s="7">
        <v>8</v>
      </c>
      <c r="H337" s="9">
        <v>6</v>
      </c>
      <c r="I337" s="9">
        <v>12</v>
      </c>
      <c r="J337" s="9">
        <v>48</v>
      </c>
      <c r="K337" s="9">
        <v>96</v>
      </c>
      <c r="L337" s="9">
        <v>48</v>
      </c>
      <c r="M337" s="6" t="s">
        <v>1029</v>
      </c>
      <c r="N337" s="6">
        <v>1</v>
      </c>
      <c r="O337" s="7">
        <f t="shared" si="10"/>
        <v>26</v>
      </c>
      <c r="P337" s="6" t="s">
        <v>123</v>
      </c>
      <c r="Q337" t="str">
        <f t="shared" si="11"/>
        <v>Jun-2025</v>
      </c>
    </row>
    <row r="338" spans="1:17">
      <c r="A338" s="7" t="s">
        <v>472</v>
      </c>
      <c r="B338" s="3" t="s">
        <v>87</v>
      </c>
      <c r="C338" s="6" t="s">
        <v>103</v>
      </c>
      <c r="D338" s="6" t="s">
        <v>919</v>
      </c>
      <c r="E338" s="6" t="s">
        <v>112</v>
      </c>
      <c r="F338" s="6" t="s">
        <v>118</v>
      </c>
      <c r="G338" s="7">
        <v>8</v>
      </c>
      <c r="H338" s="9">
        <v>12</v>
      </c>
      <c r="I338" s="9">
        <v>28</v>
      </c>
      <c r="J338" s="9">
        <v>96</v>
      </c>
      <c r="K338" s="9">
        <v>224</v>
      </c>
      <c r="L338" s="9">
        <v>128</v>
      </c>
      <c r="M338" s="6" t="s">
        <v>1027</v>
      </c>
      <c r="N338" s="6">
        <v>3</v>
      </c>
      <c r="O338" s="7">
        <f t="shared" si="10"/>
        <v>22</v>
      </c>
      <c r="P338" s="6" t="s">
        <v>122</v>
      </c>
      <c r="Q338" t="str">
        <f t="shared" si="11"/>
        <v>May-2025</v>
      </c>
    </row>
    <row r="339" spans="1:17">
      <c r="A339" s="7" t="s">
        <v>473</v>
      </c>
      <c r="B339" s="3" t="s">
        <v>24</v>
      </c>
      <c r="C339" s="6" t="s">
        <v>103</v>
      </c>
      <c r="D339" s="6" t="s">
        <v>920</v>
      </c>
      <c r="E339" s="6" t="s">
        <v>113</v>
      </c>
      <c r="F339" s="6" t="s">
        <v>119</v>
      </c>
      <c r="G339" s="7">
        <v>6</v>
      </c>
      <c r="H339" s="9">
        <v>8</v>
      </c>
      <c r="I339" s="9">
        <v>20</v>
      </c>
      <c r="J339" s="9">
        <v>48</v>
      </c>
      <c r="K339" s="9">
        <v>120</v>
      </c>
      <c r="L339" s="9">
        <v>72</v>
      </c>
      <c r="M339" s="6" t="s">
        <v>1027</v>
      </c>
      <c r="N339" s="6">
        <v>2</v>
      </c>
      <c r="O339" s="7">
        <f t="shared" si="10"/>
        <v>20</v>
      </c>
      <c r="P339" s="6" t="s">
        <v>122</v>
      </c>
      <c r="Q339" t="str">
        <f t="shared" si="11"/>
        <v>May-2025</v>
      </c>
    </row>
    <row r="340" spans="1:17">
      <c r="A340" s="7" t="s">
        <v>474</v>
      </c>
      <c r="B340" s="3" t="s">
        <v>35</v>
      </c>
      <c r="C340" s="6" t="s">
        <v>103</v>
      </c>
      <c r="D340" s="6" t="s">
        <v>794</v>
      </c>
      <c r="E340" s="6" t="s">
        <v>117</v>
      </c>
      <c r="F340" s="6" t="s">
        <v>120</v>
      </c>
      <c r="G340" s="7">
        <v>10</v>
      </c>
      <c r="H340" s="9">
        <v>18</v>
      </c>
      <c r="I340" s="9">
        <v>40</v>
      </c>
      <c r="J340" s="9">
        <v>180</v>
      </c>
      <c r="K340" s="9">
        <v>400</v>
      </c>
      <c r="L340" s="9">
        <v>220</v>
      </c>
      <c r="M340" s="6" t="s">
        <v>1028</v>
      </c>
      <c r="N340" s="6">
        <v>3</v>
      </c>
      <c r="O340" s="7">
        <f t="shared" si="10"/>
        <v>28</v>
      </c>
      <c r="P340" s="6" t="s">
        <v>121</v>
      </c>
      <c r="Q340" t="str">
        <f t="shared" si="11"/>
        <v>Jul-2025</v>
      </c>
    </row>
    <row r="341" spans="1:17">
      <c r="A341" s="7" t="s">
        <v>475</v>
      </c>
      <c r="B341" s="3" t="s">
        <v>21</v>
      </c>
      <c r="C341" s="6" t="s">
        <v>103</v>
      </c>
      <c r="D341" s="6" t="s">
        <v>655</v>
      </c>
      <c r="E341" s="6" t="s">
        <v>107</v>
      </c>
      <c r="F341" s="6" t="s">
        <v>118</v>
      </c>
      <c r="G341" s="7">
        <v>9</v>
      </c>
      <c r="H341" s="9">
        <v>10</v>
      </c>
      <c r="I341" s="9">
        <v>22</v>
      </c>
      <c r="J341" s="9">
        <v>90</v>
      </c>
      <c r="K341" s="9">
        <v>198</v>
      </c>
      <c r="L341" s="9">
        <v>108</v>
      </c>
      <c r="M341" s="6" t="s">
        <v>1028</v>
      </c>
      <c r="N341" s="6">
        <v>4</v>
      </c>
      <c r="O341" s="7">
        <f t="shared" si="10"/>
        <v>29</v>
      </c>
      <c r="P341" s="6" t="s">
        <v>121</v>
      </c>
      <c r="Q341" t="str">
        <f t="shared" si="11"/>
        <v>Jul-2025</v>
      </c>
    </row>
    <row r="342" spans="1:17">
      <c r="A342" s="7" t="s">
        <v>476</v>
      </c>
      <c r="B342" s="3" t="s">
        <v>93</v>
      </c>
      <c r="C342" s="6" t="s">
        <v>104</v>
      </c>
      <c r="D342" s="6" t="s">
        <v>921</v>
      </c>
      <c r="E342" s="6" t="s">
        <v>114</v>
      </c>
      <c r="F342" s="6" t="s">
        <v>119</v>
      </c>
      <c r="G342" s="7">
        <v>9</v>
      </c>
      <c r="H342" s="9">
        <v>20</v>
      </c>
      <c r="I342" s="9">
        <v>35</v>
      </c>
      <c r="J342" s="9">
        <v>180</v>
      </c>
      <c r="K342" s="9">
        <v>315</v>
      </c>
      <c r="L342" s="9">
        <v>135</v>
      </c>
      <c r="M342" s="6" t="s">
        <v>1027</v>
      </c>
      <c r="N342" s="6">
        <v>4</v>
      </c>
      <c r="O342" s="7">
        <f t="shared" si="10"/>
        <v>30</v>
      </c>
      <c r="P342" s="6" t="s">
        <v>122</v>
      </c>
      <c r="Q342" t="str">
        <f t="shared" si="11"/>
        <v>Jul-2025</v>
      </c>
    </row>
    <row r="343" spans="1:17">
      <c r="A343" s="7" t="s">
        <v>477</v>
      </c>
      <c r="B343" s="3" t="s">
        <v>20</v>
      </c>
      <c r="C343" s="6" t="s">
        <v>105</v>
      </c>
      <c r="D343" s="6" t="s">
        <v>922</v>
      </c>
      <c r="E343" s="6" t="s">
        <v>112</v>
      </c>
      <c r="F343" s="6" t="s">
        <v>118</v>
      </c>
      <c r="G343" s="7">
        <v>5</v>
      </c>
      <c r="H343" s="9">
        <v>12</v>
      </c>
      <c r="I343" s="9">
        <v>28</v>
      </c>
      <c r="J343" s="9">
        <v>60</v>
      </c>
      <c r="K343" s="9">
        <v>140</v>
      </c>
      <c r="L343" s="9">
        <v>80</v>
      </c>
      <c r="M343" s="6" t="s">
        <v>1027</v>
      </c>
      <c r="N343" s="6">
        <v>2</v>
      </c>
      <c r="O343" s="7">
        <f t="shared" si="10"/>
        <v>27</v>
      </c>
      <c r="P343" s="6" t="s">
        <v>121</v>
      </c>
      <c r="Q343" t="str">
        <f t="shared" si="11"/>
        <v>Jul-2025</v>
      </c>
    </row>
    <row r="344" spans="1:17">
      <c r="A344" s="7" t="s">
        <v>478</v>
      </c>
      <c r="B344" s="3" t="s">
        <v>99</v>
      </c>
      <c r="C344" s="6" t="s">
        <v>103</v>
      </c>
      <c r="D344" s="6" t="s">
        <v>728</v>
      </c>
      <c r="E344" s="6" t="s">
        <v>108</v>
      </c>
      <c r="F344" s="6" t="s">
        <v>119</v>
      </c>
      <c r="G344" s="7">
        <v>9</v>
      </c>
      <c r="H344" s="9">
        <v>25</v>
      </c>
      <c r="I344" s="9">
        <v>45</v>
      </c>
      <c r="J344" s="9">
        <v>225</v>
      </c>
      <c r="K344" s="9">
        <v>405</v>
      </c>
      <c r="L344" s="9">
        <v>180</v>
      </c>
      <c r="M344" s="6" t="s">
        <v>1028</v>
      </c>
      <c r="N344" s="6">
        <v>2</v>
      </c>
      <c r="O344" s="7">
        <f t="shared" si="10"/>
        <v>20</v>
      </c>
      <c r="P344" s="6" t="s">
        <v>121</v>
      </c>
      <c r="Q344" t="str">
        <f t="shared" si="11"/>
        <v>May-2025</v>
      </c>
    </row>
    <row r="345" spans="1:17">
      <c r="A345" s="7" t="s">
        <v>479</v>
      </c>
      <c r="B345" s="3" t="s">
        <v>18</v>
      </c>
      <c r="C345" s="6" t="s">
        <v>103</v>
      </c>
      <c r="D345" s="6" t="s">
        <v>664</v>
      </c>
      <c r="E345" s="6" t="s">
        <v>111</v>
      </c>
      <c r="F345" s="6" t="s">
        <v>118</v>
      </c>
      <c r="G345" s="7">
        <v>7</v>
      </c>
      <c r="H345" s="9">
        <v>10</v>
      </c>
      <c r="I345" s="9">
        <v>22</v>
      </c>
      <c r="J345" s="9">
        <v>70</v>
      </c>
      <c r="K345" s="9">
        <v>154</v>
      </c>
      <c r="L345" s="9">
        <v>84</v>
      </c>
      <c r="M345" s="6" t="s">
        <v>1029</v>
      </c>
      <c r="N345" s="6">
        <v>1</v>
      </c>
      <c r="O345" s="7">
        <f t="shared" si="10"/>
        <v>24</v>
      </c>
      <c r="P345" s="6" t="s">
        <v>122</v>
      </c>
      <c r="Q345" t="str">
        <f t="shared" si="11"/>
        <v>Jun-2025</v>
      </c>
    </row>
    <row r="346" spans="1:17">
      <c r="A346" s="7" t="s">
        <v>480</v>
      </c>
      <c r="B346" s="3" t="s">
        <v>47</v>
      </c>
      <c r="C346" s="6" t="s">
        <v>104</v>
      </c>
      <c r="D346" s="6" t="s">
        <v>907</v>
      </c>
      <c r="E346" s="6" t="s">
        <v>112</v>
      </c>
      <c r="F346" s="6" t="s">
        <v>118</v>
      </c>
      <c r="G346" s="7">
        <v>8</v>
      </c>
      <c r="H346" s="9">
        <v>12</v>
      </c>
      <c r="I346" s="9">
        <v>28</v>
      </c>
      <c r="J346" s="9">
        <v>96</v>
      </c>
      <c r="K346" s="9">
        <v>224</v>
      </c>
      <c r="L346" s="9">
        <v>128</v>
      </c>
      <c r="M346" s="6" t="s">
        <v>1028</v>
      </c>
      <c r="N346" s="6">
        <v>3</v>
      </c>
      <c r="O346" s="7">
        <f t="shared" si="10"/>
        <v>25</v>
      </c>
      <c r="P346" s="6" t="s">
        <v>122</v>
      </c>
      <c r="Q346" t="str">
        <f t="shared" si="11"/>
        <v>Jun-2025</v>
      </c>
    </row>
    <row r="347" spans="1:17">
      <c r="A347" s="7" t="s">
        <v>481</v>
      </c>
      <c r="B347" s="3" t="s">
        <v>58</v>
      </c>
      <c r="C347" s="6" t="s">
        <v>104</v>
      </c>
      <c r="D347" s="6" t="s">
        <v>923</v>
      </c>
      <c r="E347" s="6" t="s">
        <v>112</v>
      </c>
      <c r="F347" s="6" t="s">
        <v>118</v>
      </c>
      <c r="G347" s="7">
        <v>6</v>
      </c>
      <c r="H347" s="9">
        <v>12</v>
      </c>
      <c r="I347" s="9">
        <v>28</v>
      </c>
      <c r="J347" s="9">
        <v>72</v>
      </c>
      <c r="K347" s="9">
        <v>168</v>
      </c>
      <c r="L347" s="9">
        <v>96</v>
      </c>
      <c r="M347" s="6" t="s">
        <v>1027</v>
      </c>
      <c r="N347" s="6">
        <v>2</v>
      </c>
      <c r="O347" s="7">
        <f t="shared" si="10"/>
        <v>23</v>
      </c>
      <c r="P347" s="6" t="s">
        <v>121</v>
      </c>
      <c r="Q347" t="str">
        <f t="shared" si="11"/>
        <v>Jun-2025</v>
      </c>
    </row>
    <row r="348" spans="1:17">
      <c r="A348" s="7" t="s">
        <v>482</v>
      </c>
      <c r="B348" s="3" t="s">
        <v>44</v>
      </c>
      <c r="C348" s="6" t="s">
        <v>103</v>
      </c>
      <c r="D348" s="6" t="s">
        <v>657</v>
      </c>
      <c r="E348" s="6" t="s">
        <v>110</v>
      </c>
      <c r="F348" s="6" t="s">
        <v>120</v>
      </c>
      <c r="G348" s="7">
        <v>1</v>
      </c>
      <c r="H348" s="9">
        <v>5</v>
      </c>
      <c r="I348" s="9">
        <v>10</v>
      </c>
      <c r="J348" s="9">
        <v>5</v>
      </c>
      <c r="K348" s="9">
        <v>10</v>
      </c>
      <c r="L348" s="9">
        <v>5</v>
      </c>
      <c r="M348" s="6" t="s">
        <v>1028</v>
      </c>
      <c r="N348" s="6">
        <v>3</v>
      </c>
      <c r="O348" s="7">
        <f t="shared" si="10"/>
        <v>20</v>
      </c>
      <c r="P348" s="6" t="s">
        <v>122</v>
      </c>
      <c r="Q348" t="str">
        <f t="shared" si="11"/>
        <v>May-2025</v>
      </c>
    </row>
    <row r="349" spans="1:17">
      <c r="A349" s="7" t="s">
        <v>483</v>
      </c>
      <c r="B349" s="3" t="s">
        <v>43</v>
      </c>
      <c r="C349" s="6" t="s">
        <v>103</v>
      </c>
      <c r="D349" s="6" t="s">
        <v>924</v>
      </c>
      <c r="E349" s="6" t="s">
        <v>108</v>
      </c>
      <c r="F349" s="6" t="s">
        <v>119</v>
      </c>
      <c r="G349" s="7">
        <v>3</v>
      </c>
      <c r="H349" s="9">
        <v>25</v>
      </c>
      <c r="I349" s="9">
        <v>45</v>
      </c>
      <c r="J349" s="9">
        <v>75</v>
      </c>
      <c r="K349" s="9">
        <v>135</v>
      </c>
      <c r="L349" s="9">
        <v>60</v>
      </c>
      <c r="M349" s="6" t="s">
        <v>1029</v>
      </c>
      <c r="N349" s="6">
        <v>3</v>
      </c>
      <c r="O349" s="7">
        <f t="shared" si="10"/>
        <v>22</v>
      </c>
      <c r="P349" s="6" t="s">
        <v>122</v>
      </c>
      <c r="Q349" t="str">
        <f t="shared" si="11"/>
        <v>May-2025</v>
      </c>
    </row>
    <row r="350" spans="1:17">
      <c r="A350" s="7" t="s">
        <v>484</v>
      </c>
      <c r="B350" s="3" t="s">
        <v>32</v>
      </c>
      <c r="C350" s="6" t="s">
        <v>103</v>
      </c>
      <c r="D350" s="6" t="s">
        <v>925</v>
      </c>
      <c r="E350" s="6" t="s">
        <v>117</v>
      </c>
      <c r="F350" s="6" t="s">
        <v>120</v>
      </c>
      <c r="G350" s="7">
        <v>4</v>
      </c>
      <c r="H350" s="9">
        <v>18</v>
      </c>
      <c r="I350" s="9">
        <v>40</v>
      </c>
      <c r="J350" s="9">
        <v>72</v>
      </c>
      <c r="K350" s="9">
        <v>160</v>
      </c>
      <c r="L350" s="9">
        <v>88</v>
      </c>
      <c r="M350" s="6" t="s">
        <v>1028</v>
      </c>
      <c r="N350" s="6">
        <v>1</v>
      </c>
      <c r="O350" s="7">
        <f t="shared" si="10"/>
        <v>20</v>
      </c>
      <c r="P350" s="6" t="s">
        <v>121</v>
      </c>
      <c r="Q350" t="str">
        <f t="shared" si="11"/>
        <v>May-2025</v>
      </c>
    </row>
    <row r="351" spans="1:17">
      <c r="A351" s="7" t="s">
        <v>485</v>
      </c>
      <c r="B351" s="3" t="s">
        <v>40</v>
      </c>
      <c r="C351" s="6" t="s">
        <v>105</v>
      </c>
      <c r="D351" s="6" t="s">
        <v>926</v>
      </c>
      <c r="E351" s="6" t="s">
        <v>108</v>
      </c>
      <c r="F351" s="6" t="s">
        <v>119</v>
      </c>
      <c r="G351" s="7">
        <v>6</v>
      </c>
      <c r="H351" s="9">
        <v>25</v>
      </c>
      <c r="I351" s="9">
        <v>45</v>
      </c>
      <c r="J351" s="9">
        <v>150</v>
      </c>
      <c r="K351" s="9">
        <v>270</v>
      </c>
      <c r="L351" s="9">
        <v>120</v>
      </c>
      <c r="M351" s="6" t="s">
        <v>1027</v>
      </c>
      <c r="N351" s="6">
        <v>2</v>
      </c>
      <c r="O351" s="7">
        <f t="shared" si="10"/>
        <v>26</v>
      </c>
      <c r="P351" s="6" t="s">
        <v>123</v>
      </c>
      <c r="Q351" t="str">
        <f t="shared" si="11"/>
        <v>Jun-2025</v>
      </c>
    </row>
    <row r="352" spans="1:17">
      <c r="A352" s="7" t="s">
        <v>486</v>
      </c>
      <c r="B352" s="3" t="s">
        <v>68</v>
      </c>
      <c r="C352" s="6" t="s">
        <v>104</v>
      </c>
      <c r="D352" s="6" t="s">
        <v>927</v>
      </c>
      <c r="E352" s="6" t="s">
        <v>114</v>
      </c>
      <c r="F352" s="6" t="s">
        <v>119</v>
      </c>
      <c r="G352" s="7">
        <v>8</v>
      </c>
      <c r="H352" s="9">
        <v>20</v>
      </c>
      <c r="I352" s="9">
        <v>35</v>
      </c>
      <c r="J352" s="9">
        <v>160</v>
      </c>
      <c r="K352" s="9">
        <v>280</v>
      </c>
      <c r="L352" s="9">
        <v>120</v>
      </c>
      <c r="M352" s="6" t="s">
        <v>1028</v>
      </c>
      <c r="N352" s="6">
        <v>1</v>
      </c>
      <c r="O352" s="7">
        <f t="shared" si="10"/>
        <v>28</v>
      </c>
      <c r="P352" s="6" t="s">
        <v>121</v>
      </c>
      <c r="Q352" t="str">
        <f t="shared" si="11"/>
        <v>Jul-2025</v>
      </c>
    </row>
    <row r="353" spans="1:17">
      <c r="A353" s="7" t="s">
        <v>487</v>
      </c>
      <c r="B353" s="3" t="s">
        <v>48</v>
      </c>
      <c r="C353" s="6" t="s">
        <v>105</v>
      </c>
      <c r="D353" s="6" t="s">
        <v>836</v>
      </c>
      <c r="E353" s="6" t="s">
        <v>112</v>
      </c>
      <c r="F353" s="6" t="s">
        <v>118</v>
      </c>
      <c r="G353" s="7">
        <v>8</v>
      </c>
      <c r="H353" s="9">
        <v>12</v>
      </c>
      <c r="I353" s="9">
        <v>28</v>
      </c>
      <c r="J353" s="9">
        <v>96</v>
      </c>
      <c r="K353" s="9">
        <v>224</v>
      </c>
      <c r="L353" s="9">
        <v>128</v>
      </c>
      <c r="M353" s="6" t="s">
        <v>1027</v>
      </c>
      <c r="N353" s="6">
        <v>2</v>
      </c>
      <c r="O353" s="7">
        <f t="shared" si="10"/>
        <v>21</v>
      </c>
      <c r="P353" s="6" t="s">
        <v>122</v>
      </c>
      <c r="Q353" t="str">
        <f t="shared" si="11"/>
        <v>May-2025</v>
      </c>
    </row>
    <row r="354" spans="1:17">
      <c r="A354" s="7" t="s">
        <v>488</v>
      </c>
      <c r="B354" s="3" t="s">
        <v>26</v>
      </c>
      <c r="C354" s="6" t="s">
        <v>104</v>
      </c>
      <c r="D354" s="6" t="s">
        <v>928</v>
      </c>
      <c r="E354" s="6" t="s">
        <v>117</v>
      </c>
      <c r="F354" s="6" t="s">
        <v>120</v>
      </c>
      <c r="G354" s="7">
        <v>1</v>
      </c>
      <c r="H354" s="9">
        <v>18</v>
      </c>
      <c r="I354" s="9">
        <v>40</v>
      </c>
      <c r="J354" s="9">
        <v>18</v>
      </c>
      <c r="K354" s="9">
        <v>40</v>
      </c>
      <c r="L354" s="9">
        <v>22</v>
      </c>
      <c r="M354" s="6" t="s">
        <v>1028</v>
      </c>
      <c r="N354" s="6">
        <v>5</v>
      </c>
      <c r="O354" s="7">
        <f t="shared" si="10"/>
        <v>19</v>
      </c>
      <c r="P354" s="6" t="s">
        <v>123</v>
      </c>
      <c r="Q354" t="str">
        <f t="shared" si="11"/>
        <v>May-2025</v>
      </c>
    </row>
    <row r="355" spans="1:17">
      <c r="A355" s="7" t="s">
        <v>489</v>
      </c>
      <c r="B355" s="3" t="s">
        <v>88</v>
      </c>
      <c r="C355" s="6" t="s">
        <v>103</v>
      </c>
      <c r="D355" s="6" t="s">
        <v>929</v>
      </c>
      <c r="E355" s="6" t="s">
        <v>113</v>
      </c>
      <c r="F355" s="6" t="s">
        <v>119</v>
      </c>
      <c r="G355" s="7">
        <v>2</v>
      </c>
      <c r="H355" s="9">
        <v>8</v>
      </c>
      <c r="I355" s="9">
        <v>20</v>
      </c>
      <c r="J355" s="9">
        <v>16</v>
      </c>
      <c r="K355" s="9">
        <v>40</v>
      </c>
      <c r="L355" s="9">
        <v>24</v>
      </c>
      <c r="M355" s="6" t="s">
        <v>1029</v>
      </c>
      <c r="N355" s="6">
        <v>5</v>
      </c>
      <c r="O355" s="7">
        <f t="shared" si="10"/>
        <v>21</v>
      </c>
      <c r="P355" s="6" t="s">
        <v>123</v>
      </c>
      <c r="Q355" t="str">
        <f t="shared" si="11"/>
        <v>May-2025</v>
      </c>
    </row>
    <row r="356" spans="1:17">
      <c r="A356" s="7" t="s">
        <v>490</v>
      </c>
      <c r="B356" s="3" t="s">
        <v>28</v>
      </c>
      <c r="C356" s="6" t="s">
        <v>105</v>
      </c>
      <c r="D356" s="6" t="s">
        <v>930</v>
      </c>
      <c r="E356" s="6" t="s">
        <v>106</v>
      </c>
      <c r="F356" s="6" t="s">
        <v>118</v>
      </c>
      <c r="G356" s="7">
        <v>1</v>
      </c>
      <c r="H356" s="9">
        <v>12</v>
      </c>
      <c r="I356" s="9">
        <v>25</v>
      </c>
      <c r="J356" s="9">
        <v>12</v>
      </c>
      <c r="K356" s="9">
        <v>25</v>
      </c>
      <c r="L356" s="9">
        <v>13</v>
      </c>
      <c r="M356" s="6" t="s">
        <v>1027</v>
      </c>
      <c r="N356" s="6">
        <v>3</v>
      </c>
      <c r="O356" s="7">
        <f t="shared" si="10"/>
        <v>28</v>
      </c>
      <c r="P356" s="6" t="s">
        <v>121</v>
      </c>
      <c r="Q356" t="str">
        <f t="shared" si="11"/>
        <v>Jul-2025</v>
      </c>
    </row>
    <row r="357" spans="1:17">
      <c r="A357" s="7" t="s">
        <v>491</v>
      </c>
      <c r="B357" s="3" t="s">
        <v>50</v>
      </c>
      <c r="C357" s="6" t="s">
        <v>103</v>
      </c>
      <c r="D357" s="6" t="s">
        <v>875</v>
      </c>
      <c r="E357" s="6" t="s">
        <v>111</v>
      </c>
      <c r="F357" s="6" t="s">
        <v>118</v>
      </c>
      <c r="G357" s="7">
        <v>1</v>
      </c>
      <c r="H357" s="9">
        <v>10</v>
      </c>
      <c r="I357" s="9">
        <v>22</v>
      </c>
      <c r="J357" s="9">
        <v>10</v>
      </c>
      <c r="K357" s="9">
        <v>22</v>
      </c>
      <c r="L357" s="9">
        <v>12</v>
      </c>
      <c r="M357" s="6" t="s">
        <v>1028</v>
      </c>
      <c r="N357" s="6">
        <v>4</v>
      </c>
      <c r="O357" s="7">
        <f t="shared" si="10"/>
        <v>28</v>
      </c>
      <c r="P357" s="6" t="s">
        <v>121</v>
      </c>
      <c r="Q357" t="str">
        <f t="shared" si="11"/>
        <v>Jul-2025</v>
      </c>
    </row>
    <row r="358" spans="1:17">
      <c r="A358" s="7" t="s">
        <v>492</v>
      </c>
      <c r="B358" s="3" t="s">
        <v>36</v>
      </c>
      <c r="C358" s="6" t="s">
        <v>105</v>
      </c>
      <c r="D358" s="6" t="s">
        <v>931</v>
      </c>
      <c r="E358" s="6" t="s">
        <v>107</v>
      </c>
      <c r="F358" s="6" t="s">
        <v>118</v>
      </c>
      <c r="G358" s="7">
        <v>10</v>
      </c>
      <c r="H358" s="9">
        <v>10</v>
      </c>
      <c r="I358" s="9">
        <v>22</v>
      </c>
      <c r="J358" s="9">
        <v>100</v>
      </c>
      <c r="K358" s="9">
        <v>220</v>
      </c>
      <c r="L358" s="9">
        <v>120</v>
      </c>
      <c r="M358" s="6" t="s">
        <v>1029</v>
      </c>
      <c r="N358" s="6">
        <v>2</v>
      </c>
      <c r="O358" s="7">
        <f t="shared" si="10"/>
        <v>22</v>
      </c>
      <c r="P358" s="6" t="s">
        <v>121</v>
      </c>
      <c r="Q358" t="str">
        <f t="shared" si="11"/>
        <v>May-2025</v>
      </c>
    </row>
    <row r="359" spans="1:17">
      <c r="A359" s="7" t="s">
        <v>493</v>
      </c>
      <c r="B359" s="3" t="s">
        <v>42</v>
      </c>
      <c r="C359" s="6" t="s">
        <v>103</v>
      </c>
      <c r="D359" s="6" t="s">
        <v>932</v>
      </c>
      <c r="E359" s="6" t="s">
        <v>116</v>
      </c>
      <c r="F359" s="6" t="s">
        <v>120</v>
      </c>
      <c r="G359" s="7">
        <v>10</v>
      </c>
      <c r="H359" s="9">
        <v>6</v>
      </c>
      <c r="I359" s="9">
        <v>14</v>
      </c>
      <c r="J359" s="9">
        <v>60</v>
      </c>
      <c r="K359" s="9">
        <v>140</v>
      </c>
      <c r="L359" s="9">
        <v>80</v>
      </c>
      <c r="M359" s="6" t="s">
        <v>1028</v>
      </c>
      <c r="N359" s="6">
        <v>1</v>
      </c>
      <c r="O359" s="7">
        <f t="shared" si="10"/>
        <v>29</v>
      </c>
      <c r="P359" s="6" t="s">
        <v>121</v>
      </c>
      <c r="Q359" t="str">
        <f t="shared" si="11"/>
        <v>Jul-2025</v>
      </c>
    </row>
    <row r="360" spans="1:17">
      <c r="A360" s="7" t="s">
        <v>494</v>
      </c>
      <c r="B360" s="3" t="s">
        <v>71</v>
      </c>
      <c r="C360" s="6" t="s">
        <v>103</v>
      </c>
      <c r="D360" s="6" t="s">
        <v>933</v>
      </c>
      <c r="E360" s="6" t="s">
        <v>113</v>
      </c>
      <c r="F360" s="6" t="s">
        <v>119</v>
      </c>
      <c r="G360" s="7">
        <v>10</v>
      </c>
      <c r="H360" s="9">
        <v>8</v>
      </c>
      <c r="I360" s="9">
        <v>20</v>
      </c>
      <c r="J360" s="9">
        <v>80</v>
      </c>
      <c r="K360" s="9">
        <v>200</v>
      </c>
      <c r="L360" s="9">
        <v>120</v>
      </c>
      <c r="M360" s="6" t="s">
        <v>1027</v>
      </c>
      <c r="N360" s="6">
        <v>4</v>
      </c>
      <c r="O360" s="7">
        <f t="shared" si="10"/>
        <v>23</v>
      </c>
      <c r="P360" s="6" t="s">
        <v>122</v>
      </c>
      <c r="Q360" t="str">
        <f t="shared" si="11"/>
        <v>Jun-2025</v>
      </c>
    </row>
    <row r="361" spans="1:17">
      <c r="A361" s="7" t="s">
        <v>495</v>
      </c>
      <c r="B361" s="3" t="s">
        <v>81</v>
      </c>
      <c r="C361" s="6" t="s">
        <v>105</v>
      </c>
      <c r="D361" s="6" t="s">
        <v>934</v>
      </c>
      <c r="E361" s="6" t="s">
        <v>116</v>
      </c>
      <c r="F361" s="6" t="s">
        <v>120</v>
      </c>
      <c r="G361" s="7">
        <v>8</v>
      </c>
      <c r="H361" s="9">
        <v>6</v>
      </c>
      <c r="I361" s="9">
        <v>14</v>
      </c>
      <c r="J361" s="9">
        <v>48</v>
      </c>
      <c r="K361" s="9">
        <v>112</v>
      </c>
      <c r="L361" s="9">
        <v>64</v>
      </c>
      <c r="M361" s="6" t="s">
        <v>1029</v>
      </c>
      <c r="N361" s="6">
        <v>1</v>
      </c>
      <c r="O361" s="7">
        <f t="shared" si="10"/>
        <v>18</v>
      </c>
      <c r="P361" s="6" t="s">
        <v>123</v>
      </c>
      <c r="Q361" t="str">
        <f t="shared" si="11"/>
        <v>May-2025</v>
      </c>
    </row>
    <row r="362" spans="1:17">
      <c r="A362" s="7" t="s">
        <v>496</v>
      </c>
      <c r="B362" s="3" t="s">
        <v>94</v>
      </c>
      <c r="C362" s="6" t="s">
        <v>104</v>
      </c>
      <c r="D362" s="6" t="s">
        <v>935</v>
      </c>
      <c r="E362" s="6" t="s">
        <v>114</v>
      </c>
      <c r="F362" s="6" t="s">
        <v>119</v>
      </c>
      <c r="G362" s="7">
        <v>9</v>
      </c>
      <c r="H362" s="9">
        <v>20</v>
      </c>
      <c r="I362" s="9">
        <v>35</v>
      </c>
      <c r="J362" s="9">
        <v>180</v>
      </c>
      <c r="K362" s="9">
        <v>315</v>
      </c>
      <c r="L362" s="9">
        <v>135</v>
      </c>
      <c r="M362" s="6" t="s">
        <v>1029</v>
      </c>
      <c r="N362" s="6">
        <v>2</v>
      </c>
      <c r="O362" s="7">
        <f t="shared" si="10"/>
        <v>26</v>
      </c>
      <c r="P362" s="6" t="s">
        <v>123</v>
      </c>
      <c r="Q362" t="str">
        <f t="shared" si="11"/>
        <v>Jun-2025</v>
      </c>
    </row>
    <row r="363" spans="1:17">
      <c r="A363" s="7" t="s">
        <v>497</v>
      </c>
      <c r="B363" s="3" t="s">
        <v>58</v>
      </c>
      <c r="C363" s="6" t="s">
        <v>104</v>
      </c>
      <c r="D363" s="6" t="s">
        <v>936</v>
      </c>
      <c r="E363" s="6" t="s">
        <v>108</v>
      </c>
      <c r="F363" s="6" t="s">
        <v>119</v>
      </c>
      <c r="G363" s="7">
        <v>2</v>
      </c>
      <c r="H363" s="9">
        <v>25</v>
      </c>
      <c r="I363" s="9">
        <v>45</v>
      </c>
      <c r="J363" s="9">
        <v>50</v>
      </c>
      <c r="K363" s="9">
        <v>90</v>
      </c>
      <c r="L363" s="9">
        <v>40</v>
      </c>
      <c r="M363" s="6" t="s">
        <v>1027</v>
      </c>
      <c r="N363" s="6">
        <v>5</v>
      </c>
      <c r="O363" s="7">
        <f t="shared" si="10"/>
        <v>23</v>
      </c>
      <c r="P363" s="6" t="s">
        <v>122</v>
      </c>
      <c r="Q363" t="str">
        <f t="shared" si="11"/>
        <v>Jun-2025</v>
      </c>
    </row>
    <row r="364" spans="1:17">
      <c r="A364" s="7" t="s">
        <v>498</v>
      </c>
      <c r="B364" s="3" t="s">
        <v>60</v>
      </c>
      <c r="C364" s="6" t="s">
        <v>104</v>
      </c>
      <c r="D364" s="6" t="s">
        <v>937</v>
      </c>
      <c r="E364" s="6" t="s">
        <v>106</v>
      </c>
      <c r="F364" s="6" t="s">
        <v>118</v>
      </c>
      <c r="G364" s="7">
        <v>2</v>
      </c>
      <c r="H364" s="9">
        <v>12</v>
      </c>
      <c r="I364" s="9">
        <v>25</v>
      </c>
      <c r="J364" s="9">
        <v>24</v>
      </c>
      <c r="K364" s="9">
        <v>50</v>
      </c>
      <c r="L364" s="9">
        <v>26</v>
      </c>
      <c r="M364" s="6" t="s">
        <v>1028</v>
      </c>
      <c r="N364" s="6">
        <v>4</v>
      </c>
      <c r="O364" s="7">
        <f t="shared" si="10"/>
        <v>30</v>
      </c>
      <c r="P364" s="6" t="s">
        <v>121</v>
      </c>
      <c r="Q364" t="str">
        <f t="shared" si="11"/>
        <v>Jul-2025</v>
      </c>
    </row>
    <row r="365" spans="1:17">
      <c r="A365" s="7" t="s">
        <v>499</v>
      </c>
      <c r="B365" s="3" t="s">
        <v>34</v>
      </c>
      <c r="C365" s="6" t="s">
        <v>105</v>
      </c>
      <c r="D365" s="6" t="s">
        <v>938</v>
      </c>
      <c r="E365" s="6" t="s">
        <v>113</v>
      </c>
      <c r="F365" s="6" t="s">
        <v>119</v>
      </c>
      <c r="G365" s="7">
        <v>10</v>
      </c>
      <c r="H365" s="9">
        <v>8</v>
      </c>
      <c r="I365" s="9">
        <v>20</v>
      </c>
      <c r="J365" s="9">
        <v>80</v>
      </c>
      <c r="K365" s="9">
        <v>200</v>
      </c>
      <c r="L365" s="9">
        <v>120</v>
      </c>
      <c r="M365" s="6" t="s">
        <v>1028</v>
      </c>
      <c r="N365" s="6">
        <v>1</v>
      </c>
      <c r="O365" s="7">
        <f t="shared" si="10"/>
        <v>24</v>
      </c>
      <c r="P365" s="6" t="s">
        <v>122</v>
      </c>
      <c r="Q365" t="str">
        <f t="shared" si="11"/>
        <v>Jun-2025</v>
      </c>
    </row>
    <row r="366" spans="1:17">
      <c r="A366" s="7" t="s">
        <v>500</v>
      </c>
      <c r="B366" s="3" t="s">
        <v>50</v>
      </c>
      <c r="C366" s="6" t="s">
        <v>103</v>
      </c>
      <c r="D366" s="6" t="s">
        <v>939</v>
      </c>
      <c r="E366" s="6" t="s">
        <v>113</v>
      </c>
      <c r="F366" s="6" t="s">
        <v>119</v>
      </c>
      <c r="G366" s="7">
        <v>4</v>
      </c>
      <c r="H366" s="9">
        <v>8</v>
      </c>
      <c r="I366" s="9">
        <v>20</v>
      </c>
      <c r="J366" s="9">
        <v>32</v>
      </c>
      <c r="K366" s="9">
        <v>80</v>
      </c>
      <c r="L366" s="9">
        <v>48</v>
      </c>
      <c r="M366" s="6" t="s">
        <v>1029</v>
      </c>
      <c r="N366" s="6">
        <v>1</v>
      </c>
      <c r="O366" s="7">
        <f t="shared" si="10"/>
        <v>28</v>
      </c>
      <c r="P366" s="6" t="s">
        <v>123</v>
      </c>
      <c r="Q366" t="str">
        <f t="shared" si="11"/>
        <v>Jul-2025</v>
      </c>
    </row>
    <row r="367" spans="1:17">
      <c r="A367" s="7" t="s">
        <v>501</v>
      </c>
      <c r="B367" s="3" t="s">
        <v>42</v>
      </c>
      <c r="C367" s="6" t="s">
        <v>103</v>
      </c>
      <c r="D367" s="6" t="s">
        <v>676</v>
      </c>
      <c r="E367" s="6" t="s">
        <v>117</v>
      </c>
      <c r="F367" s="6" t="s">
        <v>120</v>
      </c>
      <c r="G367" s="7">
        <v>7</v>
      </c>
      <c r="H367" s="9">
        <v>18</v>
      </c>
      <c r="I367" s="9">
        <v>40</v>
      </c>
      <c r="J367" s="9">
        <v>126</v>
      </c>
      <c r="K367" s="9">
        <v>280</v>
      </c>
      <c r="L367" s="9">
        <v>154</v>
      </c>
      <c r="M367" s="6" t="s">
        <v>1029</v>
      </c>
      <c r="N367" s="6">
        <v>4</v>
      </c>
      <c r="O367" s="7">
        <f t="shared" si="10"/>
        <v>29</v>
      </c>
      <c r="P367" s="6" t="s">
        <v>122</v>
      </c>
      <c r="Q367" t="str">
        <f t="shared" si="11"/>
        <v>Jul-2025</v>
      </c>
    </row>
    <row r="368" spans="1:17">
      <c r="A368" s="7" t="s">
        <v>502</v>
      </c>
      <c r="B368" s="3" t="s">
        <v>72</v>
      </c>
      <c r="C368" s="6" t="s">
        <v>105</v>
      </c>
      <c r="D368" s="6" t="s">
        <v>940</v>
      </c>
      <c r="E368" s="6" t="s">
        <v>114</v>
      </c>
      <c r="F368" s="6" t="s">
        <v>119</v>
      </c>
      <c r="G368" s="7">
        <v>4</v>
      </c>
      <c r="H368" s="9">
        <v>20</v>
      </c>
      <c r="I368" s="9">
        <v>35</v>
      </c>
      <c r="J368" s="9">
        <v>80</v>
      </c>
      <c r="K368" s="9">
        <v>140</v>
      </c>
      <c r="L368" s="9">
        <v>60</v>
      </c>
      <c r="M368" s="6" t="s">
        <v>1027</v>
      </c>
      <c r="N368" s="6">
        <v>5</v>
      </c>
      <c r="O368" s="7">
        <f t="shared" si="10"/>
        <v>19</v>
      </c>
      <c r="P368" s="6" t="s">
        <v>123</v>
      </c>
      <c r="Q368" t="str">
        <f t="shared" si="11"/>
        <v>May-2025</v>
      </c>
    </row>
    <row r="369" spans="1:17">
      <c r="A369" s="7" t="s">
        <v>503</v>
      </c>
      <c r="B369" s="3" t="s">
        <v>55</v>
      </c>
      <c r="C369" s="6" t="s">
        <v>105</v>
      </c>
      <c r="D369" s="6" t="s">
        <v>941</v>
      </c>
      <c r="E369" s="6" t="s">
        <v>107</v>
      </c>
      <c r="F369" s="6" t="s">
        <v>118</v>
      </c>
      <c r="G369" s="7">
        <v>4</v>
      </c>
      <c r="H369" s="9">
        <v>10</v>
      </c>
      <c r="I369" s="9">
        <v>22</v>
      </c>
      <c r="J369" s="9">
        <v>40</v>
      </c>
      <c r="K369" s="9">
        <v>88</v>
      </c>
      <c r="L369" s="9">
        <v>48</v>
      </c>
      <c r="M369" s="6" t="s">
        <v>1028</v>
      </c>
      <c r="N369" s="6">
        <v>5</v>
      </c>
      <c r="O369" s="7">
        <f t="shared" si="10"/>
        <v>25</v>
      </c>
      <c r="P369" s="6" t="s">
        <v>121</v>
      </c>
      <c r="Q369" t="str">
        <f t="shared" si="11"/>
        <v>Jun-2025</v>
      </c>
    </row>
    <row r="370" spans="1:17">
      <c r="A370" s="7" t="s">
        <v>504</v>
      </c>
      <c r="B370" s="3" t="s">
        <v>43</v>
      </c>
      <c r="C370" s="6" t="s">
        <v>103</v>
      </c>
      <c r="D370" s="6" t="s">
        <v>756</v>
      </c>
      <c r="E370" s="6" t="s">
        <v>116</v>
      </c>
      <c r="F370" s="6" t="s">
        <v>120</v>
      </c>
      <c r="G370" s="7">
        <v>2</v>
      </c>
      <c r="H370" s="9">
        <v>6</v>
      </c>
      <c r="I370" s="9">
        <v>14</v>
      </c>
      <c r="J370" s="9">
        <v>12</v>
      </c>
      <c r="K370" s="9">
        <v>28</v>
      </c>
      <c r="L370" s="9">
        <v>16</v>
      </c>
      <c r="M370" s="6" t="s">
        <v>1029</v>
      </c>
      <c r="N370" s="6">
        <v>5</v>
      </c>
      <c r="O370" s="7">
        <f t="shared" si="10"/>
        <v>22</v>
      </c>
      <c r="P370" s="6" t="s">
        <v>123</v>
      </c>
      <c r="Q370" t="str">
        <f t="shared" si="11"/>
        <v>May-2025</v>
      </c>
    </row>
    <row r="371" spans="1:17">
      <c r="A371" s="7" t="s">
        <v>505</v>
      </c>
      <c r="B371" s="3" t="s">
        <v>55</v>
      </c>
      <c r="C371" s="6" t="s">
        <v>105</v>
      </c>
      <c r="D371" s="6" t="s">
        <v>942</v>
      </c>
      <c r="E371" s="6" t="s">
        <v>114</v>
      </c>
      <c r="F371" s="6" t="s">
        <v>119</v>
      </c>
      <c r="G371" s="7">
        <v>1</v>
      </c>
      <c r="H371" s="9">
        <v>20</v>
      </c>
      <c r="I371" s="9">
        <v>35</v>
      </c>
      <c r="J371" s="9">
        <v>20</v>
      </c>
      <c r="K371" s="9">
        <v>35</v>
      </c>
      <c r="L371" s="9">
        <v>15</v>
      </c>
      <c r="M371" s="6" t="s">
        <v>1028</v>
      </c>
      <c r="N371" s="6">
        <v>4</v>
      </c>
      <c r="O371" s="7">
        <f t="shared" si="10"/>
        <v>25</v>
      </c>
      <c r="P371" s="6" t="s">
        <v>121</v>
      </c>
      <c r="Q371" t="str">
        <f t="shared" si="11"/>
        <v>Jun-2025</v>
      </c>
    </row>
    <row r="372" spans="1:17">
      <c r="A372" s="7" t="s">
        <v>506</v>
      </c>
      <c r="B372" s="3" t="s">
        <v>75</v>
      </c>
      <c r="C372" s="6" t="s">
        <v>104</v>
      </c>
      <c r="D372" s="6" t="s">
        <v>943</v>
      </c>
      <c r="E372" s="6" t="s">
        <v>111</v>
      </c>
      <c r="F372" s="6" t="s">
        <v>118</v>
      </c>
      <c r="G372" s="7">
        <v>2</v>
      </c>
      <c r="H372" s="9">
        <v>10</v>
      </c>
      <c r="I372" s="9">
        <v>22</v>
      </c>
      <c r="J372" s="9">
        <v>20</v>
      </c>
      <c r="K372" s="9">
        <v>44</v>
      </c>
      <c r="L372" s="9">
        <v>24</v>
      </c>
      <c r="M372" s="6" t="s">
        <v>1027</v>
      </c>
      <c r="N372" s="6">
        <v>5</v>
      </c>
      <c r="O372" s="7">
        <f t="shared" si="10"/>
        <v>30</v>
      </c>
      <c r="P372" s="6" t="s">
        <v>121</v>
      </c>
      <c r="Q372" t="str">
        <f t="shared" si="11"/>
        <v>Jul-2025</v>
      </c>
    </row>
    <row r="373" spans="1:17">
      <c r="A373" s="7" t="s">
        <v>507</v>
      </c>
      <c r="B373" s="3" t="s">
        <v>55</v>
      </c>
      <c r="C373" s="6" t="s">
        <v>104</v>
      </c>
      <c r="D373" s="6" t="s">
        <v>944</v>
      </c>
      <c r="E373" s="6" t="s">
        <v>109</v>
      </c>
      <c r="F373" s="6" t="s">
        <v>120</v>
      </c>
      <c r="G373" s="7">
        <v>8</v>
      </c>
      <c r="H373" s="9">
        <v>15</v>
      </c>
      <c r="I373" s="9">
        <v>30</v>
      </c>
      <c r="J373" s="9">
        <v>120</v>
      </c>
      <c r="K373" s="9">
        <v>240</v>
      </c>
      <c r="L373" s="9">
        <v>120</v>
      </c>
      <c r="M373" s="6" t="s">
        <v>1029</v>
      </c>
      <c r="N373" s="6">
        <v>1</v>
      </c>
      <c r="O373" s="7">
        <f t="shared" si="10"/>
        <v>25</v>
      </c>
      <c r="P373" s="6" t="s">
        <v>122</v>
      </c>
      <c r="Q373" t="str">
        <f t="shared" si="11"/>
        <v>Jun-2025</v>
      </c>
    </row>
    <row r="374" spans="1:17">
      <c r="A374" s="7" t="s">
        <v>508</v>
      </c>
      <c r="B374" s="3" t="s">
        <v>101</v>
      </c>
      <c r="C374" s="6" t="s">
        <v>105</v>
      </c>
      <c r="D374" s="6" t="s">
        <v>847</v>
      </c>
      <c r="E374" s="6" t="s">
        <v>112</v>
      </c>
      <c r="F374" s="6" t="s">
        <v>118</v>
      </c>
      <c r="G374" s="7">
        <v>5</v>
      </c>
      <c r="H374" s="9">
        <v>12</v>
      </c>
      <c r="I374" s="9">
        <v>28</v>
      </c>
      <c r="J374" s="9">
        <v>60</v>
      </c>
      <c r="K374" s="9">
        <v>140</v>
      </c>
      <c r="L374" s="9">
        <v>80</v>
      </c>
      <c r="M374" s="6" t="s">
        <v>1028</v>
      </c>
      <c r="N374" s="6">
        <v>1</v>
      </c>
      <c r="O374" s="7">
        <f t="shared" si="10"/>
        <v>20</v>
      </c>
      <c r="P374" s="6" t="s">
        <v>123</v>
      </c>
      <c r="Q374" t="str">
        <f t="shared" si="11"/>
        <v>May-2025</v>
      </c>
    </row>
    <row r="375" spans="1:17">
      <c r="A375" s="7" t="s">
        <v>509</v>
      </c>
      <c r="B375" s="3" t="s">
        <v>88</v>
      </c>
      <c r="C375" s="6" t="s">
        <v>103</v>
      </c>
      <c r="D375" s="6" t="s">
        <v>641</v>
      </c>
      <c r="E375" s="6" t="s">
        <v>112</v>
      </c>
      <c r="F375" s="6" t="s">
        <v>118</v>
      </c>
      <c r="G375" s="7">
        <v>2</v>
      </c>
      <c r="H375" s="9">
        <v>12</v>
      </c>
      <c r="I375" s="9">
        <v>28</v>
      </c>
      <c r="J375" s="9">
        <v>24</v>
      </c>
      <c r="K375" s="9">
        <v>56</v>
      </c>
      <c r="L375" s="9">
        <v>32</v>
      </c>
      <c r="M375" s="6" t="s">
        <v>1028</v>
      </c>
      <c r="N375" s="6">
        <v>1</v>
      </c>
      <c r="O375" s="7">
        <f t="shared" si="10"/>
        <v>21</v>
      </c>
      <c r="P375" s="6" t="s">
        <v>121</v>
      </c>
      <c r="Q375" t="str">
        <f t="shared" si="11"/>
        <v>May-2025</v>
      </c>
    </row>
    <row r="376" spans="1:17">
      <c r="A376" s="7" t="s">
        <v>510</v>
      </c>
      <c r="B376" s="3" t="s">
        <v>20</v>
      </c>
      <c r="C376" s="6" t="s">
        <v>105</v>
      </c>
      <c r="D376" s="6" t="s">
        <v>923</v>
      </c>
      <c r="E376" s="6" t="s">
        <v>107</v>
      </c>
      <c r="F376" s="6" t="s">
        <v>118</v>
      </c>
      <c r="G376" s="7">
        <v>1</v>
      </c>
      <c r="H376" s="9">
        <v>10</v>
      </c>
      <c r="I376" s="9">
        <v>22</v>
      </c>
      <c r="J376" s="9">
        <v>10</v>
      </c>
      <c r="K376" s="9">
        <v>22</v>
      </c>
      <c r="L376" s="9">
        <v>12</v>
      </c>
      <c r="M376" s="6" t="s">
        <v>1027</v>
      </c>
      <c r="N376" s="6">
        <v>5</v>
      </c>
      <c r="O376" s="7">
        <f t="shared" si="10"/>
        <v>27</v>
      </c>
      <c r="P376" s="6" t="s">
        <v>122</v>
      </c>
      <c r="Q376" t="str">
        <f t="shared" si="11"/>
        <v>Jul-2025</v>
      </c>
    </row>
    <row r="377" spans="1:17">
      <c r="A377" s="7" t="s">
        <v>511</v>
      </c>
      <c r="B377" s="3" t="s">
        <v>44</v>
      </c>
      <c r="C377" s="6" t="s">
        <v>104</v>
      </c>
      <c r="D377" s="6" t="s">
        <v>945</v>
      </c>
      <c r="E377" s="6" t="s">
        <v>110</v>
      </c>
      <c r="F377" s="6" t="s">
        <v>120</v>
      </c>
      <c r="G377" s="7">
        <v>4</v>
      </c>
      <c r="H377" s="9">
        <v>5</v>
      </c>
      <c r="I377" s="9">
        <v>10</v>
      </c>
      <c r="J377" s="9">
        <v>20</v>
      </c>
      <c r="K377" s="9">
        <v>40</v>
      </c>
      <c r="L377" s="9">
        <v>20</v>
      </c>
      <c r="M377" s="6" t="s">
        <v>1027</v>
      </c>
      <c r="N377" s="6">
        <v>4</v>
      </c>
      <c r="O377" s="7">
        <f t="shared" si="10"/>
        <v>20</v>
      </c>
      <c r="P377" s="6" t="s">
        <v>122</v>
      </c>
      <c r="Q377" t="str">
        <f t="shared" si="11"/>
        <v>May-2025</v>
      </c>
    </row>
    <row r="378" spans="1:17">
      <c r="A378" s="7" t="s">
        <v>512</v>
      </c>
      <c r="B378" s="3" t="s">
        <v>85</v>
      </c>
      <c r="C378" s="6" t="s">
        <v>104</v>
      </c>
      <c r="D378" s="6" t="s">
        <v>642</v>
      </c>
      <c r="E378" s="6" t="s">
        <v>112</v>
      </c>
      <c r="F378" s="6" t="s">
        <v>118</v>
      </c>
      <c r="G378" s="7">
        <v>7</v>
      </c>
      <c r="H378" s="9">
        <v>12</v>
      </c>
      <c r="I378" s="9">
        <v>28</v>
      </c>
      <c r="J378" s="9">
        <v>84</v>
      </c>
      <c r="K378" s="9">
        <v>196</v>
      </c>
      <c r="L378" s="9">
        <v>112</v>
      </c>
      <c r="M378" s="6" t="s">
        <v>1028</v>
      </c>
      <c r="N378" s="6">
        <v>4</v>
      </c>
      <c r="O378" s="7">
        <f t="shared" si="10"/>
        <v>19</v>
      </c>
      <c r="P378" s="6" t="s">
        <v>122</v>
      </c>
      <c r="Q378" t="str">
        <f t="shared" si="11"/>
        <v>May-2025</v>
      </c>
    </row>
    <row r="379" spans="1:17">
      <c r="A379" s="7" t="s">
        <v>513</v>
      </c>
      <c r="B379" s="3" t="s">
        <v>85</v>
      </c>
      <c r="C379" s="6" t="s">
        <v>105</v>
      </c>
      <c r="D379" s="6" t="s">
        <v>946</v>
      </c>
      <c r="E379" s="6" t="s">
        <v>113</v>
      </c>
      <c r="F379" s="6" t="s">
        <v>119</v>
      </c>
      <c r="G379" s="7">
        <v>7</v>
      </c>
      <c r="H379" s="9">
        <v>8</v>
      </c>
      <c r="I379" s="9">
        <v>20</v>
      </c>
      <c r="J379" s="9">
        <v>56</v>
      </c>
      <c r="K379" s="9">
        <v>140</v>
      </c>
      <c r="L379" s="9">
        <v>84</v>
      </c>
      <c r="M379" s="6" t="s">
        <v>1028</v>
      </c>
      <c r="N379" s="6">
        <v>4</v>
      </c>
      <c r="O379" s="7">
        <f t="shared" si="10"/>
        <v>19</v>
      </c>
      <c r="P379" s="6" t="s">
        <v>121</v>
      </c>
      <c r="Q379" t="str">
        <f t="shared" si="11"/>
        <v>May-2025</v>
      </c>
    </row>
    <row r="380" spans="1:17">
      <c r="A380" s="7" t="s">
        <v>514</v>
      </c>
      <c r="B380" s="3" t="s">
        <v>91</v>
      </c>
      <c r="C380" s="6" t="s">
        <v>104</v>
      </c>
      <c r="D380" s="6" t="s">
        <v>947</v>
      </c>
      <c r="E380" s="6" t="s">
        <v>109</v>
      </c>
      <c r="F380" s="6" t="s">
        <v>120</v>
      </c>
      <c r="G380" s="7">
        <v>10</v>
      </c>
      <c r="H380" s="9">
        <v>15</v>
      </c>
      <c r="I380" s="9">
        <v>30</v>
      </c>
      <c r="J380" s="9">
        <v>150</v>
      </c>
      <c r="K380" s="9">
        <v>300</v>
      </c>
      <c r="L380" s="9">
        <v>150</v>
      </c>
      <c r="M380" s="6" t="s">
        <v>1028</v>
      </c>
      <c r="N380" s="6">
        <v>4</v>
      </c>
      <c r="O380" s="7">
        <f t="shared" si="10"/>
        <v>26</v>
      </c>
      <c r="P380" s="6" t="s">
        <v>121</v>
      </c>
      <c r="Q380" t="str">
        <f t="shared" si="11"/>
        <v>Jun-2025</v>
      </c>
    </row>
    <row r="381" spans="1:17">
      <c r="A381" s="7" t="s">
        <v>515</v>
      </c>
      <c r="B381" s="3" t="s">
        <v>78</v>
      </c>
      <c r="C381" s="6" t="s">
        <v>105</v>
      </c>
      <c r="D381" s="6" t="s">
        <v>948</v>
      </c>
      <c r="E381" s="6" t="s">
        <v>116</v>
      </c>
      <c r="F381" s="6" t="s">
        <v>120</v>
      </c>
      <c r="G381" s="7">
        <v>5</v>
      </c>
      <c r="H381" s="9">
        <v>6</v>
      </c>
      <c r="I381" s="9">
        <v>14</v>
      </c>
      <c r="J381" s="9">
        <v>30</v>
      </c>
      <c r="K381" s="9">
        <v>70</v>
      </c>
      <c r="L381" s="9">
        <v>40</v>
      </c>
      <c r="M381" s="6" t="s">
        <v>1027</v>
      </c>
      <c r="N381" s="6">
        <v>2</v>
      </c>
      <c r="O381" s="7">
        <f t="shared" si="10"/>
        <v>18</v>
      </c>
      <c r="P381" s="6" t="s">
        <v>121</v>
      </c>
      <c r="Q381" t="str">
        <f t="shared" si="11"/>
        <v>May-2025</v>
      </c>
    </row>
    <row r="382" spans="1:17">
      <c r="A382" s="7" t="s">
        <v>516</v>
      </c>
      <c r="B382" s="3" t="s">
        <v>20</v>
      </c>
      <c r="C382" s="6" t="s">
        <v>103</v>
      </c>
      <c r="D382" s="6" t="s">
        <v>949</v>
      </c>
      <c r="E382" s="6" t="s">
        <v>108</v>
      </c>
      <c r="F382" s="6" t="s">
        <v>119</v>
      </c>
      <c r="G382" s="7">
        <v>10</v>
      </c>
      <c r="H382" s="9">
        <v>25</v>
      </c>
      <c r="I382" s="9">
        <v>45</v>
      </c>
      <c r="J382" s="9">
        <v>250</v>
      </c>
      <c r="K382" s="9">
        <v>450</v>
      </c>
      <c r="L382" s="9">
        <v>200</v>
      </c>
      <c r="M382" s="6" t="s">
        <v>1027</v>
      </c>
      <c r="N382" s="6">
        <v>1</v>
      </c>
      <c r="O382" s="7">
        <f t="shared" si="10"/>
        <v>27</v>
      </c>
      <c r="P382" s="6" t="s">
        <v>121</v>
      </c>
      <c r="Q382" t="str">
        <f t="shared" si="11"/>
        <v>Jul-2025</v>
      </c>
    </row>
    <row r="383" spans="1:17">
      <c r="A383" s="7" t="s">
        <v>517</v>
      </c>
      <c r="B383" s="3" t="s">
        <v>87</v>
      </c>
      <c r="C383" s="6" t="s">
        <v>104</v>
      </c>
      <c r="D383" s="6" t="s">
        <v>950</v>
      </c>
      <c r="E383" s="6" t="s">
        <v>111</v>
      </c>
      <c r="F383" s="6" t="s">
        <v>118</v>
      </c>
      <c r="G383" s="7">
        <v>6</v>
      </c>
      <c r="H383" s="9">
        <v>10</v>
      </c>
      <c r="I383" s="9">
        <v>22</v>
      </c>
      <c r="J383" s="9">
        <v>60</v>
      </c>
      <c r="K383" s="9">
        <v>132</v>
      </c>
      <c r="L383" s="9">
        <v>72</v>
      </c>
      <c r="M383" s="6" t="s">
        <v>1029</v>
      </c>
      <c r="N383" s="6">
        <v>4</v>
      </c>
      <c r="O383" s="7">
        <f t="shared" si="10"/>
        <v>22</v>
      </c>
      <c r="P383" s="6" t="s">
        <v>122</v>
      </c>
      <c r="Q383" t="str">
        <f t="shared" si="11"/>
        <v>May-2025</v>
      </c>
    </row>
    <row r="384" spans="1:17">
      <c r="A384" s="7" t="s">
        <v>518</v>
      </c>
      <c r="B384" s="3" t="s">
        <v>57</v>
      </c>
      <c r="C384" s="6" t="s">
        <v>105</v>
      </c>
      <c r="D384" s="6" t="s">
        <v>951</v>
      </c>
      <c r="E384" s="6" t="s">
        <v>117</v>
      </c>
      <c r="F384" s="6" t="s">
        <v>120</v>
      </c>
      <c r="G384" s="7">
        <v>9</v>
      </c>
      <c r="H384" s="9">
        <v>18</v>
      </c>
      <c r="I384" s="9">
        <v>40</v>
      </c>
      <c r="J384" s="9">
        <v>162</v>
      </c>
      <c r="K384" s="9">
        <v>360</v>
      </c>
      <c r="L384" s="9">
        <v>198</v>
      </c>
      <c r="M384" s="6" t="s">
        <v>1029</v>
      </c>
      <c r="N384" s="6">
        <v>3</v>
      </c>
      <c r="O384" s="7">
        <f t="shared" si="10"/>
        <v>22</v>
      </c>
      <c r="P384" s="6" t="s">
        <v>122</v>
      </c>
      <c r="Q384" t="str">
        <f t="shared" si="11"/>
        <v>May-2025</v>
      </c>
    </row>
    <row r="385" spans="1:17">
      <c r="A385" s="7" t="s">
        <v>519</v>
      </c>
      <c r="B385" s="3" t="s">
        <v>97</v>
      </c>
      <c r="C385" s="6" t="s">
        <v>105</v>
      </c>
      <c r="D385" s="6" t="s">
        <v>933</v>
      </c>
      <c r="E385" s="6" t="s">
        <v>109</v>
      </c>
      <c r="F385" s="6" t="s">
        <v>120</v>
      </c>
      <c r="G385" s="7">
        <v>6</v>
      </c>
      <c r="H385" s="9">
        <v>15</v>
      </c>
      <c r="I385" s="9">
        <v>30</v>
      </c>
      <c r="J385" s="9">
        <v>90</v>
      </c>
      <c r="K385" s="9">
        <v>180</v>
      </c>
      <c r="L385" s="9">
        <v>90</v>
      </c>
      <c r="M385" s="6" t="s">
        <v>1027</v>
      </c>
      <c r="N385" s="6">
        <v>2</v>
      </c>
      <c r="O385" s="7">
        <f t="shared" si="10"/>
        <v>24</v>
      </c>
      <c r="P385" s="6" t="s">
        <v>123</v>
      </c>
      <c r="Q385" t="str">
        <f t="shared" si="11"/>
        <v>Jun-2025</v>
      </c>
    </row>
    <row r="386" spans="1:17">
      <c r="A386" s="7" t="s">
        <v>520</v>
      </c>
      <c r="B386" s="3" t="s">
        <v>22</v>
      </c>
      <c r="C386" s="6" t="s">
        <v>104</v>
      </c>
      <c r="D386" s="6" t="s">
        <v>952</v>
      </c>
      <c r="E386" s="6" t="s">
        <v>106</v>
      </c>
      <c r="F386" s="6" t="s">
        <v>118</v>
      </c>
      <c r="G386" s="7">
        <v>5</v>
      </c>
      <c r="H386" s="9">
        <v>12</v>
      </c>
      <c r="I386" s="9">
        <v>25</v>
      </c>
      <c r="J386" s="9">
        <v>60</v>
      </c>
      <c r="K386" s="9">
        <v>125</v>
      </c>
      <c r="L386" s="9">
        <v>65</v>
      </c>
      <c r="M386" s="6" t="s">
        <v>1028</v>
      </c>
      <c r="N386" s="6">
        <v>2</v>
      </c>
      <c r="O386" s="7">
        <f t="shared" ref="O386:O449" si="12">WEEKNUM(B386,2)</f>
        <v>29</v>
      </c>
      <c r="P386" s="6" t="s">
        <v>121</v>
      </c>
      <c r="Q386" t="str">
        <f t="shared" ref="Q386:Q449" si="13">TEXT(B386, "mmm-yyyy")</f>
        <v>Jul-2025</v>
      </c>
    </row>
    <row r="387" spans="1:17">
      <c r="A387" s="7" t="s">
        <v>521</v>
      </c>
      <c r="B387" s="3" t="s">
        <v>40</v>
      </c>
      <c r="C387" s="6" t="s">
        <v>103</v>
      </c>
      <c r="D387" s="6" t="s">
        <v>742</v>
      </c>
      <c r="E387" s="6" t="s">
        <v>111</v>
      </c>
      <c r="F387" s="6" t="s">
        <v>118</v>
      </c>
      <c r="G387" s="7">
        <v>3</v>
      </c>
      <c r="H387" s="9">
        <v>10</v>
      </c>
      <c r="I387" s="9">
        <v>22</v>
      </c>
      <c r="J387" s="9">
        <v>30</v>
      </c>
      <c r="K387" s="9">
        <v>66</v>
      </c>
      <c r="L387" s="9">
        <v>36</v>
      </c>
      <c r="M387" s="6" t="s">
        <v>1027</v>
      </c>
      <c r="N387" s="6">
        <v>2</v>
      </c>
      <c r="O387" s="7">
        <f t="shared" si="12"/>
        <v>26</v>
      </c>
      <c r="P387" s="6" t="s">
        <v>123</v>
      </c>
      <c r="Q387" t="str">
        <f t="shared" si="13"/>
        <v>Jun-2025</v>
      </c>
    </row>
    <row r="388" spans="1:17">
      <c r="A388" s="7" t="s">
        <v>522</v>
      </c>
      <c r="B388" s="3" t="s">
        <v>34</v>
      </c>
      <c r="C388" s="6" t="s">
        <v>103</v>
      </c>
      <c r="D388" s="6" t="s">
        <v>905</v>
      </c>
      <c r="E388" s="6" t="s">
        <v>113</v>
      </c>
      <c r="F388" s="6" t="s">
        <v>119</v>
      </c>
      <c r="G388" s="7">
        <v>4</v>
      </c>
      <c r="H388" s="9">
        <v>8</v>
      </c>
      <c r="I388" s="9">
        <v>20</v>
      </c>
      <c r="J388" s="9">
        <v>32</v>
      </c>
      <c r="K388" s="9">
        <v>80</v>
      </c>
      <c r="L388" s="9">
        <v>48</v>
      </c>
      <c r="M388" s="6" t="s">
        <v>1029</v>
      </c>
      <c r="N388" s="6">
        <v>3</v>
      </c>
      <c r="O388" s="7">
        <f t="shared" si="12"/>
        <v>24</v>
      </c>
      <c r="P388" s="6" t="s">
        <v>123</v>
      </c>
      <c r="Q388" t="str">
        <f t="shared" si="13"/>
        <v>Jun-2025</v>
      </c>
    </row>
    <row r="389" spans="1:17">
      <c r="A389" s="7" t="s">
        <v>523</v>
      </c>
      <c r="B389" s="3" t="s">
        <v>61</v>
      </c>
      <c r="C389" s="6" t="s">
        <v>104</v>
      </c>
      <c r="D389" s="6" t="s">
        <v>852</v>
      </c>
      <c r="E389" s="6" t="s">
        <v>112</v>
      </c>
      <c r="F389" s="6" t="s">
        <v>118</v>
      </c>
      <c r="G389" s="7">
        <v>10</v>
      </c>
      <c r="H389" s="9">
        <v>12</v>
      </c>
      <c r="I389" s="9">
        <v>28</v>
      </c>
      <c r="J389" s="9">
        <v>120</v>
      </c>
      <c r="K389" s="9">
        <v>280</v>
      </c>
      <c r="L389" s="9">
        <v>160</v>
      </c>
      <c r="M389" s="6" t="s">
        <v>1029</v>
      </c>
      <c r="N389" s="6">
        <v>4</v>
      </c>
      <c r="O389" s="7">
        <f t="shared" si="12"/>
        <v>18</v>
      </c>
      <c r="P389" s="6" t="s">
        <v>122</v>
      </c>
      <c r="Q389" t="str">
        <f t="shared" si="13"/>
        <v>May-2025</v>
      </c>
    </row>
    <row r="390" spans="1:17">
      <c r="A390" s="7" t="s">
        <v>524</v>
      </c>
      <c r="B390" s="3" t="s">
        <v>62</v>
      </c>
      <c r="C390" s="6" t="s">
        <v>104</v>
      </c>
      <c r="D390" s="6" t="s">
        <v>854</v>
      </c>
      <c r="E390" s="6" t="s">
        <v>114</v>
      </c>
      <c r="F390" s="6" t="s">
        <v>119</v>
      </c>
      <c r="G390" s="7">
        <v>6</v>
      </c>
      <c r="H390" s="9">
        <v>20</v>
      </c>
      <c r="I390" s="9">
        <v>35</v>
      </c>
      <c r="J390" s="9">
        <v>120</v>
      </c>
      <c r="K390" s="9">
        <v>210</v>
      </c>
      <c r="L390" s="9">
        <v>90</v>
      </c>
      <c r="M390" s="6" t="s">
        <v>1029</v>
      </c>
      <c r="N390" s="6">
        <v>2</v>
      </c>
      <c r="O390" s="7">
        <f t="shared" si="12"/>
        <v>25</v>
      </c>
      <c r="P390" s="6" t="s">
        <v>123</v>
      </c>
      <c r="Q390" t="str">
        <f t="shared" si="13"/>
        <v>Jun-2025</v>
      </c>
    </row>
    <row r="391" spans="1:17">
      <c r="A391" s="7" t="s">
        <v>525</v>
      </c>
      <c r="B391" s="3" t="s">
        <v>75</v>
      </c>
      <c r="C391" s="6" t="s">
        <v>105</v>
      </c>
      <c r="D391" s="6" t="s">
        <v>953</v>
      </c>
      <c r="E391" s="6" t="s">
        <v>114</v>
      </c>
      <c r="F391" s="6" t="s">
        <v>119</v>
      </c>
      <c r="G391" s="7">
        <v>5</v>
      </c>
      <c r="H391" s="9">
        <v>20</v>
      </c>
      <c r="I391" s="9">
        <v>35</v>
      </c>
      <c r="J391" s="9">
        <v>100</v>
      </c>
      <c r="K391" s="9">
        <v>175</v>
      </c>
      <c r="L391" s="9">
        <v>75</v>
      </c>
      <c r="M391" s="6" t="s">
        <v>1028</v>
      </c>
      <c r="N391" s="6">
        <v>3</v>
      </c>
      <c r="O391" s="7">
        <f t="shared" si="12"/>
        <v>30</v>
      </c>
      <c r="P391" s="6" t="s">
        <v>123</v>
      </c>
      <c r="Q391" t="str">
        <f t="shared" si="13"/>
        <v>Jul-2025</v>
      </c>
    </row>
    <row r="392" spans="1:17">
      <c r="A392" s="7" t="s">
        <v>526</v>
      </c>
      <c r="B392" s="3" t="s">
        <v>81</v>
      </c>
      <c r="C392" s="6" t="s">
        <v>103</v>
      </c>
      <c r="D392" s="6" t="s">
        <v>954</v>
      </c>
      <c r="E392" s="6" t="s">
        <v>110</v>
      </c>
      <c r="F392" s="6" t="s">
        <v>120</v>
      </c>
      <c r="G392" s="7">
        <v>2</v>
      </c>
      <c r="H392" s="9">
        <v>5</v>
      </c>
      <c r="I392" s="9">
        <v>10</v>
      </c>
      <c r="J392" s="9">
        <v>10</v>
      </c>
      <c r="K392" s="9">
        <v>20</v>
      </c>
      <c r="L392" s="9">
        <v>10</v>
      </c>
      <c r="M392" s="6" t="s">
        <v>1027</v>
      </c>
      <c r="N392" s="6">
        <v>1</v>
      </c>
      <c r="O392" s="7">
        <f t="shared" si="12"/>
        <v>18</v>
      </c>
      <c r="P392" s="6" t="s">
        <v>122</v>
      </c>
      <c r="Q392" t="str">
        <f t="shared" si="13"/>
        <v>May-2025</v>
      </c>
    </row>
    <row r="393" spans="1:17">
      <c r="A393" s="7" t="s">
        <v>527</v>
      </c>
      <c r="B393" s="3" t="s">
        <v>35</v>
      </c>
      <c r="C393" s="6" t="s">
        <v>103</v>
      </c>
      <c r="D393" s="6" t="s">
        <v>955</v>
      </c>
      <c r="E393" s="6" t="s">
        <v>112</v>
      </c>
      <c r="F393" s="6" t="s">
        <v>118</v>
      </c>
      <c r="G393" s="7">
        <v>5</v>
      </c>
      <c r="H393" s="9">
        <v>12</v>
      </c>
      <c r="I393" s="9">
        <v>28</v>
      </c>
      <c r="J393" s="9">
        <v>60</v>
      </c>
      <c r="K393" s="9">
        <v>140</v>
      </c>
      <c r="L393" s="9">
        <v>80</v>
      </c>
      <c r="M393" s="6" t="s">
        <v>1028</v>
      </c>
      <c r="N393" s="6">
        <v>3</v>
      </c>
      <c r="O393" s="7">
        <f t="shared" si="12"/>
        <v>28</v>
      </c>
      <c r="P393" s="6" t="s">
        <v>123</v>
      </c>
      <c r="Q393" t="str">
        <f t="shared" si="13"/>
        <v>Jul-2025</v>
      </c>
    </row>
    <row r="394" spans="1:17">
      <c r="A394" s="7" t="s">
        <v>528</v>
      </c>
      <c r="B394" s="3" t="s">
        <v>76</v>
      </c>
      <c r="C394" s="6" t="s">
        <v>105</v>
      </c>
      <c r="D394" s="6" t="s">
        <v>956</v>
      </c>
      <c r="E394" s="6" t="s">
        <v>112</v>
      </c>
      <c r="F394" s="6" t="s">
        <v>118</v>
      </c>
      <c r="G394" s="7">
        <v>9</v>
      </c>
      <c r="H394" s="9">
        <v>12</v>
      </c>
      <c r="I394" s="9">
        <v>28</v>
      </c>
      <c r="J394" s="9">
        <v>108</v>
      </c>
      <c r="K394" s="9">
        <v>252</v>
      </c>
      <c r="L394" s="9">
        <v>144</v>
      </c>
      <c r="M394" s="6" t="s">
        <v>1028</v>
      </c>
      <c r="N394" s="6">
        <v>3</v>
      </c>
      <c r="O394" s="7">
        <f t="shared" si="12"/>
        <v>23</v>
      </c>
      <c r="P394" s="6" t="s">
        <v>121</v>
      </c>
      <c r="Q394" t="str">
        <f t="shared" si="13"/>
        <v>Jun-2025</v>
      </c>
    </row>
    <row r="395" spans="1:17">
      <c r="A395" s="7" t="s">
        <v>529</v>
      </c>
      <c r="B395" s="3" t="s">
        <v>52</v>
      </c>
      <c r="C395" s="6" t="s">
        <v>104</v>
      </c>
      <c r="D395" s="6" t="s">
        <v>957</v>
      </c>
      <c r="E395" s="6" t="s">
        <v>113</v>
      </c>
      <c r="F395" s="6" t="s">
        <v>119</v>
      </c>
      <c r="G395" s="7">
        <v>6</v>
      </c>
      <c r="H395" s="9">
        <v>8</v>
      </c>
      <c r="I395" s="9">
        <v>20</v>
      </c>
      <c r="J395" s="9">
        <v>48</v>
      </c>
      <c r="K395" s="9">
        <v>120</v>
      </c>
      <c r="L395" s="9">
        <v>72</v>
      </c>
      <c r="M395" s="6" t="s">
        <v>1028</v>
      </c>
      <c r="N395" s="6">
        <v>1</v>
      </c>
      <c r="O395" s="7">
        <f t="shared" si="12"/>
        <v>19</v>
      </c>
      <c r="P395" s="6" t="s">
        <v>121</v>
      </c>
      <c r="Q395" t="str">
        <f t="shared" si="13"/>
        <v>May-2025</v>
      </c>
    </row>
    <row r="396" spans="1:17">
      <c r="A396" s="7" t="s">
        <v>530</v>
      </c>
      <c r="B396" s="3" t="s">
        <v>56</v>
      </c>
      <c r="C396" s="6" t="s">
        <v>103</v>
      </c>
      <c r="D396" s="6" t="s">
        <v>877</v>
      </c>
      <c r="E396" s="6" t="s">
        <v>108</v>
      </c>
      <c r="F396" s="6" t="s">
        <v>119</v>
      </c>
      <c r="G396" s="7">
        <v>5</v>
      </c>
      <c r="H396" s="9">
        <v>25</v>
      </c>
      <c r="I396" s="9">
        <v>45</v>
      </c>
      <c r="J396" s="9">
        <v>125</v>
      </c>
      <c r="K396" s="9">
        <v>225</v>
      </c>
      <c r="L396" s="9">
        <v>100</v>
      </c>
      <c r="M396" s="6" t="s">
        <v>1029</v>
      </c>
      <c r="N396" s="6">
        <v>3</v>
      </c>
      <c r="O396" s="7">
        <f t="shared" si="12"/>
        <v>21</v>
      </c>
      <c r="P396" s="6" t="s">
        <v>122</v>
      </c>
      <c r="Q396" t="str">
        <f t="shared" si="13"/>
        <v>May-2025</v>
      </c>
    </row>
    <row r="397" spans="1:17">
      <c r="A397" s="7" t="s">
        <v>531</v>
      </c>
      <c r="B397" s="3" t="s">
        <v>13</v>
      </c>
      <c r="C397" s="6" t="s">
        <v>104</v>
      </c>
      <c r="D397" s="6" t="s">
        <v>846</v>
      </c>
      <c r="E397" s="6" t="s">
        <v>114</v>
      </c>
      <c r="F397" s="6" t="s">
        <v>119</v>
      </c>
      <c r="G397" s="7">
        <v>9</v>
      </c>
      <c r="H397" s="9">
        <v>20</v>
      </c>
      <c r="I397" s="9">
        <v>35</v>
      </c>
      <c r="J397" s="9">
        <v>180</v>
      </c>
      <c r="K397" s="9">
        <v>315</v>
      </c>
      <c r="L397" s="9">
        <v>135</v>
      </c>
      <c r="M397" s="6" t="s">
        <v>1028</v>
      </c>
      <c r="N397" s="6">
        <v>5</v>
      </c>
      <c r="O397" s="7">
        <f t="shared" si="12"/>
        <v>21</v>
      </c>
      <c r="P397" s="6" t="s">
        <v>122</v>
      </c>
      <c r="Q397" t="str">
        <f t="shared" si="13"/>
        <v>May-2025</v>
      </c>
    </row>
    <row r="398" spans="1:17">
      <c r="A398" s="7" t="s">
        <v>532</v>
      </c>
      <c r="B398" s="3" t="s">
        <v>68</v>
      </c>
      <c r="C398" s="6" t="s">
        <v>104</v>
      </c>
      <c r="D398" s="6" t="s">
        <v>649</v>
      </c>
      <c r="E398" s="6" t="s">
        <v>115</v>
      </c>
      <c r="F398" s="6" t="s">
        <v>119</v>
      </c>
      <c r="G398" s="7">
        <v>1</v>
      </c>
      <c r="H398" s="9">
        <v>6</v>
      </c>
      <c r="I398" s="9">
        <v>12</v>
      </c>
      <c r="J398" s="9">
        <v>6</v>
      </c>
      <c r="K398" s="9">
        <v>12</v>
      </c>
      <c r="L398" s="9">
        <v>6</v>
      </c>
      <c r="M398" s="6" t="s">
        <v>1029</v>
      </c>
      <c r="N398" s="6">
        <v>1</v>
      </c>
      <c r="O398" s="7">
        <f t="shared" si="12"/>
        <v>28</v>
      </c>
      <c r="P398" s="6" t="s">
        <v>122</v>
      </c>
      <c r="Q398" t="str">
        <f t="shared" si="13"/>
        <v>Jul-2025</v>
      </c>
    </row>
    <row r="399" spans="1:17">
      <c r="A399" s="7" t="s">
        <v>533</v>
      </c>
      <c r="B399" s="3" t="s">
        <v>59</v>
      </c>
      <c r="C399" s="6" t="s">
        <v>103</v>
      </c>
      <c r="D399" s="6" t="s">
        <v>958</v>
      </c>
      <c r="E399" s="6" t="s">
        <v>117</v>
      </c>
      <c r="F399" s="6" t="s">
        <v>120</v>
      </c>
      <c r="G399" s="7">
        <v>10</v>
      </c>
      <c r="H399" s="9">
        <v>18</v>
      </c>
      <c r="I399" s="9">
        <v>40</v>
      </c>
      <c r="J399" s="9">
        <v>180</v>
      </c>
      <c r="K399" s="9">
        <v>400</v>
      </c>
      <c r="L399" s="9">
        <v>220</v>
      </c>
      <c r="M399" s="6" t="s">
        <v>1029</v>
      </c>
      <c r="N399" s="6">
        <v>2</v>
      </c>
      <c r="O399" s="7">
        <f t="shared" si="12"/>
        <v>28</v>
      </c>
      <c r="P399" s="6" t="s">
        <v>123</v>
      </c>
      <c r="Q399" t="str">
        <f t="shared" si="13"/>
        <v>Jul-2025</v>
      </c>
    </row>
    <row r="400" spans="1:17">
      <c r="A400" s="7" t="s">
        <v>534</v>
      </c>
      <c r="B400" s="3" t="s">
        <v>50</v>
      </c>
      <c r="C400" s="6" t="s">
        <v>105</v>
      </c>
      <c r="D400" s="6" t="s">
        <v>959</v>
      </c>
      <c r="E400" s="6" t="s">
        <v>107</v>
      </c>
      <c r="F400" s="6" t="s">
        <v>118</v>
      </c>
      <c r="G400" s="7">
        <v>2</v>
      </c>
      <c r="H400" s="9">
        <v>10</v>
      </c>
      <c r="I400" s="9">
        <v>22</v>
      </c>
      <c r="J400" s="9">
        <v>20</v>
      </c>
      <c r="K400" s="9">
        <v>44</v>
      </c>
      <c r="L400" s="9">
        <v>24</v>
      </c>
      <c r="M400" s="6" t="s">
        <v>1029</v>
      </c>
      <c r="N400" s="6">
        <v>5</v>
      </c>
      <c r="O400" s="7">
        <f t="shared" si="12"/>
        <v>28</v>
      </c>
      <c r="P400" s="6" t="s">
        <v>123</v>
      </c>
      <c r="Q400" t="str">
        <f t="shared" si="13"/>
        <v>Jul-2025</v>
      </c>
    </row>
    <row r="401" spans="1:17">
      <c r="A401" s="7" t="s">
        <v>535</v>
      </c>
      <c r="B401" s="3" t="s">
        <v>13</v>
      </c>
      <c r="C401" s="6" t="s">
        <v>104</v>
      </c>
      <c r="D401" s="6" t="s">
        <v>960</v>
      </c>
      <c r="E401" s="6" t="s">
        <v>107</v>
      </c>
      <c r="F401" s="6" t="s">
        <v>118</v>
      </c>
      <c r="G401" s="7">
        <v>5</v>
      </c>
      <c r="H401" s="9">
        <v>10</v>
      </c>
      <c r="I401" s="9">
        <v>22</v>
      </c>
      <c r="J401" s="9">
        <v>50</v>
      </c>
      <c r="K401" s="9">
        <v>110</v>
      </c>
      <c r="L401" s="9">
        <v>60</v>
      </c>
      <c r="M401" s="6" t="s">
        <v>1028</v>
      </c>
      <c r="N401" s="6">
        <v>1</v>
      </c>
      <c r="O401" s="7">
        <f t="shared" si="12"/>
        <v>21</v>
      </c>
      <c r="P401" s="6" t="s">
        <v>123</v>
      </c>
      <c r="Q401" t="str">
        <f t="shared" si="13"/>
        <v>May-2025</v>
      </c>
    </row>
    <row r="402" spans="1:17">
      <c r="A402" s="7" t="s">
        <v>536</v>
      </c>
      <c r="B402" s="3" t="s">
        <v>57</v>
      </c>
      <c r="C402" s="6" t="s">
        <v>104</v>
      </c>
      <c r="D402" s="6" t="s">
        <v>961</v>
      </c>
      <c r="E402" s="6" t="s">
        <v>106</v>
      </c>
      <c r="F402" s="6" t="s">
        <v>118</v>
      </c>
      <c r="G402" s="7">
        <v>7</v>
      </c>
      <c r="H402" s="9">
        <v>12</v>
      </c>
      <c r="I402" s="9">
        <v>25</v>
      </c>
      <c r="J402" s="9">
        <v>84</v>
      </c>
      <c r="K402" s="9">
        <v>175</v>
      </c>
      <c r="L402" s="9">
        <v>91</v>
      </c>
      <c r="M402" s="6" t="s">
        <v>1028</v>
      </c>
      <c r="N402" s="6">
        <v>3</v>
      </c>
      <c r="O402" s="7">
        <f t="shared" si="12"/>
        <v>22</v>
      </c>
      <c r="P402" s="6" t="s">
        <v>123</v>
      </c>
      <c r="Q402" t="str">
        <f t="shared" si="13"/>
        <v>May-2025</v>
      </c>
    </row>
    <row r="403" spans="1:17">
      <c r="A403" s="7" t="s">
        <v>537</v>
      </c>
      <c r="B403" s="3" t="s">
        <v>54</v>
      </c>
      <c r="C403" s="6" t="s">
        <v>105</v>
      </c>
      <c r="D403" s="6" t="s">
        <v>962</v>
      </c>
      <c r="E403" s="6" t="s">
        <v>110</v>
      </c>
      <c r="F403" s="6" t="s">
        <v>120</v>
      </c>
      <c r="G403" s="7">
        <v>5</v>
      </c>
      <c r="H403" s="9">
        <v>5</v>
      </c>
      <c r="I403" s="9">
        <v>10</v>
      </c>
      <c r="J403" s="9">
        <v>25</v>
      </c>
      <c r="K403" s="9">
        <v>50</v>
      </c>
      <c r="L403" s="9">
        <v>25</v>
      </c>
      <c r="M403" s="6" t="s">
        <v>1027</v>
      </c>
      <c r="N403" s="6">
        <v>3</v>
      </c>
      <c r="O403" s="7">
        <f t="shared" si="12"/>
        <v>29</v>
      </c>
      <c r="P403" s="6" t="s">
        <v>121</v>
      </c>
      <c r="Q403" t="str">
        <f t="shared" si="13"/>
        <v>Jul-2025</v>
      </c>
    </row>
    <row r="404" spans="1:17">
      <c r="A404" s="7" t="s">
        <v>538</v>
      </c>
      <c r="B404" s="3" t="s">
        <v>59</v>
      </c>
      <c r="C404" s="6" t="s">
        <v>103</v>
      </c>
      <c r="D404" s="6" t="s">
        <v>791</v>
      </c>
      <c r="E404" s="6" t="s">
        <v>117</v>
      </c>
      <c r="F404" s="6" t="s">
        <v>120</v>
      </c>
      <c r="G404" s="7">
        <v>1</v>
      </c>
      <c r="H404" s="9">
        <v>18</v>
      </c>
      <c r="I404" s="9">
        <v>40</v>
      </c>
      <c r="J404" s="9">
        <v>18</v>
      </c>
      <c r="K404" s="9">
        <v>40</v>
      </c>
      <c r="L404" s="9">
        <v>22</v>
      </c>
      <c r="M404" s="6" t="s">
        <v>1028</v>
      </c>
      <c r="N404" s="6">
        <v>1</v>
      </c>
      <c r="O404" s="7">
        <f t="shared" si="12"/>
        <v>28</v>
      </c>
      <c r="P404" s="6" t="s">
        <v>121</v>
      </c>
      <c r="Q404" t="str">
        <f t="shared" si="13"/>
        <v>Jul-2025</v>
      </c>
    </row>
    <row r="405" spans="1:17">
      <c r="A405" s="7" t="s">
        <v>539</v>
      </c>
      <c r="B405" s="3" t="s">
        <v>24</v>
      </c>
      <c r="C405" s="6" t="s">
        <v>105</v>
      </c>
      <c r="D405" s="6" t="s">
        <v>899</v>
      </c>
      <c r="E405" s="6" t="s">
        <v>110</v>
      </c>
      <c r="F405" s="6" t="s">
        <v>120</v>
      </c>
      <c r="G405" s="7">
        <v>4</v>
      </c>
      <c r="H405" s="9">
        <v>5</v>
      </c>
      <c r="I405" s="9">
        <v>10</v>
      </c>
      <c r="J405" s="9">
        <v>20</v>
      </c>
      <c r="K405" s="9">
        <v>40</v>
      </c>
      <c r="L405" s="9">
        <v>20</v>
      </c>
      <c r="M405" s="6" t="s">
        <v>1028</v>
      </c>
      <c r="N405" s="6">
        <v>3</v>
      </c>
      <c r="O405" s="7">
        <f t="shared" si="12"/>
        <v>20</v>
      </c>
      <c r="P405" s="6" t="s">
        <v>123</v>
      </c>
      <c r="Q405" t="str">
        <f t="shared" si="13"/>
        <v>May-2025</v>
      </c>
    </row>
    <row r="406" spans="1:17">
      <c r="A406" s="7" t="s">
        <v>540</v>
      </c>
      <c r="B406" s="3" t="s">
        <v>30</v>
      </c>
      <c r="C406" s="6" t="s">
        <v>105</v>
      </c>
      <c r="D406" s="6" t="s">
        <v>644</v>
      </c>
      <c r="E406" s="6" t="s">
        <v>109</v>
      </c>
      <c r="F406" s="6" t="s">
        <v>120</v>
      </c>
      <c r="G406" s="7">
        <v>10</v>
      </c>
      <c r="H406" s="9">
        <v>15</v>
      </c>
      <c r="I406" s="9">
        <v>30</v>
      </c>
      <c r="J406" s="9">
        <v>150</v>
      </c>
      <c r="K406" s="9">
        <v>300</v>
      </c>
      <c r="L406" s="9">
        <v>150</v>
      </c>
      <c r="M406" s="6" t="s">
        <v>1029</v>
      </c>
      <c r="N406" s="6">
        <v>5</v>
      </c>
      <c r="O406" s="7">
        <f t="shared" si="12"/>
        <v>30</v>
      </c>
      <c r="P406" s="6" t="s">
        <v>121</v>
      </c>
      <c r="Q406" t="str">
        <f t="shared" si="13"/>
        <v>Jul-2025</v>
      </c>
    </row>
    <row r="407" spans="1:17">
      <c r="A407" s="7" t="s">
        <v>541</v>
      </c>
      <c r="B407" s="3" t="s">
        <v>53</v>
      </c>
      <c r="C407" s="6" t="s">
        <v>105</v>
      </c>
      <c r="D407" s="6" t="s">
        <v>963</v>
      </c>
      <c r="E407" s="6" t="s">
        <v>106</v>
      </c>
      <c r="F407" s="6" t="s">
        <v>118</v>
      </c>
      <c r="G407" s="7">
        <v>10</v>
      </c>
      <c r="H407" s="9">
        <v>12</v>
      </c>
      <c r="I407" s="9">
        <v>25</v>
      </c>
      <c r="J407" s="9">
        <v>120</v>
      </c>
      <c r="K407" s="9">
        <v>250</v>
      </c>
      <c r="L407" s="9">
        <v>130</v>
      </c>
      <c r="M407" s="6" t="s">
        <v>1028</v>
      </c>
      <c r="N407" s="6">
        <v>1</v>
      </c>
      <c r="O407" s="7">
        <f t="shared" si="12"/>
        <v>19</v>
      </c>
      <c r="P407" s="6" t="s">
        <v>121</v>
      </c>
      <c r="Q407" t="str">
        <f t="shared" si="13"/>
        <v>May-2025</v>
      </c>
    </row>
    <row r="408" spans="1:17">
      <c r="A408" s="7" t="s">
        <v>542</v>
      </c>
      <c r="B408" s="3" t="s">
        <v>76</v>
      </c>
      <c r="C408" s="6" t="s">
        <v>104</v>
      </c>
      <c r="D408" s="6" t="s">
        <v>964</v>
      </c>
      <c r="E408" s="6" t="s">
        <v>112</v>
      </c>
      <c r="F408" s="6" t="s">
        <v>118</v>
      </c>
      <c r="G408" s="7">
        <v>2</v>
      </c>
      <c r="H408" s="9">
        <v>12</v>
      </c>
      <c r="I408" s="9">
        <v>28</v>
      </c>
      <c r="J408" s="9">
        <v>24</v>
      </c>
      <c r="K408" s="9">
        <v>56</v>
      </c>
      <c r="L408" s="9">
        <v>32</v>
      </c>
      <c r="M408" s="6" t="s">
        <v>1027</v>
      </c>
      <c r="N408" s="6">
        <v>5</v>
      </c>
      <c r="O408" s="7">
        <f t="shared" si="12"/>
        <v>23</v>
      </c>
      <c r="P408" s="6" t="s">
        <v>121</v>
      </c>
      <c r="Q408" t="str">
        <f t="shared" si="13"/>
        <v>Jun-2025</v>
      </c>
    </row>
    <row r="409" spans="1:17">
      <c r="A409" s="7" t="s">
        <v>543</v>
      </c>
      <c r="B409" s="3" t="s">
        <v>29</v>
      </c>
      <c r="C409" s="6" t="s">
        <v>104</v>
      </c>
      <c r="D409" s="6" t="s">
        <v>792</v>
      </c>
      <c r="E409" s="6" t="s">
        <v>111</v>
      </c>
      <c r="F409" s="6" t="s">
        <v>118</v>
      </c>
      <c r="G409" s="7">
        <v>4</v>
      </c>
      <c r="H409" s="9">
        <v>10</v>
      </c>
      <c r="I409" s="9">
        <v>22</v>
      </c>
      <c r="J409" s="9">
        <v>40</v>
      </c>
      <c r="K409" s="9">
        <v>88</v>
      </c>
      <c r="L409" s="9">
        <v>48</v>
      </c>
      <c r="M409" s="6" t="s">
        <v>1029</v>
      </c>
      <c r="N409" s="6">
        <v>1</v>
      </c>
      <c r="O409" s="7">
        <f t="shared" si="12"/>
        <v>26</v>
      </c>
      <c r="P409" s="6" t="s">
        <v>122</v>
      </c>
      <c r="Q409" t="str">
        <f t="shared" si="13"/>
        <v>Jun-2025</v>
      </c>
    </row>
    <row r="410" spans="1:17">
      <c r="A410" s="7" t="s">
        <v>544</v>
      </c>
      <c r="B410" s="3" t="s">
        <v>28</v>
      </c>
      <c r="C410" s="6" t="s">
        <v>104</v>
      </c>
      <c r="D410" s="6" t="s">
        <v>965</v>
      </c>
      <c r="E410" s="6" t="s">
        <v>113</v>
      </c>
      <c r="F410" s="6" t="s">
        <v>119</v>
      </c>
      <c r="G410" s="7">
        <v>9</v>
      </c>
      <c r="H410" s="9">
        <v>8</v>
      </c>
      <c r="I410" s="9">
        <v>20</v>
      </c>
      <c r="J410" s="9">
        <v>72</v>
      </c>
      <c r="K410" s="9">
        <v>180</v>
      </c>
      <c r="L410" s="9">
        <v>108</v>
      </c>
      <c r="M410" s="6" t="s">
        <v>1028</v>
      </c>
      <c r="N410" s="6">
        <v>5</v>
      </c>
      <c r="O410" s="7">
        <f t="shared" si="12"/>
        <v>28</v>
      </c>
      <c r="P410" s="6" t="s">
        <v>121</v>
      </c>
      <c r="Q410" t="str">
        <f t="shared" si="13"/>
        <v>Jul-2025</v>
      </c>
    </row>
    <row r="411" spans="1:17">
      <c r="A411" s="7" t="s">
        <v>545</v>
      </c>
      <c r="B411" s="3" t="s">
        <v>61</v>
      </c>
      <c r="C411" s="6" t="s">
        <v>105</v>
      </c>
      <c r="D411" s="6" t="s">
        <v>663</v>
      </c>
      <c r="E411" s="6" t="s">
        <v>117</v>
      </c>
      <c r="F411" s="6" t="s">
        <v>120</v>
      </c>
      <c r="G411" s="7">
        <v>6</v>
      </c>
      <c r="H411" s="9">
        <v>18</v>
      </c>
      <c r="I411" s="9">
        <v>40</v>
      </c>
      <c r="J411" s="9">
        <v>108</v>
      </c>
      <c r="K411" s="9">
        <v>240</v>
      </c>
      <c r="L411" s="9">
        <v>132</v>
      </c>
      <c r="M411" s="6" t="s">
        <v>1028</v>
      </c>
      <c r="N411" s="6">
        <v>2</v>
      </c>
      <c r="O411" s="7">
        <f t="shared" si="12"/>
        <v>18</v>
      </c>
      <c r="P411" s="6" t="s">
        <v>121</v>
      </c>
      <c r="Q411" t="str">
        <f t="shared" si="13"/>
        <v>May-2025</v>
      </c>
    </row>
    <row r="412" spans="1:17">
      <c r="A412" s="7" t="s">
        <v>546</v>
      </c>
      <c r="B412" s="3" t="s">
        <v>25</v>
      </c>
      <c r="C412" s="6" t="s">
        <v>103</v>
      </c>
      <c r="D412" s="6" t="s">
        <v>966</v>
      </c>
      <c r="E412" s="6" t="s">
        <v>112</v>
      </c>
      <c r="F412" s="6" t="s">
        <v>118</v>
      </c>
      <c r="G412" s="7">
        <v>9</v>
      </c>
      <c r="H412" s="9">
        <v>12</v>
      </c>
      <c r="I412" s="9">
        <v>28</v>
      </c>
      <c r="J412" s="9">
        <v>108</v>
      </c>
      <c r="K412" s="9">
        <v>252</v>
      </c>
      <c r="L412" s="9">
        <v>144</v>
      </c>
      <c r="M412" s="6" t="s">
        <v>1029</v>
      </c>
      <c r="N412" s="6">
        <v>2</v>
      </c>
      <c r="O412" s="7">
        <f t="shared" si="12"/>
        <v>26</v>
      </c>
      <c r="P412" s="6" t="s">
        <v>122</v>
      </c>
      <c r="Q412" t="str">
        <f t="shared" si="13"/>
        <v>Jun-2025</v>
      </c>
    </row>
    <row r="413" spans="1:17">
      <c r="A413" s="7" t="s">
        <v>547</v>
      </c>
      <c r="B413" s="3" t="s">
        <v>64</v>
      </c>
      <c r="C413" s="6" t="s">
        <v>104</v>
      </c>
      <c r="D413" s="6" t="s">
        <v>756</v>
      </c>
      <c r="E413" s="6" t="s">
        <v>117</v>
      </c>
      <c r="F413" s="6" t="s">
        <v>120</v>
      </c>
      <c r="G413" s="7">
        <v>6</v>
      </c>
      <c r="H413" s="9">
        <v>18</v>
      </c>
      <c r="I413" s="9">
        <v>40</v>
      </c>
      <c r="J413" s="9">
        <v>108</v>
      </c>
      <c r="K413" s="9">
        <v>240</v>
      </c>
      <c r="L413" s="9">
        <v>132</v>
      </c>
      <c r="M413" s="6" t="s">
        <v>1027</v>
      </c>
      <c r="N413" s="6">
        <v>5</v>
      </c>
      <c r="O413" s="7">
        <f t="shared" si="12"/>
        <v>24</v>
      </c>
      <c r="P413" s="6" t="s">
        <v>122</v>
      </c>
      <c r="Q413" t="str">
        <f t="shared" si="13"/>
        <v>Jun-2025</v>
      </c>
    </row>
    <row r="414" spans="1:17">
      <c r="A414" s="7" t="s">
        <v>548</v>
      </c>
      <c r="B414" s="3" t="s">
        <v>20</v>
      </c>
      <c r="C414" s="6" t="s">
        <v>105</v>
      </c>
      <c r="D414" s="6" t="s">
        <v>967</v>
      </c>
      <c r="E414" s="6" t="s">
        <v>115</v>
      </c>
      <c r="F414" s="6" t="s">
        <v>119</v>
      </c>
      <c r="G414" s="7">
        <v>6</v>
      </c>
      <c r="H414" s="9">
        <v>6</v>
      </c>
      <c r="I414" s="9">
        <v>12</v>
      </c>
      <c r="J414" s="9">
        <v>36</v>
      </c>
      <c r="K414" s="9">
        <v>72</v>
      </c>
      <c r="L414" s="9">
        <v>36</v>
      </c>
      <c r="M414" s="6" t="s">
        <v>1027</v>
      </c>
      <c r="N414" s="6">
        <v>5</v>
      </c>
      <c r="O414" s="7">
        <f t="shared" si="12"/>
        <v>27</v>
      </c>
      <c r="P414" s="6" t="s">
        <v>123</v>
      </c>
      <c r="Q414" t="str">
        <f t="shared" si="13"/>
        <v>Jul-2025</v>
      </c>
    </row>
    <row r="415" spans="1:17">
      <c r="A415" s="7" t="s">
        <v>549</v>
      </c>
      <c r="B415" s="3" t="s">
        <v>71</v>
      </c>
      <c r="C415" s="6" t="s">
        <v>103</v>
      </c>
      <c r="D415" s="6" t="s">
        <v>968</v>
      </c>
      <c r="E415" s="6" t="s">
        <v>109</v>
      </c>
      <c r="F415" s="6" t="s">
        <v>120</v>
      </c>
      <c r="G415" s="7">
        <v>10</v>
      </c>
      <c r="H415" s="9">
        <v>15</v>
      </c>
      <c r="I415" s="9">
        <v>30</v>
      </c>
      <c r="J415" s="9">
        <v>150</v>
      </c>
      <c r="K415" s="9">
        <v>300</v>
      </c>
      <c r="L415" s="9">
        <v>150</v>
      </c>
      <c r="M415" s="6" t="s">
        <v>1027</v>
      </c>
      <c r="N415" s="6">
        <v>4</v>
      </c>
      <c r="O415" s="7">
        <f t="shared" si="12"/>
        <v>23</v>
      </c>
      <c r="P415" s="6" t="s">
        <v>121</v>
      </c>
      <c r="Q415" t="str">
        <f t="shared" si="13"/>
        <v>Jun-2025</v>
      </c>
    </row>
    <row r="416" spans="1:17">
      <c r="A416" s="7" t="s">
        <v>550</v>
      </c>
      <c r="B416" s="3" t="s">
        <v>23</v>
      </c>
      <c r="C416" s="6" t="s">
        <v>103</v>
      </c>
      <c r="D416" s="6" t="s">
        <v>969</v>
      </c>
      <c r="E416" s="6" t="s">
        <v>106</v>
      </c>
      <c r="F416" s="6" t="s">
        <v>118</v>
      </c>
      <c r="G416" s="7">
        <v>1</v>
      </c>
      <c r="H416" s="9">
        <v>12</v>
      </c>
      <c r="I416" s="9">
        <v>25</v>
      </c>
      <c r="J416" s="9">
        <v>12</v>
      </c>
      <c r="K416" s="9">
        <v>25</v>
      </c>
      <c r="L416" s="9">
        <v>13</v>
      </c>
      <c r="M416" s="6" t="s">
        <v>1029</v>
      </c>
      <c r="N416" s="6">
        <v>4</v>
      </c>
      <c r="O416" s="7">
        <f t="shared" si="12"/>
        <v>21</v>
      </c>
      <c r="P416" s="6" t="s">
        <v>123</v>
      </c>
      <c r="Q416" t="str">
        <f t="shared" si="13"/>
        <v>May-2025</v>
      </c>
    </row>
    <row r="417" spans="1:17">
      <c r="A417" s="7" t="s">
        <v>551</v>
      </c>
      <c r="B417" s="3" t="s">
        <v>48</v>
      </c>
      <c r="C417" s="6" t="s">
        <v>104</v>
      </c>
      <c r="D417" s="6" t="s">
        <v>878</v>
      </c>
      <c r="E417" s="6" t="s">
        <v>116</v>
      </c>
      <c r="F417" s="6" t="s">
        <v>120</v>
      </c>
      <c r="G417" s="7">
        <v>10</v>
      </c>
      <c r="H417" s="9">
        <v>6</v>
      </c>
      <c r="I417" s="9">
        <v>14</v>
      </c>
      <c r="J417" s="9">
        <v>60</v>
      </c>
      <c r="K417" s="9">
        <v>140</v>
      </c>
      <c r="L417" s="9">
        <v>80</v>
      </c>
      <c r="M417" s="6" t="s">
        <v>1028</v>
      </c>
      <c r="N417" s="6">
        <v>1</v>
      </c>
      <c r="O417" s="7">
        <f t="shared" si="12"/>
        <v>21</v>
      </c>
      <c r="P417" s="6" t="s">
        <v>123</v>
      </c>
      <c r="Q417" t="str">
        <f t="shared" si="13"/>
        <v>May-2025</v>
      </c>
    </row>
    <row r="418" spans="1:17">
      <c r="A418" s="7" t="s">
        <v>552</v>
      </c>
      <c r="B418" s="3" t="s">
        <v>37</v>
      </c>
      <c r="C418" s="6" t="s">
        <v>103</v>
      </c>
      <c r="D418" s="6" t="s">
        <v>970</v>
      </c>
      <c r="E418" s="6" t="s">
        <v>117</v>
      </c>
      <c r="F418" s="6" t="s">
        <v>120</v>
      </c>
      <c r="G418" s="7">
        <v>3</v>
      </c>
      <c r="H418" s="9">
        <v>18</v>
      </c>
      <c r="I418" s="9">
        <v>40</v>
      </c>
      <c r="J418" s="9">
        <v>54</v>
      </c>
      <c r="K418" s="9">
        <v>120</v>
      </c>
      <c r="L418" s="9">
        <v>66</v>
      </c>
      <c r="M418" s="6" t="s">
        <v>1029</v>
      </c>
      <c r="N418" s="6">
        <v>4</v>
      </c>
      <c r="O418" s="7">
        <f t="shared" si="12"/>
        <v>18</v>
      </c>
      <c r="P418" s="6" t="s">
        <v>121</v>
      </c>
      <c r="Q418" t="str">
        <f t="shared" si="13"/>
        <v>May-2025</v>
      </c>
    </row>
    <row r="419" spans="1:17">
      <c r="A419" s="7" t="s">
        <v>553</v>
      </c>
      <c r="B419" s="3" t="s">
        <v>20</v>
      </c>
      <c r="C419" s="6" t="s">
        <v>104</v>
      </c>
      <c r="D419" s="6" t="s">
        <v>971</v>
      </c>
      <c r="E419" s="6" t="s">
        <v>112</v>
      </c>
      <c r="F419" s="6" t="s">
        <v>118</v>
      </c>
      <c r="G419" s="7">
        <v>8</v>
      </c>
      <c r="H419" s="9">
        <v>12</v>
      </c>
      <c r="I419" s="9">
        <v>28</v>
      </c>
      <c r="J419" s="9">
        <v>96</v>
      </c>
      <c r="K419" s="9">
        <v>224</v>
      </c>
      <c r="L419" s="9">
        <v>128</v>
      </c>
      <c r="M419" s="6" t="s">
        <v>1029</v>
      </c>
      <c r="N419" s="6">
        <v>1</v>
      </c>
      <c r="O419" s="7">
        <f t="shared" si="12"/>
        <v>27</v>
      </c>
      <c r="P419" s="6" t="s">
        <v>122</v>
      </c>
      <c r="Q419" t="str">
        <f t="shared" si="13"/>
        <v>Jul-2025</v>
      </c>
    </row>
    <row r="420" spans="1:17">
      <c r="A420" s="7" t="s">
        <v>554</v>
      </c>
      <c r="B420" s="3" t="s">
        <v>54</v>
      </c>
      <c r="C420" s="6" t="s">
        <v>103</v>
      </c>
      <c r="D420" s="6" t="s">
        <v>907</v>
      </c>
      <c r="E420" s="6" t="s">
        <v>116</v>
      </c>
      <c r="F420" s="6" t="s">
        <v>120</v>
      </c>
      <c r="G420" s="7">
        <v>7</v>
      </c>
      <c r="H420" s="9">
        <v>6</v>
      </c>
      <c r="I420" s="9">
        <v>14</v>
      </c>
      <c r="J420" s="9">
        <v>42</v>
      </c>
      <c r="K420" s="9">
        <v>98</v>
      </c>
      <c r="L420" s="9">
        <v>56</v>
      </c>
      <c r="M420" s="6" t="s">
        <v>1028</v>
      </c>
      <c r="N420" s="6">
        <v>5</v>
      </c>
      <c r="O420" s="7">
        <f t="shared" si="12"/>
        <v>29</v>
      </c>
      <c r="P420" s="6" t="s">
        <v>122</v>
      </c>
      <c r="Q420" t="str">
        <f t="shared" si="13"/>
        <v>Jul-2025</v>
      </c>
    </row>
    <row r="421" spans="1:17">
      <c r="A421" s="7" t="s">
        <v>555</v>
      </c>
      <c r="B421" s="3" t="s">
        <v>30</v>
      </c>
      <c r="C421" s="6" t="s">
        <v>105</v>
      </c>
      <c r="D421" s="6" t="s">
        <v>972</v>
      </c>
      <c r="E421" s="6" t="s">
        <v>110</v>
      </c>
      <c r="F421" s="6" t="s">
        <v>120</v>
      </c>
      <c r="G421" s="7">
        <v>5</v>
      </c>
      <c r="H421" s="9">
        <v>5</v>
      </c>
      <c r="I421" s="9">
        <v>10</v>
      </c>
      <c r="J421" s="9">
        <v>25</v>
      </c>
      <c r="K421" s="9">
        <v>50</v>
      </c>
      <c r="L421" s="9">
        <v>25</v>
      </c>
      <c r="M421" s="6" t="s">
        <v>1029</v>
      </c>
      <c r="N421" s="6">
        <v>3</v>
      </c>
      <c r="O421" s="7">
        <f t="shared" si="12"/>
        <v>30</v>
      </c>
      <c r="P421" s="6" t="s">
        <v>121</v>
      </c>
      <c r="Q421" t="str">
        <f t="shared" si="13"/>
        <v>Jul-2025</v>
      </c>
    </row>
    <row r="422" spans="1:17">
      <c r="A422" s="7" t="s">
        <v>556</v>
      </c>
      <c r="B422" s="3" t="s">
        <v>86</v>
      </c>
      <c r="C422" s="6" t="s">
        <v>105</v>
      </c>
      <c r="D422" s="6" t="s">
        <v>973</v>
      </c>
      <c r="E422" s="6" t="s">
        <v>106</v>
      </c>
      <c r="F422" s="6" t="s">
        <v>118</v>
      </c>
      <c r="G422" s="7">
        <v>7</v>
      </c>
      <c r="H422" s="9">
        <v>12</v>
      </c>
      <c r="I422" s="9">
        <v>25</v>
      </c>
      <c r="J422" s="9">
        <v>84</v>
      </c>
      <c r="K422" s="9">
        <v>175</v>
      </c>
      <c r="L422" s="9">
        <v>91</v>
      </c>
      <c r="M422" s="6" t="s">
        <v>1027</v>
      </c>
      <c r="N422" s="6">
        <v>3</v>
      </c>
      <c r="O422" s="7">
        <f t="shared" si="12"/>
        <v>25</v>
      </c>
      <c r="P422" s="6" t="s">
        <v>123</v>
      </c>
      <c r="Q422" t="str">
        <f t="shared" si="13"/>
        <v>Jun-2025</v>
      </c>
    </row>
    <row r="423" spans="1:17">
      <c r="A423" s="7" t="s">
        <v>557</v>
      </c>
      <c r="B423" s="3" t="s">
        <v>72</v>
      </c>
      <c r="C423" s="6" t="s">
        <v>103</v>
      </c>
      <c r="D423" s="6" t="s">
        <v>974</v>
      </c>
      <c r="E423" s="6" t="s">
        <v>110</v>
      </c>
      <c r="F423" s="6" t="s">
        <v>120</v>
      </c>
      <c r="G423" s="7">
        <v>9</v>
      </c>
      <c r="H423" s="9">
        <v>5</v>
      </c>
      <c r="I423" s="9">
        <v>10</v>
      </c>
      <c r="J423" s="9">
        <v>45</v>
      </c>
      <c r="K423" s="9">
        <v>90</v>
      </c>
      <c r="L423" s="9">
        <v>45</v>
      </c>
      <c r="M423" s="6" t="s">
        <v>1027</v>
      </c>
      <c r="N423" s="6">
        <v>1</v>
      </c>
      <c r="O423" s="7">
        <f t="shared" si="12"/>
        <v>19</v>
      </c>
      <c r="P423" s="6" t="s">
        <v>121</v>
      </c>
      <c r="Q423" t="str">
        <f t="shared" si="13"/>
        <v>May-2025</v>
      </c>
    </row>
    <row r="424" spans="1:17">
      <c r="A424" s="7" t="s">
        <v>558</v>
      </c>
      <c r="B424" s="3" t="s">
        <v>16</v>
      </c>
      <c r="C424" s="6" t="s">
        <v>104</v>
      </c>
      <c r="D424" s="6" t="s">
        <v>975</v>
      </c>
      <c r="E424" s="6" t="s">
        <v>109</v>
      </c>
      <c r="F424" s="6" t="s">
        <v>120</v>
      </c>
      <c r="G424" s="7">
        <v>1</v>
      </c>
      <c r="H424" s="9">
        <v>15</v>
      </c>
      <c r="I424" s="9">
        <v>30</v>
      </c>
      <c r="J424" s="9">
        <v>15</v>
      </c>
      <c r="K424" s="9">
        <v>30</v>
      </c>
      <c r="L424" s="9">
        <v>15</v>
      </c>
      <c r="M424" s="6" t="s">
        <v>1029</v>
      </c>
      <c r="N424" s="6">
        <v>4</v>
      </c>
      <c r="O424" s="7">
        <f t="shared" si="12"/>
        <v>27</v>
      </c>
      <c r="P424" s="6" t="s">
        <v>123</v>
      </c>
      <c r="Q424" t="str">
        <f t="shared" si="13"/>
        <v>Jul-2025</v>
      </c>
    </row>
    <row r="425" spans="1:17">
      <c r="A425" s="7" t="s">
        <v>559</v>
      </c>
      <c r="B425" s="3" t="s">
        <v>33</v>
      </c>
      <c r="C425" s="6" t="s">
        <v>105</v>
      </c>
      <c r="D425" s="6" t="s">
        <v>971</v>
      </c>
      <c r="E425" s="6" t="s">
        <v>108</v>
      </c>
      <c r="F425" s="6" t="s">
        <v>119</v>
      </c>
      <c r="G425" s="7">
        <v>5</v>
      </c>
      <c r="H425" s="9">
        <v>25</v>
      </c>
      <c r="I425" s="9">
        <v>45</v>
      </c>
      <c r="J425" s="9">
        <v>125</v>
      </c>
      <c r="K425" s="9">
        <v>225</v>
      </c>
      <c r="L425" s="9">
        <v>100</v>
      </c>
      <c r="M425" s="6" t="s">
        <v>1028</v>
      </c>
      <c r="N425" s="6">
        <v>5</v>
      </c>
      <c r="O425" s="7">
        <f t="shared" si="12"/>
        <v>21</v>
      </c>
      <c r="P425" s="6" t="s">
        <v>122</v>
      </c>
      <c r="Q425" t="str">
        <f t="shared" si="13"/>
        <v>May-2025</v>
      </c>
    </row>
    <row r="426" spans="1:17">
      <c r="A426" s="7" t="s">
        <v>560</v>
      </c>
      <c r="B426" s="3" t="s">
        <v>97</v>
      </c>
      <c r="C426" s="6" t="s">
        <v>103</v>
      </c>
      <c r="D426" s="6" t="s">
        <v>976</v>
      </c>
      <c r="E426" s="6" t="s">
        <v>111</v>
      </c>
      <c r="F426" s="6" t="s">
        <v>118</v>
      </c>
      <c r="G426" s="7">
        <v>4</v>
      </c>
      <c r="H426" s="9">
        <v>10</v>
      </c>
      <c r="I426" s="9">
        <v>22</v>
      </c>
      <c r="J426" s="9">
        <v>40</v>
      </c>
      <c r="K426" s="9">
        <v>88</v>
      </c>
      <c r="L426" s="9">
        <v>48</v>
      </c>
      <c r="M426" s="6" t="s">
        <v>1028</v>
      </c>
      <c r="N426" s="6">
        <v>5</v>
      </c>
      <c r="O426" s="7">
        <f t="shared" si="12"/>
        <v>24</v>
      </c>
      <c r="P426" s="6" t="s">
        <v>122</v>
      </c>
      <c r="Q426" t="str">
        <f t="shared" si="13"/>
        <v>Jun-2025</v>
      </c>
    </row>
    <row r="427" spans="1:17">
      <c r="A427" s="7" t="s">
        <v>561</v>
      </c>
      <c r="B427" s="3" t="s">
        <v>45</v>
      </c>
      <c r="C427" s="6" t="s">
        <v>105</v>
      </c>
      <c r="D427" s="6" t="s">
        <v>977</v>
      </c>
      <c r="E427" s="6" t="s">
        <v>110</v>
      </c>
      <c r="F427" s="6" t="s">
        <v>120</v>
      </c>
      <c r="G427" s="7">
        <v>8</v>
      </c>
      <c r="H427" s="9">
        <v>5</v>
      </c>
      <c r="I427" s="9">
        <v>10</v>
      </c>
      <c r="J427" s="9">
        <v>40</v>
      </c>
      <c r="K427" s="9">
        <v>80</v>
      </c>
      <c r="L427" s="9">
        <v>40</v>
      </c>
      <c r="M427" s="6" t="s">
        <v>1028</v>
      </c>
      <c r="N427" s="6">
        <v>1</v>
      </c>
      <c r="O427" s="7">
        <f t="shared" si="12"/>
        <v>29</v>
      </c>
      <c r="P427" s="6" t="s">
        <v>123</v>
      </c>
      <c r="Q427" t="str">
        <f t="shared" si="13"/>
        <v>Jul-2025</v>
      </c>
    </row>
    <row r="428" spans="1:17">
      <c r="A428" s="7" t="s">
        <v>562</v>
      </c>
      <c r="B428" s="3" t="s">
        <v>68</v>
      </c>
      <c r="C428" s="6" t="s">
        <v>103</v>
      </c>
      <c r="D428" s="6" t="s">
        <v>978</v>
      </c>
      <c r="E428" s="6" t="s">
        <v>115</v>
      </c>
      <c r="F428" s="6" t="s">
        <v>119</v>
      </c>
      <c r="G428" s="7">
        <v>1</v>
      </c>
      <c r="H428" s="9">
        <v>6</v>
      </c>
      <c r="I428" s="9">
        <v>12</v>
      </c>
      <c r="J428" s="9">
        <v>6</v>
      </c>
      <c r="K428" s="9">
        <v>12</v>
      </c>
      <c r="L428" s="9">
        <v>6</v>
      </c>
      <c r="M428" s="6" t="s">
        <v>1028</v>
      </c>
      <c r="N428" s="6">
        <v>4</v>
      </c>
      <c r="O428" s="7">
        <f t="shared" si="12"/>
        <v>28</v>
      </c>
      <c r="P428" s="6" t="s">
        <v>123</v>
      </c>
      <c r="Q428" t="str">
        <f t="shared" si="13"/>
        <v>Jul-2025</v>
      </c>
    </row>
    <row r="429" spans="1:17">
      <c r="A429" s="7" t="s">
        <v>563</v>
      </c>
      <c r="B429" s="3" t="s">
        <v>81</v>
      </c>
      <c r="C429" s="6" t="s">
        <v>105</v>
      </c>
      <c r="D429" s="6" t="s">
        <v>886</v>
      </c>
      <c r="E429" s="6" t="s">
        <v>110</v>
      </c>
      <c r="F429" s="6" t="s">
        <v>120</v>
      </c>
      <c r="G429" s="7">
        <v>4</v>
      </c>
      <c r="H429" s="9">
        <v>5</v>
      </c>
      <c r="I429" s="9">
        <v>10</v>
      </c>
      <c r="J429" s="9">
        <v>20</v>
      </c>
      <c r="K429" s="9">
        <v>40</v>
      </c>
      <c r="L429" s="9">
        <v>20</v>
      </c>
      <c r="M429" s="6" t="s">
        <v>1028</v>
      </c>
      <c r="N429" s="6">
        <v>3</v>
      </c>
      <c r="O429" s="7">
        <f t="shared" si="12"/>
        <v>18</v>
      </c>
      <c r="P429" s="6" t="s">
        <v>123</v>
      </c>
      <c r="Q429" t="str">
        <f t="shared" si="13"/>
        <v>May-2025</v>
      </c>
    </row>
    <row r="430" spans="1:17">
      <c r="A430" s="7" t="s">
        <v>564</v>
      </c>
      <c r="B430" s="3" t="s">
        <v>32</v>
      </c>
      <c r="C430" s="6" t="s">
        <v>103</v>
      </c>
      <c r="D430" s="6" t="s">
        <v>979</v>
      </c>
      <c r="E430" s="6" t="s">
        <v>114</v>
      </c>
      <c r="F430" s="6" t="s">
        <v>119</v>
      </c>
      <c r="G430" s="7">
        <v>9</v>
      </c>
      <c r="H430" s="9">
        <v>20</v>
      </c>
      <c r="I430" s="9">
        <v>35</v>
      </c>
      <c r="J430" s="9">
        <v>180</v>
      </c>
      <c r="K430" s="9">
        <v>315</v>
      </c>
      <c r="L430" s="9">
        <v>135</v>
      </c>
      <c r="M430" s="6" t="s">
        <v>1028</v>
      </c>
      <c r="N430" s="6">
        <v>4</v>
      </c>
      <c r="O430" s="7">
        <f t="shared" si="12"/>
        <v>20</v>
      </c>
      <c r="P430" s="6" t="s">
        <v>122</v>
      </c>
      <c r="Q430" t="str">
        <f t="shared" si="13"/>
        <v>May-2025</v>
      </c>
    </row>
    <row r="431" spans="1:17">
      <c r="A431" s="7" t="s">
        <v>565</v>
      </c>
      <c r="B431" s="3" t="s">
        <v>72</v>
      </c>
      <c r="C431" s="6" t="s">
        <v>105</v>
      </c>
      <c r="D431" s="6" t="s">
        <v>980</v>
      </c>
      <c r="E431" s="6" t="s">
        <v>106</v>
      </c>
      <c r="F431" s="6" t="s">
        <v>118</v>
      </c>
      <c r="G431" s="7">
        <v>7</v>
      </c>
      <c r="H431" s="9">
        <v>12</v>
      </c>
      <c r="I431" s="9">
        <v>25</v>
      </c>
      <c r="J431" s="9">
        <v>84</v>
      </c>
      <c r="K431" s="9">
        <v>175</v>
      </c>
      <c r="L431" s="9">
        <v>91</v>
      </c>
      <c r="M431" s="6" t="s">
        <v>1029</v>
      </c>
      <c r="N431" s="6">
        <v>3</v>
      </c>
      <c r="O431" s="7">
        <f t="shared" si="12"/>
        <v>19</v>
      </c>
      <c r="P431" s="6" t="s">
        <v>123</v>
      </c>
      <c r="Q431" t="str">
        <f t="shared" si="13"/>
        <v>May-2025</v>
      </c>
    </row>
    <row r="432" spans="1:17">
      <c r="A432" s="7" t="s">
        <v>566</v>
      </c>
      <c r="B432" s="3" t="s">
        <v>29</v>
      </c>
      <c r="C432" s="6" t="s">
        <v>105</v>
      </c>
      <c r="D432" s="6" t="s">
        <v>772</v>
      </c>
      <c r="E432" s="6" t="s">
        <v>111</v>
      </c>
      <c r="F432" s="6" t="s">
        <v>118</v>
      </c>
      <c r="G432" s="7">
        <v>2</v>
      </c>
      <c r="H432" s="9">
        <v>10</v>
      </c>
      <c r="I432" s="9">
        <v>22</v>
      </c>
      <c r="J432" s="9">
        <v>20</v>
      </c>
      <c r="K432" s="9">
        <v>44</v>
      </c>
      <c r="L432" s="9">
        <v>24</v>
      </c>
      <c r="M432" s="6" t="s">
        <v>1029</v>
      </c>
      <c r="N432" s="6">
        <v>5</v>
      </c>
      <c r="O432" s="7">
        <f t="shared" si="12"/>
        <v>26</v>
      </c>
      <c r="P432" s="6" t="s">
        <v>122</v>
      </c>
      <c r="Q432" t="str">
        <f t="shared" si="13"/>
        <v>Jun-2025</v>
      </c>
    </row>
    <row r="433" spans="1:17">
      <c r="A433" s="7" t="s">
        <v>567</v>
      </c>
      <c r="B433" s="3" t="s">
        <v>88</v>
      </c>
      <c r="C433" s="6" t="s">
        <v>105</v>
      </c>
      <c r="D433" s="6" t="s">
        <v>760</v>
      </c>
      <c r="E433" s="6" t="s">
        <v>112</v>
      </c>
      <c r="F433" s="6" t="s">
        <v>118</v>
      </c>
      <c r="G433" s="7">
        <v>4</v>
      </c>
      <c r="H433" s="9">
        <v>12</v>
      </c>
      <c r="I433" s="9">
        <v>28</v>
      </c>
      <c r="J433" s="9">
        <v>48</v>
      </c>
      <c r="K433" s="9">
        <v>112</v>
      </c>
      <c r="L433" s="9">
        <v>64</v>
      </c>
      <c r="M433" s="6" t="s">
        <v>1029</v>
      </c>
      <c r="N433" s="6">
        <v>4</v>
      </c>
      <c r="O433" s="7">
        <f t="shared" si="12"/>
        <v>21</v>
      </c>
      <c r="P433" s="6" t="s">
        <v>121</v>
      </c>
      <c r="Q433" t="str">
        <f t="shared" si="13"/>
        <v>May-2025</v>
      </c>
    </row>
    <row r="434" spans="1:17">
      <c r="A434" s="7" t="s">
        <v>568</v>
      </c>
      <c r="B434" s="3" t="s">
        <v>80</v>
      </c>
      <c r="C434" s="6" t="s">
        <v>103</v>
      </c>
      <c r="D434" s="6" t="s">
        <v>981</v>
      </c>
      <c r="E434" s="6" t="s">
        <v>111</v>
      </c>
      <c r="F434" s="6" t="s">
        <v>118</v>
      </c>
      <c r="G434" s="7">
        <v>10</v>
      </c>
      <c r="H434" s="9">
        <v>10</v>
      </c>
      <c r="I434" s="9">
        <v>22</v>
      </c>
      <c r="J434" s="9">
        <v>100</v>
      </c>
      <c r="K434" s="9">
        <v>220</v>
      </c>
      <c r="L434" s="9">
        <v>120</v>
      </c>
      <c r="M434" s="6" t="s">
        <v>1029</v>
      </c>
      <c r="N434" s="6">
        <v>5</v>
      </c>
      <c r="O434" s="7">
        <f t="shared" si="12"/>
        <v>23</v>
      </c>
      <c r="P434" s="6" t="s">
        <v>122</v>
      </c>
      <c r="Q434" t="str">
        <f t="shared" si="13"/>
        <v>Jun-2025</v>
      </c>
    </row>
    <row r="435" spans="1:17">
      <c r="A435" s="7" t="s">
        <v>569</v>
      </c>
      <c r="B435" s="3" t="s">
        <v>87</v>
      </c>
      <c r="C435" s="6" t="s">
        <v>104</v>
      </c>
      <c r="D435" s="6" t="s">
        <v>927</v>
      </c>
      <c r="E435" s="6" t="s">
        <v>117</v>
      </c>
      <c r="F435" s="6" t="s">
        <v>120</v>
      </c>
      <c r="G435" s="7">
        <v>6</v>
      </c>
      <c r="H435" s="9">
        <v>18</v>
      </c>
      <c r="I435" s="9">
        <v>40</v>
      </c>
      <c r="J435" s="9">
        <v>108</v>
      </c>
      <c r="K435" s="9">
        <v>240</v>
      </c>
      <c r="L435" s="9">
        <v>132</v>
      </c>
      <c r="M435" s="6" t="s">
        <v>1028</v>
      </c>
      <c r="N435" s="6">
        <v>4</v>
      </c>
      <c r="O435" s="7">
        <f t="shared" si="12"/>
        <v>22</v>
      </c>
      <c r="P435" s="6" t="s">
        <v>121</v>
      </c>
      <c r="Q435" t="str">
        <f t="shared" si="13"/>
        <v>May-2025</v>
      </c>
    </row>
    <row r="436" spans="1:17">
      <c r="A436" s="7" t="s">
        <v>570</v>
      </c>
      <c r="B436" s="3" t="s">
        <v>56</v>
      </c>
      <c r="C436" s="6" t="s">
        <v>104</v>
      </c>
      <c r="D436" s="6" t="s">
        <v>982</v>
      </c>
      <c r="E436" s="6" t="s">
        <v>112</v>
      </c>
      <c r="F436" s="6" t="s">
        <v>118</v>
      </c>
      <c r="G436" s="7">
        <v>2</v>
      </c>
      <c r="H436" s="9">
        <v>12</v>
      </c>
      <c r="I436" s="9">
        <v>28</v>
      </c>
      <c r="J436" s="9">
        <v>24</v>
      </c>
      <c r="K436" s="9">
        <v>56</v>
      </c>
      <c r="L436" s="9">
        <v>32</v>
      </c>
      <c r="M436" s="6" t="s">
        <v>1028</v>
      </c>
      <c r="N436" s="6">
        <v>3</v>
      </c>
      <c r="O436" s="7">
        <f t="shared" si="12"/>
        <v>21</v>
      </c>
      <c r="P436" s="6" t="s">
        <v>121</v>
      </c>
      <c r="Q436" t="str">
        <f t="shared" si="13"/>
        <v>May-2025</v>
      </c>
    </row>
    <row r="437" spans="1:17">
      <c r="A437" s="7" t="s">
        <v>571</v>
      </c>
      <c r="B437" s="3" t="s">
        <v>36</v>
      </c>
      <c r="C437" s="6" t="s">
        <v>103</v>
      </c>
      <c r="D437" s="6" t="s">
        <v>983</v>
      </c>
      <c r="E437" s="6" t="s">
        <v>109</v>
      </c>
      <c r="F437" s="6" t="s">
        <v>120</v>
      </c>
      <c r="G437" s="7">
        <v>4</v>
      </c>
      <c r="H437" s="9">
        <v>15</v>
      </c>
      <c r="I437" s="9">
        <v>30</v>
      </c>
      <c r="J437" s="9">
        <v>60</v>
      </c>
      <c r="K437" s="9">
        <v>120</v>
      </c>
      <c r="L437" s="9">
        <v>60</v>
      </c>
      <c r="M437" s="6" t="s">
        <v>1029</v>
      </c>
      <c r="N437" s="6">
        <v>1</v>
      </c>
      <c r="O437" s="7">
        <f t="shared" si="12"/>
        <v>22</v>
      </c>
      <c r="P437" s="6" t="s">
        <v>121</v>
      </c>
      <c r="Q437" t="str">
        <f t="shared" si="13"/>
        <v>May-2025</v>
      </c>
    </row>
    <row r="438" spans="1:17">
      <c r="A438" s="7" t="s">
        <v>572</v>
      </c>
      <c r="B438" s="3" t="s">
        <v>77</v>
      </c>
      <c r="C438" s="6" t="s">
        <v>103</v>
      </c>
      <c r="D438" s="6" t="s">
        <v>919</v>
      </c>
      <c r="E438" s="6" t="s">
        <v>107</v>
      </c>
      <c r="F438" s="6" t="s">
        <v>118</v>
      </c>
      <c r="G438" s="7">
        <v>2</v>
      </c>
      <c r="H438" s="9">
        <v>10</v>
      </c>
      <c r="I438" s="9">
        <v>22</v>
      </c>
      <c r="J438" s="9">
        <v>20</v>
      </c>
      <c r="K438" s="9">
        <v>44</v>
      </c>
      <c r="L438" s="9">
        <v>24</v>
      </c>
      <c r="M438" s="6" t="s">
        <v>1029</v>
      </c>
      <c r="N438" s="6">
        <v>3</v>
      </c>
      <c r="O438" s="7">
        <f t="shared" si="12"/>
        <v>30</v>
      </c>
      <c r="P438" s="6" t="s">
        <v>122</v>
      </c>
      <c r="Q438" t="str">
        <f t="shared" si="13"/>
        <v>Jul-2025</v>
      </c>
    </row>
    <row r="439" spans="1:17">
      <c r="A439" s="7" t="s">
        <v>573</v>
      </c>
      <c r="B439" s="3" t="s">
        <v>77</v>
      </c>
      <c r="C439" s="6" t="s">
        <v>104</v>
      </c>
      <c r="D439" s="6" t="s">
        <v>984</v>
      </c>
      <c r="E439" s="6" t="s">
        <v>112</v>
      </c>
      <c r="F439" s="6" t="s">
        <v>118</v>
      </c>
      <c r="G439" s="7">
        <v>4</v>
      </c>
      <c r="H439" s="9">
        <v>12</v>
      </c>
      <c r="I439" s="9">
        <v>28</v>
      </c>
      <c r="J439" s="9">
        <v>48</v>
      </c>
      <c r="K439" s="9">
        <v>112</v>
      </c>
      <c r="L439" s="9">
        <v>64</v>
      </c>
      <c r="M439" s="6" t="s">
        <v>1028</v>
      </c>
      <c r="N439" s="6">
        <v>4</v>
      </c>
      <c r="O439" s="7">
        <f t="shared" si="12"/>
        <v>30</v>
      </c>
      <c r="P439" s="6" t="s">
        <v>122</v>
      </c>
      <c r="Q439" t="str">
        <f t="shared" si="13"/>
        <v>Jul-2025</v>
      </c>
    </row>
    <row r="440" spans="1:17">
      <c r="A440" s="7" t="s">
        <v>574</v>
      </c>
      <c r="B440" s="3" t="s">
        <v>19</v>
      </c>
      <c r="C440" s="6" t="s">
        <v>103</v>
      </c>
      <c r="D440" s="6" t="s">
        <v>912</v>
      </c>
      <c r="E440" s="6" t="s">
        <v>115</v>
      </c>
      <c r="F440" s="6" t="s">
        <v>119</v>
      </c>
      <c r="G440" s="7">
        <v>8</v>
      </c>
      <c r="H440" s="9">
        <v>6</v>
      </c>
      <c r="I440" s="9">
        <v>12</v>
      </c>
      <c r="J440" s="9">
        <v>48</v>
      </c>
      <c r="K440" s="9">
        <v>96</v>
      </c>
      <c r="L440" s="9">
        <v>48</v>
      </c>
      <c r="M440" s="6" t="s">
        <v>1029</v>
      </c>
      <c r="N440" s="6">
        <v>2</v>
      </c>
      <c r="O440" s="7">
        <f t="shared" si="12"/>
        <v>18</v>
      </c>
      <c r="P440" s="6" t="s">
        <v>122</v>
      </c>
      <c r="Q440" t="str">
        <f t="shared" si="13"/>
        <v>Apr-2025</v>
      </c>
    </row>
    <row r="441" spans="1:17">
      <c r="A441" s="7" t="s">
        <v>575</v>
      </c>
      <c r="B441" s="3" t="s">
        <v>84</v>
      </c>
      <c r="C441" s="6" t="s">
        <v>103</v>
      </c>
      <c r="D441" s="6" t="s">
        <v>985</v>
      </c>
      <c r="E441" s="6" t="s">
        <v>113</v>
      </c>
      <c r="F441" s="6" t="s">
        <v>119</v>
      </c>
      <c r="G441" s="7">
        <v>10</v>
      </c>
      <c r="H441" s="9">
        <v>8</v>
      </c>
      <c r="I441" s="9">
        <v>20</v>
      </c>
      <c r="J441" s="9">
        <v>80</v>
      </c>
      <c r="K441" s="9">
        <v>200</v>
      </c>
      <c r="L441" s="9">
        <v>120</v>
      </c>
      <c r="M441" s="6" t="s">
        <v>1027</v>
      </c>
      <c r="N441" s="6">
        <v>1</v>
      </c>
      <c r="O441" s="7">
        <f t="shared" si="12"/>
        <v>22</v>
      </c>
      <c r="P441" s="6" t="s">
        <v>123</v>
      </c>
      <c r="Q441" t="str">
        <f t="shared" si="13"/>
        <v>May-2025</v>
      </c>
    </row>
    <row r="442" spans="1:17">
      <c r="A442" s="7" t="s">
        <v>576</v>
      </c>
      <c r="B442" s="3" t="s">
        <v>67</v>
      </c>
      <c r="C442" s="6" t="s">
        <v>103</v>
      </c>
      <c r="D442" s="6" t="s">
        <v>765</v>
      </c>
      <c r="E442" s="6" t="s">
        <v>114</v>
      </c>
      <c r="F442" s="6" t="s">
        <v>119</v>
      </c>
      <c r="G442" s="7">
        <v>2</v>
      </c>
      <c r="H442" s="9">
        <v>20</v>
      </c>
      <c r="I442" s="9">
        <v>35</v>
      </c>
      <c r="J442" s="9">
        <v>40</v>
      </c>
      <c r="K442" s="9">
        <v>70</v>
      </c>
      <c r="L442" s="9">
        <v>30</v>
      </c>
      <c r="M442" s="6" t="s">
        <v>1028</v>
      </c>
      <c r="N442" s="6">
        <v>4</v>
      </c>
      <c r="O442" s="7">
        <f t="shared" si="12"/>
        <v>20</v>
      </c>
      <c r="P442" s="6" t="s">
        <v>123</v>
      </c>
      <c r="Q442" t="str">
        <f t="shared" si="13"/>
        <v>May-2025</v>
      </c>
    </row>
    <row r="443" spans="1:17">
      <c r="A443" s="7" t="s">
        <v>577</v>
      </c>
      <c r="B443" s="3" t="s">
        <v>38</v>
      </c>
      <c r="C443" s="6" t="s">
        <v>104</v>
      </c>
      <c r="D443" s="6" t="s">
        <v>986</v>
      </c>
      <c r="E443" s="6" t="s">
        <v>106</v>
      </c>
      <c r="F443" s="6" t="s">
        <v>118</v>
      </c>
      <c r="G443" s="7">
        <v>5</v>
      </c>
      <c r="H443" s="9">
        <v>12</v>
      </c>
      <c r="I443" s="9">
        <v>25</v>
      </c>
      <c r="J443" s="9">
        <v>60</v>
      </c>
      <c r="K443" s="9">
        <v>125</v>
      </c>
      <c r="L443" s="9">
        <v>65</v>
      </c>
      <c r="M443" s="6" t="s">
        <v>1029</v>
      </c>
      <c r="N443" s="6">
        <v>5</v>
      </c>
      <c r="O443" s="7">
        <f t="shared" si="12"/>
        <v>25</v>
      </c>
      <c r="P443" s="6" t="s">
        <v>121</v>
      </c>
      <c r="Q443" t="str">
        <f t="shared" si="13"/>
        <v>Jun-2025</v>
      </c>
    </row>
    <row r="444" spans="1:17">
      <c r="A444" s="7" t="s">
        <v>578</v>
      </c>
      <c r="B444" s="3" t="s">
        <v>96</v>
      </c>
      <c r="C444" s="6" t="s">
        <v>105</v>
      </c>
      <c r="D444" s="6" t="s">
        <v>987</v>
      </c>
      <c r="E444" s="6" t="s">
        <v>115</v>
      </c>
      <c r="F444" s="6" t="s">
        <v>119</v>
      </c>
      <c r="G444" s="7">
        <v>5</v>
      </c>
      <c r="H444" s="9">
        <v>6</v>
      </c>
      <c r="I444" s="9">
        <v>12</v>
      </c>
      <c r="J444" s="9">
        <v>30</v>
      </c>
      <c r="K444" s="9">
        <v>60</v>
      </c>
      <c r="L444" s="9">
        <v>30</v>
      </c>
      <c r="M444" s="6" t="s">
        <v>1029</v>
      </c>
      <c r="N444" s="6">
        <v>4</v>
      </c>
      <c r="O444" s="7">
        <f t="shared" si="12"/>
        <v>29</v>
      </c>
      <c r="P444" s="6" t="s">
        <v>121</v>
      </c>
      <c r="Q444" t="str">
        <f t="shared" si="13"/>
        <v>Jul-2025</v>
      </c>
    </row>
    <row r="445" spans="1:17">
      <c r="A445" s="7" t="s">
        <v>579</v>
      </c>
      <c r="B445" s="3" t="s">
        <v>72</v>
      </c>
      <c r="C445" s="6" t="s">
        <v>104</v>
      </c>
      <c r="D445" s="6" t="s">
        <v>988</v>
      </c>
      <c r="E445" s="6" t="s">
        <v>115</v>
      </c>
      <c r="F445" s="6" t="s">
        <v>119</v>
      </c>
      <c r="G445" s="7">
        <v>5</v>
      </c>
      <c r="H445" s="9">
        <v>6</v>
      </c>
      <c r="I445" s="9">
        <v>12</v>
      </c>
      <c r="J445" s="9">
        <v>30</v>
      </c>
      <c r="K445" s="9">
        <v>60</v>
      </c>
      <c r="L445" s="9">
        <v>30</v>
      </c>
      <c r="M445" s="6" t="s">
        <v>1029</v>
      </c>
      <c r="N445" s="6">
        <v>4</v>
      </c>
      <c r="O445" s="7">
        <f t="shared" si="12"/>
        <v>19</v>
      </c>
      <c r="P445" s="6" t="s">
        <v>123</v>
      </c>
      <c r="Q445" t="str">
        <f t="shared" si="13"/>
        <v>May-2025</v>
      </c>
    </row>
    <row r="446" spans="1:17">
      <c r="A446" s="7" t="s">
        <v>580</v>
      </c>
      <c r="B446" s="3" t="s">
        <v>38</v>
      </c>
      <c r="C446" s="6" t="s">
        <v>104</v>
      </c>
      <c r="D446" s="6" t="s">
        <v>989</v>
      </c>
      <c r="E446" s="6" t="s">
        <v>109</v>
      </c>
      <c r="F446" s="6" t="s">
        <v>120</v>
      </c>
      <c r="G446" s="7">
        <v>8</v>
      </c>
      <c r="H446" s="9">
        <v>15</v>
      </c>
      <c r="I446" s="9">
        <v>30</v>
      </c>
      <c r="J446" s="9">
        <v>120</v>
      </c>
      <c r="K446" s="9">
        <v>240</v>
      </c>
      <c r="L446" s="9">
        <v>120</v>
      </c>
      <c r="M446" s="6" t="s">
        <v>1029</v>
      </c>
      <c r="N446" s="6">
        <v>3</v>
      </c>
      <c r="O446" s="7">
        <f t="shared" si="12"/>
        <v>25</v>
      </c>
      <c r="P446" s="6" t="s">
        <v>121</v>
      </c>
      <c r="Q446" t="str">
        <f t="shared" si="13"/>
        <v>Jun-2025</v>
      </c>
    </row>
    <row r="447" spans="1:17">
      <c r="A447" s="7" t="s">
        <v>581</v>
      </c>
      <c r="B447" s="3" t="s">
        <v>96</v>
      </c>
      <c r="C447" s="6" t="s">
        <v>105</v>
      </c>
      <c r="D447" s="6" t="s">
        <v>990</v>
      </c>
      <c r="E447" s="6" t="s">
        <v>111</v>
      </c>
      <c r="F447" s="6" t="s">
        <v>118</v>
      </c>
      <c r="G447" s="7">
        <v>4</v>
      </c>
      <c r="H447" s="9">
        <v>10</v>
      </c>
      <c r="I447" s="9">
        <v>22</v>
      </c>
      <c r="J447" s="9">
        <v>40</v>
      </c>
      <c r="K447" s="9">
        <v>88</v>
      </c>
      <c r="L447" s="9">
        <v>48</v>
      </c>
      <c r="M447" s="6" t="s">
        <v>1029</v>
      </c>
      <c r="N447" s="6">
        <v>1</v>
      </c>
      <c r="O447" s="7">
        <f t="shared" si="12"/>
        <v>29</v>
      </c>
      <c r="P447" s="6" t="s">
        <v>122</v>
      </c>
      <c r="Q447" t="str">
        <f t="shared" si="13"/>
        <v>Jul-2025</v>
      </c>
    </row>
    <row r="448" spans="1:17">
      <c r="A448" s="7" t="s">
        <v>582</v>
      </c>
      <c r="B448" s="3" t="s">
        <v>98</v>
      </c>
      <c r="C448" s="6" t="s">
        <v>105</v>
      </c>
      <c r="D448" s="6" t="s">
        <v>991</v>
      </c>
      <c r="E448" s="6" t="s">
        <v>115</v>
      </c>
      <c r="F448" s="6" t="s">
        <v>119</v>
      </c>
      <c r="G448" s="7">
        <v>1</v>
      </c>
      <c r="H448" s="9">
        <v>6</v>
      </c>
      <c r="I448" s="9">
        <v>12</v>
      </c>
      <c r="J448" s="9">
        <v>6</v>
      </c>
      <c r="K448" s="9">
        <v>12</v>
      </c>
      <c r="L448" s="9">
        <v>6</v>
      </c>
      <c r="M448" s="6" t="s">
        <v>1027</v>
      </c>
      <c r="N448" s="6">
        <v>2</v>
      </c>
      <c r="O448" s="7">
        <f t="shared" si="12"/>
        <v>19</v>
      </c>
      <c r="P448" s="6" t="s">
        <v>121</v>
      </c>
      <c r="Q448" t="str">
        <f t="shared" si="13"/>
        <v>May-2025</v>
      </c>
    </row>
    <row r="449" spans="1:17">
      <c r="A449" s="7" t="s">
        <v>583</v>
      </c>
      <c r="B449" s="3" t="s">
        <v>68</v>
      </c>
      <c r="C449" s="6" t="s">
        <v>103</v>
      </c>
      <c r="D449" s="6" t="s">
        <v>763</v>
      </c>
      <c r="E449" s="6" t="s">
        <v>113</v>
      </c>
      <c r="F449" s="6" t="s">
        <v>119</v>
      </c>
      <c r="G449" s="7">
        <v>4</v>
      </c>
      <c r="H449" s="9">
        <v>8</v>
      </c>
      <c r="I449" s="9">
        <v>20</v>
      </c>
      <c r="J449" s="9">
        <v>32</v>
      </c>
      <c r="K449" s="9">
        <v>80</v>
      </c>
      <c r="L449" s="9">
        <v>48</v>
      </c>
      <c r="M449" s="6" t="s">
        <v>1027</v>
      </c>
      <c r="N449" s="6">
        <v>5</v>
      </c>
      <c r="O449" s="7">
        <f t="shared" si="12"/>
        <v>28</v>
      </c>
      <c r="P449" s="6" t="s">
        <v>122</v>
      </c>
      <c r="Q449" t="str">
        <f t="shared" si="13"/>
        <v>Jul-2025</v>
      </c>
    </row>
    <row r="450" spans="1:17">
      <c r="A450" s="7" t="s">
        <v>584</v>
      </c>
      <c r="B450" s="3" t="s">
        <v>86</v>
      </c>
      <c r="C450" s="6" t="s">
        <v>105</v>
      </c>
      <c r="D450" s="6" t="s">
        <v>773</v>
      </c>
      <c r="E450" s="6" t="s">
        <v>109</v>
      </c>
      <c r="F450" s="6" t="s">
        <v>120</v>
      </c>
      <c r="G450" s="7">
        <v>4</v>
      </c>
      <c r="H450" s="9">
        <v>15</v>
      </c>
      <c r="I450" s="9">
        <v>30</v>
      </c>
      <c r="J450" s="9">
        <v>60</v>
      </c>
      <c r="K450" s="9">
        <v>120</v>
      </c>
      <c r="L450" s="9">
        <v>60</v>
      </c>
      <c r="M450" s="6" t="s">
        <v>1028</v>
      </c>
      <c r="N450" s="6">
        <v>5</v>
      </c>
      <c r="O450" s="7">
        <f t="shared" ref="O450:O501" si="14">WEEKNUM(B450,2)</f>
        <v>25</v>
      </c>
      <c r="P450" s="6" t="s">
        <v>123</v>
      </c>
      <c r="Q450" t="str">
        <f t="shared" ref="Q450:Q501" si="15">TEXT(B450, "mmm-yyyy")</f>
        <v>Jun-2025</v>
      </c>
    </row>
    <row r="451" spans="1:17">
      <c r="A451" s="7" t="s">
        <v>585</v>
      </c>
      <c r="B451" s="3" t="s">
        <v>62</v>
      </c>
      <c r="C451" s="6" t="s">
        <v>103</v>
      </c>
      <c r="D451" s="6" t="s">
        <v>992</v>
      </c>
      <c r="E451" s="6" t="s">
        <v>112</v>
      </c>
      <c r="F451" s="6" t="s">
        <v>118</v>
      </c>
      <c r="G451" s="7">
        <v>5</v>
      </c>
      <c r="H451" s="9">
        <v>12</v>
      </c>
      <c r="I451" s="9">
        <v>28</v>
      </c>
      <c r="J451" s="9">
        <v>60</v>
      </c>
      <c r="K451" s="9">
        <v>140</v>
      </c>
      <c r="L451" s="9">
        <v>80</v>
      </c>
      <c r="M451" s="6" t="s">
        <v>1028</v>
      </c>
      <c r="N451" s="6">
        <v>2</v>
      </c>
      <c r="O451" s="7">
        <f t="shared" si="14"/>
        <v>25</v>
      </c>
      <c r="P451" s="6" t="s">
        <v>122</v>
      </c>
      <c r="Q451" t="str">
        <f t="shared" si="15"/>
        <v>Jun-2025</v>
      </c>
    </row>
    <row r="452" spans="1:17">
      <c r="A452" s="7" t="s">
        <v>586</v>
      </c>
      <c r="B452" s="3" t="s">
        <v>64</v>
      </c>
      <c r="C452" s="6" t="s">
        <v>104</v>
      </c>
      <c r="D452" s="6" t="s">
        <v>993</v>
      </c>
      <c r="E452" s="6" t="s">
        <v>116</v>
      </c>
      <c r="F452" s="6" t="s">
        <v>120</v>
      </c>
      <c r="G452" s="7">
        <v>8</v>
      </c>
      <c r="H452" s="9">
        <v>6</v>
      </c>
      <c r="I452" s="9">
        <v>14</v>
      </c>
      <c r="J452" s="9">
        <v>48</v>
      </c>
      <c r="K452" s="9">
        <v>112</v>
      </c>
      <c r="L452" s="9">
        <v>64</v>
      </c>
      <c r="M452" s="6" t="s">
        <v>1028</v>
      </c>
      <c r="N452" s="6">
        <v>1</v>
      </c>
      <c r="O452" s="7">
        <f t="shared" si="14"/>
        <v>24</v>
      </c>
      <c r="P452" s="6" t="s">
        <v>123</v>
      </c>
      <c r="Q452" t="str">
        <f t="shared" si="15"/>
        <v>Jun-2025</v>
      </c>
    </row>
    <row r="453" spans="1:17">
      <c r="A453" s="7" t="s">
        <v>587</v>
      </c>
      <c r="B453" s="3" t="s">
        <v>21</v>
      </c>
      <c r="C453" s="6" t="s">
        <v>104</v>
      </c>
      <c r="D453" s="6" t="s">
        <v>994</v>
      </c>
      <c r="E453" s="6" t="s">
        <v>108</v>
      </c>
      <c r="F453" s="6" t="s">
        <v>119</v>
      </c>
      <c r="G453" s="7">
        <v>1</v>
      </c>
      <c r="H453" s="9">
        <v>25</v>
      </c>
      <c r="I453" s="9">
        <v>45</v>
      </c>
      <c r="J453" s="9">
        <v>25</v>
      </c>
      <c r="K453" s="9">
        <v>45</v>
      </c>
      <c r="L453" s="9">
        <v>20</v>
      </c>
      <c r="M453" s="6" t="s">
        <v>1028</v>
      </c>
      <c r="N453" s="6">
        <v>1</v>
      </c>
      <c r="O453" s="7">
        <f t="shared" si="14"/>
        <v>29</v>
      </c>
      <c r="P453" s="6" t="s">
        <v>123</v>
      </c>
      <c r="Q453" t="str">
        <f t="shared" si="15"/>
        <v>Jul-2025</v>
      </c>
    </row>
    <row r="454" spans="1:17">
      <c r="A454" s="7" t="s">
        <v>588</v>
      </c>
      <c r="B454" s="3" t="s">
        <v>76</v>
      </c>
      <c r="C454" s="6" t="s">
        <v>103</v>
      </c>
      <c r="D454" s="6" t="s">
        <v>995</v>
      </c>
      <c r="E454" s="6" t="s">
        <v>115</v>
      </c>
      <c r="F454" s="6" t="s">
        <v>119</v>
      </c>
      <c r="G454" s="7">
        <v>7</v>
      </c>
      <c r="H454" s="9">
        <v>6</v>
      </c>
      <c r="I454" s="9">
        <v>12</v>
      </c>
      <c r="J454" s="9">
        <v>42</v>
      </c>
      <c r="K454" s="9">
        <v>84</v>
      </c>
      <c r="L454" s="9">
        <v>42</v>
      </c>
      <c r="M454" s="6" t="s">
        <v>1027</v>
      </c>
      <c r="N454" s="6">
        <v>3</v>
      </c>
      <c r="O454" s="7">
        <f t="shared" si="14"/>
        <v>23</v>
      </c>
      <c r="P454" s="6" t="s">
        <v>122</v>
      </c>
      <c r="Q454" t="str">
        <f t="shared" si="15"/>
        <v>Jun-2025</v>
      </c>
    </row>
    <row r="455" spans="1:17">
      <c r="A455" s="7" t="s">
        <v>589</v>
      </c>
      <c r="B455" s="3" t="s">
        <v>85</v>
      </c>
      <c r="C455" s="6" t="s">
        <v>104</v>
      </c>
      <c r="D455" s="6" t="s">
        <v>715</v>
      </c>
      <c r="E455" s="6" t="s">
        <v>111</v>
      </c>
      <c r="F455" s="6" t="s">
        <v>118</v>
      </c>
      <c r="G455" s="7">
        <v>1</v>
      </c>
      <c r="H455" s="9">
        <v>10</v>
      </c>
      <c r="I455" s="9">
        <v>22</v>
      </c>
      <c r="J455" s="9">
        <v>10</v>
      </c>
      <c r="K455" s="9">
        <v>22</v>
      </c>
      <c r="L455" s="9">
        <v>12</v>
      </c>
      <c r="M455" s="6" t="s">
        <v>1029</v>
      </c>
      <c r="N455" s="6">
        <v>3</v>
      </c>
      <c r="O455" s="7">
        <f t="shared" si="14"/>
        <v>19</v>
      </c>
      <c r="P455" s="6" t="s">
        <v>121</v>
      </c>
      <c r="Q455" t="str">
        <f t="shared" si="15"/>
        <v>May-2025</v>
      </c>
    </row>
    <row r="456" spans="1:17">
      <c r="A456" s="7" t="s">
        <v>590</v>
      </c>
      <c r="B456" s="3" t="s">
        <v>92</v>
      </c>
      <c r="C456" s="6" t="s">
        <v>103</v>
      </c>
      <c r="D456" s="6" t="s">
        <v>996</v>
      </c>
      <c r="E456" s="6" t="s">
        <v>112</v>
      </c>
      <c r="F456" s="6" t="s">
        <v>118</v>
      </c>
      <c r="G456" s="7">
        <v>8</v>
      </c>
      <c r="H456" s="9">
        <v>12</v>
      </c>
      <c r="I456" s="9">
        <v>28</v>
      </c>
      <c r="J456" s="9">
        <v>96</v>
      </c>
      <c r="K456" s="9">
        <v>224</v>
      </c>
      <c r="L456" s="9">
        <v>128</v>
      </c>
      <c r="M456" s="6" t="s">
        <v>1029</v>
      </c>
      <c r="N456" s="6">
        <v>3</v>
      </c>
      <c r="O456" s="7">
        <f t="shared" si="14"/>
        <v>27</v>
      </c>
      <c r="P456" s="6" t="s">
        <v>122</v>
      </c>
      <c r="Q456" t="str">
        <f t="shared" si="15"/>
        <v>Jul-2025</v>
      </c>
    </row>
    <row r="457" spans="1:17">
      <c r="A457" s="7" t="s">
        <v>591</v>
      </c>
      <c r="B457" s="3" t="s">
        <v>92</v>
      </c>
      <c r="C457" s="6" t="s">
        <v>103</v>
      </c>
      <c r="D457" s="6" t="s">
        <v>997</v>
      </c>
      <c r="E457" s="6" t="s">
        <v>114</v>
      </c>
      <c r="F457" s="6" t="s">
        <v>119</v>
      </c>
      <c r="G457" s="7">
        <v>3</v>
      </c>
      <c r="H457" s="9">
        <v>20</v>
      </c>
      <c r="I457" s="9">
        <v>35</v>
      </c>
      <c r="J457" s="9">
        <v>60</v>
      </c>
      <c r="K457" s="9">
        <v>105</v>
      </c>
      <c r="L457" s="9">
        <v>45</v>
      </c>
      <c r="M457" s="6" t="s">
        <v>1028</v>
      </c>
      <c r="N457" s="6">
        <v>5</v>
      </c>
      <c r="O457" s="7">
        <f t="shared" si="14"/>
        <v>27</v>
      </c>
      <c r="P457" s="6" t="s">
        <v>123</v>
      </c>
      <c r="Q457" t="str">
        <f t="shared" si="15"/>
        <v>Jul-2025</v>
      </c>
    </row>
    <row r="458" spans="1:17">
      <c r="A458" s="7" t="s">
        <v>592</v>
      </c>
      <c r="B458" s="3" t="s">
        <v>35</v>
      </c>
      <c r="C458" s="6" t="s">
        <v>104</v>
      </c>
      <c r="D458" s="6" t="s">
        <v>998</v>
      </c>
      <c r="E458" s="6" t="s">
        <v>107</v>
      </c>
      <c r="F458" s="6" t="s">
        <v>118</v>
      </c>
      <c r="G458" s="7">
        <v>4</v>
      </c>
      <c r="H458" s="9">
        <v>10</v>
      </c>
      <c r="I458" s="9">
        <v>22</v>
      </c>
      <c r="J458" s="9">
        <v>40</v>
      </c>
      <c r="K458" s="9">
        <v>88</v>
      </c>
      <c r="L458" s="9">
        <v>48</v>
      </c>
      <c r="M458" s="6" t="s">
        <v>1028</v>
      </c>
      <c r="N458" s="6">
        <v>4</v>
      </c>
      <c r="O458" s="7">
        <f t="shared" si="14"/>
        <v>28</v>
      </c>
      <c r="P458" s="6" t="s">
        <v>121</v>
      </c>
      <c r="Q458" t="str">
        <f t="shared" si="15"/>
        <v>Jul-2025</v>
      </c>
    </row>
    <row r="459" spans="1:17">
      <c r="A459" s="7" t="s">
        <v>593</v>
      </c>
      <c r="B459" s="3" t="s">
        <v>26</v>
      </c>
      <c r="C459" s="6" t="s">
        <v>105</v>
      </c>
      <c r="D459" s="6" t="s">
        <v>847</v>
      </c>
      <c r="E459" s="6" t="s">
        <v>108</v>
      </c>
      <c r="F459" s="6" t="s">
        <v>119</v>
      </c>
      <c r="G459" s="7">
        <v>4</v>
      </c>
      <c r="H459" s="9">
        <v>25</v>
      </c>
      <c r="I459" s="9">
        <v>45</v>
      </c>
      <c r="J459" s="9">
        <v>100</v>
      </c>
      <c r="K459" s="9">
        <v>180</v>
      </c>
      <c r="L459" s="9">
        <v>80</v>
      </c>
      <c r="M459" s="6" t="s">
        <v>1027</v>
      </c>
      <c r="N459" s="6">
        <v>5</v>
      </c>
      <c r="O459" s="7">
        <f t="shared" si="14"/>
        <v>19</v>
      </c>
      <c r="P459" s="6" t="s">
        <v>121</v>
      </c>
      <c r="Q459" t="str">
        <f t="shared" si="15"/>
        <v>May-2025</v>
      </c>
    </row>
    <row r="460" spans="1:17">
      <c r="A460" s="7" t="s">
        <v>594</v>
      </c>
      <c r="B460" s="3" t="s">
        <v>14</v>
      </c>
      <c r="C460" s="6" t="s">
        <v>104</v>
      </c>
      <c r="D460" s="6" t="s">
        <v>858</v>
      </c>
      <c r="E460" s="6" t="s">
        <v>112</v>
      </c>
      <c r="F460" s="6" t="s">
        <v>118</v>
      </c>
      <c r="G460" s="7">
        <v>6</v>
      </c>
      <c r="H460" s="9">
        <v>12</v>
      </c>
      <c r="I460" s="9">
        <v>28</v>
      </c>
      <c r="J460" s="9">
        <v>72</v>
      </c>
      <c r="K460" s="9">
        <v>168</v>
      </c>
      <c r="L460" s="9">
        <v>96</v>
      </c>
      <c r="M460" s="6" t="s">
        <v>1027</v>
      </c>
      <c r="N460" s="6">
        <v>3</v>
      </c>
      <c r="O460" s="7">
        <f t="shared" si="14"/>
        <v>27</v>
      </c>
      <c r="P460" s="6" t="s">
        <v>122</v>
      </c>
      <c r="Q460" t="str">
        <f t="shared" si="15"/>
        <v>Jun-2025</v>
      </c>
    </row>
    <row r="461" spans="1:17">
      <c r="A461" s="7" t="s">
        <v>595</v>
      </c>
      <c r="B461" s="3" t="s">
        <v>83</v>
      </c>
      <c r="C461" s="6" t="s">
        <v>105</v>
      </c>
      <c r="D461" s="6" t="s">
        <v>999</v>
      </c>
      <c r="E461" s="6" t="s">
        <v>110</v>
      </c>
      <c r="F461" s="6" t="s">
        <v>120</v>
      </c>
      <c r="G461" s="7">
        <v>1</v>
      </c>
      <c r="H461" s="9">
        <v>5</v>
      </c>
      <c r="I461" s="9">
        <v>10</v>
      </c>
      <c r="J461" s="9">
        <v>5</v>
      </c>
      <c r="K461" s="9">
        <v>10</v>
      </c>
      <c r="L461" s="9">
        <v>5</v>
      </c>
      <c r="M461" s="6" t="s">
        <v>1027</v>
      </c>
      <c r="N461" s="6">
        <v>3</v>
      </c>
      <c r="O461" s="7">
        <f t="shared" si="14"/>
        <v>23</v>
      </c>
      <c r="P461" s="6" t="s">
        <v>123</v>
      </c>
      <c r="Q461" t="str">
        <f t="shared" si="15"/>
        <v>Jun-2025</v>
      </c>
    </row>
    <row r="462" spans="1:17">
      <c r="A462" s="7" t="s">
        <v>596</v>
      </c>
      <c r="B462" s="3" t="s">
        <v>73</v>
      </c>
      <c r="C462" s="6" t="s">
        <v>105</v>
      </c>
      <c r="D462" s="6" t="s">
        <v>1000</v>
      </c>
      <c r="E462" s="6" t="s">
        <v>113</v>
      </c>
      <c r="F462" s="6" t="s">
        <v>119</v>
      </c>
      <c r="G462" s="7">
        <v>9</v>
      </c>
      <c r="H462" s="9">
        <v>8</v>
      </c>
      <c r="I462" s="9">
        <v>20</v>
      </c>
      <c r="J462" s="9">
        <v>72</v>
      </c>
      <c r="K462" s="9">
        <v>180</v>
      </c>
      <c r="L462" s="9">
        <v>108</v>
      </c>
      <c r="M462" s="6" t="s">
        <v>1029</v>
      </c>
      <c r="N462" s="6">
        <v>4</v>
      </c>
      <c r="O462" s="7">
        <f t="shared" si="14"/>
        <v>24</v>
      </c>
      <c r="P462" s="6" t="s">
        <v>122</v>
      </c>
      <c r="Q462" t="str">
        <f t="shared" si="15"/>
        <v>Jun-2025</v>
      </c>
    </row>
    <row r="463" spans="1:17">
      <c r="A463" s="7" t="s">
        <v>597</v>
      </c>
      <c r="B463" s="3" t="s">
        <v>16</v>
      </c>
      <c r="C463" s="6" t="s">
        <v>105</v>
      </c>
      <c r="D463" s="6" t="s">
        <v>706</v>
      </c>
      <c r="E463" s="6" t="s">
        <v>112</v>
      </c>
      <c r="F463" s="6" t="s">
        <v>118</v>
      </c>
      <c r="G463" s="7">
        <v>1</v>
      </c>
      <c r="H463" s="9">
        <v>12</v>
      </c>
      <c r="I463" s="9">
        <v>28</v>
      </c>
      <c r="J463" s="9">
        <v>12</v>
      </c>
      <c r="K463" s="9">
        <v>28</v>
      </c>
      <c r="L463" s="9">
        <v>16</v>
      </c>
      <c r="M463" s="6" t="s">
        <v>1029</v>
      </c>
      <c r="N463" s="6">
        <v>2</v>
      </c>
      <c r="O463" s="7">
        <f t="shared" si="14"/>
        <v>27</v>
      </c>
      <c r="P463" s="6" t="s">
        <v>123</v>
      </c>
      <c r="Q463" t="str">
        <f t="shared" si="15"/>
        <v>Jul-2025</v>
      </c>
    </row>
    <row r="464" spans="1:17">
      <c r="A464" s="7" t="s">
        <v>598</v>
      </c>
      <c r="B464" s="3" t="s">
        <v>100</v>
      </c>
      <c r="C464" s="6" t="s">
        <v>103</v>
      </c>
      <c r="D464" s="6" t="s">
        <v>1001</v>
      </c>
      <c r="E464" s="6" t="s">
        <v>113</v>
      </c>
      <c r="F464" s="6" t="s">
        <v>119</v>
      </c>
      <c r="G464" s="7">
        <v>10</v>
      </c>
      <c r="H464" s="9">
        <v>8</v>
      </c>
      <c r="I464" s="9">
        <v>20</v>
      </c>
      <c r="J464" s="9">
        <v>80</v>
      </c>
      <c r="K464" s="9">
        <v>200</v>
      </c>
      <c r="L464" s="9">
        <v>120</v>
      </c>
      <c r="M464" s="6" t="s">
        <v>1027</v>
      </c>
      <c r="N464" s="6">
        <v>2</v>
      </c>
      <c r="O464" s="7">
        <f t="shared" si="14"/>
        <v>22</v>
      </c>
      <c r="P464" s="6" t="s">
        <v>122</v>
      </c>
      <c r="Q464" t="str">
        <f t="shared" si="15"/>
        <v>Jun-2025</v>
      </c>
    </row>
    <row r="465" spans="1:17">
      <c r="A465" s="7" t="s">
        <v>599</v>
      </c>
      <c r="B465" s="3" t="s">
        <v>42</v>
      </c>
      <c r="C465" s="6" t="s">
        <v>104</v>
      </c>
      <c r="D465" s="6" t="s">
        <v>1002</v>
      </c>
      <c r="E465" s="6" t="s">
        <v>112</v>
      </c>
      <c r="F465" s="6" t="s">
        <v>118</v>
      </c>
      <c r="G465" s="7">
        <v>8</v>
      </c>
      <c r="H465" s="9">
        <v>12</v>
      </c>
      <c r="I465" s="9">
        <v>28</v>
      </c>
      <c r="J465" s="9">
        <v>96</v>
      </c>
      <c r="K465" s="9">
        <v>224</v>
      </c>
      <c r="L465" s="9">
        <v>128</v>
      </c>
      <c r="M465" s="6" t="s">
        <v>1028</v>
      </c>
      <c r="N465" s="6">
        <v>4</v>
      </c>
      <c r="O465" s="7">
        <f t="shared" si="14"/>
        <v>29</v>
      </c>
      <c r="P465" s="6" t="s">
        <v>123</v>
      </c>
      <c r="Q465" t="str">
        <f t="shared" si="15"/>
        <v>Jul-2025</v>
      </c>
    </row>
    <row r="466" spans="1:17">
      <c r="A466" s="7" t="s">
        <v>600</v>
      </c>
      <c r="B466" s="3" t="s">
        <v>48</v>
      </c>
      <c r="C466" s="6" t="s">
        <v>103</v>
      </c>
      <c r="D466" s="6" t="s">
        <v>1003</v>
      </c>
      <c r="E466" s="6" t="s">
        <v>108</v>
      </c>
      <c r="F466" s="6" t="s">
        <v>119</v>
      </c>
      <c r="G466" s="7">
        <v>2</v>
      </c>
      <c r="H466" s="9">
        <v>25</v>
      </c>
      <c r="I466" s="9">
        <v>45</v>
      </c>
      <c r="J466" s="9">
        <v>50</v>
      </c>
      <c r="K466" s="9">
        <v>90</v>
      </c>
      <c r="L466" s="9">
        <v>40</v>
      </c>
      <c r="M466" s="6" t="s">
        <v>1029</v>
      </c>
      <c r="N466" s="6">
        <v>5</v>
      </c>
      <c r="O466" s="7">
        <f t="shared" si="14"/>
        <v>21</v>
      </c>
      <c r="P466" s="6" t="s">
        <v>121</v>
      </c>
      <c r="Q466" t="str">
        <f t="shared" si="15"/>
        <v>May-2025</v>
      </c>
    </row>
    <row r="467" spans="1:17">
      <c r="A467" s="7" t="s">
        <v>601</v>
      </c>
      <c r="B467" s="3" t="s">
        <v>19</v>
      </c>
      <c r="C467" s="6" t="s">
        <v>104</v>
      </c>
      <c r="D467" s="6" t="s">
        <v>876</v>
      </c>
      <c r="E467" s="6" t="s">
        <v>116</v>
      </c>
      <c r="F467" s="6" t="s">
        <v>120</v>
      </c>
      <c r="G467" s="7">
        <v>5</v>
      </c>
      <c r="H467" s="9">
        <v>6</v>
      </c>
      <c r="I467" s="9">
        <v>14</v>
      </c>
      <c r="J467" s="9">
        <v>30</v>
      </c>
      <c r="K467" s="9">
        <v>70</v>
      </c>
      <c r="L467" s="9">
        <v>40</v>
      </c>
      <c r="M467" s="6" t="s">
        <v>1028</v>
      </c>
      <c r="N467" s="6">
        <v>5</v>
      </c>
      <c r="O467" s="7">
        <f t="shared" si="14"/>
        <v>18</v>
      </c>
      <c r="P467" s="6" t="s">
        <v>123</v>
      </c>
      <c r="Q467" t="str">
        <f t="shared" si="15"/>
        <v>Apr-2025</v>
      </c>
    </row>
    <row r="468" spans="1:17">
      <c r="A468" s="7" t="s">
        <v>602</v>
      </c>
      <c r="B468" s="3" t="s">
        <v>43</v>
      </c>
      <c r="C468" s="6" t="s">
        <v>103</v>
      </c>
      <c r="D468" s="6" t="s">
        <v>658</v>
      </c>
      <c r="E468" s="6" t="s">
        <v>110</v>
      </c>
      <c r="F468" s="6" t="s">
        <v>120</v>
      </c>
      <c r="G468" s="7">
        <v>3</v>
      </c>
      <c r="H468" s="9">
        <v>5</v>
      </c>
      <c r="I468" s="9">
        <v>10</v>
      </c>
      <c r="J468" s="9">
        <v>15</v>
      </c>
      <c r="K468" s="9">
        <v>30</v>
      </c>
      <c r="L468" s="9">
        <v>15</v>
      </c>
      <c r="M468" s="6" t="s">
        <v>1028</v>
      </c>
      <c r="N468" s="6">
        <v>3</v>
      </c>
      <c r="O468" s="7">
        <f t="shared" si="14"/>
        <v>22</v>
      </c>
      <c r="P468" s="6" t="s">
        <v>121</v>
      </c>
      <c r="Q468" t="str">
        <f t="shared" si="15"/>
        <v>May-2025</v>
      </c>
    </row>
    <row r="469" spans="1:17">
      <c r="A469" s="7" t="s">
        <v>603</v>
      </c>
      <c r="B469" s="3" t="s">
        <v>82</v>
      </c>
      <c r="C469" s="6" t="s">
        <v>105</v>
      </c>
      <c r="D469" s="6" t="s">
        <v>767</v>
      </c>
      <c r="E469" s="6" t="s">
        <v>115</v>
      </c>
      <c r="F469" s="6" t="s">
        <v>119</v>
      </c>
      <c r="G469" s="7">
        <v>4</v>
      </c>
      <c r="H469" s="9">
        <v>6</v>
      </c>
      <c r="I469" s="9">
        <v>12</v>
      </c>
      <c r="J469" s="9">
        <v>24</v>
      </c>
      <c r="K469" s="9">
        <v>48</v>
      </c>
      <c r="L469" s="9">
        <v>24</v>
      </c>
      <c r="M469" s="6" t="s">
        <v>1027</v>
      </c>
      <c r="N469" s="6">
        <v>3</v>
      </c>
      <c r="O469" s="7">
        <f t="shared" si="14"/>
        <v>26</v>
      </c>
      <c r="P469" s="6" t="s">
        <v>121</v>
      </c>
      <c r="Q469" t="str">
        <f t="shared" si="15"/>
        <v>Jun-2025</v>
      </c>
    </row>
    <row r="470" spans="1:17">
      <c r="A470" s="7" t="s">
        <v>604</v>
      </c>
      <c r="B470" s="3" t="s">
        <v>38</v>
      </c>
      <c r="C470" s="6" t="s">
        <v>104</v>
      </c>
      <c r="D470" s="6" t="s">
        <v>1004</v>
      </c>
      <c r="E470" s="6" t="s">
        <v>114</v>
      </c>
      <c r="F470" s="6" t="s">
        <v>119</v>
      </c>
      <c r="G470" s="7">
        <v>9</v>
      </c>
      <c r="H470" s="9">
        <v>20</v>
      </c>
      <c r="I470" s="9">
        <v>35</v>
      </c>
      <c r="J470" s="9">
        <v>180</v>
      </c>
      <c r="K470" s="9">
        <v>315</v>
      </c>
      <c r="L470" s="9">
        <v>135</v>
      </c>
      <c r="M470" s="6" t="s">
        <v>1029</v>
      </c>
      <c r="N470" s="6">
        <v>4</v>
      </c>
      <c r="O470" s="7">
        <f t="shared" si="14"/>
        <v>25</v>
      </c>
      <c r="P470" s="6" t="s">
        <v>123</v>
      </c>
      <c r="Q470" t="str">
        <f t="shared" si="15"/>
        <v>Jun-2025</v>
      </c>
    </row>
    <row r="471" spans="1:17">
      <c r="A471" s="7" t="s">
        <v>605</v>
      </c>
      <c r="B471" s="3" t="s">
        <v>65</v>
      </c>
      <c r="C471" s="6" t="s">
        <v>103</v>
      </c>
      <c r="D471" s="6" t="s">
        <v>1005</v>
      </c>
      <c r="E471" s="6" t="s">
        <v>112</v>
      </c>
      <c r="F471" s="6" t="s">
        <v>118</v>
      </c>
      <c r="G471" s="7">
        <v>1</v>
      </c>
      <c r="H471" s="9">
        <v>12</v>
      </c>
      <c r="I471" s="9">
        <v>28</v>
      </c>
      <c r="J471" s="9">
        <v>12</v>
      </c>
      <c r="K471" s="9">
        <v>28</v>
      </c>
      <c r="L471" s="9">
        <v>16</v>
      </c>
      <c r="M471" s="6" t="s">
        <v>1027</v>
      </c>
      <c r="N471" s="6">
        <v>3</v>
      </c>
      <c r="O471" s="7">
        <f t="shared" si="14"/>
        <v>29</v>
      </c>
      <c r="P471" s="6" t="s">
        <v>123</v>
      </c>
      <c r="Q471" t="str">
        <f t="shared" si="15"/>
        <v>Jul-2025</v>
      </c>
    </row>
    <row r="472" spans="1:17">
      <c r="A472" s="7" t="s">
        <v>606</v>
      </c>
      <c r="B472" s="3" t="s">
        <v>37</v>
      </c>
      <c r="C472" s="6" t="s">
        <v>104</v>
      </c>
      <c r="D472" s="6" t="s">
        <v>1006</v>
      </c>
      <c r="E472" s="6" t="s">
        <v>110</v>
      </c>
      <c r="F472" s="6" t="s">
        <v>120</v>
      </c>
      <c r="G472" s="7">
        <v>4</v>
      </c>
      <c r="H472" s="9">
        <v>5</v>
      </c>
      <c r="I472" s="9">
        <v>10</v>
      </c>
      <c r="J472" s="9">
        <v>20</v>
      </c>
      <c r="K472" s="9">
        <v>40</v>
      </c>
      <c r="L472" s="9">
        <v>20</v>
      </c>
      <c r="M472" s="6" t="s">
        <v>1029</v>
      </c>
      <c r="N472" s="6">
        <v>5</v>
      </c>
      <c r="O472" s="7">
        <f t="shared" si="14"/>
        <v>18</v>
      </c>
      <c r="P472" s="6" t="s">
        <v>122</v>
      </c>
      <c r="Q472" t="str">
        <f t="shared" si="15"/>
        <v>May-2025</v>
      </c>
    </row>
    <row r="473" spans="1:17">
      <c r="A473" s="7" t="s">
        <v>607</v>
      </c>
      <c r="B473" s="3" t="s">
        <v>79</v>
      </c>
      <c r="C473" s="6" t="s">
        <v>103</v>
      </c>
      <c r="D473" s="6" t="s">
        <v>992</v>
      </c>
      <c r="E473" s="6" t="s">
        <v>108</v>
      </c>
      <c r="F473" s="6" t="s">
        <v>119</v>
      </c>
      <c r="G473" s="7">
        <v>10</v>
      </c>
      <c r="H473" s="9">
        <v>25</v>
      </c>
      <c r="I473" s="9">
        <v>45</v>
      </c>
      <c r="J473" s="9">
        <v>250</v>
      </c>
      <c r="K473" s="9">
        <v>450</v>
      </c>
      <c r="L473" s="9">
        <v>200</v>
      </c>
      <c r="M473" s="6" t="s">
        <v>1029</v>
      </c>
      <c r="N473" s="6">
        <v>4</v>
      </c>
      <c r="O473" s="7">
        <f t="shared" si="14"/>
        <v>24</v>
      </c>
      <c r="P473" s="6" t="s">
        <v>122</v>
      </c>
      <c r="Q473" t="str">
        <f t="shared" si="15"/>
        <v>Jun-2025</v>
      </c>
    </row>
    <row r="474" spans="1:17">
      <c r="A474" s="7" t="s">
        <v>608</v>
      </c>
      <c r="B474" s="3" t="s">
        <v>17</v>
      </c>
      <c r="C474" s="6" t="s">
        <v>104</v>
      </c>
      <c r="D474" s="6" t="s">
        <v>651</v>
      </c>
      <c r="E474" s="6" t="s">
        <v>113</v>
      </c>
      <c r="F474" s="6" t="s">
        <v>119</v>
      </c>
      <c r="G474" s="7">
        <v>4</v>
      </c>
      <c r="H474" s="9">
        <v>8</v>
      </c>
      <c r="I474" s="9">
        <v>20</v>
      </c>
      <c r="J474" s="9">
        <v>32</v>
      </c>
      <c r="K474" s="9">
        <v>80</v>
      </c>
      <c r="L474" s="9">
        <v>48</v>
      </c>
      <c r="M474" s="6" t="s">
        <v>1029</v>
      </c>
      <c r="N474" s="6">
        <v>2</v>
      </c>
      <c r="O474" s="7">
        <f t="shared" si="14"/>
        <v>22</v>
      </c>
      <c r="P474" s="6" t="s">
        <v>121</v>
      </c>
      <c r="Q474" t="str">
        <f t="shared" si="15"/>
        <v>May-2025</v>
      </c>
    </row>
    <row r="475" spans="1:17">
      <c r="A475" s="7" t="s">
        <v>609</v>
      </c>
      <c r="B475" s="3" t="s">
        <v>76</v>
      </c>
      <c r="C475" s="6" t="s">
        <v>105</v>
      </c>
      <c r="D475" s="6" t="s">
        <v>1007</v>
      </c>
      <c r="E475" s="6" t="s">
        <v>117</v>
      </c>
      <c r="F475" s="6" t="s">
        <v>120</v>
      </c>
      <c r="G475" s="7">
        <v>6</v>
      </c>
      <c r="H475" s="9">
        <v>18</v>
      </c>
      <c r="I475" s="9">
        <v>40</v>
      </c>
      <c r="J475" s="9">
        <v>108</v>
      </c>
      <c r="K475" s="9">
        <v>240</v>
      </c>
      <c r="L475" s="9">
        <v>132</v>
      </c>
      <c r="M475" s="6" t="s">
        <v>1029</v>
      </c>
      <c r="N475" s="6">
        <v>3</v>
      </c>
      <c r="O475" s="7">
        <f t="shared" si="14"/>
        <v>23</v>
      </c>
      <c r="P475" s="6" t="s">
        <v>121</v>
      </c>
      <c r="Q475" t="str">
        <f t="shared" si="15"/>
        <v>Jun-2025</v>
      </c>
    </row>
    <row r="476" spans="1:17">
      <c r="A476" s="7" t="s">
        <v>610</v>
      </c>
      <c r="B476" s="3" t="s">
        <v>72</v>
      </c>
      <c r="C476" s="6" t="s">
        <v>104</v>
      </c>
      <c r="D476" s="6" t="s">
        <v>1008</v>
      </c>
      <c r="E476" s="6" t="s">
        <v>112</v>
      </c>
      <c r="F476" s="6" t="s">
        <v>118</v>
      </c>
      <c r="G476" s="7">
        <v>7</v>
      </c>
      <c r="H476" s="9">
        <v>12</v>
      </c>
      <c r="I476" s="9">
        <v>28</v>
      </c>
      <c r="J476" s="9">
        <v>84</v>
      </c>
      <c r="K476" s="9">
        <v>196</v>
      </c>
      <c r="L476" s="9">
        <v>112</v>
      </c>
      <c r="M476" s="6" t="s">
        <v>1027</v>
      </c>
      <c r="N476" s="6">
        <v>4</v>
      </c>
      <c r="O476" s="7">
        <f t="shared" si="14"/>
        <v>19</v>
      </c>
      <c r="P476" s="6" t="s">
        <v>123</v>
      </c>
      <c r="Q476" t="str">
        <f t="shared" si="15"/>
        <v>May-2025</v>
      </c>
    </row>
    <row r="477" spans="1:17">
      <c r="A477" s="7" t="s">
        <v>611</v>
      </c>
      <c r="B477" s="3" t="s">
        <v>85</v>
      </c>
      <c r="C477" s="6" t="s">
        <v>103</v>
      </c>
      <c r="D477" s="6" t="s">
        <v>1009</v>
      </c>
      <c r="E477" s="6" t="s">
        <v>109</v>
      </c>
      <c r="F477" s="6" t="s">
        <v>120</v>
      </c>
      <c r="G477" s="7">
        <v>9</v>
      </c>
      <c r="H477" s="9">
        <v>15</v>
      </c>
      <c r="I477" s="9">
        <v>30</v>
      </c>
      <c r="J477" s="9">
        <v>135</v>
      </c>
      <c r="K477" s="9">
        <v>270</v>
      </c>
      <c r="L477" s="9">
        <v>135</v>
      </c>
      <c r="M477" s="6" t="s">
        <v>1029</v>
      </c>
      <c r="N477" s="6">
        <v>4</v>
      </c>
      <c r="O477" s="7">
        <f t="shared" si="14"/>
        <v>19</v>
      </c>
      <c r="P477" s="6" t="s">
        <v>121</v>
      </c>
      <c r="Q477" t="str">
        <f t="shared" si="15"/>
        <v>May-2025</v>
      </c>
    </row>
    <row r="478" spans="1:17">
      <c r="A478" s="7" t="s">
        <v>612</v>
      </c>
      <c r="B478" s="3" t="s">
        <v>46</v>
      </c>
      <c r="C478" s="6" t="s">
        <v>105</v>
      </c>
      <c r="D478" s="6" t="s">
        <v>1010</v>
      </c>
      <c r="E478" s="6" t="s">
        <v>112</v>
      </c>
      <c r="F478" s="6" t="s">
        <v>118</v>
      </c>
      <c r="G478" s="7">
        <v>3</v>
      </c>
      <c r="H478" s="9">
        <v>12</v>
      </c>
      <c r="I478" s="9">
        <v>28</v>
      </c>
      <c r="J478" s="9">
        <v>36</v>
      </c>
      <c r="K478" s="9">
        <v>84</v>
      </c>
      <c r="L478" s="9">
        <v>48</v>
      </c>
      <c r="M478" s="6" t="s">
        <v>1027</v>
      </c>
      <c r="N478" s="6">
        <v>5</v>
      </c>
      <c r="O478" s="7">
        <f t="shared" si="14"/>
        <v>19</v>
      </c>
      <c r="P478" s="6" t="s">
        <v>123</v>
      </c>
      <c r="Q478" t="str">
        <f t="shared" si="15"/>
        <v>May-2025</v>
      </c>
    </row>
    <row r="479" spans="1:17">
      <c r="A479" s="7" t="s">
        <v>613</v>
      </c>
      <c r="B479" s="3" t="s">
        <v>91</v>
      </c>
      <c r="C479" s="6" t="s">
        <v>103</v>
      </c>
      <c r="D479" s="6" t="s">
        <v>1011</v>
      </c>
      <c r="E479" s="6" t="s">
        <v>110</v>
      </c>
      <c r="F479" s="6" t="s">
        <v>120</v>
      </c>
      <c r="G479" s="7">
        <v>8</v>
      </c>
      <c r="H479" s="9">
        <v>5</v>
      </c>
      <c r="I479" s="9">
        <v>10</v>
      </c>
      <c r="J479" s="9">
        <v>40</v>
      </c>
      <c r="K479" s="9">
        <v>80</v>
      </c>
      <c r="L479" s="9">
        <v>40</v>
      </c>
      <c r="M479" s="6" t="s">
        <v>1029</v>
      </c>
      <c r="N479" s="6">
        <v>4</v>
      </c>
      <c r="O479" s="7">
        <f t="shared" si="14"/>
        <v>26</v>
      </c>
      <c r="P479" s="6" t="s">
        <v>122</v>
      </c>
      <c r="Q479" t="str">
        <f t="shared" si="15"/>
        <v>Jun-2025</v>
      </c>
    </row>
    <row r="480" spans="1:17">
      <c r="A480" s="7" t="s">
        <v>614</v>
      </c>
      <c r="B480" s="3" t="s">
        <v>69</v>
      </c>
      <c r="C480" s="6" t="s">
        <v>104</v>
      </c>
      <c r="D480" s="6" t="s">
        <v>869</v>
      </c>
      <c r="E480" s="6" t="s">
        <v>117</v>
      </c>
      <c r="F480" s="6" t="s">
        <v>120</v>
      </c>
      <c r="G480" s="7">
        <v>8</v>
      </c>
      <c r="H480" s="9">
        <v>18</v>
      </c>
      <c r="I480" s="9">
        <v>40</v>
      </c>
      <c r="J480" s="9">
        <v>144</v>
      </c>
      <c r="K480" s="9">
        <v>320</v>
      </c>
      <c r="L480" s="9">
        <v>176</v>
      </c>
      <c r="M480" s="6" t="s">
        <v>1027</v>
      </c>
      <c r="N480" s="6">
        <v>4</v>
      </c>
      <c r="O480" s="7">
        <f t="shared" si="14"/>
        <v>27</v>
      </c>
      <c r="P480" s="6" t="s">
        <v>123</v>
      </c>
      <c r="Q480" t="str">
        <f t="shared" si="15"/>
        <v>Jul-2025</v>
      </c>
    </row>
    <row r="481" spans="1:17">
      <c r="A481" s="7" t="s">
        <v>615</v>
      </c>
      <c r="B481" s="3" t="s">
        <v>84</v>
      </c>
      <c r="C481" s="6" t="s">
        <v>103</v>
      </c>
      <c r="D481" s="6" t="s">
        <v>650</v>
      </c>
      <c r="E481" s="6" t="s">
        <v>109</v>
      </c>
      <c r="F481" s="6" t="s">
        <v>120</v>
      </c>
      <c r="G481" s="7">
        <v>3</v>
      </c>
      <c r="H481" s="9">
        <v>15</v>
      </c>
      <c r="I481" s="9">
        <v>30</v>
      </c>
      <c r="J481" s="9">
        <v>45</v>
      </c>
      <c r="K481" s="9">
        <v>90</v>
      </c>
      <c r="L481" s="9">
        <v>45</v>
      </c>
      <c r="M481" s="6" t="s">
        <v>1028</v>
      </c>
      <c r="N481" s="6">
        <v>5</v>
      </c>
      <c r="O481" s="7">
        <f t="shared" si="14"/>
        <v>22</v>
      </c>
      <c r="P481" s="6" t="s">
        <v>123</v>
      </c>
      <c r="Q481" t="str">
        <f t="shared" si="15"/>
        <v>May-2025</v>
      </c>
    </row>
    <row r="482" spans="1:17">
      <c r="A482" s="7" t="s">
        <v>616</v>
      </c>
      <c r="B482" s="3" t="s">
        <v>97</v>
      </c>
      <c r="C482" s="6" t="s">
        <v>104</v>
      </c>
      <c r="D482" s="6" t="s">
        <v>983</v>
      </c>
      <c r="E482" s="6" t="s">
        <v>112</v>
      </c>
      <c r="F482" s="6" t="s">
        <v>118</v>
      </c>
      <c r="G482" s="7">
        <v>10</v>
      </c>
      <c r="H482" s="9">
        <v>12</v>
      </c>
      <c r="I482" s="9">
        <v>28</v>
      </c>
      <c r="J482" s="9">
        <v>120</v>
      </c>
      <c r="K482" s="9">
        <v>280</v>
      </c>
      <c r="L482" s="9">
        <v>160</v>
      </c>
      <c r="M482" s="6" t="s">
        <v>1029</v>
      </c>
      <c r="N482" s="6">
        <v>3</v>
      </c>
      <c r="O482" s="7">
        <f t="shared" si="14"/>
        <v>24</v>
      </c>
      <c r="P482" s="6" t="s">
        <v>123</v>
      </c>
      <c r="Q482" t="str">
        <f t="shared" si="15"/>
        <v>Jun-2025</v>
      </c>
    </row>
    <row r="483" spans="1:17">
      <c r="A483" s="7" t="s">
        <v>617</v>
      </c>
      <c r="B483" s="3" t="s">
        <v>58</v>
      </c>
      <c r="C483" s="6" t="s">
        <v>103</v>
      </c>
      <c r="D483" s="6" t="s">
        <v>1012</v>
      </c>
      <c r="E483" s="6" t="s">
        <v>113</v>
      </c>
      <c r="F483" s="6" t="s">
        <v>119</v>
      </c>
      <c r="G483" s="7">
        <v>2</v>
      </c>
      <c r="H483" s="9">
        <v>8</v>
      </c>
      <c r="I483" s="9">
        <v>20</v>
      </c>
      <c r="J483" s="9">
        <v>16</v>
      </c>
      <c r="K483" s="9">
        <v>40</v>
      </c>
      <c r="L483" s="9">
        <v>24</v>
      </c>
      <c r="M483" s="6" t="s">
        <v>1027</v>
      </c>
      <c r="N483" s="6">
        <v>4</v>
      </c>
      <c r="O483" s="7">
        <f t="shared" si="14"/>
        <v>23</v>
      </c>
      <c r="P483" s="6" t="s">
        <v>122</v>
      </c>
      <c r="Q483" t="str">
        <f t="shared" si="15"/>
        <v>Jun-2025</v>
      </c>
    </row>
    <row r="484" spans="1:17">
      <c r="A484" s="7" t="s">
        <v>618</v>
      </c>
      <c r="B484" s="3" t="s">
        <v>75</v>
      </c>
      <c r="C484" s="6" t="s">
        <v>105</v>
      </c>
      <c r="D484" s="6" t="s">
        <v>1013</v>
      </c>
      <c r="E484" s="6" t="s">
        <v>112</v>
      </c>
      <c r="F484" s="6" t="s">
        <v>118</v>
      </c>
      <c r="G484" s="7">
        <v>9</v>
      </c>
      <c r="H484" s="9">
        <v>12</v>
      </c>
      <c r="I484" s="9">
        <v>28</v>
      </c>
      <c r="J484" s="9">
        <v>108</v>
      </c>
      <c r="K484" s="9">
        <v>252</v>
      </c>
      <c r="L484" s="9">
        <v>144</v>
      </c>
      <c r="M484" s="6" t="s">
        <v>1029</v>
      </c>
      <c r="N484" s="6">
        <v>2</v>
      </c>
      <c r="O484" s="7">
        <f t="shared" si="14"/>
        <v>30</v>
      </c>
      <c r="P484" s="6" t="s">
        <v>122</v>
      </c>
      <c r="Q484" t="str">
        <f t="shared" si="15"/>
        <v>Jul-2025</v>
      </c>
    </row>
    <row r="485" spans="1:17">
      <c r="A485" s="7" t="s">
        <v>619</v>
      </c>
      <c r="B485" s="3" t="s">
        <v>46</v>
      </c>
      <c r="C485" s="6" t="s">
        <v>104</v>
      </c>
      <c r="D485" s="6" t="s">
        <v>1014</v>
      </c>
      <c r="E485" s="6" t="s">
        <v>106</v>
      </c>
      <c r="F485" s="6" t="s">
        <v>118</v>
      </c>
      <c r="G485" s="7">
        <v>9</v>
      </c>
      <c r="H485" s="9">
        <v>12</v>
      </c>
      <c r="I485" s="9">
        <v>25</v>
      </c>
      <c r="J485" s="9">
        <v>108</v>
      </c>
      <c r="K485" s="9">
        <v>225</v>
      </c>
      <c r="L485" s="9">
        <v>117</v>
      </c>
      <c r="M485" s="6" t="s">
        <v>1028</v>
      </c>
      <c r="N485" s="6">
        <v>3</v>
      </c>
      <c r="O485" s="7">
        <f t="shared" si="14"/>
        <v>19</v>
      </c>
      <c r="P485" s="6" t="s">
        <v>121</v>
      </c>
      <c r="Q485" t="str">
        <f t="shared" si="15"/>
        <v>May-2025</v>
      </c>
    </row>
    <row r="486" spans="1:17">
      <c r="A486" s="7" t="s">
        <v>620</v>
      </c>
      <c r="B486" s="3" t="s">
        <v>53</v>
      </c>
      <c r="C486" s="6" t="s">
        <v>103</v>
      </c>
      <c r="D486" s="6" t="s">
        <v>1015</v>
      </c>
      <c r="E486" s="6" t="s">
        <v>106</v>
      </c>
      <c r="F486" s="6" t="s">
        <v>118</v>
      </c>
      <c r="G486" s="7">
        <v>8</v>
      </c>
      <c r="H486" s="9">
        <v>12</v>
      </c>
      <c r="I486" s="9">
        <v>25</v>
      </c>
      <c r="J486" s="9">
        <v>96</v>
      </c>
      <c r="K486" s="9">
        <v>200</v>
      </c>
      <c r="L486" s="9">
        <v>104</v>
      </c>
      <c r="M486" s="6" t="s">
        <v>1027</v>
      </c>
      <c r="N486" s="6">
        <v>5</v>
      </c>
      <c r="O486" s="7">
        <f t="shared" si="14"/>
        <v>19</v>
      </c>
      <c r="P486" s="6" t="s">
        <v>122</v>
      </c>
      <c r="Q486" t="str">
        <f t="shared" si="15"/>
        <v>May-2025</v>
      </c>
    </row>
    <row r="487" spans="1:17">
      <c r="A487" s="7" t="s">
        <v>621</v>
      </c>
      <c r="B487" s="3" t="s">
        <v>37</v>
      </c>
      <c r="C487" s="6" t="s">
        <v>105</v>
      </c>
      <c r="D487" s="6" t="s">
        <v>844</v>
      </c>
      <c r="E487" s="6" t="s">
        <v>112</v>
      </c>
      <c r="F487" s="6" t="s">
        <v>118</v>
      </c>
      <c r="G487" s="7">
        <v>10</v>
      </c>
      <c r="H487" s="9">
        <v>12</v>
      </c>
      <c r="I487" s="9">
        <v>28</v>
      </c>
      <c r="J487" s="9">
        <v>120</v>
      </c>
      <c r="K487" s="9">
        <v>280</v>
      </c>
      <c r="L487" s="9">
        <v>160</v>
      </c>
      <c r="M487" s="6" t="s">
        <v>1027</v>
      </c>
      <c r="N487" s="6">
        <v>4</v>
      </c>
      <c r="O487" s="7">
        <f t="shared" si="14"/>
        <v>18</v>
      </c>
      <c r="P487" s="6" t="s">
        <v>122</v>
      </c>
      <c r="Q487" t="str">
        <f t="shared" si="15"/>
        <v>May-2025</v>
      </c>
    </row>
    <row r="488" spans="1:17">
      <c r="A488" s="7" t="s">
        <v>622</v>
      </c>
      <c r="B488" s="3" t="s">
        <v>13</v>
      </c>
      <c r="C488" s="6" t="s">
        <v>103</v>
      </c>
      <c r="D488" s="6" t="s">
        <v>1016</v>
      </c>
      <c r="E488" s="6" t="s">
        <v>113</v>
      </c>
      <c r="F488" s="6" t="s">
        <v>119</v>
      </c>
      <c r="G488" s="7">
        <v>3</v>
      </c>
      <c r="H488" s="9">
        <v>8</v>
      </c>
      <c r="I488" s="9">
        <v>20</v>
      </c>
      <c r="J488" s="9">
        <v>24</v>
      </c>
      <c r="K488" s="9">
        <v>60</v>
      </c>
      <c r="L488" s="9">
        <v>36</v>
      </c>
      <c r="M488" s="6" t="s">
        <v>1028</v>
      </c>
      <c r="N488" s="6">
        <v>5</v>
      </c>
      <c r="O488" s="7">
        <f t="shared" si="14"/>
        <v>21</v>
      </c>
      <c r="P488" s="6" t="s">
        <v>122</v>
      </c>
      <c r="Q488" t="str">
        <f t="shared" si="15"/>
        <v>May-2025</v>
      </c>
    </row>
    <row r="489" spans="1:17">
      <c r="A489" s="7" t="s">
        <v>623</v>
      </c>
      <c r="B489" s="3" t="s">
        <v>90</v>
      </c>
      <c r="C489" s="6" t="s">
        <v>103</v>
      </c>
      <c r="D489" s="6" t="s">
        <v>1017</v>
      </c>
      <c r="E489" s="6" t="s">
        <v>110</v>
      </c>
      <c r="F489" s="6" t="s">
        <v>120</v>
      </c>
      <c r="G489" s="7">
        <v>8</v>
      </c>
      <c r="H489" s="9">
        <v>5</v>
      </c>
      <c r="I489" s="9">
        <v>10</v>
      </c>
      <c r="J489" s="9">
        <v>40</v>
      </c>
      <c r="K489" s="9">
        <v>80</v>
      </c>
      <c r="L489" s="9">
        <v>40</v>
      </c>
      <c r="M489" s="6" t="s">
        <v>1029</v>
      </c>
      <c r="N489" s="6">
        <v>1</v>
      </c>
      <c r="O489" s="7">
        <f t="shared" si="14"/>
        <v>28</v>
      </c>
      <c r="P489" s="6" t="s">
        <v>123</v>
      </c>
      <c r="Q489" t="str">
        <f t="shared" si="15"/>
        <v>Jul-2025</v>
      </c>
    </row>
    <row r="490" spans="1:17">
      <c r="A490" s="7" t="s">
        <v>624</v>
      </c>
      <c r="B490" s="3" t="s">
        <v>16</v>
      </c>
      <c r="C490" s="6" t="s">
        <v>105</v>
      </c>
      <c r="D490" s="6" t="s">
        <v>1018</v>
      </c>
      <c r="E490" s="6" t="s">
        <v>111</v>
      </c>
      <c r="F490" s="6" t="s">
        <v>118</v>
      </c>
      <c r="G490" s="7">
        <v>1</v>
      </c>
      <c r="H490" s="9">
        <v>10</v>
      </c>
      <c r="I490" s="9">
        <v>22</v>
      </c>
      <c r="J490" s="9">
        <v>10</v>
      </c>
      <c r="K490" s="9">
        <v>22</v>
      </c>
      <c r="L490" s="9">
        <v>12</v>
      </c>
      <c r="M490" s="6" t="s">
        <v>1027</v>
      </c>
      <c r="N490" s="6">
        <v>1</v>
      </c>
      <c r="O490" s="7">
        <f t="shared" si="14"/>
        <v>27</v>
      </c>
      <c r="P490" s="6" t="s">
        <v>122</v>
      </c>
      <c r="Q490" t="str">
        <f t="shared" si="15"/>
        <v>Jul-2025</v>
      </c>
    </row>
    <row r="491" spans="1:17">
      <c r="A491" s="7" t="s">
        <v>625</v>
      </c>
      <c r="B491" s="3" t="s">
        <v>72</v>
      </c>
      <c r="C491" s="6" t="s">
        <v>104</v>
      </c>
      <c r="D491" s="6" t="s">
        <v>1019</v>
      </c>
      <c r="E491" s="6" t="s">
        <v>106</v>
      </c>
      <c r="F491" s="6" t="s">
        <v>118</v>
      </c>
      <c r="G491" s="7">
        <v>10</v>
      </c>
      <c r="H491" s="9">
        <v>12</v>
      </c>
      <c r="I491" s="9">
        <v>25</v>
      </c>
      <c r="J491" s="9">
        <v>120</v>
      </c>
      <c r="K491" s="9">
        <v>250</v>
      </c>
      <c r="L491" s="9">
        <v>130</v>
      </c>
      <c r="M491" s="6" t="s">
        <v>1027</v>
      </c>
      <c r="N491" s="6">
        <v>3</v>
      </c>
      <c r="O491" s="7">
        <f t="shared" si="14"/>
        <v>19</v>
      </c>
      <c r="P491" s="6" t="s">
        <v>123</v>
      </c>
      <c r="Q491" t="str">
        <f t="shared" si="15"/>
        <v>May-2025</v>
      </c>
    </row>
    <row r="492" spans="1:17">
      <c r="A492" s="7" t="s">
        <v>626</v>
      </c>
      <c r="B492" s="3" t="s">
        <v>34</v>
      </c>
      <c r="C492" s="6" t="s">
        <v>105</v>
      </c>
      <c r="D492" s="6" t="s">
        <v>952</v>
      </c>
      <c r="E492" s="6" t="s">
        <v>107</v>
      </c>
      <c r="F492" s="6" t="s">
        <v>118</v>
      </c>
      <c r="G492" s="7">
        <v>10</v>
      </c>
      <c r="H492" s="9">
        <v>10</v>
      </c>
      <c r="I492" s="9">
        <v>22</v>
      </c>
      <c r="J492" s="9">
        <v>100</v>
      </c>
      <c r="K492" s="9">
        <v>220</v>
      </c>
      <c r="L492" s="9">
        <v>120</v>
      </c>
      <c r="M492" s="6" t="s">
        <v>1027</v>
      </c>
      <c r="N492" s="6">
        <v>5</v>
      </c>
      <c r="O492" s="7">
        <f t="shared" si="14"/>
        <v>24</v>
      </c>
      <c r="P492" s="6" t="s">
        <v>122</v>
      </c>
      <c r="Q492" t="str">
        <f t="shared" si="15"/>
        <v>Jun-2025</v>
      </c>
    </row>
    <row r="493" spans="1:17">
      <c r="A493" s="7" t="s">
        <v>627</v>
      </c>
      <c r="B493" s="3" t="s">
        <v>74</v>
      </c>
      <c r="C493" s="6" t="s">
        <v>105</v>
      </c>
      <c r="D493" s="6" t="s">
        <v>1020</v>
      </c>
      <c r="E493" s="6" t="s">
        <v>116</v>
      </c>
      <c r="F493" s="6" t="s">
        <v>120</v>
      </c>
      <c r="G493" s="7">
        <v>7</v>
      </c>
      <c r="H493" s="9">
        <v>6</v>
      </c>
      <c r="I493" s="9">
        <v>14</v>
      </c>
      <c r="J493" s="9">
        <v>42</v>
      </c>
      <c r="K493" s="9">
        <v>98</v>
      </c>
      <c r="L493" s="9">
        <v>56</v>
      </c>
      <c r="M493" s="6" t="s">
        <v>1027</v>
      </c>
      <c r="N493" s="6">
        <v>2</v>
      </c>
      <c r="O493" s="7">
        <f t="shared" si="14"/>
        <v>30</v>
      </c>
      <c r="P493" s="6" t="s">
        <v>122</v>
      </c>
      <c r="Q493" t="str">
        <f t="shared" si="15"/>
        <v>Jul-2025</v>
      </c>
    </row>
    <row r="494" spans="1:17">
      <c r="A494" s="7" t="s">
        <v>628</v>
      </c>
      <c r="B494" s="3" t="s">
        <v>15</v>
      </c>
      <c r="C494" s="6" t="s">
        <v>103</v>
      </c>
      <c r="D494" s="6" t="s">
        <v>803</v>
      </c>
      <c r="E494" s="6" t="s">
        <v>110</v>
      </c>
      <c r="F494" s="6" t="s">
        <v>120</v>
      </c>
      <c r="G494" s="7">
        <v>8</v>
      </c>
      <c r="H494" s="9">
        <v>5</v>
      </c>
      <c r="I494" s="9">
        <v>10</v>
      </c>
      <c r="J494" s="9">
        <v>40</v>
      </c>
      <c r="K494" s="9">
        <v>80</v>
      </c>
      <c r="L494" s="9">
        <v>40</v>
      </c>
      <c r="M494" s="6" t="s">
        <v>1028</v>
      </c>
      <c r="N494" s="6">
        <v>2</v>
      </c>
      <c r="O494" s="7">
        <f t="shared" si="14"/>
        <v>18</v>
      </c>
      <c r="P494" s="6" t="s">
        <v>123</v>
      </c>
      <c r="Q494" t="str">
        <f t="shared" si="15"/>
        <v>Apr-2025</v>
      </c>
    </row>
    <row r="495" spans="1:17">
      <c r="A495" s="7" t="s">
        <v>629</v>
      </c>
      <c r="B495" s="3" t="s">
        <v>33</v>
      </c>
      <c r="C495" s="6" t="s">
        <v>104</v>
      </c>
      <c r="D495" s="6" t="s">
        <v>1021</v>
      </c>
      <c r="E495" s="6" t="s">
        <v>113</v>
      </c>
      <c r="F495" s="6" t="s">
        <v>119</v>
      </c>
      <c r="G495" s="7">
        <v>6</v>
      </c>
      <c r="H495" s="9">
        <v>8</v>
      </c>
      <c r="I495" s="9">
        <v>20</v>
      </c>
      <c r="J495" s="9">
        <v>48</v>
      </c>
      <c r="K495" s="9">
        <v>120</v>
      </c>
      <c r="L495" s="9">
        <v>72</v>
      </c>
      <c r="M495" s="6" t="s">
        <v>1027</v>
      </c>
      <c r="N495" s="6">
        <v>5</v>
      </c>
      <c r="O495" s="7">
        <f t="shared" si="14"/>
        <v>21</v>
      </c>
      <c r="P495" s="6" t="s">
        <v>121</v>
      </c>
      <c r="Q495" t="str">
        <f t="shared" si="15"/>
        <v>May-2025</v>
      </c>
    </row>
    <row r="496" spans="1:17">
      <c r="A496" s="7" t="s">
        <v>630</v>
      </c>
      <c r="B496" s="3" t="s">
        <v>57</v>
      </c>
      <c r="C496" s="6" t="s">
        <v>105</v>
      </c>
      <c r="D496" s="6" t="s">
        <v>1022</v>
      </c>
      <c r="E496" s="6" t="s">
        <v>109</v>
      </c>
      <c r="F496" s="6" t="s">
        <v>120</v>
      </c>
      <c r="G496" s="7">
        <v>6</v>
      </c>
      <c r="H496" s="9">
        <v>15</v>
      </c>
      <c r="I496" s="9">
        <v>30</v>
      </c>
      <c r="J496" s="9">
        <v>90</v>
      </c>
      <c r="K496" s="9">
        <v>180</v>
      </c>
      <c r="L496" s="9">
        <v>90</v>
      </c>
      <c r="M496" s="6" t="s">
        <v>1028</v>
      </c>
      <c r="N496" s="6">
        <v>4</v>
      </c>
      <c r="O496" s="7">
        <f t="shared" si="14"/>
        <v>22</v>
      </c>
      <c r="P496" s="6" t="s">
        <v>123</v>
      </c>
      <c r="Q496" t="str">
        <f t="shared" si="15"/>
        <v>May-2025</v>
      </c>
    </row>
    <row r="497" spans="1:17">
      <c r="A497" s="7" t="s">
        <v>631</v>
      </c>
      <c r="B497" s="3" t="s">
        <v>97</v>
      </c>
      <c r="C497" s="6" t="s">
        <v>105</v>
      </c>
      <c r="D497" s="6" t="s">
        <v>1023</v>
      </c>
      <c r="E497" s="6" t="s">
        <v>115</v>
      </c>
      <c r="F497" s="6" t="s">
        <v>119</v>
      </c>
      <c r="G497" s="7">
        <v>2</v>
      </c>
      <c r="H497" s="9">
        <v>6</v>
      </c>
      <c r="I497" s="9">
        <v>12</v>
      </c>
      <c r="J497" s="9">
        <v>12</v>
      </c>
      <c r="K497" s="9">
        <v>24</v>
      </c>
      <c r="L497" s="9">
        <v>12</v>
      </c>
      <c r="M497" s="6" t="s">
        <v>1028</v>
      </c>
      <c r="N497" s="6">
        <v>1</v>
      </c>
      <c r="O497" s="7">
        <f t="shared" si="14"/>
        <v>24</v>
      </c>
      <c r="P497" s="6" t="s">
        <v>123</v>
      </c>
      <c r="Q497" t="str">
        <f t="shared" si="15"/>
        <v>Jun-2025</v>
      </c>
    </row>
    <row r="498" spans="1:17">
      <c r="A498" s="7" t="s">
        <v>632</v>
      </c>
      <c r="B498" s="3" t="s">
        <v>88</v>
      </c>
      <c r="C498" s="6" t="s">
        <v>104</v>
      </c>
      <c r="D498" s="6" t="s">
        <v>1024</v>
      </c>
      <c r="E498" s="6" t="s">
        <v>116</v>
      </c>
      <c r="F498" s="6" t="s">
        <v>120</v>
      </c>
      <c r="G498" s="7">
        <v>6</v>
      </c>
      <c r="H498" s="9">
        <v>6</v>
      </c>
      <c r="I498" s="9">
        <v>14</v>
      </c>
      <c r="J498" s="9">
        <v>36</v>
      </c>
      <c r="K498" s="9">
        <v>84</v>
      </c>
      <c r="L498" s="9">
        <v>48</v>
      </c>
      <c r="M498" s="6" t="s">
        <v>1027</v>
      </c>
      <c r="N498" s="6">
        <v>1</v>
      </c>
      <c r="O498" s="7">
        <f t="shared" si="14"/>
        <v>21</v>
      </c>
      <c r="P498" s="6" t="s">
        <v>123</v>
      </c>
      <c r="Q498" t="str">
        <f t="shared" si="15"/>
        <v>May-2025</v>
      </c>
    </row>
    <row r="499" spans="1:17">
      <c r="A499" s="7" t="s">
        <v>633</v>
      </c>
      <c r="B499" s="3" t="s">
        <v>14</v>
      </c>
      <c r="C499" s="6" t="s">
        <v>105</v>
      </c>
      <c r="D499" s="6" t="s">
        <v>1025</v>
      </c>
      <c r="E499" s="6" t="s">
        <v>110</v>
      </c>
      <c r="F499" s="6" t="s">
        <v>120</v>
      </c>
      <c r="G499" s="7">
        <v>10</v>
      </c>
      <c r="H499" s="9">
        <v>5</v>
      </c>
      <c r="I499" s="9">
        <v>10</v>
      </c>
      <c r="J499" s="9">
        <v>50</v>
      </c>
      <c r="K499" s="9">
        <v>100</v>
      </c>
      <c r="L499" s="9">
        <v>50</v>
      </c>
      <c r="M499" s="6" t="s">
        <v>1029</v>
      </c>
      <c r="N499" s="6">
        <v>1</v>
      </c>
      <c r="O499" s="7">
        <f t="shared" si="14"/>
        <v>27</v>
      </c>
      <c r="P499" s="6" t="s">
        <v>121</v>
      </c>
      <c r="Q499" t="str">
        <f t="shared" si="15"/>
        <v>Jun-2025</v>
      </c>
    </row>
    <row r="500" spans="1:17">
      <c r="A500" s="7" t="s">
        <v>634</v>
      </c>
      <c r="B500" s="3" t="s">
        <v>99</v>
      </c>
      <c r="C500" s="6" t="s">
        <v>103</v>
      </c>
      <c r="D500" s="6" t="s">
        <v>1026</v>
      </c>
      <c r="E500" s="6" t="s">
        <v>106</v>
      </c>
      <c r="F500" s="6" t="s">
        <v>118</v>
      </c>
      <c r="G500" s="7">
        <v>4</v>
      </c>
      <c r="H500" s="9">
        <v>12</v>
      </c>
      <c r="I500" s="9">
        <v>25</v>
      </c>
      <c r="J500" s="9">
        <v>48</v>
      </c>
      <c r="K500" s="9">
        <v>100</v>
      </c>
      <c r="L500" s="9">
        <v>52</v>
      </c>
      <c r="M500" s="6" t="s">
        <v>1029</v>
      </c>
      <c r="N500" s="6">
        <v>3</v>
      </c>
      <c r="O500" s="7">
        <f t="shared" si="14"/>
        <v>20</v>
      </c>
      <c r="P500" s="6" t="s">
        <v>122</v>
      </c>
      <c r="Q500" t="str">
        <f t="shared" si="15"/>
        <v>May-2025</v>
      </c>
    </row>
    <row r="501" spans="1:17">
      <c r="A501" s="7" t="s">
        <v>635</v>
      </c>
      <c r="B501" s="3" t="s">
        <v>74</v>
      </c>
      <c r="C501" s="6" t="s">
        <v>104</v>
      </c>
      <c r="D501" s="6" t="s">
        <v>993</v>
      </c>
      <c r="E501" s="6" t="s">
        <v>114</v>
      </c>
      <c r="F501" s="6" t="s">
        <v>119</v>
      </c>
      <c r="G501" s="7">
        <v>8</v>
      </c>
      <c r="H501" s="9">
        <v>20</v>
      </c>
      <c r="I501" s="9">
        <v>35</v>
      </c>
      <c r="J501" s="9">
        <v>160</v>
      </c>
      <c r="K501" s="9">
        <v>280</v>
      </c>
      <c r="L501" s="9">
        <v>120</v>
      </c>
      <c r="M501" s="6" t="s">
        <v>1029</v>
      </c>
      <c r="N501" s="6">
        <v>4</v>
      </c>
      <c r="O501" s="7">
        <f t="shared" si="14"/>
        <v>30</v>
      </c>
      <c r="P501" s="6" t="s">
        <v>122</v>
      </c>
      <c r="Q501" t="str">
        <f t="shared" si="15"/>
        <v>Jul-2025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24B7-C6AF-487D-8351-8CD6EFE7CF9B}">
  <dimension ref="A1:N170"/>
  <sheetViews>
    <sheetView showGridLines="0" zoomScale="19" zoomScaleNormal="100" workbookViewId="0">
      <selection activeCell="AA28" sqref="AA28"/>
    </sheetView>
  </sheetViews>
  <sheetFormatPr defaultRowHeight="14.4"/>
  <cols>
    <col min="1" max="1" width="26.5546875" bestFit="1" customWidth="1"/>
    <col min="2" max="2" width="25.109375" customWidth="1"/>
    <col min="3" max="3" width="28.5546875" bestFit="1" customWidth="1"/>
    <col min="6" max="6" width="24.33203125" bestFit="1" customWidth="1"/>
    <col min="7" max="7" width="14.88671875" bestFit="1" customWidth="1"/>
    <col min="9" max="9" width="12.88671875" bestFit="1" customWidth="1"/>
    <col min="12" max="12" width="29.88671875" bestFit="1" customWidth="1"/>
    <col min="13" max="13" width="38.6640625" bestFit="1" customWidth="1"/>
    <col min="14" max="14" width="21" bestFit="1" customWidth="1"/>
    <col min="15" max="15" width="20.5546875" bestFit="1" customWidth="1"/>
    <col min="17" max="18" width="19.6640625" bestFit="1" customWidth="1"/>
    <col min="22" max="22" width="9" bestFit="1" customWidth="1"/>
    <col min="23" max="23" width="10.5546875" bestFit="1" customWidth="1"/>
    <col min="29" max="29" width="14.44140625" bestFit="1" customWidth="1"/>
    <col min="30" max="30" width="20.88671875" bestFit="1" customWidth="1"/>
    <col min="34" max="34" width="14.44140625" bestFit="1" customWidth="1"/>
    <col min="35" max="35" width="12.109375" bestFit="1" customWidth="1"/>
    <col min="36" max="36" width="20.77734375" bestFit="1" customWidth="1"/>
    <col min="41" max="41" width="19.6640625" bestFit="1" customWidth="1"/>
    <col min="83" max="83" width="23.44140625" bestFit="1" customWidth="1"/>
    <col min="94" max="94" width="19.109375" bestFit="1" customWidth="1"/>
  </cols>
  <sheetData>
    <row r="1" spans="1:13" ht="64.8" customHeight="1"/>
    <row r="2" spans="1:13" ht="46.2" hidden="1" customHeight="1"/>
    <row r="3" spans="1:13" ht="68.400000000000006" customHeight="1">
      <c r="F3" s="28" t="s">
        <v>1108</v>
      </c>
      <c r="G3" s="28"/>
      <c r="H3" s="28"/>
      <c r="I3" s="28"/>
      <c r="J3" s="28"/>
    </row>
    <row r="13" spans="1:13" ht="21">
      <c r="A13" s="24" t="s">
        <v>1071</v>
      </c>
      <c r="B13" s="24"/>
      <c r="L13" s="24" t="s">
        <v>1072</v>
      </c>
      <c r="M13" s="24"/>
    </row>
    <row r="15" spans="1:13">
      <c r="A15" s="14" t="s">
        <v>1105</v>
      </c>
      <c r="B15" t="s">
        <v>1059</v>
      </c>
      <c r="L15" s="14" t="s">
        <v>3</v>
      </c>
      <c r="M15" t="s">
        <v>1061</v>
      </c>
    </row>
    <row r="16" spans="1:13">
      <c r="A16" s="15" t="s">
        <v>1028</v>
      </c>
      <c r="B16" s="10">
        <v>24662</v>
      </c>
      <c r="L16" s="15" t="s">
        <v>118</v>
      </c>
      <c r="M16" s="5">
        <v>884</v>
      </c>
    </row>
    <row r="17" spans="1:13">
      <c r="A17" s="15" t="s">
        <v>1027</v>
      </c>
      <c r="B17" s="10">
        <v>19896</v>
      </c>
      <c r="L17" s="15" t="s">
        <v>119</v>
      </c>
      <c r="M17" s="5">
        <v>942</v>
      </c>
    </row>
    <row r="18" spans="1:13">
      <c r="A18" s="15" t="s">
        <v>1029</v>
      </c>
      <c r="B18" s="10">
        <v>26640</v>
      </c>
      <c r="L18" s="15" t="s">
        <v>120</v>
      </c>
      <c r="M18" s="5">
        <v>910</v>
      </c>
    </row>
    <row r="19" spans="1:13">
      <c r="A19" s="15" t="s">
        <v>1058</v>
      </c>
      <c r="B19" s="10">
        <v>71198</v>
      </c>
      <c r="L19" s="15" t="s">
        <v>1058</v>
      </c>
      <c r="M19" s="5">
        <v>2736</v>
      </c>
    </row>
    <row r="29" spans="1:13" ht="21">
      <c r="L29" s="25"/>
      <c r="M29" s="25"/>
    </row>
    <row r="30" spans="1:13" ht="21">
      <c r="L30" s="29" t="s">
        <v>1083</v>
      </c>
      <c r="M30" s="29"/>
    </row>
    <row r="32" spans="1:13">
      <c r="L32" s="14" t="s">
        <v>125</v>
      </c>
      <c r="M32" t="s">
        <v>1067</v>
      </c>
    </row>
    <row r="33" spans="1:13" ht="21">
      <c r="A33" s="29" t="s">
        <v>1073</v>
      </c>
      <c r="B33" s="29"/>
      <c r="L33" s="15" t="s">
        <v>1098</v>
      </c>
      <c r="M33" s="5">
        <v>2137</v>
      </c>
    </row>
    <row r="34" spans="1:13">
      <c r="L34" s="15" t="s">
        <v>1099</v>
      </c>
      <c r="M34" s="5">
        <v>1919</v>
      </c>
    </row>
    <row r="35" spans="1:13">
      <c r="A35" s="14" t="s">
        <v>1106</v>
      </c>
      <c r="B35" t="s">
        <v>1059</v>
      </c>
      <c r="L35" s="15" t="s">
        <v>1100</v>
      </c>
      <c r="M35" s="5">
        <v>2068</v>
      </c>
    </row>
    <row r="36" spans="1:13">
      <c r="A36" s="15" t="s">
        <v>108</v>
      </c>
      <c r="B36" s="10">
        <v>9945</v>
      </c>
      <c r="L36" s="15" t="s">
        <v>1101</v>
      </c>
      <c r="M36" s="5">
        <v>1829</v>
      </c>
    </row>
    <row r="37" spans="1:13">
      <c r="A37" s="15" t="s">
        <v>112</v>
      </c>
      <c r="B37" s="10">
        <v>9268</v>
      </c>
      <c r="L37" s="15" t="s">
        <v>1102</v>
      </c>
      <c r="M37" s="5">
        <v>2347</v>
      </c>
    </row>
    <row r="38" spans="1:13">
      <c r="A38" s="15" t="s">
        <v>109</v>
      </c>
      <c r="B38" s="10">
        <v>7740</v>
      </c>
      <c r="L38" s="15" t="s">
        <v>1103</v>
      </c>
      <c r="M38" s="5">
        <v>1981</v>
      </c>
    </row>
    <row r="39" spans="1:13">
      <c r="A39" s="15" t="s">
        <v>117</v>
      </c>
      <c r="B39" s="10">
        <v>10000</v>
      </c>
      <c r="L39" s="15" t="s">
        <v>1104</v>
      </c>
      <c r="M39" s="5">
        <v>2177</v>
      </c>
    </row>
    <row r="40" spans="1:13">
      <c r="A40" s="15" t="s">
        <v>114</v>
      </c>
      <c r="B40" s="10">
        <v>8785</v>
      </c>
      <c r="L40" s="15" t="s">
        <v>1058</v>
      </c>
      <c r="M40" s="5">
        <v>14458</v>
      </c>
    </row>
    <row r="41" spans="1:13">
      <c r="A41" s="15" t="s">
        <v>1058</v>
      </c>
      <c r="B41" s="10">
        <v>45738</v>
      </c>
    </row>
    <row r="49" spans="1:14" ht="21">
      <c r="A49" s="29" t="s">
        <v>1097</v>
      </c>
      <c r="B49" s="29"/>
    </row>
    <row r="52" spans="1:14" ht="21">
      <c r="A52" s="14" t="s">
        <v>1106</v>
      </c>
      <c r="B52" t="s">
        <v>1070</v>
      </c>
      <c r="L52" s="29" t="s">
        <v>1084</v>
      </c>
      <c r="M52" s="30"/>
      <c r="N52" s="30"/>
    </row>
    <row r="53" spans="1:14">
      <c r="A53" s="15" t="s">
        <v>115</v>
      </c>
      <c r="B53">
        <v>121</v>
      </c>
      <c r="L53" s="14" t="s">
        <v>1053</v>
      </c>
      <c r="M53" t="s">
        <v>1067</v>
      </c>
    </row>
    <row r="54" spans="1:14">
      <c r="A54" s="15" t="s">
        <v>108</v>
      </c>
      <c r="B54">
        <v>115</v>
      </c>
      <c r="L54" s="15" t="s">
        <v>1063</v>
      </c>
      <c r="M54" s="5">
        <v>341</v>
      </c>
    </row>
    <row r="55" spans="1:14">
      <c r="A55" s="15" t="s">
        <v>112</v>
      </c>
      <c r="B55">
        <v>168</v>
      </c>
      <c r="L55" s="15" t="s">
        <v>1064</v>
      </c>
      <c r="M55" s="5">
        <v>5035</v>
      </c>
    </row>
    <row r="56" spans="1:14">
      <c r="A56" s="15" t="s">
        <v>109</v>
      </c>
      <c r="B56">
        <v>140</v>
      </c>
      <c r="L56" s="15" t="s">
        <v>1065</v>
      </c>
      <c r="M56" s="5">
        <v>4726</v>
      </c>
    </row>
    <row r="57" spans="1:14">
      <c r="A57" s="15" t="s">
        <v>113</v>
      </c>
      <c r="B57">
        <v>162</v>
      </c>
      <c r="L57" s="15" t="s">
        <v>1066</v>
      </c>
      <c r="M57" s="5">
        <v>4356</v>
      </c>
    </row>
    <row r="58" spans="1:14">
      <c r="A58" s="15" t="s">
        <v>111</v>
      </c>
      <c r="B58">
        <v>112</v>
      </c>
      <c r="L58" s="15" t="s">
        <v>1058</v>
      </c>
      <c r="M58" s="5">
        <v>14458</v>
      </c>
    </row>
    <row r="59" spans="1:14">
      <c r="A59" s="15" t="s">
        <v>106</v>
      </c>
      <c r="B59">
        <v>126</v>
      </c>
    </row>
    <row r="60" spans="1:14">
      <c r="A60" s="15" t="s">
        <v>107</v>
      </c>
      <c r="B60">
        <v>112</v>
      </c>
    </row>
    <row r="61" spans="1:14">
      <c r="A61" s="15" t="s">
        <v>117</v>
      </c>
      <c r="B61">
        <v>122</v>
      </c>
    </row>
    <row r="62" spans="1:14">
      <c r="A62" s="15" t="s">
        <v>110</v>
      </c>
      <c r="B62">
        <v>123</v>
      </c>
    </row>
    <row r="63" spans="1:14">
      <c r="A63" s="15" t="s">
        <v>116</v>
      </c>
      <c r="B63">
        <v>94</v>
      </c>
    </row>
    <row r="64" spans="1:14">
      <c r="A64" s="15" t="s">
        <v>114</v>
      </c>
      <c r="B64">
        <v>150</v>
      </c>
    </row>
    <row r="65" spans="1:2">
      <c r="A65" s="15" t="s">
        <v>1058</v>
      </c>
      <c r="B65">
        <v>1545</v>
      </c>
    </row>
    <row r="68" spans="1:2" ht="21" customHeight="1"/>
    <row r="69" spans="1:2" ht="21" customHeight="1"/>
    <row r="70" spans="1:2" ht="21" customHeight="1"/>
    <row r="76" spans="1:2" ht="21">
      <c r="A76" s="24" t="s">
        <v>1082</v>
      </c>
      <c r="B76" s="24"/>
    </row>
    <row r="77" spans="1:2" ht="21">
      <c r="A77" s="24"/>
      <c r="B77" s="24"/>
    </row>
    <row r="78" spans="1:2" ht="21">
      <c r="A78" s="24"/>
      <c r="B78" s="24"/>
    </row>
    <row r="79" spans="1:2">
      <c r="A79" s="14" t="s">
        <v>0</v>
      </c>
      <c r="B79" t="s">
        <v>1059</v>
      </c>
    </row>
    <row r="80" spans="1:2">
      <c r="A80" s="15" t="s">
        <v>70</v>
      </c>
      <c r="B80" s="10">
        <v>100</v>
      </c>
    </row>
    <row r="81" spans="1:2">
      <c r="A81" s="15" t="s">
        <v>19</v>
      </c>
      <c r="B81" s="10">
        <v>680</v>
      </c>
    </row>
    <row r="82" spans="1:2">
      <c r="A82" s="15" t="s">
        <v>15</v>
      </c>
      <c r="B82" s="10">
        <v>500</v>
      </c>
    </row>
    <row r="83" spans="1:2">
      <c r="A83" s="15" t="s">
        <v>37</v>
      </c>
      <c r="B83" s="10">
        <v>484</v>
      </c>
    </row>
    <row r="84" spans="1:2">
      <c r="A84" s="15" t="s">
        <v>61</v>
      </c>
      <c r="B84" s="10">
        <v>1130</v>
      </c>
    </row>
    <row r="85" spans="1:2">
      <c r="A85" s="15" t="s">
        <v>81</v>
      </c>
      <c r="B85" s="10">
        <v>798</v>
      </c>
    </row>
    <row r="86" spans="1:2">
      <c r="A86" s="15" t="s">
        <v>78</v>
      </c>
      <c r="B86" s="10">
        <v>757</v>
      </c>
    </row>
    <row r="87" spans="1:2">
      <c r="A87" s="15" t="s">
        <v>85</v>
      </c>
      <c r="B87" s="10">
        <v>1198</v>
      </c>
    </row>
    <row r="88" spans="1:2">
      <c r="A88" s="15" t="s">
        <v>72</v>
      </c>
      <c r="B88" s="10">
        <v>1219</v>
      </c>
    </row>
    <row r="89" spans="1:2">
      <c r="A89" s="15" t="s">
        <v>98</v>
      </c>
      <c r="B89" s="10">
        <v>89</v>
      </c>
    </row>
    <row r="90" spans="1:2">
      <c r="A90" s="15" t="s">
        <v>53</v>
      </c>
      <c r="B90" s="10">
        <v>1001</v>
      </c>
    </row>
    <row r="91" spans="1:2">
      <c r="A91" s="15" t="s">
        <v>26</v>
      </c>
      <c r="B91" s="10">
        <v>676</v>
      </c>
    </row>
    <row r="92" spans="1:2">
      <c r="A92" s="15" t="s">
        <v>52</v>
      </c>
      <c r="B92" s="10">
        <v>674</v>
      </c>
    </row>
    <row r="93" spans="1:2">
      <c r="A93" s="15" t="s">
        <v>46</v>
      </c>
      <c r="B93" s="10">
        <v>1258</v>
      </c>
    </row>
    <row r="94" spans="1:2">
      <c r="A94" s="15" t="s">
        <v>44</v>
      </c>
      <c r="B94" s="10">
        <v>220</v>
      </c>
    </row>
    <row r="95" spans="1:2">
      <c r="A95" s="15" t="s">
        <v>66</v>
      </c>
      <c r="B95" s="10">
        <v>584</v>
      </c>
    </row>
    <row r="96" spans="1:2">
      <c r="A96" s="15" t="s">
        <v>101</v>
      </c>
      <c r="B96" s="10">
        <v>1027</v>
      </c>
    </row>
    <row r="97" spans="1:2">
      <c r="A97" s="15" t="s">
        <v>99</v>
      </c>
      <c r="B97" s="10">
        <v>1609</v>
      </c>
    </row>
    <row r="98" spans="1:2">
      <c r="A98" s="15" t="s">
        <v>32</v>
      </c>
      <c r="B98" s="10">
        <v>917</v>
      </c>
    </row>
    <row r="99" spans="1:2">
      <c r="A99" s="15" t="s">
        <v>67</v>
      </c>
      <c r="B99" s="10">
        <v>364</v>
      </c>
    </row>
    <row r="100" spans="1:2">
      <c r="A100" s="15" t="s">
        <v>24</v>
      </c>
      <c r="B100" s="10">
        <v>554</v>
      </c>
    </row>
    <row r="101" spans="1:2">
      <c r="A101" s="15" t="s">
        <v>13</v>
      </c>
      <c r="B101" s="10">
        <v>1287</v>
      </c>
    </row>
    <row r="102" spans="1:2">
      <c r="A102" s="15" t="s">
        <v>56</v>
      </c>
      <c r="B102" s="10">
        <v>647</v>
      </c>
    </row>
    <row r="103" spans="1:2">
      <c r="A103" s="15" t="s">
        <v>48</v>
      </c>
      <c r="B103" s="10">
        <v>1209</v>
      </c>
    </row>
    <row r="104" spans="1:2">
      <c r="A104" s="15" t="s">
        <v>31</v>
      </c>
      <c r="B104" s="10">
        <v>635</v>
      </c>
    </row>
    <row r="105" spans="1:2">
      <c r="A105" s="15" t="s">
        <v>33</v>
      </c>
      <c r="B105" s="10">
        <v>585</v>
      </c>
    </row>
    <row r="106" spans="1:2">
      <c r="A106" s="15" t="s">
        <v>88</v>
      </c>
      <c r="B106" s="10">
        <v>412</v>
      </c>
    </row>
    <row r="107" spans="1:2">
      <c r="A107" s="15" t="s">
        <v>23</v>
      </c>
      <c r="B107" s="10">
        <v>775</v>
      </c>
    </row>
    <row r="108" spans="1:2">
      <c r="A108" s="15" t="s">
        <v>57</v>
      </c>
      <c r="B108" s="10">
        <v>956</v>
      </c>
    </row>
    <row r="109" spans="1:2">
      <c r="A109" s="15" t="s">
        <v>36</v>
      </c>
      <c r="B109" s="10">
        <v>1093</v>
      </c>
    </row>
    <row r="110" spans="1:2">
      <c r="A110" s="15" t="s">
        <v>17</v>
      </c>
      <c r="B110" s="10">
        <v>295</v>
      </c>
    </row>
    <row r="111" spans="1:2">
      <c r="A111" s="15" t="s">
        <v>87</v>
      </c>
      <c r="B111" s="10">
        <v>1023</v>
      </c>
    </row>
    <row r="112" spans="1:2">
      <c r="A112" s="15" t="s">
        <v>84</v>
      </c>
      <c r="B112" s="10">
        <v>290</v>
      </c>
    </row>
    <row r="113" spans="1:2">
      <c r="A113" s="15" t="s">
        <v>43</v>
      </c>
      <c r="B113" s="10">
        <v>988</v>
      </c>
    </row>
    <row r="114" spans="1:2">
      <c r="A114" s="15" t="s">
        <v>100</v>
      </c>
      <c r="B114" s="10">
        <v>632</v>
      </c>
    </row>
    <row r="115" spans="1:2">
      <c r="A115" s="15" t="s">
        <v>83</v>
      </c>
      <c r="B115" s="10">
        <v>330</v>
      </c>
    </row>
    <row r="116" spans="1:2">
      <c r="A116" s="15" t="s">
        <v>49</v>
      </c>
      <c r="B116" s="10">
        <v>1045</v>
      </c>
    </row>
    <row r="117" spans="1:2">
      <c r="A117" s="15" t="s">
        <v>76</v>
      </c>
      <c r="B117" s="10">
        <v>1112</v>
      </c>
    </row>
    <row r="118" spans="1:2">
      <c r="A118" s="15" t="s">
        <v>71</v>
      </c>
      <c r="B118" s="10">
        <v>1480</v>
      </c>
    </row>
    <row r="119" spans="1:2">
      <c r="A119" s="15" t="s">
        <v>39</v>
      </c>
      <c r="B119" s="10">
        <v>351</v>
      </c>
    </row>
    <row r="120" spans="1:2">
      <c r="A120" s="15" t="s">
        <v>80</v>
      </c>
      <c r="B120" s="10">
        <v>485</v>
      </c>
    </row>
    <row r="121" spans="1:2">
      <c r="A121" s="15" t="s">
        <v>58</v>
      </c>
      <c r="B121" s="10">
        <v>628</v>
      </c>
    </row>
    <row r="122" spans="1:2">
      <c r="A122" s="15" t="s">
        <v>73</v>
      </c>
      <c r="B122" s="10">
        <v>1372</v>
      </c>
    </row>
    <row r="123" spans="1:2">
      <c r="A123" s="15" t="s">
        <v>34</v>
      </c>
      <c r="B123" s="10">
        <v>861</v>
      </c>
    </row>
    <row r="124" spans="1:2">
      <c r="A124" s="15" t="s">
        <v>18</v>
      </c>
      <c r="B124" s="10">
        <v>734</v>
      </c>
    </row>
    <row r="125" spans="1:2">
      <c r="A125" s="15" t="s">
        <v>89</v>
      </c>
      <c r="B125" s="10">
        <v>187</v>
      </c>
    </row>
    <row r="126" spans="1:2">
      <c r="A126" s="15" t="s">
        <v>97</v>
      </c>
      <c r="B126" s="10">
        <v>1537</v>
      </c>
    </row>
    <row r="127" spans="1:2">
      <c r="A127" s="15" t="s">
        <v>64</v>
      </c>
      <c r="B127" s="10">
        <v>622</v>
      </c>
    </row>
    <row r="128" spans="1:2">
      <c r="A128" s="15" t="s">
        <v>79</v>
      </c>
      <c r="B128" s="10">
        <v>964</v>
      </c>
    </row>
    <row r="129" spans="1:6" ht="21">
      <c r="A129" s="15" t="s">
        <v>51</v>
      </c>
      <c r="B129" s="10">
        <v>445</v>
      </c>
      <c r="E129" s="24" t="s">
        <v>1107</v>
      </c>
      <c r="F129" s="24"/>
    </row>
    <row r="130" spans="1:6">
      <c r="A130" s="15" t="s">
        <v>41</v>
      </c>
      <c r="B130" s="10">
        <v>1359</v>
      </c>
    </row>
    <row r="131" spans="1:6">
      <c r="A131" s="15" t="s">
        <v>86</v>
      </c>
      <c r="B131" s="10">
        <v>1118</v>
      </c>
    </row>
    <row r="132" spans="1:6">
      <c r="A132" s="15" t="s">
        <v>55</v>
      </c>
      <c r="B132" s="10">
        <v>1095</v>
      </c>
      <c r="E132" s="14" t="s">
        <v>1106</v>
      </c>
      <c r="F132" t="s">
        <v>1062</v>
      </c>
    </row>
    <row r="133" spans="1:6">
      <c r="A133" s="15" t="s">
        <v>47</v>
      </c>
      <c r="B133" s="10">
        <v>1079</v>
      </c>
      <c r="E133" s="15" t="s">
        <v>115</v>
      </c>
      <c r="F133" s="10">
        <v>1074</v>
      </c>
    </row>
    <row r="134" spans="1:6">
      <c r="A134" s="15" t="s">
        <v>62</v>
      </c>
      <c r="B134" s="10">
        <v>597</v>
      </c>
      <c r="E134" s="15" t="s">
        <v>108</v>
      </c>
      <c r="F134" s="10">
        <v>4420</v>
      </c>
    </row>
    <row r="135" spans="1:6">
      <c r="A135" s="15" t="s">
        <v>38</v>
      </c>
      <c r="B135" s="10">
        <v>1538</v>
      </c>
      <c r="E135" s="15" t="s">
        <v>112</v>
      </c>
      <c r="F135" s="10">
        <v>5296</v>
      </c>
    </row>
    <row r="136" spans="1:6">
      <c r="A136" s="15" t="s">
        <v>95</v>
      </c>
      <c r="B136" s="10">
        <v>380</v>
      </c>
      <c r="E136" s="15" t="s">
        <v>109</v>
      </c>
      <c r="F136" s="10">
        <v>3870</v>
      </c>
    </row>
    <row r="137" spans="1:6">
      <c r="A137" s="15" t="s">
        <v>40</v>
      </c>
      <c r="B137" s="10">
        <v>886</v>
      </c>
      <c r="E137" s="15" t="s">
        <v>113</v>
      </c>
      <c r="F137" s="10">
        <v>3492</v>
      </c>
    </row>
    <row r="138" spans="1:6">
      <c r="A138" s="15" t="s">
        <v>82</v>
      </c>
      <c r="B138" s="10">
        <v>494</v>
      </c>
      <c r="E138" s="15" t="s">
        <v>111</v>
      </c>
      <c r="F138" s="10">
        <v>2292</v>
      </c>
    </row>
    <row r="139" spans="1:6">
      <c r="A139" s="15" t="s">
        <v>29</v>
      </c>
      <c r="B139" s="10">
        <v>398</v>
      </c>
      <c r="E139" s="15" t="s">
        <v>106</v>
      </c>
      <c r="F139" s="10">
        <v>2470</v>
      </c>
    </row>
    <row r="140" spans="1:6">
      <c r="A140" s="15" t="s">
        <v>91</v>
      </c>
      <c r="B140" s="10">
        <v>534</v>
      </c>
      <c r="E140" s="15" t="s">
        <v>107</v>
      </c>
      <c r="F140" s="10">
        <v>2064</v>
      </c>
    </row>
    <row r="141" spans="1:6">
      <c r="A141" s="15" t="s">
        <v>25</v>
      </c>
      <c r="B141" s="10">
        <v>421</v>
      </c>
      <c r="E141" s="15" t="s">
        <v>117</v>
      </c>
      <c r="F141" s="10">
        <v>5500</v>
      </c>
    </row>
    <row r="142" spans="1:6">
      <c r="A142" s="15" t="s">
        <v>94</v>
      </c>
      <c r="B142" s="10">
        <v>1065</v>
      </c>
      <c r="E142" s="15" t="s">
        <v>110</v>
      </c>
      <c r="F142" s="10">
        <v>1090</v>
      </c>
    </row>
    <row r="143" spans="1:6">
      <c r="A143" s="15" t="s">
        <v>14</v>
      </c>
      <c r="B143" s="10">
        <v>698</v>
      </c>
      <c r="E143" s="15" t="s">
        <v>116</v>
      </c>
      <c r="F143" s="10">
        <v>1472</v>
      </c>
    </row>
    <row r="144" spans="1:6">
      <c r="A144" s="15" t="s">
        <v>16</v>
      </c>
      <c r="B144" s="10">
        <v>810</v>
      </c>
      <c r="E144" s="15" t="s">
        <v>114</v>
      </c>
      <c r="F144" s="10">
        <v>3765</v>
      </c>
    </row>
    <row r="145" spans="1:6">
      <c r="A145" s="15" t="s">
        <v>92</v>
      </c>
      <c r="B145" s="10">
        <v>663</v>
      </c>
      <c r="E145" s="15" t="s">
        <v>1058</v>
      </c>
      <c r="F145" s="10">
        <v>36805</v>
      </c>
    </row>
    <row r="146" spans="1:6">
      <c r="A146" s="15" t="s">
        <v>69</v>
      </c>
      <c r="B146" s="10">
        <v>588</v>
      </c>
    </row>
    <row r="147" spans="1:6">
      <c r="A147" s="15" t="s">
        <v>27</v>
      </c>
      <c r="B147" s="10">
        <v>480</v>
      </c>
    </row>
    <row r="148" spans="1:6">
      <c r="A148" s="15" t="s">
        <v>20</v>
      </c>
      <c r="B148" s="10">
        <v>1192</v>
      </c>
    </row>
    <row r="149" spans="1:6">
      <c r="A149" s="15" t="s">
        <v>68</v>
      </c>
      <c r="B149" s="10">
        <v>1743</v>
      </c>
    </row>
    <row r="150" spans="1:6">
      <c r="A150" s="15" t="s">
        <v>35</v>
      </c>
      <c r="B150" s="10">
        <v>993</v>
      </c>
    </row>
    <row r="151" spans="1:6">
      <c r="A151" s="15" t="s">
        <v>102</v>
      </c>
      <c r="B151" s="10">
        <v>505</v>
      </c>
    </row>
    <row r="152" spans="1:6">
      <c r="A152" s="15" t="s">
        <v>90</v>
      </c>
      <c r="B152" s="10">
        <v>512</v>
      </c>
    </row>
    <row r="153" spans="1:6">
      <c r="A153" s="15" t="s">
        <v>28</v>
      </c>
      <c r="B153" s="10">
        <v>719</v>
      </c>
    </row>
    <row r="154" spans="1:6">
      <c r="A154" s="15" t="s">
        <v>50</v>
      </c>
      <c r="B154" s="10">
        <v>324</v>
      </c>
    </row>
    <row r="155" spans="1:6">
      <c r="A155" s="15" t="s">
        <v>59</v>
      </c>
      <c r="B155" s="10">
        <v>1127</v>
      </c>
    </row>
    <row r="156" spans="1:6">
      <c r="A156" s="15" t="s">
        <v>65</v>
      </c>
      <c r="B156" s="10">
        <v>651</v>
      </c>
    </row>
    <row r="157" spans="1:6">
      <c r="A157" s="15" t="s">
        <v>22</v>
      </c>
      <c r="B157" s="10">
        <v>353</v>
      </c>
    </row>
    <row r="158" spans="1:6">
      <c r="A158" s="15" t="s">
        <v>54</v>
      </c>
      <c r="B158" s="10">
        <v>846</v>
      </c>
    </row>
    <row r="159" spans="1:6">
      <c r="A159" s="15" t="s">
        <v>42</v>
      </c>
      <c r="B159" s="10">
        <v>1722</v>
      </c>
    </row>
    <row r="160" spans="1:6">
      <c r="A160" s="15" t="s">
        <v>96</v>
      </c>
      <c r="B160" s="10">
        <v>198</v>
      </c>
    </row>
    <row r="161" spans="1:2">
      <c r="A161" s="15" t="s">
        <v>45</v>
      </c>
      <c r="B161" s="10">
        <v>610</v>
      </c>
    </row>
    <row r="162" spans="1:2">
      <c r="A162" s="15" t="s">
        <v>21</v>
      </c>
      <c r="B162" s="10">
        <v>523</v>
      </c>
    </row>
    <row r="163" spans="1:2">
      <c r="A163" s="15" t="s">
        <v>75</v>
      </c>
      <c r="B163" s="10">
        <v>1674</v>
      </c>
    </row>
    <row r="164" spans="1:2">
      <c r="A164" s="15" t="s">
        <v>60</v>
      </c>
      <c r="B164" s="10">
        <v>871</v>
      </c>
    </row>
    <row r="165" spans="1:2">
      <c r="A165" s="15" t="s">
        <v>30</v>
      </c>
      <c r="B165" s="10">
        <v>1242</v>
      </c>
    </row>
    <row r="166" spans="1:2">
      <c r="A166" s="15" t="s">
        <v>77</v>
      </c>
      <c r="B166" s="10">
        <v>393</v>
      </c>
    </row>
    <row r="167" spans="1:2">
      <c r="A167" s="15" t="s">
        <v>63</v>
      </c>
      <c r="B167" s="10">
        <v>334</v>
      </c>
    </row>
    <row r="168" spans="1:2">
      <c r="A168" s="15" t="s">
        <v>74</v>
      </c>
      <c r="B168" s="10">
        <v>848</v>
      </c>
    </row>
    <row r="169" spans="1:2">
      <c r="A169" s="15" t="s">
        <v>93</v>
      </c>
      <c r="B169" s="10">
        <v>796</v>
      </c>
    </row>
    <row r="170" spans="1:2">
      <c r="A170" s="15" t="s">
        <v>1058</v>
      </c>
      <c r="B170" s="10">
        <v>71198</v>
      </c>
    </row>
  </sheetData>
  <mergeCells count="5">
    <mergeCell ref="F3:J3"/>
    <mergeCell ref="A33:B33"/>
    <mergeCell ref="L30:M30"/>
    <mergeCell ref="L52:N52"/>
    <mergeCell ref="A49:B49"/>
  </mergeCell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
  <sheetViews>
    <sheetView workbookViewId="0">
      <selection activeCell="L18" sqref="L18"/>
    </sheetView>
  </sheetViews>
  <sheetFormatPr defaultRowHeight="14.4"/>
  <cols>
    <col min="1" max="1" width="14.77734375" style="6" bestFit="1" customWidth="1"/>
    <col min="2" max="2" width="13" style="6" bestFit="1" customWidth="1"/>
    <col min="3" max="3" width="17.77734375" style="6" bestFit="1" customWidth="1"/>
    <col min="4" max="4" width="12.21875" style="6" bestFit="1" customWidth="1"/>
    <col min="5" max="5" width="13.6640625" style="6" bestFit="1" customWidth="1"/>
    <col min="6" max="6" width="16.5546875" style="6" bestFit="1" customWidth="1"/>
    <col min="7" max="7" width="13.5546875" style="9" bestFit="1" customWidth="1"/>
    <col min="8" max="8" width="14.88671875" style="3" bestFit="1" customWidth="1"/>
    <col min="9" max="9" width="15.44140625" style="3" bestFit="1" customWidth="1"/>
    <col min="10" max="10" width="14.88671875" style="3" customWidth="1"/>
    <col min="11" max="11" width="18" style="12" bestFit="1" customWidth="1"/>
    <col min="12" max="12" width="16.88671875" bestFit="1" customWidth="1"/>
    <col min="13" max="13" width="16.33203125" bestFit="1" customWidth="1"/>
  </cols>
  <sheetData>
    <row r="1" spans="1:13">
      <c r="A1" s="1" t="s">
        <v>2</v>
      </c>
      <c r="B1" s="1" t="s">
        <v>3</v>
      </c>
      <c r="C1" s="1" t="s">
        <v>1030</v>
      </c>
      <c r="D1" s="1" t="s">
        <v>1031</v>
      </c>
      <c r="E1" s="1" t="s">
        <v>1032</v>
      </c>
      <c r="F1" s="1" t="s">
        <v>1033</v>
      </c>
      <c r="G1" s="8" t="s">
        <v>1034</v>
      </c>
      <c r="H1" s="2" t="s">
        <v>1035</v>
      </c>
      <c r="I1" s="2" t="s">
        <v>1081</v>
      </c>
      <c r="J1" s="2" t="s">
        <v>1080</v>
      </c>
      <c r="K1" s="11" t="s">
        <v>1036</v>
      </c>
      <c r="L1" s="1" t="s">
        <v>1046</v>
      </c>
      <c r="M1" s="1" t="s">
        <v>1074</v>
      </c>
    </row>
    <row r="2" spans="1:13">
      <c r="A2" s="6" t="s">
        <v>114</v>
      </c>
      <c r="B2" s="6" t="s">
        <v>119</v>
      </c>
      <c r="C2" s="6">
        <v>239</v>
      </c>
      <c r="D2" s="6">
        <v>56</v>
      </c>
      <c r="E2" s="6">
        <v>249</v>
      </c>
      <c r="F2" s="6">
        <v>46</v>
      </c>
      <c r="G2" s="9">
        <v>35</v>
      </c>
      <c r="H2" s="3" t="s">
        <v>1037</v>
      </c>
      <c r="I2" s="3">
        <f>DATEVALUE(Table3[[#This Row],[Expiry Date]])</f>
        <v>45891</v>
      </c>
      <c r="J2" s="3" t="str">
        <f t="shared" ref="J2:J13" ca="1" si="0">IF(H2&lt;=TODAY()+7, "Expiring Soon", "OK")</f>
        <v>OK</v>
      </c>
      <c r="K2" s="12" t="s">
        <v>30</v>
      </c>
      <c r="L2" s="6">
        <v>35</v>
      </c>
      <c r="M2" t="str">
        <f>IF(Table3[[#This Row],[Closing Stock]] &lt; Table3[[#This Row],[Reorder Level]], "Below Reorder", "OK")</f>
        <v>OK</v>
      </c>
    </row>
    <row r="3" spans="1:13">
      <c r="A3" s="6" t="s">
        <v>108</v>
      </c>
      <c r="B3" s="6" t="s">
        <v>119</v>
      </c>
      <c r="C3" s="6">
        <v>184</v>
      </c>
      <c r="D3" s="6">
        <v>105</v>
      </c>
      <c r="E3" s="6">
        <v>230</v>
      </c>
      <c r="F3" s="6">
        <v>59</v>
      </c>
      <c r="G3" s="9">
        <v>45</v>
      </c>
      <c r="H3" s="3" t="s">
        <v>1038</v>
      </c>
      <c r="I3" s="3">
        <f>DATEVALUE(Table3[[#This Row],[Expiry Date]])</f>
        <v>45887</v>
      </c>
      <c r="J3" s="3" t="str">
        <f t="shared" ca="1" si="0"/>
        <v>OK</v>
      </c>
      <c r="K3" s="12" t="s">
        <v>30</v>
      </c>
      <c r="L3" s="6">
        <v>35</v>
      </c>
      <c r="M3" t="str">
        <f>IF(Table3[[#This Row],[Closing Stock]] &lt; Table3[[#This Row],[Reorder Level]], "Below Reorder", "OK")</f>
        <v>OK</v>
      </c>
    </row>
    <row r="4" spans="1:13">
      <c r="A4" s="6" t="s">
        <v>109</v>
      </c>
      <c r="B4" s="6" t="s">
        <v>120</v>
      </c>
      <c r="C4" s="6">
        <v>182</v>
      </c>
      <c r="D4" s="6">
        <v>130</v>
      </c>
      <c r="E4" s="6">
        <v>225</v>
      </c>
      <c r="F4" s="6">
        <v>87</v>
      </c>
      <c r="G4" s="9">
        <v>30</v>
      </c>
      <c r="H4" s="3" t="s">
        <v>1039</v>
      </c>
      <c r="I4" s="3">
        <f>DATEVALUE(Table3[[#This Row],[Expiry Date]])</f>
        <v>45873</v>
      </c>
      <c r="J4" s="3" t="str">
        <f t="shared" ca="1" si="0"/>
        <v>OK</v>
      </c>
      <c r="K4" s="12" t="s">
        <v>45</v>
      </c>
      <c r="L4" s="6">
        <v>59</v>
      </c>
      <c r="M4" t="str">
        <f>IF(Table3[[#This Row],[Closing Stock]] &lt; Table3[[#This Row],[Reorder Level]], "Below Reorder", "OK")</f>
        <v>OK</v>
      </c>
    </row>
    <row r="5" spans="1:13">
      <c r="A5" s="6" t="s">
        <v>106</v>
      </c>
      <c r="B5" s="6" t="s">
        <v>118</v>
      </c>
      <c r="C5" s="6">
        <v>284</v>
      </c>
      <c r="D5" s="6">
        <v>95</v>
      </c>
      <c r="E5" s="6">
        <v>78</v>
      </c>
      <c r="F5" s="6">
        <v>301</v>
      </c>
      <c r="G5" s="9">
        <v>25</v>
      </c>
      <c r="H5" s="3" t="s">
        <v>1040</v>
      </c>
      <c r="I5" s="3">
        <f>DATEVALUE(Table3[[#This Row],[Expiry Date]])</f>
        <v>45877</v>
      </c>
      <c r="J5" s="3" t="str">
        <f t="shared" ca="1" si="0"/>
        <v>OK</v>
      </c>
      <c r="K5" s="12" t="s">
        <v>60</v>
      </c>
      <c r="L5" s="6">
        <v>42</v>
      </c>
      <c r="M5" t="str">
        <f>IF(Table3[[#This Row],[Closing Stock]] &lt; Table3[[#This Row],[Reorder Level]], "Below Reorder", "OK")</f>
        <v>OK</v>
      </c>
    </row>
    <row r="6" spans="1:13">
      <c r="A6" s="6" t="s">
        <v>110</v>
      </c>
      <c r="B6" s="6" t="s">
        <v>120</v>
      </c>
      <c r="C6" s="6">
        <v>178</v>
      </c>
      <c r="D6" s="6">
        <v>105</v>
      </c>
      <c r="E6" s="6">
        <v>52</v>
      </c>
      <c r="F6" s="6">
        <v>231</v>
      </c>
      <c r="G6" s="9">
        <v>10</v>
      </c>
      <c r="H6" s="3" t="s">
        <v>1041</v>
      </c>
      <c r="I6" s="3">
        <f>DATEVALUE(Table3[[#This Row],[Expiry Date]])</f>
        <v>45874</v>
      </c>
      <c r="J6" s="3" t="str">
        <f t="shared" ca="1" si="0"/>
        <v>OK</v>
      </c>
      <c r="K6" s="12" t="s">
        <v>77</v>
      </c>
      <c r="L6" s="6">
        <v>52</v>
      </c>
      <c r="M6" t="str">
        <f>IF(Table3[[#This Row],[Closing Stock]] &lt; Table3[[#This Row],[Reorder Level]], "Below Reorder", "OK")</f>
        <v>OK</v>
      </c>
    </row>
    <row r="7" spans="1:13">
      <c r="A7" s="6" t="s">
        <v>116</v>
      </c>
      <c r="B7" s="6" t="s">
        <v>120</v>
      </c>
      <c r="C7" s="6">
        <v>260</v>
      </c>
      <c r="D7" s="6">
        <v>132</v>
      </c>
      <c r="E7" s="6">
        <v>147</v>
      </c>
      <c r="F7" s="6">
        <v>245</v>
      </c>
      <c r="G7" s="9">
        <v>14</v>
      </c>
      <c r="H7" s="3" t="s">
        <v>1042</v>
      </c>
      <c r="I7" s="3">
        <f>DATEVALUE(Table3[[#This Row],[Expiry Date]])</f>
        <v>45880</v>
      </c>
      <c r="J7" s="3" t="str">
        <f t="shared" ca="1" si="0"/>
        <v>OK</v>
      </c>
      <c r="K7" s="12" t="s">
        <v>45</v>
      </c>
      <c r="L7" s="6">
        <v>28</v>
      </c>
      <c r="M7" t="str">
        <f>IF(Table3[[#This Row],[Closing Stock]] &lt; Table3[[#This Row],[Reorder Level]], "Below Reorder", "OK")</f>
        <v>OK</v>
      </c>
    </row>
    <row r="8" spans="1:13">
      <c r="A8" s="6" t="s">
        <v>111</v>
      </c>
      <c r="B8" s="6" t="s">
        <v>118</v>
      </c>
      <c r="C8" s="6">
        <v>164</v>
      </c>
      <c r="D8" s="6">
        <v>101</v>
      </c>
      <c r="E8" s="6">
        <v>168</v>
      </c>
      <c r="F8" s="6">
        <v>97</v>
      </c>
      <c r="G8" s="9">
        <v>22</v>
      </c>
      <c r="H8" s="3" t="s">
        <v>1041</v>
      </c>
      <c r="I8" s="3">
        <f>DATEVALUE(Table3[[#This Row],[Expiry Date]])</f>
        <v>45874</v>
      </c>
      <c r="J8" s="3" t="str">
        <f t="shared" ca="1" si="0"/>
        <v>OK</v>
      </c>
      <c r="K8" s="12" t="s">
        <v>63</v>
      </c>
      <c r="L8" s="6">
        <v>41</v>
      </c>
      <c r="M8" t="str">
        <f>IF(Table3[[#This Row],[Closing Stock]] &lt; Table3[[#This Row],[Reorder Level]], "Below Reorder", "OK")</f>
        <v>OK</v>
      </c>
    </row>
    <row r="9" spans="1:13">
      <c r="A9" s="6" t="s">
        <v>107</v>
      </c>
      <c r="B9" s="6" t="s">
        <v>118</v>
      </c>
      <c r="C9" s="6">
        <v>183</v>
      </c>
      <c r="D9" s="6">
        <v>108</v>
      </c>
      <c r="E9" s="6">
        <v>126</v>
      </c>
      <c r="F9" s="6">
        <v>165</v>
      </c>
      <c r="G9" s="9">
        <v>22</v>
      </c>
      <c r="H9" s="3" t="s">
        <v>1042</v>
      </c>
      <c r="I9" s="3">
        <f>DATEVALUE(Table3[[#This Row],[Expiry Date]])</f>
        <v>45880</v>
      </c>
      <c r="J9" s="3" t="str">
        <f t="shared" ca="1" si="0"/>
        <v>OK</v>
      </c>
      <c r="K9" s="12" t="s">
        <v>63</v>
      </c>
      <c r="L9" s="6">
        <v>42</v>
      </c>
      <c r="M9" t="str">
        <f>IF(Table3[[#This Row],[Closing Stock]] &lt; Table3[[#This Row],[Reorder Level]], "Below Reorder", "OK")</f>
        <v>OK</v>
      </c>
    </row>
    <row r="10" spans="1:13">
      <c r="A10" s="6" t="s">
        <v>113</v>
      </c>
      <c r="B10" s="6" t="s">
        <v>119</v>
      </c>
      <c r="C10" s="6">
        <v>272</v>
      </c>
      <c r="D10" s="6">
        <v>124</v>
      </c>
      <c r="E10" s="6">
        <v>237</v>
      </c>
      <c r="F10" s="6">
        <v>159</v>
      </c>
      <c r="G10" s="9">
        <v>20</v>
      </c>
      <c r="H10" s="3" t="s">
        <v>1043</v>
      </c>
      <c r="I10" s="3">
        <f>DATEVALUE(Table3[[#This Row],[Expiry Date]])</f>
        <v>45872</v>
      </c>
      <c r="J10" s="3" t="str">
        <f t="shared" ca="1" si="0"/>
        <v>OK</v>
      </c>
      <c r="K10" s="12" t="s">
        <v>96</v>
      </c>
      <c r="L10" s="6">
        <v>34</v>
      </c>
      <c r="M10" t="str">
        <f>IF(Table3[[#This Row],[Closing Stock]] &lt; Table3[[#This Row],[Reorder Level]], "Below Reorder", "OK")</f>
        <v>OK</v>
      </c>
    </row>
    <row r="11" spans="1:13">
      <c r="A11" s="6" t="s">
        <v>112</v>
      </c>
      <c r="B11" s="6" t="s">
        <v>118</v>
      </c>
      <c r="C11" s="6">
        <v>160</v>
      </c>
      <c r="D11" s="6">
        <v>86</v>
      </c>
      <c r="E11" s="6">
        <v>87</v>
      </c>
      <c r="F11" s="6">
        <v>159</v>
      </c>
      <c r="G11" s="9">
        <v>28</v>
      </c>
      <c r="H11" s="3" t="s">
        <v>1044</v>
      </c>
      <c r="I11" s="3">
        <f>DATEVALUE(Table3[[#This Row],[Expiry Date]])</f>
        <v>45884</v>
      </c>
      <c r="J11" s="3" t="str">
        <f t="shared" ca="1" si="0"/>
        <v>OK</v>
      </c>
      <c r="K11" s="12" t="s">
        <v>30</v>
      </c>
      <c r="L11" s="6">
        <v>29</v>
      </c>
      <c r="M11" t="str">
        <f>IF(Table3[[#This Row],[Closing Stock]] &lt; Table3[[#This Row],[Reorder Level]], "Below Reorder", "OK")</f>
        <v>OK</v>
      </c>
    </row>
    <row r="12" spans="1:13">
      <c r="A12" s="6" t="s">
        <v>115</v>
      </c>
      <c r="B12" s="6" t="s">
        <v>119</v>
      </c>
      <c r="C12" s="6">
        <v>209</v>
      </c>
      <c r="D12" s="6">
        <v>59</v>
      </c>
      <c r="E12" s="6">
        <v>89</v>
      </c>
      <c r="F12" s="6">
        <v>179</v>
      </c>
      <c r="G12" s="9">
        <v>12</v>
      </c>
      <c r="H12" s="3" t="s">
        <v>1040</v>
      </c>
      <c r="I12" s="3">
        <f>DATEVALUE(Table3[[#This Row],[Expiry Date]])</f>
        <v>45877</v>
      </c>
      <c r="J12" s="3" t="str">
        <f t="shared" ca="1" si="0"/>
        <v>OK</v>
      </c>
      <c r="K12" s="12" t="s">
        <v>42</v>
      </c>
      <c r="L12" s="6">
        <v>47</v>
      </c>
      <c r="M12" t="str">
        <f>IF(Table3[[#This Row],[Closing Stock]] &lt; Table3[[#This Row],[Reorder Level]], "Below Reorder", "OK")</f>
        <v>OK</v>
      </c>
    </row>
    <row r="13" spans="1:13">
      <c r="A13" s="6" t="s">
        <v>117</v>
      </c>
      <c r="B13" s="6" t="s">
        <v>120</v>
      </c>
      <c r="C13" s="6">
        <v>135</v>
      </c>
      <c r="D13" s="6">
        <v>57</v>
      </c>
      <c r="E13" s="6">
        <v>199</v>
      </c>
      <c r="F13" s="6">
        <v>0</v>
      </c>
      <c r="G13" s="9">
        <v>40</v>
      </c>
      <c r="H13" s="3" t="s">
        <v>1044</v>
      </c>
      <c r="I13" s="3">
        <f>DATEVALUE(Table3[[#This Row],[Expiry Date]])</f>
        <v>45884</v>
      </c>
      <c r="J13" s="3" t="str">
        <f t="shared" ca="1" si="0"/>
        <v>OK</v>
      </c>
      <c r="K13" s="12" t="s">
        <v>63</v>
      </c>
      <c r="L13" s="6">
        <v>54</v>
      </c>
      <c r="M13" t="str">
        <f>IF(Table3[[#This Row],[Closing Stock]] &lt; Table3[[#This Row],[Reorder Level]], "Below Reorder", "OK")</f>
        <v>Below Reorder</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D966-2B5C-4A62-845B-6C9160627BAD}">
  <dimension ref="C3:M43"/>
  <sheetViews>
    <sheetView showGridLines="0" zoomScale="62" workbookViewId="0">
      <selection activeCell="M8" sqref="M8"/>
    </sheetView>
  </sheetViews>
  <sheetFormatPr defaultRowHeight="14.4"/>
  <cols>
    <col min="1" max="1" width="14.44140625" bestFit="1" customWidth="1"/>
    <col min="2" max="2" width="18.77734375" bestFit="1" customWidth="1"/>
    <col min="3" max="3" width="18.44140625" bestFit="1" customWidth="1"/>
    <col min="15" max="15" width="14.44140625" bestFit="1" customWidth="1"/>
    <col min="16" max="16" width="14.33203125" bestFit="1" customWidth="1"/>
    <col min="17" max="17" width="21.5546875" bestFit="1" customWidth="1"/>
  </cols>
  <sheetData>
    <row r="3" spans="3:13">
      <c r="C3" s="31" t="s">
        <v>1110</v>
      </c>
      <c r="D3" s="31"/>
      <c r="E3" s="31"/>
      <c r="F3" s="31"/>
      <c r="G3" s="31"/>
      <c r="H3" s="31"/>
      <c r="I3" s="31"/>
      <c r="J3" s="31"/>
      <c r="K3" s="31"/>
      <c r="L3" s="31"/>
      <c r="M3" s="31"/>
    </row>
    <row r="4" spans="3:13">
      <c r="C4" s="31"/>
      <c r="D4" s="31"/>
      <c r="E4" s="31"/>
      <c r="F4" s="31"/>
      <c r="G4" s="31"/>
      <c r="H4" s="31"/>
      <c r="I4" s="31"/>
      <c r="J4" s="31"/>
      <c r="K4" s="31"/>
      <c r="L4" s="31"/>
      <c r="M4" s="31"/>
    </row>
    <row r="5" spans="3:13">
      <c r="C5" s="31"/>
      <c r="D5" s="31"/>
      <c r="E5" s="31"/>
      <c r="F5" s="31"/>
      <c r="G5" s="31"/>
      <c r="H5" s="31"/>
      <c r="I5" s="31"/>
      <c r="J5" s="31"/>
      <c r="K5" s="31"/>
      <c r="L5" s="31"/>
      <c r="M5" s="31"/>
    </row>
    <row r="6" spans="3:13">
      <c r="C6" s="31"/>
      <c r="D6" s="31"/>
      <c r="E6" s="31"/>
      <c r="F6" s="31"/>
      <c r="G6" s="31"/>
      <c r="H6" s="31"/>
      <c r="I6" s="31"/>
      <c r="J6" s="31"/>
      <c r="K6" s="31"/>
      <c r="L6" s="31"/>
      <c r="M6" s="31"/>
    </row>
    <row r="7" spans="3:13">
      <c r="C7" s="31"/>
      <c r="D7" s="31"/>
      <c r="E7" s="31"/>
      <c r="F7" s="31"/>
      <c r="G7" s="31"/>
      <c r="H7" s="31"/>
      <c r="I7" s="31"/>
      <c r="J7" s="31"/>
      <c r="K7" s="31"/>
      <c r="L7" s="31"/>
      <c r="M7" s="31"/>
    </row>
    <row r="10" spans="3:13">
      <c r="C10" s="30" t="s">
        <v>1077</v>
      </c>
      <c r="D10" s="30"/>
      <c r="E10" s="30"/>
    </row>
    <row r="12" spans="3:13">
      <c r="C12" s="14" t="s">
        <v>1106</v>
      </c>
      <c r="D12" t="s">
        <v>1075</v>
      </c>
      <c r="E12" t="s">
        <v>1076</v>
      </c>
    </row>
    <row r="13" spans="3:13">
      <c r="C13" s="15" t="s">
        <v>115</v>
      </c>
      <c r="D13">
        <v>179</v>
      </c>
      <c r="E13">
        <v>47</v>
      </c>
    </row>
    <row r="14" spans="3:13">
      <c r="C14" s="15" t="s">
        <v>108</v>
      </c>
      <c r="D14">
        <v>59</v>
      </c>
      <c r="E14">
        <v>35</v>
      </c>
    </row>
    <row r="15" spans="3:13">
      <c r="C15" s="15" t="s">
        <v>112</v>
      </c>
      <c r="D15">
        <v>159</v>
      </c>
      <c r="E15">
        <v>29</v>
      </c>
    </row>
    <row r="16" spans="3:13">
      <c r="C16" s="15" t="s">
        <v>109</v>
      </c>
      <c r="D16">
        <v>87</v>
      </c>
      <c r="E16">
        <v>59</v>
      </c>
    </row>
    <row r="17" spans="3:5">
      <c r="C17" s="15" t="s">
        <v>113</v>
      </c>
      <c r="D17">
        <v>159</v>
      </c>
      <c r="E17">
        <v>34</v>
      </c>
    </row>
    <row r="18" spans="3:5">
      <c r="C18" s="15" t="s">
        <v>111</v>
      </c>
      <c r="D18">
        <v>97</v>
      </c>
      <c r="E18">
        <v>41</v>
      </c>
    </row>
    <row r="19" spans="3:5">
      <c r="C19" s="15" t="s">
        <v>106</v>
      </c>
      <c r="D19">
        <v>301</v>
      </c>
      <c r="E19">
        <v>42</v>
      </c>
    </row>
    <row r="20" spans="3:5">
      <c r="C20" s="15" t="s">
        <v>107</v>
      </c>
      <c r="D20">
        <v>165</v>
      </c>
      <c r="E20">
        <v>42</v>
      </c>
    </row>
    <row r="21" spans="3:5">
      <c r="C21" s="15" t="s">
        <v>117</v>
      </c>
      <c r="D21">
        <v>0</v>
      </c>
      <c r="E21">
        <v>54</v>
      </c>
    </row>
    <row r="22" spans="3:5">
      <c r="C22" s="15" t="s">
        <v>110</v>
      </c>
      <c r="D22">
        <v>231</v>
      </c>
      <c r="E22">
        <v>52</v>
      </c>
    </row>
    <row r="23" spans="3:5">
      <c r="C23" s="15" t="s">
        <v>116</v>
      </c>
      <c r="D23">
        <v>245</v>
      </c>
      <c r="E23">
        <v>28</v>
      </c>
    </row>
    <row r="24" spans="3:5">
      <c r="C24" s="15" t="s">
        <v>114</v>
      </c>
      <c r="D24">
        <v>46</v>
      </c>
      <c r="E24">
        <v>35</v>
      </c>
    </row>
    <row r="25" spans="3:5">
      <c r="C25" s="15" t="s">
        <v>1058</v>
      </c>
      <c r="D25">
        <v>1728</v>
      </c>
      <c r="E25">
        <v>498</v>
      </c>
    </row>
    <row r="28" spans="3:5">
      <c r="C28" s="30" t="s">
        <v>1078</v>
      </c>
      <c r="D28" s="30"/>
      <c r="E28" s="30"/>
    </row>
    <row r="30" spans="3:5">
      <c r="C30" s="14" t="s">
        <v>1109</v>
      </c>
      <c r="D30" t="s">
        <v>1075</v>
      </c>
      <c r="E30" t="s">
        <v>1079</v>
      </c>
    </row>
    <row r="31" spans="3:5">
      <c r="C31" s="15" t="s">
        <v>115</v>
      </c>
      <c r="D31">
        <v>179</v>
      </c>
      <c r="E31">
        <v>1</v>
      </c>
    </row>
    <row r="32" spans="3:5">
      <c r="C32" s="15" t="s">
        <v>108</v>
      </c>
      <c r="D32">
        <v>59</v>
      </c>
      <c r="E32">
        <v>1</v>
      </c>
    </row>
    <row r="33" spans="3:5">
      <c r="C33" s="15" t="s">
        <v>112</v>
      </c>
      <c r="D33">
        <v>159</v>
      </c>
      <c r="E33">
        <v>1</v>
      </c>
    </row>
    <row r="34" spans="3:5">
      <c r="C34" s="15" t="s">
        <v>109</v>
      </c>
      <c r="D34">
        <v>87</v>
      </c>
      <c r="E34">
        <v>1</v>
      </c>
    </row>
    <row r="35" spans="3:5">
      <c r="C35" s="15" t="s">
        <v>113</v>
      </c>
      <c r="D35">
        <v>159</v>
      </c>
      <c r="E35">
        <v>1</v>
      </c>
    </row>
    <row r="36" spans="3:5">
      <c r="C36" s="15" t="s">
        <v>111</v>
      </c>
      <c r="D36">
        <v>97</v>
      </c>
      <c r="E36">
        <v>1</v>
      </c>
    </row>
    <row r="37" spans="3:5">
      <c r="C37" s="15" t="s">
        <v>106</v>
      </c>
      <c r="D37">
        <v>301</v>
      </c>
      <c r="E37">
        <v>1</v>
      </c>
    </row>
    <row r="38" spans="3:5">
      <c r="C38" s="15" t="s">
        <v>107</v>
      </c>
      <c r="D38">
        <v>165</v>
      </c>
      <c r="E38">
        <v>1</v>
      </c>
    </row>
    <row r="39" spans="3:5">
      <c r="C39" s="15" t="s">
        <v>117</v>
      </c>
      <c r="D39">
        <v>0</v>
      </c>
      <c r="E39">
        <v>1</v>
      </c>
    </row>
    <row r="40" spans="3:5">
      <c r="C40" s="15" t="s">
        <v>110</v>
      </c>
      <c r="D40">
        <v>231</v>
      </c>
      <c r="E40">
        <v>1</v>
      </c>
    </row>
    <row r="41" spans="3:5">
      <c r="C41" s="15" t="s">
        <v>116</v>
      </c>
      <c r="D41">
        <v>245</v>
      </c>
      <c r="E41">
        <v>1</v>
      </c>
    </row>
    <row r="42" spans="3:5">
      <c r="C42" s="15" t="s">
        <v>114</v>
      </c>
      <c r="D42">
        <v>46</v>
      </c>
      <c r="E42">
        <v>1</v>
      </c>
    </row>
    <row r="43" spans="3:5">
      <c r="C43" s="15" t="s">
        <v>1058</v>
      </c>
      <c r="D43">
        <v>1728</v>
      </c>
      <c r="E43">
        <v>12</v>
      </c>
    </row>
  </sheetData>
  <mergeCells count="3">
    <mergeCell ref="C10:E10"/>
    <mergeCell ref="C28:E28"/>
    <mergeCell ref="C3:M7"/>
  </mergeCells>
  <conditionalFormatting sqref="N16">
    <cfRule type="containsText" dxfId="0" priority="1" operator="containsText" text="&lt;10">
      <formula>NOT(ISERROR(SEARCH("&lt;10",N16)))</formula>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
  <sheetViews>
    <sheetView zoomScale="121" zoomScaleNormal="100" workbookViewId="0">
      <selection activeCell="I19" sqref="I19"/>
    </sheetView>
  </sheetViews>
  <sheetFormatPr defaultRowHeight="14.4"/>
  <cols>
    <col min="1" max="1" width="14.77734375" style="6" bestFit="1" customWidth="1"/>
    <col min="2" max="2" width="13" style="6" bestFit="1" customWidth="1"/>
    <col min="3" max="4" width="16.88671875" style="6" bestFit="1" customWidth="1"/>
    <col min="5" max="5" width="19.88671875" style="6" bestFit="1" customWidth="1"/>
    <col min="6" max="6" width="17.109375" style="6" bestFit="1" customWidth="1"/>
  </cols>
  <sheetData>
    <row r="1" spans="1:6">
      <c r="A1" s="1" t="s">
        <v>2</v>
      </c>
      <c r="B1" s="1" t="s">
        <v>3</v>
      </c>
      <c r="C1" s="1" t="s">
        <v>1045</v>
      </c>
      <c r="D1" s="1" t="s">
        <v>1046</v>
      </c>
      <c r="E1" s="13" t="s">
        <v>1047</v>
      </c>
      <c r="F1" s="1" t="s">
        <v>1048</v>
      </c>
    </row>
    <row r="2" spans="1:6">
      <c r="A2" s="6" t="s">
        <v>114</v>
      </c>
      <c r="B2" s="6" t="s">
        <v>119</v>
      </c>
      <c r="C2" s="6">
        <v>73</v>
      </c>
      <c r="D2" s="6">
        <v>35</v>
      </c>
      <c r="E2" s="6">
        <v>4</v>
      </c>
      <c r="F2" s="6" t="s">
        <v>1049</v>
      </c>
    </row>
    <row r="3" spans="1:6">
      <c r="A3" s="6" t="s">
        <v>108</v>
      </c>
      <c r="B3" s="6" t="s">
        <v>119</v>
      </c>
      <c r="C3" s="6">
        <v>83</v>
      </c>
      <c r="D3" s="6">
        <v>35</v>
      </c>
      <c r="E3" s="6">
        <v>4</v>
      </c>
      <c r="F3" s="6" t="s">
        <v>1049</v>
      </c>
    </row>
    <row r="4" spans="1:6">
      <c r="A4" s="6" t="s">
        <v>109</v>
      </c>
      <c r="B4" s="6" t="s">
        <v>120</v>
      </c>
      <c r="C4" s="6">
        <v>94</v>
      </c>
      <c r="D4" s="6">
        <v>59</v>
      </c>
      <c r="E4" s="6">
        <v>5</v>
      </c>
      <c r="F4" s="6" t="s">
        <v>1050</v>
      </c>
    </row>
    <row r="5" spans="1:6">
      <c r="A5" s="6" t="s">
        <v>106</v>
      </c>
      <c r="B5" s="6" t="s">
        <v>118</v>
      </c>
      <c r="C5" s="6">
        <v>87</v>
      </c>
      <c r="D5" s="6">
        <v>42</v>
      </c>
      <c r="E5" s="6">
        <v>3</v>
      </c>
      <c r="F5" s="6" t="s">
        <v>1050</v>
      </c>
    </row>
    <row r="6" spans="1:6">
      <c r="A6" s="6" t="s">
        <v>110</v>
      </c>
      <c r="B6" s="6" t="s">
        <v>120</v>
      </c>
      <c r="C6" s="6">
        <v>49</v>
      </c>
      <c r="D6" s="6">
        <v>52</v>
      </c>
      <c r="E6" s="6">
        <v>2</v>
      </c>
      <c r="F6" s="6" t="s">
        <v>1050</v>
      </c>
    </row>
    <row r="7" spans="1:6">
      <c r="A7" s="6" t="s">
        <v>116</v>
      </c>
      <c r="B7" s="6" t="s">
        <v>120</v>
      </c>
      <c r="C7" s="6">
        <v>88</v>
      </c>
      <c r="D7" s="6">
        <v>28</v>
      </c>
      <c r="E7" s="6">
        <v>3</v>
      </c>
      <c r="F7" s="6" t="s">
        <v>1050</v>
      </c>
    </row>
    <row r="8" spans="1:6">
      <c r="A8" s="6" t="s">
        <v>111</v>
      </c>
      <c r="B8" s="6" t="s">
        <v>118</v>
      </c>
      <c r="C8" s="6">
        <v>78</v>
      </c>
      <c r="D8" s="6">
        <v>41</v>
      </c>
      <c r="E8" s="6">
        <v>4</v>
      </c>
      <c r="F8" s="6" t="s">
        <v>1050</v>
      </c>
    </row>
    <row r="9" spans="1:6">
      <c r="A9" s="6" t="s">
        <v>107</v>
      </c>
      <c r="B9" s="6" t="s">
        <v>118</v>
      </c>
      <c r="C9" s="6">
        <v>81</v>
      </c>
      <c r="D9" s="6">
        <v>42</v>
      </c>
      <c r="E9" s="6">
        <v>4</v>
      </c>
      <c r="F9" s="6" t="s">
        <v>1051</v>
      </c>
    </row>
    <row r="10" spans="1:6">
      <c r="A10" s="6" t="s">
        <v>113</v>
      </c>
      <c r="B10" s="6" t="s">
        <v>119</v>
      </c>
      <c r="C10" s="6">
        <v>88</v>
      </c>
      <c r="D10" s="6">
        <v>34</v>
      </c>
      <c r="E10" s="6">
        <v>3</v>
      </c>
      <c r="F10" s="6" t="s">
        <v>1050</v>
      </c>
    </row>
    <row r="11" spans="1:6">
      <c r="A11" s="6" t="s">
        <v>112</v>
      </c>
      <c r="B11" s="6" t="s">
        <v>118</v>
      </c>
      <c r="C11" s="6">
        <v>33</v>
      </c>
      <c r="D11" s="6">
        <v>29</v>
      </c>
      <c r="E11" s="6">
        <v>4</v>
      </c>
      <c r="F11" s="6" t="s">
        <v>1050</v>
      </c>
    </row>
    <row r="12" spans="1:6">
      <c r="A12" s="6" t="s">
        <v>115</v>
      </c>
      <c r="B12" s="6" t="s">
        <v>119</v>
      </c>
      <c r="C12" s="6">
        <v>58</v>
      </c>
      <c r="D12" s="6">
        <v>47</v>
      </c>
      <c r="E12" s="6">
        <v>2</v>
      </c>
      <c r="F12" s="6" t="s">
        <v>1052</v>
      </c>
    </row>
    <row r="13" spans="1:6">
      <c r="A13" s="6" t="s">
        <v>117</v>
      </c>
      <c r="B13" s="6" t="s">
        <v>120</v>
      </c>
      <c r="C13" s="6">
        <v>48</v>
      </c>
      <c r="D13" s="6">
        <v>54</v>
      </c>
      <c r="E13" s="6">
        <v>5</v>
      </c>
      <c r="F13" s="6" t="s">
        <v>1052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06D6A-3C70-4BE5-A20B-0F2376A4F0ED}">
  <dimension ref="D1:AH101"/>
  <sheetViews>
    <sheetView showGridLines="0" topLeftCell="D1" zoomScale="71" zoomScaleNormal="130" workbookViewId="0">
      <selection activeCell="AR91" sqref="AR91"/>
    </sheetView>
  </sheetViews>
  <sheetFormatPr defaultRowHeight="14.4"/>
  <sheetData>
    <row r="1" spans="6:34" ht="51.6">
      <c r="I1" s="21"/>
      <c r="J1" s="21"/>
      <c r="K1" s="21"/>
      <c r="L1" s="21"/>
      <c r="M1" s="21"/>
      <c r="N1" s="21"/>
      <c r="O1" s="21"/>
      <c r="P1" s="21"/>
      <c r="Q1" s="21"/>
      <c r="R1" s="21"/>
      <c r="S1" s="21"/>
      <c r="T1" s="21"/>
      <c r="U1" s="21"/>
      <c r="V1" s="21"/>
      <c r="W1" s="21"/>
      <c r="X1" s="21"/>
      <c r="Y1" s="21"/>
      <c r="Z1" s="21"/>
      <c r="AA1" s="21"/>
      <c r="AB1" s="21"/>
      <c r="AC1" s="21"/>
      <c r="AD1" s="21"/>
      <c r="AE1" s="21"/>
      <c r="AF1" s="21"/>
    </row>
    <row r="2" spans="6:34" ht="63.6">
      <c r="G2" s="20"/>
      <c r="H2" s="20"/>
      <c r="I2" s="22" t="s">
        <v>1089</v>
      </c>
      <c r="J2" s="22"/>
      <c r="K2" s="22"/>
      <c r="L2" s="22"/>
      <c r="M2" s="22"/>
      <c r="N2" s="22"/>
      <c r="O2" s="22"/>
      <c r="P2" s="22"/>
      <c r="Q2" s="22"/>
      <c r="R2" s="22"/>
      <c r="S2" s="22"/>
      <c r="T2" s="22"/>
      <c r="U2" s="22"/>
      <c r="V2" s="22"/>
      <c r="W2" s="22"/>
      <c r="X2" s="22"/>
      <c r="Y2" s="22"/>
      <c r="Z2" s="22"/>
      <c r="AA2" s="22"/>
      <c r="AB2" s="21"/>
      <c r="AC2" s="21"/>
      <c r="AD2" s="21"/>
      <c r="AE2" s="21"/>
      <c r="AF2" s="21"/>
    </row>
    <row r="3" spans="6:34" ht="63.6">
      <c r="G3" s="20"/>
      <c r="H3" s="20"/>
      <c r="I3" s="22" t="s">
        <v>1090</v>
      </c>
      <c r="J3" s="22"/>
      <c r="K3" s="22"/>
      <c r="L3" s="22"/>
      <c r="M3" s="22"/>
      <c r="N3" s="22"/>
      <c r="O3" s="22"/>
      <c r="P3" s="22"/>
      <c r="Q3" s="22"/>
      <c r="R3" s="22"/>
      <c r="S3" s="22"/>
      <c r="T3" s="22"/>
      <c r="U3" s="22"/>
      <c r="V3" s="22"/>
      <c r="W3" s="22"/>
      <c r="X3" s="22"/>
      <c r="Y3" s="22"/>
      <c r="Z3" s="22"/>
      <c r="AA3" s="22"/>
      <c r="AB3" s="21"/>
      <c r="AC3" s="21"/>
      <c r="AD3" s="21"/>
      <c r="AE3" s="21"/>
      <c r="AF3" s="21"/>
    </row>
    <row r="4" spans="6:34" ht="14.4" customHeight="1"/>
    <row r="11" spans="6:34" ht="63.6">
      <c r="M11" s="18" t="s">
        <v>1085</v>
      </c>
    </row>
    <row r="13" spans="6:34" ht="15" thickBot="1"/>
    <row r="14" spans="6:34">
      <c r="F14" s="32">
        <f>SUM(sales_data!K2:P501)</f>
        <v>121560</v>
      </c>
      <c r="G14" s="33"/>
      <c r="H14" s="33"/>
      <c r="I14" s="34"/>
      <c r="K14" s="32">
        <f>COUNTA(sales_data!A2:A501)</f>
        <v>500</v>
      </c>
      <c r="L14" s="33"/>
      <c r="M14" s="33"/>
      <c r="N14" s="34"/>
      <c r="P14" s="32">
        <f>SUM(sales_data!F2:G501)</f>
        <v>2736</v>
      </c>
      <c r="Q14" s="33"/>
      <c r="R14" s="33"/>
      <c r="S14" s="34"/>
      <c r="U14" s="41">
        <f>COUNTIF(inventory_data!M2:M13, "Below Reorder")</f>
        <v>1</v>
      </c>
      <c r="V14" s="42"/>
      <c r="W14" s="42"/>
      <c r="X14" s="43"/>
      <c r="Z14" s="32">
        <f ca="1">COUNTIF(inventory_data!J2:J13, "Expiring Soon")</f>
        <v>0</v>
      </c>
      <c r="AA14" s="33"/>
      <c r="AB14" s="33"/>
      <c r="AC14" s="34"/>
      <c r="AE14" s="50" t="str">
        <f>INDEX(Sales_Pivots!A36:A40,1)</f>
        <v>Chole Bhature</v>
      </c>
      <c r="AF14" s="51"/>
      <c r="AG14" s="51"/>
      <c r="AH14" s="52"/>
    </row>
    <row r="15" spans="6:34">
      <c r="F15" s="35"/>
      <c r="G15" s="36"/>
      <c r="H15" s="36"/>
      <c r="I15" s="37"/>
      <c r="K15" s="35"/>
      <c r="L15" s="36"/>
      <c r="M15" s="36"/>
      <c r="N15" s="37"/>
      <c r="P15" s="35"/>
      <c r="Q15" s="36"/>
      <c r="R15" s="36"/>
      <c r="S15" s="37"/>
      <c r="U15" s="44"/>
      <c r="V15" s="45"/>
      <c r="W15" s="45"/>
      <c r="X15" s="46"/>
      <c r="Z15" s="35"/>
      <c r="AA15" s="36"/>
      <c r="AB15" s="36"/>
      <c r="AC15" s="37"/>
      <c r="AE15" s="53"/>
      <c r="AF15" s="54"/>
      <c r="AG15" s="54"/>
      <c r="AH15" s="55"/>
    </row>
    <row r="16" spans="6:34">
      <c r="F16" s="35"/>
      <c r="G16" s="36"/>
      <c r="H16" s="36"/>
      <c r="I16" s="37"/>
      <c r="K16" s="35"/>
      <c r="L16" s="36"/>
      <c r="M16" s="36"/>
      <c r="N16" s="37"/>
      <c r="P16" s="35"/>
      <c r="Q16" s="36"/>
      <c r="R16" s="36"/>
      <c r="S16" s="37"/>
      <c r="U16" s="44"/>
      <c r="V16" s="45"/>
      <c r="W16" s="45"/>
      <c r="X16" s="46"/>
      <c r="Z16" s="35"/>
      <c r="AA16" s="36"/>
      <c r="AB16" s="36"/>
      <c r="AC16" s="37"/>
      <c r="AE16" s="53"/>
      <c r="AF16" s="54"/>
      <c r="AG16" s="54"/>
      <c r="AH16" s="55"/>
    </row>
    <row r="17" spans="6:34">
      <c r="F17" s="35"/>
      <c r="G17" s="36"/>
      <c r="H17" s="36"/>
      <c r="I17" s="37"/>
      <c r="K17" s="35"/>
      <c r="L17" s="36"/>
      <c r="M17" s="36"/>
      <c r="N17" s="37"/>
      <c r="P17" s="35"/>
      <c r="Q17" s="36"/>
      <c r="R17" s="36"/>
      <c r="S17" s="37"/>
      <c r="U17" s="44"/>
      <c r="V17" s="45"/>
      <c r="W17" s="45"/>
      <c r="X17" s="46"/>
      <c r="Z17" s="35"/>
      <c r="AA17" s="36"/>
      <c r="AB17" s="36"/>
      <c r="AC17" s="37"/>
      <c r="AE17" s="53"/>
      <c r="AF17" s="54"/>
      <c r="AG17" s="54"/>
      <c r="AH17" s="55"/>
    </row>
    <row r="18" spans="6:34">
      <c r="F18" s="35"/>
      <c r="G18" s="36"/>
      <c r="H18" s="36"/>
      <c r="I18" s="37"/>
      <c r="K18" s="35"/>
      <c r="L18" s="36"/>
      <c r="M18" s="36"/>
      <c r="N18" s="37"/>
      <c r="P18" s="35"/>
      <c r="Q18" s="36"/>
      <c r="R18" s="36"/>
      <c r="S18" s="37"/>
      <c r="U18" s="44"/>
      <c r="V18" s="45"/>
      <c r="W18" s="45"/>
      <c r="X18" s="46"/>
      <c r="Z18" s="35"/>
      <c r="AA18" s="36"/>
      <c r="AB18" s="36"/>
      <c r="AC18" s="37"/>
      <c r="AE18" s="53"/>
      <c r="AF18" s="54"/>
      <c r="AG18" s="54"/>
      <c r="AH18" s="55"/>
    </row>
    <row r="19" spans="6:34" ht="15" thickBot="1">
      <c r="F19" s="38"/>
      <c r="G19" s="39"/>
      <c r="H19" s="39"/>
      <c r="I19" s="40"/>
      <c r="K19" s="38"/>
      <c r="L19" s="39"/>
      <c r="M19" s="39"/>
      <c r="N19" s="40"/>
      <c r="O19" s="17"/>
      <c r="P19" s="38"/>
      <c r="Q19" s="39"/>
      <c r="R19" s="39"/>
      <c r="S19" s="40"/>
      <c r="U19" s="47"/>
      <c r="V19" s="48"/>
      <c r="W19" s="48"/>
      <c r="X19" s="49"/>
      <c r="Z19" s="38"/>
      <c r="AA19" s="39"/>
      <c r="AB19" s="39"/>
      <c r="AC19" s="40"/>
      <c r="AE19" s="56"/>
      <c r="AF19" s="57"/>
      <c r="AG19" s="57"/>
      <c r="AH19" s="58"/>
    </row>
    <row r="24" spans="6:34" ht="63.6">
      <c r="M24" s="19" t="s">
        <v>1086</v>
      </c>
    </row>
    <row r="25" spans="6:34" ht="14.4" customHeight="1"/>
    <row r="26" spans="6:34" ht="14.4" customHeight="1"/>
    <row r="27" spans="6:34" ht="14.4" customHeight="1"/>
    <row r="28" spans="6:34" ht="14.4" customHeight="1"/>
    <row r="29" spans="6:34" ht="14.4" customHeight="1"/>
    <row r="30" spans="6:34" ht="15" customHeight="1"/>
    <row r="62" spans="16:16" ht="63.6">
      <c r="P62" s="18" t="s">
        <v>1087</v>
      </c>
    </row>
    <row r="80" ht="63.6" customHeight="1"/>
    <row r="84" spans="4:32">
      <c r="D84" s="59" t="s">
        <v>1088</v>
      </c>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row>
    <row r="85" spans="4:32">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row>
    <row r="86" spans="4:32">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row>
    <row r="87" spans="4:32" ht="14.4" customHeight="1">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row>
    <row r="88" spans="4:32" ht="14.4" customHeight="1">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row>
    <row r="89" spans="4:32">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row>
    <row r="90" spans="4:32">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row>
    <row r="100" ht="14.4" customHeight="1"/>
    <row r="101" ht="14.4" customHeight="1"/>
  </sheetData>
  <mergeCells count="7">
    <mergeCell ref="AE14:AH19"/>
    <mergeCell ref="D84:AF90"/>
    <mergeCell ref="F14:I19"/>
    <mergeCell ref="K14:N19"/>
    <mergeCell ref="P14:S19"/>
    <mergeCell ref="U14:X19"/>
    <mergeCell ref="Z14:AC1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A333-1404-438B-84FE-20A569CD55D5}">
  <dimension ref="A1:I4"/>
  <sheetViews>
    <sheetView showGridLines="0" topLeftCell="A2" zoomScale="227" workbookViewId="0">
      <selection activeCell="B9" sqref="B9"/>
    </sheetView>
  </sheetViews>
  <sheetFormatPr defaultRowHeight="14.4"/>
  <sheetData>
    <row r="1" spans="1:9">
      <c r="A1" s="60" t="s">
        <v>1092</v>
      </c>
      <c r="B1" s="60"/>
      <c r="C1" s="60"/>
      <c r="D1" s="60"/>
      <c r="E1" s="60"/>
      <c r="F1" s="60"/>
      <c r="G1" s="60"/>
      <c r="H1" s="60"/>
    </row>
    <row r="2" spans="1:9">
      <c r="A2" s="60" t="s">
        <v>1094</v>
      </c>
      <c r="B2" s="60"/>
      <c r="C2" s="60"/>
      <c r="D2" s="60"/>
      <c r="E2" s="60"/>
      <c r="F2" s="60"/>
      <c r="G2" s="60"/>
    </row>
    <row r="3" spans="1:9">
      <c r="A3" s="60" t="s">
        <v>1093</v>
      </c>
      <c r="B3" s="60"/>
      <c r="C3" s="60"/>
      <c r="D3" s="60"/>
      <c r="E3" s="60"/>
      <c r="F3" s="60"/>
      <c r="G3" s="60"/>
      <c r="H3" s="60"/>
      <c r="I3" s="60"/>
    </row>
    <row r="4" spans="1:9">
      <c r="A4" t="s">
        <v>1091</v>
      </c>
    </row>
  </sheetData>
  <mergeCells count="3">
    <mergeCell ref="A1:H1"/>
    <mergeCell ref="A2:G2"/>
    <mergeCell ref="A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raw_data</vt:lpstr>
      <vt:lpstr>Raw_Pivots</vt:lpstr>
      <vt:lpstr>sales_data</vt:lpstr>
      <vt:lpstr>Sales_Pivots</vt:lpstr>
      <vt:lpstr>inventory_data</vt:lpstr>
      <vt:lpstr>Inventory_Pivots</vt:lpstr>
      <vt:lpstr>reorder_level_table</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ramana</dc:creator>
  <cp:lastModifiedBy>priyanka ramana</cp:lastModifiedBy>
  <dcterms:created xsi:type="dcterms:W3CDTF">2025-07-27T12:11:16Z</dcterms:created>
  <dcterms:modified xsi:type="dcterms:W3CDTF">2025-07-30T14:57:28Z</dcterms:modified>
</cp:coreProperties>
</file>