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ocumentos\_Uni\3Ano\PIC\"/>
    </mc:Choice>
  </mc:AlternateContent>
  <xr:revisionPtr revIDLastSave="0" documentId="13_ncr:1_{43145C3F-268F-4D9A-AD99-9B88CFB30A30}" xr6:coauthVersionLast="47" xr6:coauthVersionMax="47" xr10:uidLastSave="{00000000-0000-0000-0000-000000000000}"/>
  <bookViews>
    <workbookView xWindow="-108" yWindow="-108" windowWidth="23256" windowHeight="12456" activeTab="1" xr2:uid="{705A292D-795B-474D-B59D-D9279804E7F3}"/>
  </bookViews>
  <sheets>
    <sheet name="v1" sheetId="1" r:id="rId1"/>
    <sheet name="v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3" l="1"/>
  <c r="J29" i="3" s="1"/>
  <c r="J30" i="3" s="1"/>
  <c r="J31" i="3" s="1"/>
  <c r="E26" i="3"/>
  <c r="F26" i="3" s="1"/>
  <c r="H18" i="3"/>
  <c r="D18" i="3"/>
  <c r="F18" i="3" s="1"/>
  <c r="D12" i="3"/>
  <c r="D11" i="3"/>
  <c r="G31" i="3"/>
  <c r="H31" i="3" s="1"/>
  <c r="F31" i="3"/>
  <c r="E31" i="3"/>
  <c r="G30" i="3"/>
  <c r="H30" i="3" s="1"/>
  <c r="F30" i="3"/>
  <c r="E30" i="3"/>
  <c r="G29" i="3"/>
  <c r="F29" i="3"/>
  <c r="E29" i="3"/>
  <c r="H28" i="3"/>
  <c r="D28" i="3"/>
  <c r="F28" i="3" s="1"/>
  <c r="G27" i="3"/>
  <c r="H27" i="3" s="1"/>
  <c r="E27" i="3"/>
  <c r="F27" i="3" s="1"/>
  <c r="G26" i="3"/>
  <c r="H26" i="3" s="1"/>
  <c r="G25" i="3"/>
  <c r="F25" i="3"/>
  <c r="E25" i="3"/>
  <c r="H24" i="3"/>
  <c r="D24" i="3"/>
  <c r="F24" i="3" s="1"/>
  <c r="G23" i="3"/>
  <c r="F23" i="3"/>
  <c r="E23" i="3"/>
  <c r="G22" i="3"/>
  <c r="F22" i="3"/>
  <c r="E22" i="3"/>
  <c r="H21" i="3"/>
  <c r="D21" i="3"/>
  <c r="F21" i="3" s="1"/>
  <c r="H20" i="3"/>
  <c r="D20" i="3"/>
  <c r="F20" i="3" s="1"/>
  <c r="H19" i="3"/>
  <c r="D19" i="3"/>
  <c r="F19" i="3" s="1"/>
  <c r="G17" i="3"/>
  <c r="H17" i="3" s="1"/>
  <c r="E17" i="3"/>
  <c r="F17" i="3" s="1"/>
  <c r="H16" i="3"/>
  <c r="D16" i="3"/>
  <c r="F16" i="3" s="1"/>
  <c r="G15" i="3"/>
  <c r="F15" i="3"/>
  <c r="E15" i="3"/>
  <c r="G14" i="3"/>
  <c r="I14" i="3" s="1"/>
  <c r="F14" i="3"/>
  <c r="E14" i="3"/>
  <c r="H13" i="3"/>
  <c r="E13" i="3"/>
  <c r="F13" i="3" s="1"/>
  <c r="H12" i="3"/>
  <c r="F12" i="3"/>
  <c r="H11" i="3"/>
  <c r="F11" i="3"/>
  <c r="H10" i="3"/>
  <c r="D10" i="3"/>
  <c r="F10" i="3" s="1"/>
  <c r="H9" i="3"/>
  <c r="D9" i="3"/>
  <c r="F9" i="3" s="1"/>
  <c r="H8" i="3"/>
  <c r="D8" i="3"/>
  <c r="F8" i="3" s="1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H7" i="3"/>
  <c r="D7" i="3"/>
  <c r="F7" i="3" s="1"/>
  <c r="G6" i="3"/>
  <c r="H6" i="3" s="1"/>
  <c r="F6" i="3"/>
  <c r="E6" i="3"/>
  <c r="I27" i="1"/>
  <c r="I28" i="1" s="1"/>
  <c r="I29" i="1" s="1"/>
  <c r="I30" i="1" s="1"/>
  <c r="I31" i="1" s="1"/>
  <c r="I32" i="1" s="1"/>
  <c r="J26" i="1"/>
  <c r="J27" i="1" s="1"/>
  <c r="J28" i="1" s="1"/>
  <c r="J29" i="1" s="1"/>
  <c r="J30" i="1" s="1"/>
  <c r="J31" i="1" s="1"/>
  <c r="J32" i="1" s="1"/>
  <c r="H29" i="1"/>
  <c r="F29" i="1"/>
  <c r="D29" i="1"/>
  <c r="E27" i="1"/>
  <c r="F27" i="1"/>
  <c r="G27" i="1"/>
  <c r="H27" i="1"/>
  <c r="H24" i="1"/>
  <c r="D24" i="1"/>
  <c r="F24" i="1" s="1"/>
  <c r="H19" i="1"/>
  <c r="H20" i="1"/>
  <c r="H21" i="1"/>
  <c r="D21" i="1"/>
  <c r="F21" i="1" s="1"/>
  <c r="D20" i="1"/>
  <c r="F20" i="1" s="1"/>
  <c r="D19" i="1"/>
  <c r="F19" i="1" s="1"/>
  <c r="H16" i="1"/>
  <c r="D16" i="1"/>
  <c r="F16" i="1" s="1"/>
  <c r="E13" i="1"/>
  <c r="F13" i="1" s="1"/>
  <c r="E12" i="1"/>
  <c r="F12" i="1" s="1"/>
  <c r="E11" i="1"/>
  <c r="F11" i="1" s="1"/>
  <c r="H10" i="1"/>
  <c r="H11" i="1"/>
  <c r="H12" i="1"/>
  <c r="H13" i="1"/>
  <c r="D10" i="1"/>
  <c r="F10" i="1" s="1"/>
  <c r="H8" i="1"/>
  <c r="H9" i="1"/>
  <c r="D8" i="1"/>
  <c r="F8" i="1" s="1"/>
  <c r="D9" i="1"/>
  <c r="F9" i="1" s="1"/>
  <c r="H7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D7" i="1"/>
  <c r="F7" i="1" s="1"/>
  <c r="G15" i="1"/>
  <c r="H15" i="1" s="1"/>
  <c r="G14" i="1"/>
  <c r="H14" i="1" s="1"/>
  <c r="G17" i="1"/>
  <c r="H17" i="1" s="1"/>
  <c r="G18" i="1"/>
  <c r="H18" i="1" s="1"/>
  <c r="G22" i="1"/>
  <c r="H22" i="1" s="1"/>
  <c r="G23" i="1"/>
  <c r="H23" i="1" s="1"/>
  <c r="G25" i="1"/>
  <c r="H25" i="1" s="1"/>
  <c r="G26" i="1"/>
  <c r="H26" i="1" s="1"/>
  <c r="G28" i="1"/>
  <c r="H28" i="1" s="1"/>
  <c r="G30" i="1"/>
  <c r="H30" i="1" s="1"/>
  <c r="G31" i="1"/>
  <c r="H31" i="1" s="1"/>
  <c r="G32" i="1"/>
  <c r="H32" i="1" s="1"/>
  <c r="G6" i="1"/>
  <c r="H6" i="1" s="1"/>
  <c r="F14" i="1"/>
  <c r="F15" i="1"/>
  <c r="F22" i="1"/>
  <c r="F23" i="1"/>
  <c r="F25" i="1"/>
  <c r="F31" i="1"/>
  <c r="F32" i="1"/>
  <c r="F6" i="1"/>
  <c r="E14" i="1"/>
  <c r="E15" i="1"/>
  <c r="E17" i="1"/>
  <c r="F17" i="1" s="1"/>
  <c r="E18" i="1"/>
  <c r="F18" i="1" s="1"/>
  <c r="E22" i="1"/>
  <c r="E23" i="1"/>
  <c r="E25" i="1"/>
  <c r="E26" i="1"/>
  <c r="F26" i="1" s="1"/>
  <c r="E28" i="1"/>
  <c r="F28" i="1" s="1"/>
  <c r="E30" i="1"/>
  <c r="F30" i="1" s="1"/>
  <c r="E31" i="1"/>
  <c r="E32" i="1"/>
  <c r="E6" i="1"/>
  <c r="I15" i="3" l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H15" i="3"/>
  <c r="H22" i="3"/>
  <c r="H23" i="3"/>
  <c r="H29" i="3"/>
  <c r="H14" i="3"/>
  <c r="H25" i="3"/>
  <c r="I14" i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</calcChain>
</file>

<file path=xl/sharedStrings.xml><?xml version="1.0" encoding="utf-8"?>
<sst xmlns="http://schemas.openxmlformats.org/spreadsheetml/2006/main" count="67" uniqueCount="39">
  <si>
    <t>Task</t>
  </si>
  <si>
    <t>Duration (Days)</t>
  </si>
  <si>
    <t>End Date</t>
  </si>
  <si>
    <t>Start Date</t>
  </si>
  <si>
    <t>Início das reuniões de acompanhamento</t>
  </si>
  <si>
    <t>Entrega da proposta de projeto revista</t>
  </si>
  <si>
    <t>Lançamento do website+blog</t>
  </si>
  <si>
    <t>Elaboração da lista de requisitos para o protótipo</t>
  </si>
  <si>
    <t>Elaboração da lista de materiais para o protótipo</t>
  </si>
  <si>
    <t>Submissão da versão provisória da apresentação intermédia</t>
  </si>
  <si>
    <t>Data limite para a submissão da versão final da apresentação intermédia</t>
  </si>
  <si>
    <t>Disponibilidade da primeira versão do protótipo para o início da fase de testes</t>
  </si>
  <si>
    <t>Fase de testes do protótipo</t>
  </si>
  <si>
    <t>Conclusão do protótipo e dos seus testes</t>
  </si>
  <si>
    <t>Elaboração dos materiais de comunicação</t>
  </si>
  <si>
    <t>Data limite para a submissão dos materiais de avaliação </t>
  </si>
  <si>
    <t> ElectroDay </t>
  </si>
  <si>
    <t>Custom Dates</t>
  </si>
  <si>
    <t>Milestone Data</t>
  </si>
  <si>
    <t>Task Order</t>
  </si>
  <si>
    <t xml:space="preserve">Website Development </t>
  </si>
  <si>
    <t>Search for articles about our project</t>
  </si>
  <si>
    <t>Project Proposal Powerpoint improvements</t>
  </si>
  <si>
    <t xml:space="preserve">Pre-testing with a simplified prototype </t>
  </si>
  <si>
    <t>Components materials market search</t>
  </si>
  <si>
    <t>Schedule and start interviewing</t>
  </si>
  <si>
    <t>Plataform for team management creation</t>
  </si>
  <si>
    <t>Website maintenance and updating</t>
  </si>
  <si>
    <t xml:space="preserve">Prototype assembly </t>
  </si>
  <si>
    <t>Protoype Basic Testing</t>
  </si>
  <si>
    <t>Prototype Full Testing and adjustments</t>
  </si>
  <si>
    <t>Video making</t>
  </si>
  <si>
    <t xml:space="preserve">Poster making </t>
  </si>
  <si>
    <t>Eletro Day speech and demostration preparation</t>
  </si>
  <si>
    <t>Interviewing</t>
  </si>
  <si>
    <t>Submissão dos materiais de avaliação </t>
  </si>
  <si>
    <t>Submissão da versão final da apresentação intermédia</t>
  </si>
  <si>
    <t xml:space="preserve">Primeira versão do protótipo </t>
  </si>
  <si>
    <t>Simulations Elaboration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</si>
</sst>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Calendar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'v1'!$B$6:$B$32</c:f>
              <c:strCache>
                <c:ptCount val="27"/>
                <c:pt idx="0">
                  <c:v>Início das reuniões de acompanhamento</c:v>
                </c:pt>
                <c:pt idx="1">
                  <c:v>Website Development </c:v>
                </c:pt>
                <c:pt idx="2">
                  <c:v>Search for articles about our project</c:v>
                </c:pt>
                <c:pt idx="3">
                  <c:v>Project Proposal Powerpoint improvements</c:v>
                </c:pt>
                <c:pt idx="4">
                  <c:v>Pre-testing with a simplified prototype </c:v>
                </c:pt>
                <c:pt idx="5">
                  <c:v>Components materials market search</c:v>
                </c:pt>
                <c:pt idx="6">
                  <c:v>Schedule and start interviewing</c:v>
                </c:pt>
                <c:pt idx="7">
                  <c:v>Plataform for team management creation</c:v>
                </c:pt>
                <c:pt idx="8">
                  <c:v>Entrega da proposta de projeto revista</c:v>
                </c:pt>
                <c:pt idx="9">
                  <c:v>Lançamento do website+blog</c:v>
                </c:pt>
                <c:pt idx="10">
                  <c:v>Website maintenance and updating</c:v>
                </c:pt>
                <c:pt idx="11">
                  <c:v>Elaboração da lista de requisitos para o protótipo</c:v>
                </c:pt>
                <c:pt idx="12">
                  <c:v>Elaboração da lista de materiais para o protótipo</c:v>
                </c:pt>
                <c:pt idx="13">
                  <c:v>Prototype assembly </c:v>
                </c:pt>
                <c:pt idx="14">
                  <c:v>Protoype Basic Testing</c:v>
                </c:pt>
                <c:pt idx="15">
                  <c:v>Prototype Full Testing and adjustments</c:v>
                </c:pt>
                <c:pt idx="16">
                  <c:v>Submissão da versão provisória da apresentação intermédia</c:v>
                </c:pt>
                <c:pt idx="17">
                  <c:v>Data limite para a submissão da versão final da apresentação intermédia</c:v>
                </c:pt>
                <c:pt idx="18">
                  <c:v>Video making</c:v>
                </c:pt>
                <c:pt idx="19">
                  <c:v>Disponibilidade da primeira versão do protótipo para o início da fase de testes</c:v>
                </c:pt>
                <c:pt idx="20">
                  <c:v>Fase de testes do protótipo</c:v>
                </c:pt>
                <c:pt idx="21">
                  <c:v>Poster making </c:v>
                </c:pt>
                <c:pt idx="22">
                  <c:v>Conclusão do protótipo e dos seus testes</c:v>
                </c:pt>
                <c:pt idx="23">
                  <c:v>Eletro Day speech and demostration preparation</c:v>
                </c:pt>
                <c:pt idx="24">
                  <c:v>Elaboração dos materiais de comunicação</c:v>
                </c:pt>
                <c:pt idx="25">
                  <c:v>Data limite para a submissão dos materiais de avaliação </c:v>
                </c:pt>
                <c:pt idx="26">
                  <c:v> ElectroDay </c:v>
                </c:pt>
              </c:strCache>
            </c:strRef>
          </c:cat>
          <c:val>
            <c:numRef>
              <c:f>'v1'!$C$6:$C$32</c:f>
              <c:numCache>
                <c:formatCode>m/d/yyyy</c:formatCode>
                <c:ptCount val="27"/>
                <c:pt idx="0">
                  <c:v>45698</c:v>
                </c:pt>
                <c:pt idx="1">
                  <c:v>45698</c:v>
                </c:pt>
                <c:pt idx="2">
                  <c:v>45699</c:v>
                </c:pt>
                <c:pt idx="3">
                  <c:v>45700</c:v>
                </c:pt>
                <c:pt idx="4">
                  <c:v>45705</c:v>
                </c:pt>
                <c:pt idx="5">
                  <c:v>45706</c:v>
                </c:pt>
                <c:pt idx="6">
                  <c:v>45707</c:v>
                </c:pt>
                <c:pt idx="7">
                  <c:v>45708</c:v>
                </c:pt>
                <c:pt idx="8">
                  <c:v>45712</c:v>
                </c:pt>
                <c:pt idx="9">
                  <c:v>45719</c:v>
                </c:pt>
                <c:pt idx="10">
                  <c:v>45719</c:v>
                </c:pt>
                <c:pt idx="11">
                  <c:v>45733</c:v>
                </c:pt>
                <c:pt idx="12">
                  <c:v>45740</c:v>
                </c:pt>
                <c:pt idx="13">
                  <c:v>45741</c:v>
                </c:pt>
                <c:pt idx="14">
                  <c:v>45748</c:v>
                </c:pt>
                <c:pt idx="15">
                  <c:v>45751</c:v>
                </c:pt>
                <c:pt idx="16">
                  <c:v>45754</c:v>
                </c:pt>
                <c:pt idx="17">
                  <c:v>45761</c:v>
                </c:pt>
                <c:pt idx="18">
                  <c:v>45740</c:v>
                </c:pt>
                <c:pt idx="19">
                  <c:v>45803</c:v>
                </c:pt>
                <c:pt idx="20">
                  <c:v>45803</c:v>
                </c:pt>
                <c:pt idx="21">
                  <c:v>45809</c:v>
                </c:pt>
                <c:pt idx="22">
                  <c:v>45810</c:v>
                </c:pt>
                <c:pt idx="23">
                  <c:v>45812</c:v>
                </c:pt>
                <c:pt idx="24">
                  <c:v>45817</c:v>
                </c:pt>
                <c:pt idx="25">
                  <c:v>45824</c:v>
                </c:pt>
                <c:pt idx="26">
                  <c:v>45843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CF-45F3-B5EF-29F7AB01D5FE}"/>
            </c:ext>
          </c:extLst>
        </c:ser>
        <c:ser>
          <c:idx val="0"/>
          <c:order val="1"/>
          <c:tx>
            <c:v>Duration (Days)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CC03D24-7F67-4670-9256-03102E427691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3CF-45F3-B5EF-29F7AB01D5FE}"/>
                </c:ext>
              </c:extLst>
            </c:dLbl>
            <c:dLbl>
              <c:idx val="1"/>
              <c:layout>
                <c:manualLayout>
                  <c:x val="7.6255613960035523E-2"/>
                  <c:y val="0"/>
                </c:manualLayout>
              </c:layout>
              <c:tx>
                <c:rich>
                  <a:bodyPr/>
                  <a:lstStyle/>
                  <a:p>
                    <a:fld id="{5909CC3D-180E-47D2-A0E3-1E7E9C408392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93CF-45F3-B5EF-29F7AB01D5FE}"/>
                </c:ext>
              </c:extLst>
            </c:dLbl>
            <c:dLbl>
              <c:idx val="2"/>
              <c:layout>
                <c:manualLayout>
                  <c:x val="4.5495348584385531E-2"/>
                  <c:y val="2.3784061347229544E-17"/>
                </c:manualLayout>
              </c:layout>
              <c:tx>
                <c:rich>
                  <a:bodyPr/>
                  <a:lstStyle/>
                  <a:p>
                    <a:fld id="{53B99340-CB3E-46A5-985C-6A6EFBAFA52F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93CF-45F3-B5EF-29F7AB01D5FE}"/>
                </c:ext>
              </c:extLst>
            </c:dLbl>
            <c:dLbl>
              <c:idx val="3"/>
              <c:layout>
                <c:manualLayout>
                  <c:x val="5.8261998449763444E-2"/>
                  <c:y val="0"/>
                </c:manualLayout>
              </c:layout>
              <c:tx>
                <c:rich>
                  <a:bodyPr/>
                  <a:lstStyle/>
                  <a:p>
                    <a:fld id="{8BE241A2-EECE-4FED-A4AC-0593FFB996BC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93CF-45F3-B5EF-29F7AB01D5FE}"/>
                </c:ext>
              </c:extLst>
            </c:dLbl>
            <c:dLbl>
              <c:idx val="4"/>
              <c:layout>
                <c:manualLayout>
                  <c:x val="0.11337728493997422"/>
                  <c:y val="0"/>
                </c:manualLayout>
              </c:layout>
              <c:tx>
                <c:rich>
                  <a:bodyPr/>
                  <a:lstStyle/>
                  <a:p>
                    <a:fld id="{DC0DD141-1B2C-4186-828F-76DE82D8682B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93CF-45F3-B5EF-29F7AB01D5FE}"/>
                </c:ext>
              </c:extLst>
            </c:dLbl>
            <c:dLbl>
              <c:idx val="5"/>
              <c:layout>
                <c:manualLayout>
                  <c:x val="6.473388311668142E-2"/>
                  <c:y val="4.7568122694459089E-17"/>
                </c:manualLayout>
              </c:layout>
              <c:tx>
                <c:rich>
                  <a:bodyPr/>
                  <a:lstStyle/>
                  <a:p>
                    <a:fld id="{A2FF0A41-5289-4F01-9065-1166851D1126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93CF-45F3-B5EF-29F7AB01D5FE}"/>
                </c:ext>
              </c:extLst>
            </c:dLbl>
            <c:dLbl>
              <c:idx val="6"/>
              <c:layout>
                <c:manualLayout>
                  <c:x val="8.639928615700869E-2"/>
                  <c:y val="0"/>
                </c:manualLayout>
              </c:layout>
              <c:tx>
                <c:rich>
                  <a:bodyPr/>
                  <a:lstStyle/>
                  <a:p>
                    <a:fld id="{66C257B4-F0B4-4B77-8DA4-FD37D0D14C74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3CF-45F3-B5EF-29F7AB01D5FE}"/>
                </c:ext>
              </c:extLst>
            </c:dLbl>
            <c:dLbl>
              <c:idx val="7"/>
              <c:layout>
                <c:manualLayout>
                  <c:x val="3.6181645933311593E-2"/>
                  <c:y val="0"/>
                </c:manualLayout>
              </c:layout>
              <c:tx>
                <c:rich>
                  <a:bodyPr/>
                  <a:lstStyle/>
                  <a:p>
                    <a:fld id="{B3722F84-1753-4E5E-8A16-69EE374FE4C5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93CF-45F3-B5EF-29F7AB01D5FE}"/>
                </c:ext>
              </c:extLst>
            </c:dLbl>
            <c:dLbl>
              <c:idx val="8"/>
              <c:layout>
                <c:manualLayout>
                  <c:x val="1.6400493308427827E-2"/>
                  <c:y val="1.2977360308481511E-3"/>
                </c:manualLayout>
              </c:layout>
              <c:tx>
                <c:rich>
                  <a:bodyPr/>
                  <a:lstStyle/>
                  <a:p>
                    <a:fld id="{343ADD9C-3B95-4EE2-B0AD-F5A64E723364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5628530564932743E-2"/>
                      <c:h val="6.108246548598293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93CF-45F3-B5EF-29F7AB01D5FE}"/>
                </c:ext>
              </c:extLst>
            </c:dLbl>
            <c:dLbl>
              <c:idx val="9"/>
              <c:layout>
                <c:manualLayout>
                  <c:x val="1.7144797459758089E-2"/>
                  <c:y val="1.0215176565240859E-6"/>
                </c:manualLayout>
              </c:layout>
              <c:tx>
                <c:rich>
                  <a:bodyPr/>
                  <a:lstStyle/>
                  <a:p>
                    <a:fld id="{FE018F99-DBDB-45FB-B3CA-B7A624CE1BBA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93CF-45F3-B5EF-29F7AB01D5FE}"/>
                </c:ext>
              </c:extLst>
            </c:dLbl>
            <c:dLbl>
              <c:idx val="10"/>
              <c:layout>
                <c:manualLayout>
                  <c:x val="-0.31043564753437558"/>
                  <c:y val="0"/>
                </c:manualLayout>
              </c:layout>
              <c:tx>
                <c:rich>
                  <a:bodyPr/>
                  <a:lstStyle/>
                  <a:p>
                    <a:fld id="{E163E1A8-175E-4A37-BBBE-8AFB667D25D3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93CF-45F3-B5EF-29F7AB01D5FE}"/>
                </c:ext>
              </c:extLst>
            </c:dLbl>
            <c:dLbl>
              <c:idx val="11"/>
              <c:layout>
                <c:manualLayout>
                  <c:x val="4.4851040606894821E-2"/>
                  <c:y val="0"/>
                </c:manualLayout>
              </c:layout>
              <c:tx>
                <c:rich>
                  <a:bodyPr/>
                  <a:lstStyle/>
                  <a:p>
                    <a:fld id="{2761478E-A289-4F9D-A4ED-5A6EC1CD0489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93CF-45F3-B5EF-29F7AB01D5FE}"/>
                </c:ext>
              </c:extLst>
            </c:dLbl>
            <c:dLbl>
              <c:idx val="12"/>
              <c:layout>
                <c:manualLayout>
                  <c:x val="4.5755854215291492E-2"/>
                  <c:y val="4.7262494322115983E-17"/>
                </c:manualLayout>
              </c:layout>
              <c:tx>
                <c:rich>
                  <a:bodyPr/>
                  <a:lstStyle/>
                  <a:p>
                    <a:fld id="{1069EA98-3E94-473F-B3CD-9981AAE513A4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93CF-45F3-B5EF-29F7AB01D5FE}"/>
                </c:ext>
              </c:extLst>
            </c:dLbl>
            <c:dLbl>
              <c:idx val="13"/>
              <c:layout>
                <c:manualLayout>
                  <c:x val="-5.2455882498281044E-2"/>
                  <c:y val="0"/>
                </c:manualLayout>
              </c:layout>
              <c:tx>
                <c:rich>
                  <a:bodyPr/>
                  <a:lstStyle/>
                  <a:p>
                    <a:fld id="{685BEBBE-7A91-4A05-94AF-3BFF6D6F34DD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93CF-45F3-B5EF-29F7AB01D5FE}"/>
                </c:ext>
              </c:extLst>
            </c:dLbl>
            <c:dLbl>
              <c:idx val="14"/>
              <c:layout>
                <c:manualLayout>
                  <c:x val="3.4984236437900947E-2"/>
                  <c:y val="9.5136245388918178E-17"/>
                </c:manualLayout>
              </c:layout>
              <c:tx>
                <c:rich>
                  <a:bodyPr/>
                  <a:lstStyle/>
                  <a:p>
                    <a:fld id="{25B2881A-7010-4DB1-9708-E3D221C0AA65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93CF-45F3-B5EF-29F7AB01D5FE}"/>
                </c:ext>
              </c:extLst>
            </c:dLbl>
            <c:dLbl>
              <c:idx val="15"/>
              <c:layout>
                <c:manualLayout>
                  <c:x val="-0.16260979077453941"/>
                  <c:y val="0"/>
                </c:manualLayout>
              </c:layout>
              <c:tx>
                <c:rich>
                  <a:bodyPr/>
                  <a:lstStyle/>
                  <a:p>
                    <a:fld id="{8298F24D-2A0C-4910-B95E-97565937530A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C35-416A-8ABF-1FEE5FC92B8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5C0A0FE-439D-4643-B3EB-A8C6BD0E8BAD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35-416A-8ABF-1FEE5FC92B8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1F17FB2-D356-404E-95B0-7AE17439E1CC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35-416A-8ABF-1FEE5FC92B8B}"/>
                </c:ext>
              </c:extLst>
            </c:dLbl>
            <c:dLbl>
              <c:idx val="18"/>
              <c:layout>
                <c:manualLayout>
                  <c:x val="0.21010541043854175"/>
                  <c:y val="2.0430353139995344E-7"/>
                </c:manualLayout>
              </c:layout>
              <c:tx>
                <c:rich>
                  <a:bodyPr/>
                  <a:lstStyle/>
                  <a:p>
                    <a:fld id="{C0EA5BA8-2C8B-4919-B182-821A653395C7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C35-416A-8ABF-1FEE5FC92B8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D6CEA1F-94BF-40A3-955C-6794EBC31A6B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35-416A-8ABF-1FEE5FC92B8B}"/>
                </c:ext>
              </c:extLst>
            </c:dLbl>
            <c:dLbl>
              <c:idx val="20"/>
              <c:layout>
                <c:manualLayout>
                  <c:x val="4.9429326220215827E-2"/>
                  <c:y val="-9.4524988644231965E-17"/>
                </c:manualLayout>
              </c:layout>
              <c:tx>
                <c:rich>
                  <a:bodyPr/>
                  <a:lstStyle/>
                  <a:p>
                    <a:fld id="{0C11853E-BA4A-4E4B-9361-3A6C84ACF1AE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9F7-4D5A-B3D7-DCE568BDBEB7}"/>
                </c:ext>
              </c:extLst>
            </c:dLbl>
            <c:dLbl>
              <c:idx val="21"/>
              <c:layout>
                <c:manualLayout>
                  <c:x val="3.5314967689286283E-2"/>
                  <c:y val="0"/>
                </c:manualLayout>
              </c:layout>
              <c:tx>
                <c:rich>
                  <a:bodyPr/>
                  <a:lstStyle/>
                  <a:p>
                    <a:fld id="{D39394A6-128B-46B0-BB24-163C72F01A60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C35-416A-8ABF-1FEE5FC92B8B}"/>
                </c:ext>
              </c:extLst>
            </c:dLbl>
            <c:dLbl>
              <c:idx val="22"/>
              <c:layout>
                <c:manualLayout>
                  <c:x val="6.187801699612723E-2"/>
                  <c:y val="0"/>
                </c:manualLayout>
              </c:layout>
              <c:tx>
                <c:rich>
                  <a:bodyPr/>
                  <a:lstStyle/>
                  <a:p>
                    <a:fld id="{03847309-4B98-4AD7-B227-BDA2BEE3C223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C35-416A-8ABF-1FEE5FC92B8B}"/>
                </c:ext>
              </c:extLst>
            </c:dLbl>
            <c:dLbl>
              <c:idx val="23"/>
              <c:layout>
                <c:manualLayout>
                  <c:x val="-9.7587532596617996E-2"/>
                  <c:y val="4.0860706260963438E-7"/>
                </c:manualLayout>
              </c:layout>
              <c:tx>
                <c:rich>
                  <a:bodyPr/>
                  <a:lstStyle/>
                  <a:p>
                    <a:fld id="{2D7E2569-2278-49E3-BD05-9F32B9353DE9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C35-416A-8ABF-1FEE5FC92B8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E1099C8-BC7B-4FF1-9172-D05F7E4D737A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35-416A-8ABF-1FEE5FC92B8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F8FBFD9-A3D1-4D14-A5E7-02EAD4CDF072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35-416A-8ABF-1FEE5FC92B8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7D7412D-526B-4585-8D7D-754411D61C4D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35-416A-8ABF-1FEE5FC92B8B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72000" rIns="360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'v1'!$B$6:$B$32</c:f>
              <c:strCache>
                <c:ptCount val="27"/>
                <c:pt idx="0">
                  <c:v>Início das reuniões de acompanhamento</c:v>
                </c:pt>
                <c:pt idx="1">
                  <c:v>Website Development </c:v>
                </c:pt>
                <c:pt idx="2">
                  <c:v>Search for articles about our project</c:v>
                </c:pt>
                <c:pt idx="3">
                  <c:v>Project Proposal Powerpoint improvements</c:v>
                </c:pt>
                <c:pt idx="4">
                  <c:v>Pre-testing with a simplified prototype </c:v>
                </c:pt>
                <c:pt idx="5">
                  <c:v>Components materials market search</c:v>
                </c:pt>
                <c:pt idx="6">
                  <c:v>Schedule and start interviewing</c:v>
                </c:pt>
                <c:pt idx="7">
                  <c:v>Plataform for team management creation</c:v>
                </c:pt>
                <c:pt idx="8">
                  <c:v>Entrega da proposta de projeto revista</c:v>
                </c:pt>
                <c:pt idx="9">
                  <c:v>Lançamento do website+blog</c:v>
                </c:pt>
                <c:pt idx="10">
                  <c:v>Website maintenance and updating</c:v>
                </c:pt>
                <c:pt idx="11">
                  <c:v>Elaboração da lista de requisitos para o protótipo</c:v>
                </c:pt>
                <c:pt idx="12">
                  <c:v>Elaboração da lista de materiais para o protótipo</c:v>
                </c:pt>
                <c:pt idx="13">
                  <c:v>Prototype assembly </c:v>
                </c:pt>
                <c:pt idx="14">
                  <c:v>Protoype Basic Testing</c:v>
                </c:pt>
                <c:pt idx="15">
                  <c:v>Prototype Full Testing and adjustments</c:v>
                </c:pt>
                <c:pt idx="16">
                  <c:v>Submissão da versão provisória da apresentação intermédia</c:v>
                </c:pt>
                <c:pt idx="17">
                  <c:v>Data limite para a submissão da versão final da apresentação intermédia</c:v>
                </c:pt>
                <c:pt idx="18">
                  <c:v>Video making</c:v>
                </c:pt>
                <c:pt idx="19">
                  <c:v>Disponibilidade da primeira versão do protótipo para o início da fase de testes</c:v>
                </c:pt>
                <c:pt idx="20">
                  <c:v>Fase de testes do protótipo</c:v>
                </c:pt>
                <c:pt idx="21">
                  <c:v>Poster making </c:v>
                </c:pt>
                <c:pt idx="22">
                  <c:v>Conclusão do protótipo e dos seus testes</c:v>
                </c:pt>
                <c:pt idx="23">
                  <c:v>Eletro Day speech and demostration preparation</c:v>
                </c:pt>
                <c:pt idx="24">
                  <c:v>Elaboração dos materiais de comunicação</c:v>
                </c:pt>
                <c:pt idx="25">
                  <c:v>Data limite para a submissão dos materiais de avaliação </c:v>
                </c:pt>
                <c:pt idx="26">
                  <c:v> ElectroDay </c:v>
                </c:pt>
              </c:strCache>
            </c:strRef>
          </c:cat>
          <c:val>
            <c:numRef>
              <c:f>'v1'!$D$6:$D$32</c:f>
              <c:numCache>
                <c:formatCode>General</c:formatCode>
                <c:ptCount val="27"/>
                <c:pt idx="0">
                  <c:v>0</c:v>
                </c:pt>
                <c:pt idx="1">
                  <c:v>21</c:v>
                </c:pt>
                <c:pt idx="2">
                  <c:v>6</c:v>
                </c:pt>
                <c:pt idx="3">
                  <c:v>12</c:v>
                </c:pt>
                <c:pt idx="4">
                  <c:v>35</c:v>
                </c:pt>
                <c:pt idx="5">
                  <c:v>15</c:v>
                </c:pt>
                <c:pt idx="6">
                  <c:v>24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124</c:v>
                </c:pt>
                <c:pt idx="11">
                  <c:v>5</c:v>
                </c:pt>
                <c:pt idx="12">
                  <c:v>5</c:v>
                </c:pt>
                <c:pt idx="13">
                  <c:v>10</c:v>
                </c:pt>
                <c:pt idx="14">
                  <c:v>3</c:v>
                </c:pt>
                <c:pt idx="15">
                  <c:v>59</c:v>
                </c:pt>
                <c:pt idx="16">
                  <c:v>0</c:v>
                </c:pt>
                <c:pt idx="17">
                  <c:v>0</c:v>
                </c:pt>
                <c:pt idx="18">
                  <c:v>78</c:v>
                </c:pt>
                <c:pt idx="19">
                  <c:v>0</c:v>
                </c:pt>
                <c:pt idx="20">
                  <c:v>7</c:v>
                </c:pt>
                <c:pt idx="21">
                  <c:v>3</c:v>
                </c:pt>
                <c:pt idx="22">
                  <c:v>13</c:v>
                </c:pt>
                <c:pt idx="23">
                  <c:v>31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'v1'!$F$6:$F$32</c15:f>
                <c15:dlblRangeCache>
                  <c:ptCount val="27"/>
                  <c:pt idx="0">
                    <c:v>10-fev</c:v>
                  </c:pt>
                  <c:pt idx="1">
                    <c:v>10-fev ↔ 03-mar</c:v>
                  </c:pt>
                  <c:pt idx="2">
                    <c:v>11-fev ↔ 17-fev</c:v>
                  </c:pt>
                  <c:pt idx="3">
                    <c:v>12-fev ↔ 24-fev</c:v>
                  </c:pt>
                  <c:pt idx="4">
                    <c:v>17-fev ↔ 24-mar</c:v>
                  </c:pt>
                  <c:pt idx="5">
                    <c:v>18-fev ↔ 05-mar</c:v>
                  </c:pt>
                  <c:pt idx="6">
                    <c:v>19-fev ↔ 15-mar</c:v>
                  </c:pt>
                  <c:pt idx="7">
                    <c:v>20-fev ↔ 22-fev</c:v>
                  </c:pt>
                  <c:pt idx="8">
                    <c:v>24-fev</c:v>
                  </c:pt>
                  <c:pt idx="9">
                    <c:v>03-mar</c:v>
                  </c:pt>
                  <c:pt idx="10">
                    <c:v>03-mar ↔ 05-jul</c:v>
                  </c:pt>
                  <c:pt idx="11">
                    <c:v>17-mar ↔ 22-mar</c:v>
                  </c:pt>
                  <c:pt idx="12">
                    <c:v>24-mar ↔ 29-mar</c:v>
                  </c:pt>
                  <c:pt idx="13">
                    <c:v>25-mar ↔ 04-abr</c:v>
                  </c:pt>
                  <c:pt idx="14">
                    <c:v>01-abr ↔ 04-abr</c:v>
                  </c:pt>
                  <c:pt idx="15">
                    <c:v>04-abr ↔ 02-jun</c:v>
                  </c:pt>
                  <c:pt idx="16">
                    <c:v>07-abr</c:v>
                  </c:pt>
                  <c:pt idx="17">
                    <c:v>14-abr</c:v>
                  </c:pt>
                  <c:pt idx="18">
                    <c:v>24-mar ↔ 10-jun</c:v>
                  </c:pt>
                  <c:pt idx="19">
                    <c:v>26-mai</c:v>
                  </c:pt>
                  <c:pt idx="20">
                    <c:v>26-mai ↔ 02-jun</c:v>
                  </c:pt>
                  <c:pt idx="21">
                    <c:v>01-jun ↔ 04-jun</c:v>
                  </c:pt>
                  <c:pt idx="22">
                    <c:v>02-jun ↔ 15-jun</c:v>
                  </c:pt>
                  <c:pt idx="23">
                    <c:v>04-jun ↔ 05-jul</c:v>
                  </c:pt>
                  <c:pt idx="24">
                    <c:v>09-jun</c:v>
                  </c:pt>
                  <c:pt idx="25">
                    <c:v>16-jun</c:v>
                  </c:pt>
                  <c:pt idx="26">
                    <c:v>05-jul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93CF-45F3-B5EF-29F7AB01D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240319"/>
        <c:axId val="1322238399"/>
      </c:barChart>
      <c:scatterChart>
        <c:scatterStyle val="lineMarker"/>
        <c:varyColors val="0"/>
        <c:ser>
          <c:idx val="2"/>
          <c:order val="2"/>
          <c:tx>
            <c:v>Deliverables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xVal>
            <c:numRef>
              <c:f>('v1'!$H$6,'v1'!$H$14,'v1'!$H$15,'v1'!$H$22,'v1'!$H$23,'v1'!$H$25,'v1'!$H$30,'v1'!$H$31,'v1'!$H$32)</c:f>
              <c:numCache>
                <c:formatCode>General</c:formatCode>
                <c:ptCount val="9"/>
                <c:pt idx="0">
                  <c:v>45698</c:v>
                </c:pt>
                <c:pt idx="1">
                  <c:v>45712</c:v>
                </c:pt>
                <c:pt idx="2">
                  <c:v>45719</c:v>
                </c:pt>
                <c:pt idx="3">
                  <c:v>45754</c:v>
                </c:pt>
                <c:pt idx="4">
                  <c:v>45761</c:v>
                </c:pt>
                <c:pt idx="5">
                  <c:v>45803</c:v>
                </c:pt>
                <c:pt idx="6">
                  <c:v>45817</c:v>
                </c:pt>
                <c:pt idx="7">
                  <c:v>45824</c:v>
                </c:pt>
                <c:pt idx="8">
                  <c:v>45843</c:v>
                </c:pt>
              </c:numCache>
            </c:numRef>
          </c:xVal>
          <c:yVal>
            <c:numRef>
              <c:f>('v1'!$I$6,'v1'!$I$14,'v1'!$I$15,'v1'!$I$22,'v1'!$I$23,'v1'!$I$25,'v1'!$I$30,'v1'!$I$31,'v1'!$I$32)</c:f>
              <c:numCache>
                <c:formatCode>General</c:formatCode>
                <c:ptCount val="9"/>
                <c:pt idx="0">
                  <c:v>1</c:v>
                </c:pt>
                <c:pt idx="1">
                  <c:v>9.5</c:v>
                </c:pt>
                <c:pt idx="2">
                  <c:v>10.5</c:v>
                </c:pt>
                <c:pt idx="3">
                  <c:v>17.5</c:v>
                </c:pt>
                <c:pt idx="4">
                  <c:v>18.5</c:v>
                </c:pt>
                <c:pt idx="5">
                  <c:v>20.5</c:v>
                </c:pt>
                <c:pt idx="6">
                  <c:v>25.5</c:v>
                </c:pt>
                <c:pt idx="7">
                  <c:v>26.5</c:v>
                </c:pt>
                <c:pt idx="8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93CF-45F3-B5EF-29F7AB01D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211423"/>
        <c:axId val="1314214303"/>
      </c:scatterChart>
      <c:catAx>
        <c:axId val="132224031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2238399"/>
        <c:crosses val="autoZero"/>
        <c:auto val="1"/>
        <c:lblAlgn val="ctr"/>
        <c:lblOffset val="100"/>
        <c:noMultiLvlLbl val="0"/>
      </c:catAx>
      <c:valAx>
        <c:axId val="1322238399"/>
        <c:scaling>
          <c:orientation val="minMax"/>
          <c:max val="45856"/>
          <c:min val="457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2240319"/>
        <c:crosses val="autoZero"/>
        <c:crossBetween val="between"/>
      </c:valAx>
      <c:valAx>
        <c:axId val="1314214303"/>
        <c:scaling>
          <c:orientation val="maxMin"/>
          <c:max val="28"/>
          <c:min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4211423"/>
        <c:crosses val="max"/>
        <c:crossBetween val="midCat"/>
      </c:valAx>
      <c:valAx>
        <c:axId val="1314211423"/>
        <c:scaling>
          <c:orientation val="minMax"/>
          <c:max val="45856"/>
          <c:min val="45700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4214303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Calendar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'v2'!$B$6:$B$31</c:f>
              <c:strCache>
                <c:ptCount val="26"/>
                <c:pt idx="0">
                  <c:v>Início das reuniões de acompanhamento</c:v>
                </c:pt>
                <c:pt idx="1">
                  <c:v>Website Development </c:v>
                </c:pt>
                <c:pt idx="2">
                  <c:v>Search for articles about our project</c:v>
                </c:pt>
                <c:pt idx="3">
                  <c:v>Project Proposal Powerpoint improvements</c:v>
                </c:pt>
                <c:pt idx="4">
                  <c:v>Pre-testing with a simplified prototype </c:v>
                </c:pt>
                <c:pt idx="5">
                  <c:v>Components materials market search</c:v>
                </c:pt>
                <c:pt idx="6">
                  <c:v>Interviewing</c:v>
                </c:pt>
                <c:pt idx="7">
                  <c:v>Plataform for team management creation</c:v>
                </c:pt>
                <c:pt idx="8">
                  <c:v>Entrega da proposta de projeto revista</c:v>
                </c:pt>
                <c:pt idx="9">
                  <c:v>Lançamento do website+blog</c:v>
                </c:pt>
                <c:pt idx="10">
                  <c:v>Website maintenance and updating</c:v>
                </c:pt>
                <c:pt idx="11">
                  <c:v>Elaboração da lista de materiais para o protótipo</c:v>
                </c:pt>
                <c:pt idx="12">
                  <c:v>Simulations Elaboration</c:v>
                </c:pt>
                <c:pt idx="13">
                  <c:v>Prototype assembly </c:v>
                </c:pt>
                <c:pt idx="14">
                  <c:v>Protoype Basic Testing</c:v>
                </c:pt>
                <c:pt idx="15">
                  <c:v>Prototype Full Testing and adjustments</c:v>
                </c:pt>
                <c:pt idx="16">
                  <c:v>Submissão da versão provisória da apresentação intermédia</c:v>
                </c:pt>
                <c:pt idx="17">
                  <c:v>Submissão da versão final da apresentação intermédia</c:v>
                </c:pt>
                <c:pt idx="18">
                  <c:v>Video making</c:v>
                </c:pt>
                <c:pt idx="19">
                  <c:v>Primeira versão do protótipo </c:v>
                </c:pt>
                <c:pt idx="20">
                  <c:v>Fase de testes do protótipo</c:v>
                </c:pt>
                <c:pt idx="21">
                  <c:v>Poster making </c:v>
                </c:pt>
                <c:pt idx="22">
                  <c:v>Eletro Day speech and demostration preparation</c:v>
                </c:pt>
                <c:pt idx="23">
                  <c:v>Elaboração dos materiais de comunicação</c:v>
                </c:pt>
                <c:pt idx="24">
                  <c:v>Submissão dos materiais de avaliação </c:v>
                </c:pt>
                <c:pt idx="25">
                  <c:v> ElectroDay </c:v>
                </c:pt>
              </c:strCache>
            </c:strRef>
          </c:cat>
          <c:val>
            <c:numRef>
              <c:f>'v2'!$C$6:$C$31</c:f>
              <c:numCache>
                <c:formatCode>m/d/yyyy</c:formatCode>
                <c:ptCount val="26"/>
                <c:pt idx="0">
                  <c:v>45698</c:v>
                </c:pt>
                <c:pt idx="1">
                  <c:v>45698</c:v>
                </c:pt>
                <c:pt idx="2">
                  <c:v>45699</c:v>
                </c:pt>
                <c:pt idx="3">
                  <c:v>45700</c:v>
                </c:pt>
                <c:pt idx="4">
                  <c:v>45705</c:v>
                </c:pt>
                <c:pt idx="5">
                  <c:v>45706</c:v>
                </c:pt>
                <c:pt idx="6">
                  <c:v>45707</c:v>
                </c:pt>
                <c:pt idx="7">
                  <c:v>45708</c:v>
                </c:pt>
                <c:pt idx="8">
                  <c:v>45712</c:v>
                </c:pt>
                <c:pt idx="9">
                  <c:v>45719</c:v>
                </c:pt>
                <c:pt idx="10">
                  <c:v>45719</c:v>
                </c:pt>
                <c:pt idx="11">
                  <c:v>45734</c:v>
                </c:pt>
                <c:pt idx="12">
                  <c:v>45768</c:v>
                </c:pt>
                <c:pt idx="13">
                  <c:v>45775</c:v>
                </c:pt>
                <c:pt idx="14">
                  <c:v>45782</c:v>
                </c:pt>
                <c:pt idx="15">
                  <c:v>45787</c:v>
                </c:pt>
                <c:pt idx="16">
                  <c:v>45755</c:v>
                </c:pt>
                <c:pt idx="17">
                  <c:v>45761</c:v>
                </c:pt>
                <c:pt idx="18">
                  <c:v>45782</c:v>
                </c:pt>
                <c:pt idx="19">
                  <c:v>45803</c:v>
                </c:pt>
                <c:pt idx="20">
                  <c:v>45803</c:v>
                </c:pt>
                <c:pt idx="21">
                  <c:v>45809</c:v>
                </c:pt>
                <c:pt idx="22">
                  <c:v>45812</c:v>
                </c:pt>
                <c:pt idx="23">
                  <c:v>45817</c:v>
                </c:pt>
                <c:pt idx="24">
                  <c:v>45824</c:v>
                </c:pt>
                <c:pt idx="25">
                  <c:v>45843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F-4861-81E2-8C383D7B7B5B}"/>
            </c:ext>
          </c:extLst>
        </c:ser>
        <c:ser>
          <c:idx val="0"/>
          <c:order val="1"/>
          <c:tx>
            <c:v>Duration (Days)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356261F-CEEB-4829-8CE5-BFFBC89E3AB7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D4F-4861-81E2-8C383D7B7B5B}"/>
                </c:ext>
              </c:extLst>
            </c:dLbl>
            <c:dLbl>
              <c:idx val="1"/>
              <c:layout>
                <c:manualLayout>
                  <c:x val="7.6255613960035523E-2"/>
                  <c:y val="0"/>
                </c:manualLayout>
              </c:layout>
              <c:tx>
                <c:rich>
                  <a:bodyPr/>
                  <a:lstStyle/>
                  <a:p>
                    <a:fld id="{DD744AFB-7A30-4D15-890D-54C01AFCF84F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D4F-4861-81E2-8C383D7B7B5B}"/>
                </c:ext>
              </c:extLst>
            </c:dLbl>
            <c:dLbl>
              <c:idx val="2"/>
              <c:layout>
                <c:manualLayout>
                  <c:x val="4.5495348584385531E-2"/>
                  <c:y val="2.3784061347229544E-17"/>
                </c:manualLayout>
              </c:layout>
              <c:tx>
                <c:rich>
                  <a:bodyPr/>
                  <a:lstStyle/>
                  <a:p>
                    <a:fld id="{E6166E59-185B-460F-B336-C1FABEA8D291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D4F-4861-81E2-8C383D7B7B5B}"/>
                </c:ext>
              </c:extLst>
            </c:dLbl>
            <c:dLbl>
              <c:idx val="3"/>
              <c:layout>
                <c:manualLayout>
                  <c:x val="0.17504745918042913"/>
                  <c:y val="2.5350538407033956E-3"/>
                </c:manualLayout>
              </c:layout>
              <c:tx>
                <c:rich>
                  <a:bodyPr/>
                  <a:lstStyle/>
                  <a:p>
                    <a:fld id="{37F64F01-6F36-41BE-9CDD-1E0F326AF17D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D4F-4861-81E2-8C383D7B7B5B}"/>
                </c:ext>
              </c:extLst>
            </c:dLbl>
            <c:dLbl>
              <c:idx val="4"/>
              <c:layout>
                <c:manualLayout>
                  <c:x val="0.20047147461674164"/>
                  <c:y val="1.9959482255677588E-7"/>
                </c:manualLayout>
              </c:layout>
              <c:tx>
                <c:rich>
                  <a:bodyPr/>
                  <a:lstStyle/>
                  <a:p>
                    <a:fld id="{10FA2C3C-41B7-40E7-9254-73B5FEBB8053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D4F-4861-81E2-8C383D7B7B5B}"/>
                </c:ext>
              </c:extLst>
            </c:dLbl>
            <c:dLbl>
              <c:idx val="5"/>
              <c:layout>
                <c:manualLayout>
                  <c:x val="0.11421920686280011"/>
                  <c:y val="1.9959482251030408E-7"/>
                </c:manualLayout>
              </c:layout>
              <c:tx>
                <c:rich>
                  <a:bodyPr/>
                  <a:lstStyle/>
                  <a:p>
                    <a:fld id="{2E7B3741-2E9F-4139-83A2-4834048E1331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D4F-4861-81E2-8C383D7B7B5B}"/>
                </c:ext>
              </c:extLst>
            </c:dLbl>
            <c:dLbl>
              <c:idx val="6"/>
              <c:layout>
                <c:manualLayout>
                  <c:x val="0.15864793548668649"/>
                  <c:y val="1.9959482251030408E-7"/>
                </c:manualLayout>
              </c:layout>
              <c:tx>
                <c:rich>
                  <a:bodyPr/>
                  <a:lstStyle/>
                  <a:p>
                    <a:fld id="{AA295989-1ED3-4588-B1CD-840FC8AB6A94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D4F-4861-81E2-8C383D7B7B5B}"/>
                </c:ext>
              </c:extLst>
            </c:dLbl>
            <c:dLbl>
              <c:idx val="7"/>
              <c:layout>
                <c:manualLayout>
                  <c:x val="3.6181645933311593E-2"/>
                  <c:y val="0"/>
                </c:manualLayout>
              </c:layout>
              <c:tx>
                <c:rich>
                  <a:bodyPr/>
                  <a:lstStyle/>
                  <a:p>
                    <a:fld id="{409E1C5F-341C-446B-8B46-F7FE0043A128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D4F-4861-81E2-8C383D7B7B5B}"/>
                </c:ext>
              </c:extLst>
            </c:dLbl>
            <c:dLbl>
              <c:idx val="8"/>
              <c:layout>
                <c:manualLayout>
                  <c:x val="2.2338721776000419E-2"/>
                  <c:y val="1.297704649093373E-3"/>
                </c:manualLayout>
              </c:layout>
              <c:tx>
                <c:rich>
                  <a:bodyPr/>
                  <a:lstStyle/>
                  <a:p>
                    <a:fld id="{112846DE-9F91-4A17-B62A-8F9349ED7D42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504987500077927E-2"/>
                      <c:h val="6.108240272247338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D4F-4861-81E2-8C383D7B7B5B}"/>
                </c:ext>
              </c:extLst>
            </c:dLbl>
            <c:dLbl>
              <c:idx val="9"/>
              <c:layout>
                <c:manualLayout>
                  <c:x val="2.2093300540520285E-2"/>
                  <c:y val="1.1975689350618246E-6"/>
                </c:manualLayout>
              </c:layout>
              <c:tx>
                <c:rich>
                  <a:bodyPr/>
                  <a:lstStyle/>
                  <a:p>
                    <a:fld id="{B380AC9F-D917-4F9B-A734-E25A85C84E02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D4F-4861-81E2-8C383D7B7B5B}"/>
                </c:ext>
              </c:extLst>
            </c:dLbl>
            <c:dLbl>
              <c:idx val="10"/>
              <c:layout>
                <c:manualLayout>
                  <c:x val="-0.32758290160285786"/>
                  <c:y val="-4.6471790995053965E-17"/>
                </c:manualLayout>
              </c:layout>
              <c:tx>
                <c:rich>
                  <a:bodyPr/>
                  <a:lstStyle/>
                  <a:p>
                    <a:fld id="{4D474A57-D3A4-4190-B3C9-D5A3496EB2AC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D4F-4861-81E2-8C383D7B7B5B}"/>
                </c:ext>
              </c:extLst>
            </c:dLbl>
            <c:dLbl>
              <c:idx val="11"/>
              <c:layout>
                <c:manualLayout>
                  <c:x val="5.4754088552368192E-2"/>
                  <c:y val="1.9959482251030408E-7"/>
                </c:manualLayout>
              </c:layout>
              <c:tx>
                <c:rich>
                  <a:bodyPr/>
                  <a:lstStyle/>
                  <a:p>
                    <a:fld id="{44D7796A-8F8B-467D-B1FA-03216AA2AF58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D4F-4861-81E2-8C383D7B7B5B}"/>
                </c:ext>
              </c:extLst>
            </c:dLbl>
            <c:dLbl>
              <c:idx val="12"/>
              <c:layout>
                <c:manualLayout>
                  <c:x val="8.0834595794290628E-2"/>
                  <c:y val="5.0697084917617234E-3"/>
                </c:manualLayout>
              </c:layout>
              <c:tx>
                <c:rich>
                  <a:bodyPr/>
                  <a:lstStyle/>
                  <a:p>
                    <a:fld id="{876BDB2F-C70C-42F1-A102-4261AF1FD47D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D4F-4861-81E2-8C383D7B7B5B}"/>
                </c:ext>
              </c:extLst>
            </c:dLbl>
            <c:dLbl>
              <c:idx val="13"/>
              <c:layout>
                <c:manualLayout>
                  <c:x val="-5.0169107424517301E-2"/>
                  <c:y val="0"/>
                </c:manualLayout>
              </c:layout>
              <c:tx>
                <c:rich>
                  <a:bodyPr/>
                  <a:lstStyle/>
                  <a:p>
                    <a:fld id="{01B38D0D-AF32-41E5-851E-31969509A197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D4F-4861-81E2-8C383D7B7B5B}"/>
                </c:ext>
              </c:extLst>
            </c:dLbl>
            <c:dLbl>
              <c:idx val="14"/>
              <c:layout>
                <c:manualLayout>
                  <c:x val="4.8840172442815195E-2"/>
                  <c:y val="1.9959482251030408E-7"/>
                </c:manualLayout>
              </c:layout>
              <c:tx>
                <c:rich>
                  <a:bodyPr/>
                  <a:lstStyle/>
                  <a:p>
                    <a:fld id="{CBEC506A-66E5-4A15-AA60-702BE9BCB20D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4D4F-4861-81E2-8C383D7B7B5B}"/>
                </c:ext>
              </c:extLst>
            </c:dLbl>
            <c:dLbl>
              <c:idx val="15"/>
              <c:layout>
                <c:manualLayout>
                  <c:x val="7.4919888279998251E-2"/>
                  <c:y val="-2.5346546510583517E-3"/>
                </c:manualLayout>
              </c:layout>
              <c:tx>
                <c:rich>
                  <a:bodyPr/>
                  <a:lstStyle/>
                  <a:p>
                    <a:fld id="{42188ACD-12AD-43A5-9B30-10AEDFE758A0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D4F-4861-81E2-8C383D7B7B5B}"/>
                </c:ext>
              </c:extLst>
            </c:dLbl>
            <c:dLbl>
              <c:idx val="16"/>
              <c:layout>
                <c:manualLayout>
                  <c:x val="2.0889759056062805E-2"/>
                  <c:y val="-"/>
                </c:manualLayout>
              </c:layout>
              <c:tx>
                <c:rich>
                  <a:bodyPr/>
                  <a:lstStyle/>
                  <a:p>
                    <a:fld id="{EBD08767-DBD5-4F75-85DE-7959FF20BC31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D4F-4861-81E2-8C383D7B7B5B}"/>
                </c:ext>
              </c:extLst>
            </c:dLbl>
            <c:dLbl>
              <c:idx val="17"/>
              <c:layout>
                <c:manualLayout>
                  <c:x val="1.9889959016070727E-2"/>
                  <c:y val="-"/>
                </c:manualLayout>
              </c:layout>
              <c:tx>
                <c:rich>
                  <a:bodyPr/>
                  <a:lstStyle/>
                  <a:p>
                    <a:fld id="{311243EE-B45E-4C8B-B601-90AF3E8345FE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D4F-4861-81E2-8C383D7B7B5B}"/>
                </c:ext>
              </c:extLst>
            </c:dLbl>
            <c:dLbl>
              <c:idx val="18"/>
              <c:layout>
                <c:manualLayout>
                  <c:x val="0.12103174232080847"/>
                  <c:y val="5.9878446753091228E-7"/>
                </c:manualLayout>
              </c:layout>
              <c:tx>
                <c:rich>
                  <a:bodyPr/>
                  <a:lstStyle/>
                  <a:p>
                    <a:fld id="{30B6385B-36CE-4A1F-96D1-9064740D4150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D4F-4861-81E2-8C383D7B7B5B}"/>
                </c:ext>
              </c:extLst>
            </c:dLbl>
            <c:dLbl>
              <c:idx val="19"/>
              <c:layout>
                <c:manualLayout>
                  <c:x val="1.9733061261763395E-2"/>
                  <c:y val="-"/>
                </c:manualLayout>
              </c:layout>
              <c:tx>
                <c:rich>
                  <a:bodyPr/>
                  <a:lstStyle/>
                  <a:p>
                    <a:fld id="{93962B10-EA2F-4FD6-8C76-F50BBC0202B1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D4F-4861-81E2-8C383D7B7B5B}"/>
                </c:ext>
              </c:extLst>
            </c:dLbl>
            <c:dLbl>
              <c:idx val="20"/>
              <c:layout>
                <c:manualLayout>
                  <c:x val="8.3422528092806633E-2"/>
                  <c:y val="1.9959482260324768E-7"/>
                </c:manualLayout>
              </c:layout>
              <c:tx>
                <c:rich>
                  <a:bodyPr/>
                  <a:lstStyle/>
                  <a:p>
                    <a:fld id="{E5486AB5-DC54-440A-B35D-7E01C72494EC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D4F-4861-81E2-8C383D7B7B5B}"/>
                </c:ext>
              </c:extLst>
            </c:dLbl>
            <c:dLbl>
              <c:idx val="21"/>
              <c:layout>
                <c:manualLayout>
                  <c:x val="4.2283275628338897E-2"/>
                  <c:y val="3.9918964502060815E-7"/>
                </c:manualLayout>
              </c:layout>
              <c:tx>
                <c:rich>
                  <a:bodyPr/>
                  <a:lstStyle/>
                  <a:p>
                    <a:fld id="{AB5521FA-F8CB-4851-82CB-A8635FAC2B96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4D4F-4861-81E2-8C383D7B7B5B}"/>
                </c:ext>
              </c:extLst>
            </c:dLbl>
            <c:dLbl>
              <c:idx val="22"/>
              <c:layout>
                <c:manualLayout>
                  <c:x val="-0.10352577290665285"/>
                  <c:y val="5.9878446762385583E-7"/>
                </c:manualLayout>
              </c:layout>
              <c:tx>
                <c:rich>
                  <a:bodyPr/>
                  <a:lstStyle/>
                  <a:p>
                    <a:fld id="{A5588989-87B2-4898-B2D9-F100CCD58C08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4D4F-4861-81E2-8C383D7B7B5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045F25E-1BA5-48C0-9262-E41D8CA98438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D4F-4861-81E2-8C383D7B7B5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D58820B-9BC5-4194-83E7-62E4CB38B2F9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D4F-4861-81E2-8C383D7B7B5B}"/>
                </c:ext>
              </c:extLst>
            </c:dLbl>
            <c:dLbl>
              <c:idx val="25"/>
              <c:layout>
                <c:manualLayout>
                  <c:x val="1.9375416255331609E-2"/>
                  <c:y val="-2.5348542458808617E-3"/>
                </c:manualLayout>
              </c:layout>
              <c:tx>
                <c:rich>
                  <a:bodyPr/>
                  <a:lstStyle/>
                  <a:p>
                    <a:fld id="{BF1F48A2-FF8E-46C2-8CB2-9C0990104879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4D4F-4861-81E2-8C383D7B7B5B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72000" rIns="360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'v2'!$B$6:$B$31</c:f>
              <c:strCache>
                <c:ptCount val="26"/>
                <c:pt idx="0">
                  <c:v>Início das reuniões de acompanhamento</c:v>
                </c:pt>
                <c:pt idx="1">
                  <c:v>Website Development </c:v>
                </c:pt>
                <c:pt idx="2">
                  <c:v>Search for articles about our project</c:v>
                </c:pt>
                <c:pt idx="3">
                  <c:v>Project Proposal Powerpoint improvements</c:v>
                </c:pt>
                <c:pt idx="4">
                  <c:v>Pre-testing with a simplified prototype </c:v>
                </c:pt>
                <c:pt idx="5">
                  <c:v>Components materials market search</c:v>
                </c:pt>
                <c:pt idx="6">
                  <c:v>Interviewing</c:v>
                </c:pt>
                <c:pt idx="7">
                  <c:v>Plataform for team management creation</c:v>
                </c:pt>
                <c:pt idx="8">
                  <c:v>Entrega da proposta de projeto revista</c:v>
                </c:pt>
                <c:pt idx="9">
                  <c:v>Lançamento do website+blog</c:v>
                </c:pt>
                <c:pt idx="10">
                  <c:v>Website maintenance and updating</c:v>
                </c:pt>
                <c:pt idx="11">
                  <c:v>Elaboração da lista de materiais para o protótipo</c:v>
                </c:pt>
                <c:pt idx="12">
                  <c:v>Simulations Elaboration</c:v>
                </c:pt>
                <c:pt idx="13">
                  <c:v>Prototype assembly </c:v>
                </c:pt>
                <c:pt idx="14">
                  <c:v>Protoype Basic Testing</c:v>
                </c:pt>
                <c:pt idx="15">
                  <c:v>Prototype Full Testing and adjustments</c:v>
                </c:pt>
                <c:pt idx="16">
                  <c:v>Submissão da versão provisória da apresentação intermédia</c:v>
                </c:pt>
                <c:pt idx="17">
                  <c:v>Submissão da versão final da apresentação intermédia</c:v>
                </c:pt>
                <c:pt idx="18">
                  <c:v>Video making</c:v>
                </c:pt>
                <c:pt idx="19">
                  <c:v>Primeira versão do protótipo </c:v>
                </c:pt>
                <c:pt idx="20">
                  <c:v>Fase de testes do protótipo</c:v>
                </c:pt>
                <c:pt idx="21">
                  <c:v>Poster making </c:v>
                </c:pt>
                <c:pt idx="22">
                  <c:v>Eletro Day speech and demostration preparation</c:v>
                </c:pt>
                <c:pt idx="23">
                  <c:v>Elaboração dos materiais de comunicação</c:v>
                </c:pt>
                <c:pt idx="24">
                  <c:v>Submissão dos materiais de avaliação </c:v>
                </c:pt>
                <c:pt idx="25">
                  <c:v> ElectroDay </c:v>
                </c:pt>
              </c:strCache>
            </c:strRef>
          </c:cat>
          <c:val>
            <c:numRef>
              <c:f>'v2'!$D$6:$D$31</c:f>
              <c:numCache>
                <c:formatCode>General</c:formatCode>
                <c:ptCount val="26"/>
                <c:pt idx="0">
                  <c:v>0</c:v>
                </c:pt>
                <c:pt idx="1">
                  <c:v>21</c:v>
                </c:pt>
                <c:pt idx="2">
                  <c:v>6</c:v>
                </c:pt>
                <c:pt idx="3">
                  <c:v>59</c:v>
                </c:pt>
                <c:pt idx="4">
                  <c:v>70</c:v>
                </c:pt>
                <c:pt idx="5">
                  <c:v>34</c:v>
                </c:pt>
                <c:pt idx="6">
                  <c:v>53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124</c:v>
                </c:pt>
                <c:pt idx="11">
                  <c:v>6</c:v>
                </c:pt>
                <c:pt idx="12">
                  <c:v>20</c:v>
                </c:pt>
                <c:pt idx="13">
                  <c:v>7</c:v>
                </c:pt>
                <c:pt idx="14">
                  <c:v>5</c:v>
                </c:pt>
                <c:pt idx="15">
                  <c:v>16</c:v>
                </c:pt>
                <c:pt idx="16">
                  <c:v>0</c:v>
                </c:pt>
                <c:pt idx="17">
                  <c:v>0</c:v>
                </c:pt>
                <c:pt idx="18">
                  <c:v>36</c:v>
                </c:pt>
                <c:pt idx="19">
                  <c:v>0</c:v>
                </c:pt>
                <c:pt idx="20">
                  <c:v>20</c:v>
                </c:pt>
                <c:pt idx="21">
                  <c:v>5</c:v>
                </c:pt>
                <c:pt idx="22">
                  <c:v>31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'v2'!$F$6:$F$31</c15:f>
                <c15:dlblRangeCache>
                  <c:ptCount val="26"/>
                  <c:pt idx="0">
                    <c:v>10-fev</c:v>
                  </c:pt>
                  <c:pt idx="1">
                    <c:v>10-fev ↔ 03-mar</c:v>
                  </c:pt>
                  <c:pt idx="2">
                    <c:v>11-fev ↔ 17-fev</c:v>
                  </c:pt>
                  <c:pt idx="3">
                    <c:v>12-fev ↔ 12-abr</c:v>
                  </c:pt>
                  <c:pt idx="4">
                    <c:v>17-fev ↔ 28-abr</c:v>
                  </c:pt>
                  <c:pt idx="5">
                    <c:v>18-fev ↔ 24-mar</c:v>
                  </c:pt>
                  <c:pt idx="6">
                    <c:v>19-fev ↔ 13-abr</c:v>
                  </c:pt>
                  <c:pt idx="7">
                    <c:v>20-fev ↔ 22-fev</c:v>
                  </c:pt>
                  <c:pt idx="8">
                    <c:v>24-fev</c:v>
                  </c:pt>
                  <c:pt idx="9">
                    <c:v>03-mar</c:v>
                  </c:pt>
                  <c:pt idx="10">
                    <c:v>03-mar ↔ 05-jul</c:v>
                  </c:pt>
                  <c:pt idx="11">
                    <c:v>18-mar ↔ 24-mar</c:v>
                  </c:pt>
                  <c:pt idx="12">
                    <c:v>21-abr ↔ 11-mai</c:v>
                  </c:pt>
                  <c:pt idx="13">
                    <c:v>28-abr ↔ 05-mai</c:v>
                  </c:pt>
                  <c:pt idx="14">
                    <c:v>05-mai ↔ 10-mai</c:v>
                  </c:pt>
                  <c:pt idx="15">
                    <c:v>10-mai ↔ 26-mai</c:v>
                  </c:pt>
                  <c:pt idx="16">
                    <c:v>08-abr</c:v>
                  </c:pt>
                  <c:pt idx="17">
                    <c:v>14-abr</c:v>
                  </c:pt>
                  <c:pt idx="18">
                    <c:v>05-mai ↔ 10-jun</c:v>
                  </c:pt>
                  <c:pt idx="19">
                    <c:v>26-mai</c:v>
                  </c:pt>
                  <c:pt idx="20">
                    <c:v>26-mai ↔ 15-jun</c:v>
                  </c:pt>
                  <c:pt idx="21">
                    <c:v>01-jun ↔ 06-jun</c:v>
                  </c:pt>
                  <c:pt idx="22">
                    <c:v>04-jun ↔ 05-jul</c:v>
                  </c:pt>
                  <c:pt idx="23">
                    <c:v>09-jun</c:v>
                  </c:pt>
                  <c:pt idx="24">
                    <c:v>16-jun</c:v>
                  </c:pt>
                  <c:pt idx="25">
                    <c:v>05-jul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4D4F-4861-81E2-8C383D7B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240319"/>
        <c:axId val="1322238399"/>
      </c:barChart>
      <c:scatterChart>
        <c:scatterStyle val="lineMarker"/>
        <c:varyColors val="0"/>
        <c:ser>
          <c:idx val="2"/>
          <c:order val="2"/>
          <c:tx>
            <c:v>Deliverables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xVal>
            <c:numRef>
              <c:f>('v2'!$H$6,'v2'!$H$14,'v2'!$H$15,'v2'!$H$22,'v2'!$H$23,'v2'!$H$25,'v2'!$H$29,'v2'!$H$30,'v2'!$H$31)</c:f>
              <c:numCache>
                <c:formatCode>General</c:formatCode>
                <c:ptCount val="9"/>
                <c:pt idx="0">
                  <c:v>45698</c:v>
                </c:pt>
                <c:pt idx="1">
                  <c:v>45712</c:v>
                </c:pt>
                <c:pt idx="2">
                  <c:v>45719</c:v>
                </c:pt>
                <c:pt idx="3">
                  <c:v>45755</c:v>
                </c:pt>
                <c:pt idx="4">
                  <c:v>45761</c:v>
                </c:pt>
                <c:pt idx="5">
                  <c:v>45803</c:v>
                </c:pt>
                <c:pt idx="6">
                  <c:v>45817</c:v>
                </c:pt>
                <c:pt idx="7">
                  <c:v>45824</c:v>
                </c:pt>
                <c:pt idx="8">
                  <c:v>45843</c:v>
                </c:pt>
              </c:numCache>
            </c:numRef>
          </c:xVal>
          <c:yVal>
            <c:numRef>
              <c:f>('v2'!$I$6,'v2'!$I$14,'v2'!$I$15,'v2'!$I$22,'v2'!$I$23,'v2'!$I$25,'v2'!$I$29,'v2'!$I$30,'v2'!$I$31)</c:f>
              <c:numCache>
                <c:formatCode>General</c:formatCode>
                <c:ptCount val="9"/>
                <c:pt idx="0">
                  <c:v>1</c:v>
                </c:pt>
                <c:pt idx="1">
                  <c:v>9.5</c:v>
                </c:pt>
                <c:pt idx="2">
                  <c:v>10.5</c:v>
                </c:pt>
                <c:pt idx="3">
                  <c:v>17.5</c:v>
                </c:pt>
                <c:pt idx="4">
                  <c:v>18.5</c:v>
                </c:pt>
                <c:pt idx="5">
                  <c:v>20.5</c:v>
                </c:pt>
                <c:pt idx="6">
                  <c:v>24.5</c:v>
                </c:pt>
                <c:pt idx="7">
                  <c:v>25.5</c:v>
                </c:pt>
                <c:pt idx="8">
                  <c:v>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D4F-4861-81E2-8C383D7B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211423"/>
        <c:axId val="1314214303"/>
      </c:scatterChart>
      <c:catAx>
        <c:axId val="132224031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2238399"/>
        <c:crosses val="autoZero"/>
        <c:auto val="1"/>
        <c:lblAlgn val="ctr"/>
        <c:lblOffset val="100"/>
        <c:noMultiLvlLbl val="0"/>
      </c:catAx>
      <c:valAx>
        <c:axId val="1322238399"/>
        <c:scaling>
          <c:orientation val="minMax"/>
          <c:max val="45856"/>
          <c:min val="457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2240319"/>
        <c:crosses val="autoZero"/>
        <c:crossBetween val="between"/>
      </c:valAx>
      <c:valAx>
        <c:axId val="1314214303"/>
        <c:scaling>
          <c:orientation val="maxMin"/>
          <c:max val="27"/>
          <c:min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4211423"/>
        <c:crosses val="max"/>
        <c:crossBetween val="midCat"/>
      </c:valAx>
      <c:valAx>
        <c:axId val="1314211423"/>
        <c:scaling>
          <c:orientation val="minMax"/>
          <c:max val="45856"/>
          <c:min val="45700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4214303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36</xdr:row>
      <xdr:rowOff>11430</xdr:rowOff>
    </xdr:from>
    <xdr:to>
      <xdr:col>16</xdr:col>
      <xdr:colOff>0</xdr:colOff>
      <xdr:row>63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87921-F0F1-D19E-23C9-05893F6AF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36</xdr:row>
      <xdr:rowOff>11430</xdr:rowOff>
    </xdr:from>
    <xdr:to>
      <xdr:col>13</xdr:col>
      <xdr:colOff>365760</xdr:colOff>
      <xdr:row>63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6A940-9B74-42C6-AD76-B234F38D2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C7DD-4405-4E6B-BD27-EC6ABA2F4B98}">
  <dimension ref="B5:J32"/>
  <sheetViews>
    <sheetView topLeftCell="A39" zoomScaleNormal="100" workbookViewId="0">
      <selection activeCell="J36" sqref="J36"/>
    </sheetView>
  </sheetViews>
  <sheetFormatPr defaultRowHeight="14.4" x14ac:dyDescent="0.3"/>
  <cols>
    <col min="2" max="2" width="40.21875" customWidth="1"/>
    <col min="3" max="3" width="13.6640625" customWidth="1"/>
    <col min="4" max="4" width="17.88671875" customWidth="1"/>
    <col min="5" max="5" width="12.5546875" customWidth="1"/>
    <col min="6" max="7" width="16" customWidth="1"/>
    <col min="8" max="8" width="10.33203125" customWidth="1"/>
  </cols>
  <sheetData>
    <row r="5" spans="2:10" x14ac:dyDescent="0.3">
      <c r="B5" s="1" t="s">
        <v>0</v>
      </c>
      <c r="C5" s="1" t="s">
        <v>3</v>
      </c>
      <c r="D5" s="1" t="s">
        <v>1</v>
      </c>
      <c r="E5" s="1" t="s">
        <v>2</v>
      </c>
      <c r="F5" t="s">
        <v>17</v>
      </c>
      <c r="G5" s="1" t="s">
        <v>18</v>
      </c>
      <c r="I5" s="1" t="s">
        <v>19</v>
      </c>
    </row>
    <row r="6" spans="2:10" x14ac:dyDescent="0.3">
      <c r="B6" s="10" t="s">
        <v>4</v>
      </c>
      <c r="C6" s="6">
        <v>45698</v>
      </c>
      <c r="D6" s="1">
        <v>0</v>
      </c>
      <c r="E6" s="6">
        <f>C6+D6</f>
        <v>45698</v>
      </c>
      <c r="F6" s="1" t="str">
        <f>IF(D6=0,TEXT(C6,"dd-mmm"),TEXT(C6,"dd-mmm")&amp;" ↔ "&amp;TEXT(E6,"dd-mmm"))</f>
        <v>10-fev</v>
      </c>
      <c r="G6" s="6" t="str">
        <f>IF(D6=0,TEXT(C6,"dd/mm/aaaa"),"")</f>
        <v>10/02/2025</v>
      </c>
      <c r="H6">
        <f>DATEVALUE(G6)</f>
        <v>45698</v>
      </c>
      <c r="I6" s="1">
        <v>1</v>
      </c>
      <c r="J6">
        <v>1</v>
      </c>
    </row>
    <row r="7" spans="2:10" x14ac:dyDescent="0.3">
      <c r="B7" s="3" t="s">
        <v>20</v>
      </c>
      <c r="C7" s="6">
        <v>45698</v>
      </c>
      <c r="D7" s="1">
        <f>E7-C7</f>
        <v>21</v>
      </c>
      <c r="E7" s="6">
        <v>45719</v>
      </c>
      <c r="F7" s="1" t="str">
        <f>IF(D7=0,TEXT(C7,"dd-mmm"),TEXT(C7,"dd-mmm")&amp;" ↔ "&amp;TEXT(E7,"dd-mmm"))</f>
        <v>10-fev ↔ 03-mar</v>
      </c>
      <c r="G7" s="6"/>
      <c r="H7" t="e">
        <f>DATEVALUE(G7)</f>
        <v>#VALUE!</v>
      </c>
      <c r="I7" s="1">
        <v>2</v>
      </c>
      <c r="J7">
        <f>J6+1</f>
        <v>2</v>
      </c>
    </row>
    <row r="8" spans="2:10" x14ac:dyDescent="0.3">
      <c r="B8" s="3" t="s">
        <v>21</v>
      </c>
      <c r="C8" s="6">
        <v>45699</v>
      </c>
      <c r="D8" s="1">
        <f t="shared" ref="D8:D10" si="0">E8-C8</f>
        <v>6</v>
      </c>
      <c r="E8" s="6">
        <v>45705</v>
      </c>
      <c r="F8" s="1" t="str">
        <f t="shared" ref="F8:F13" si="1">IF(D8=0,TEXT(C8,"dd-mmm"),TEXT(C8,"dd-mmm")&amp;" ↔ "&amp;TEXT(E8,"dd-mmm"))</f>
        <v>11-fev ↔ 17-fev</v>
      </c>
      <c r="G8" s="6"/>
      <c r="H8" t="e">
        <f t="shared" ref="H8:H13" si="2">DATEVALUE(G8)</f>
        <v>#VALUE!</v>
      </c>
      <c r="I8" s="1">
        <v>3</v>
      </c>
      <c r="J8">
        <f t="shared" ref="J8" si="3">J7+1</f>
        <v>3</v>
      </c>
    </row>
    <row r="9" spans="2:10" x14ac:dyDescent="0.3">
      <c r="B9" s="3" t="s">
        <v>22</v>
      </c>
      <c r="C9" s="6">
        <v>45700</v>
      </c>
      <c r="D9" s="1">
        <f t="shared" si="0"/>
        <v>12</v>
      </c>
      <c r="E9" s="6">
        <v>45712</v>
      </c>
      <c r="F9" s="1" t="str">
        <f t="shared" si="1"/>
        <v>12-fev ↔ 24-fev</v>
      </c>
      <c r="G9" s="6"/>
      <c r="H9" t="e">
        <f t="shared" si="2"/>
        <v>#VALUE!</v>
      </c>
      <c r="I9" s="1">
        <v>4</v>
      </c>
      <c r="J9">
        <f>J8+1</f>
        <v>4</v>
      </c>
    </row>
    <row r="10" spans="2:10" x14ac:dyDescent="0.3">
      <c r="B10" s="3" t="s">
        <v>23</v>
      </c>
      <c r="C10" s="6">
        <v>45705</v>
      </c>
      <c r="D10" s="1">
        <f t="shared" si="0"/>
        <v>35</v>
      </c>
      <c r="E10" s="6">
        <v>45740</v>
      </c>
      <c r="F10" s="1" t="str">
        <f t="shared" si="1"/>
        <v>17-fev ↔ 24-mar</v>
      </c>
      <c r="G10" s="6"/>
      <c r="H10" t="e">
        <f t="shared" si="2"/>
        <v>#VALUE!</v>
      </c>
      <c r="I10" s="1">
        <v>5</v>
      </c>
      <c r="J10">
        <f t="shared" ref="J10:J14" si="4">J9+1</f>
        <v>5</v>
      </c>
    </row>
    <row r="11" spans="2:10" x14ac:dyDescent="0.3">
      <c r="B11" s="3" t="s">
        <v>24</v>
      </c>
      <c r="C11" s="6">
        <v>45706</v>
      </c>
      <c r="D11" s="1">
        <v>15</v>
      </c>
      <c r="E11" s="6">
        <f>C11+D11</f>
        <v>45721</v>
      </c>
      <c r="F11" s="1" t="str">
        <f t="shared" si="1"/>
        <v>18-fev ↔ 05-mar</v>
      </c>
      <c r="G11" s="6"/>
      <c r="H11" t="e">
        <f t="shared" si="2"/>
        <v>#VALUE!</v>
      </c>
      <c r="I11" s="1">
        <v>6</v>
      </c>
      <c r="J11">
        <f t="shared" si="4"/>
        <v>6</v>
      </c>
    </row>
    <row r="12" spans="2:10" x14ac:dyDescent="0.3">
      <c r="B12" s="3" t="s">
        <v>25</v>
      </c>
      <c r="C12" s="6">
        <v>45707</v>
      </c>
      <c r="D12" s="1">
        <v>24</v>
      </c>
      <c r="E12" s="6">
        <f>C12+D12</f>
        <v>45731</v>
      </c>
      <c r="F12" s="1" t="str">
        <f t="shared" si="1"/>
        <v>19-fev ↔ 15-mar</v>
      </c>
      <c r="G12" s="6"/>
      <c r="H12" t="e">
        <f t="shared" si="2"/>
        <v>#VALUE!</v>
      </c>
      <c r="I12" s="1">
        <v>7</v>
      </c>
      <c r="J12">
        <f t="shared" si="4"/>
        <v>7</v>
      </c>
    </row>
    <row r="13" spans="2:10" x14ac:dyDescent="0.3">
      <c r="B13" s="3" t="s">
        <v>26</v>
      </c>
      <c r="C13" s="6">
        <v>45708</v>
      </c>
      <c r="D13" s="1">
        <v>2</v>
      </c>
      <c r="E13" s="6">
        <f>C13+D13</f>
        <v>45710</v>
      </c>
      <c r="F13" s="1" t="str">
        <f t="shared" si="1"/>
        <v>20-fev ↔ 22-fev</v>
      </c>
      <c r="G13" s="6"/>
      <c r="H13" t="e">
        <f t="shared" si="2"/>
        <v>#VALUE!</v>
      </c>
      <c r="I13" s="1">
        <v>8</v>
      </c>
      <c r="J13">
        <f t="shared" si="4"/>
        <v>8</v>
      </c>
    </row>
    <row r="14" spans="2:10" x14ac:dyDescent="0.3">
      <c r="B14" s="10" t="s">
        <v>5</v>
      </c>
      <c r="C14" s="6">
        <v>45712</v>
      </c>
      <c r="D14" s="1">
        <v>0</v>
      </c>
      <c r="E14" s="6">
        <f t="shared" ref="E14:E32" si="5">C14+D14</f>
        <v>45712</v>
      </c>
      <c r="F14" s="1" t="str">
        <f t="shared" ref="F14:F32" si="6">IF(D14=0,TEXT(C14,"dd-mmm"),TEXT(C14,"dd-mmm")&amp;" ↔ "&amp;TEXT(E14,"dd-mmm"))</f>
        <v>24-fev</v>
      </c>
      <c r="G14" s="6" t="str">
        <f t="shared" ref="G14:G32" si="7">IF(D14=0,TEXT(C14,"dd/mm/aaaa"),"")</f>
        <v>24/02/2025</v>
      </c>
      <c r="H14">
        <f t="shared" ref="H14:H32" si="8">DATEVALUE(G14)</f>
        <v>45712</v>
      </c>
      <c r="I14" s="1">
        <f>IF(COUNTBLANK(G14)&gt;0,IF(MOD(I13,1)&gt;0,I13+0.5,I13+1),IF(MOD(I13,1)&gt;0,I13+1,I13+1.5))</f>
        <v>9.5</v>
      </c>
      <c r="J14">
        <f t="shared" si="4"/>
        <v>9</v>
      </c>
    </row>
    <row r="15" spans="2:10" x14ac:dyDescent="0.3">
      <c r="B15" s="10" t="s">
        <v>6</v>
      </c>
      <c r="C15" s="6">
        <v>45719</v>
      </c>
      <c r="D15" s="1">
        <v>0</v>
      </c>
      <c r="E15" s="6">
        <f t="shared" si="5"/>
        <v>45719</v>
      </c>
      <c r="F15" s="1" t="str">
        <f t="shared" si="6"/>
        <v>03-mar</v>
      </c>
      <c r="G15" s="6" t="str">
        <f t="shared" si="7"/>
        <v>03/03/2025</v>
      </c>
      <c r="H15">
        <f t="shared" si="8"/>
        <v>45719</v>
      </c>
      <c r="I15" s="1">
        <f>IF(COUNTBLANK(G15)&gt;0,IF(MOD(I14,1)&gt;0,I14+0.5,I14+1),IF(MOD(I14,1)&gt;0,I14+1,I14+1.5))</f>
        <v>10.5</v>
      </c>
      <c r="J15">
        <f>J14+1</f>
        <v>10</v>
      </c>
    </row>
    <row r="16" spans="2:10" x14ac:dyDescent="0.3">
      <c r="B16" s="3" t="s">
        <v>27</v>
      </c>
      <c r="C16" s="6">
        <v>45719</v>
      </c>
      <c r="D16" s="1">
        <f>E16-C16</f>
        <v>124</v>
      </c>
      <c r="E16" s="6">
        <v>45843</v>
      </c>
      <c r="F16" s="1" t="str">
        <f t="shared" si="6"/>
        <v>03-mar ↔ 05-jul</v>
      </c>
      <c r="G16" s="6"/>
      <c r="H16" t="e">
        <f t="shared" si="8"/>
        <v>#VALUE!</v>
      </c>
      <c r="I16" s="1">
        <f>IF(COUNTBLANK(G16)&gt;0,IF(MOD(I15,1)&gt;0,I15+0.5,I15+1),IF(MOD(I15,1)&gt;0,I15+1,I15+1.5))</f>
        <v>11</v>
      </c>
      <c r="J16">
        <f t="shared" ref="J16:J22" si="9">J15+1</f>
        <v>11</v>
      </c>
    </row>
    <row r="17" spans="2:10" x14ac:dyDescent="0.3">
      <c r="B17" s="3" t="s">
        <v>7</v>
      </c>
      <c r="C17" s="6">
        <v>45733</v>
      </c>
      <c r="D17" s="1">
        <v>5</v>
      </c>
      <c r="E17" s="6">
        <f t="shared" si="5"/>
        <v>45738</v>
      </c>
      <c r="F17" s="1" t="str">
        <f t="shared" si="6"/>
        <v>17-mar ↔ 22-mar</v>
      </c>
      <c r="G17" s="6" t="str">
        <f t="shared" si="7"/>
        <v/>
      </c>
      <c r="H17" t="e">
        <f t="shared" si="8"/>
        <v>#VALUE!</v>
      </c>
      <c r="I17" s="1">
        <f t="shared" ref="I17" si="10">IF(COUNTBLANK(G17)&gt;0,IF(MOD(I16,1)&gt;0,I16+0.5,I16+1),IF(MOD(I16,1)&gt;0,I16+1,I16+1.5))</f>
        <v>12</v>
      </c>
      <c r="J17">
        <f t="shared" si="9"/>
        <v>12</v>
      </c>
    </row>
    <row r="18" spans="2:10" x14ac:dyDescent="0.3">
      <c r="B18" s="3" t="s">
        <v>8</v>
      </c>
      <c r="C18" s="6">
        <v>45740</v>
      </c>
      <c r="D18" s="1">
        <v>5</v>
      </c>
      <c r="E18" s="6">
        <f t="shared" si="5"/>
        <v>45745</v>
      </c>
      <c r="F18" s="1" t="str">
        <f t="shared" si="6"/>
        <v>24-mar ↔ 29-mar</v>
      </c>
      <c r="G18" s="6" t="str">
        <f t="shared" si="7"/>
        <v/>
      </c>
      <c r="H18" t="e">
        <f t="shared" si="8"/>
        <v>#VALUE!</v>
      </c>
      <c r="I18" s="1">
        <f>IF(COUNTBLANK(G18)&gt;0,IF(MOD(I17,1)&gt;0,I17+0.5,I17+1),IF(MOD(I17,1)&gt;0,I17+1,I17+1.5))</f>
        <v>13</v>
      </c>
      <c r="J18">
        <f t="shared" si="9"/>
        <v>13</v>
      </c>
    </row>
    <row r="19" spans="2:10" x14ac:dyDescent="0.3">
      <c r="B19" s="3" t="s">
        <v>28</v>
      </c>
      <c r="C19" s="6">
        <v>45741</v>
      </c>
      <c r="D19" s="1">
        <f>E19-C19</f>
        <v>10</v>
      </c>
      <c r="E19" s="6">
        <v>45751</v>
      </c>
      <c r="F19" s="1" t="str">
        <f t="shared" si="6"/>
        <v>25-mar ↔ 04-abr</v>
      </c>
      <c r="G19" s="6"/>
      <c r="H19" t="e">
        <f t="shared" si="8"/>
        <v>#VALUE!</v>
      </c>
      <c r="I19" s="1">
        <f t="shared" ref="I19:I22" si="11">IF(COUNTBLANK(G19)&gt;0,IF(MOD(I18,1)&gt;0,I18+0.5,I18+1),IF(MOD(I18,1)&gt;0,I18+1,I18+1.5))</f>
        <v>14</v>
      </c>
      <c r="J19">
        <f t="shared" si="9"/>
        <v>14</v>
      </c>
    </row>
    <row r="20" spans="2:10" x14ac:dyDescent="0.3">
      <c r="B20" s="3" t="s">
        <v>29</v>
      </c>
      <c r="C20" s="6">
        <v>45748</v>
      </c>
      <c r="D20" s="1">
        <f>E20-C20</f>
        <v>3</v>
      </c>
      <c r="E20" s="6">
        <v>45751</v>
      </c>
      <c r="F20" s="1" t="str">
        <f t="shared" si="6"/>
        <v>01-abr ↔ 04-abr</v>
      </c>
      <c r="G20" s="6"/>
      <c r="H20" t="e">
        <f t="shared" si="8"/>
        <v>#VALUE!</v>
      </c>
      <c r="I20" s="1">
        <f t="shared" si="11"/>
        <v>15</v>
      </c>
      <c r="J20">
        <f t="shared" si="9"/>
        <v>15</v>
      </c>
    </row>
    <row r="21" spans="2:10" x14ac:dyDescent="0.3">
      <c r="B21" s="3" t="s">
        <v>30</v>
      </c>
      <c r="C21" s="6">
        <v>45751</v>
      </c>
      <c r="D21" s="1">
        <f>E21-C21</f>
        <v>59</v>
      </c>
      <c r="E21" s="6">
        <v>45810</v>
      </c>
      <c r="F21" s="1" t="str">
        <f t="shared" si="6"/>
        <v>04-abr ↔ 02-jun</v>
      </c>
      <c r="G21" s="6"/>
      <c r="H21" t="e">
        <f t="shared" si="8"/>
        <v>#VALUE!</v>
      </c>
      <c r="I21" s="1">
        <f t="shared" si="11"/>
        <v>16</v>
      </c>
      <c r="J21">
        <f t="shared" si="9"/>
        <v>16</v>
      </c>
    </row>
    <row r="22" spans="2:10" ht="28.8" x14ac:dyDescent="0.3">
      <c r="B22" s="7" t="s">
        <v>9</v>
      </c>
      <c r="C22" s="6">
        <v>45754</v>
      </c>
      <c r="D22" s="1">
        <v>0</v>
      </c>
      <c r="E22" s="6">
        <f t="shared" si="5"/>
        <v>45754</v>
      </c>
      <c r="F22" s="1" t="str">
        <f t="shared" si="6"/>
        <v>07-abr</v>
      </c>
      <c r="G22" s="6" t="str">
        <f t="shared" si="7"/>
        <v>07/04/2025</v>
      </c>
      <c r="H22">
        <f t="shared" si="8"/>
        <v>45754</v>
      </c>
      <c r="I22" s="1">
        <f t="shared" si="11"/>
        <v>17.5</v>
      </c>
      <c r="J22">
        <f t="shared" si="9"/>
        <v>17</v>
      </c>
    </row>
    <row r="23" spans="2:10" ht="30" customHeight="1" x14ac:dyDescent="0.3">
      <c r="B23" s="9" t="s">
        <v>10</v>
      </c>
      <c r="C23" s="6">
        <v>45761</v>
      </c>
      <c r="D23" s="1">
        <v>0</v>
      </c>
      <c r="E23" s="6">
        <f t="shared" si="5"/>
        <v>45761</v>
      </c>
      <c r="F23" s="1" t="str">
        <f t="shared" si="6"/>
        <v>14-abr</v>
      </c>
      <c r="G23" s="6" t="str">
        <f t="shared" si="7"/>
        <v>14/04/2025</v>
      </c>
      <c r="H23">
        <f t="shared" si="8"/>
        <v>45761</v>
      </c>
      <c r="I23" s="1">
        <f>IF(COUNTBLANK(G23)&gt;0,IF(MOD(I22,1)&gt;0,I22+0.5,I22+1),IF(MOD(I22,1)&gt;0,I22+1,I22+1.5))</f>
        <v>18.5</v>
      </c>
      <c r="J23">
        <f>J22+1</f>
        <v>18</v>
      </c>
    </row>
    <row r="24" spans="2:10" ht="30" customHeight="1" x14ac:dyDescent="0.3">
      <c r="B24" s="5" t="s">
        <v>31</v>
      </c>
      <c r="C24" s="6">
        <v>45740</v>
      </c>
      <c r="D24" s="1">
        <f>E24-C24</f>
        <v>78</v>
      </c>
      <c r="E24" s="6">
        <v>45818</v>
      </c>
      <c r="F24" s="1" t="str">
        <f t="shared" si="6"/>
        <v>24-mar ↔ 10-jun</v>
      </c>
      <c r="G24" s="6"/>
      <c r="H24" t="e">
        <f t="shared" si="8"/>
        <v>#VALUE!</v>
      </c>
      <c r="I24" s="1">
        <f t="shared" ref="I24:I25" si="12">IF(COUNTBLANK(G24)&gt;0,IF(MOD(I23,1)&gt;0,I23+0.5,I23+1),IF(MOD(I23,1)&gt;0,I23+1,I23+1.5))</f>
        <v>19</v>
      </c>
      <c r="J24">
        <f t="shared" ref="J24:J32" si="13">J23+1</f>
        <v>19</v>
      </c>
    </row>
    <row r="25" spans="2:10" ht="27" customHeight="1" x14ac:dyDescent="0.3">
      <c r="B25" s="4" t="s">
        <v>11</v>
      </c>
      <c r="C25" s="6">
        <v>45803</v>
      </c>
      <c r="D25" s="1">
        <v>0</v>
      </c>
      <c r="E25" s="6">
        <f t="shared" si="5"/>
        <v>45803</v>
      </c>
      <c r="F25" s="1" t="str">
        <f t="shared" si="6"/>
        <v>26-mai</v>
      </c>
      <c r="G25" s="6" t="str">
        <f t="shared" si="7"/>
        <v>26/05/2025</v>
      </c>
      <c r="H25">
        <f t="shared" si="8"/>
        <v>45803</v>
      </c>
      <c r="I25" s="1">
        <f t="shared" si="12"/>
        <v>20.5</v>
      </c>
      <c r="J25">
        <f t="shared" si="13"/>
        <v>20</v>
      </c>
    </row>
    <row r="26" spans="2:10" x14ac:dyDescent="0.3">
      <c r="B26" s="2" t="s">
        <v>12</v>
      </c>
      <c r="C26" s="6">
        <v>45803</v>
      </c>
      <c r="D26" s="1">
        <v>7</v>
      </c>
      <c r="E26" s="6">
        <f t="shared" si="5"/>
        <v>45810</v>
      </c>
      <c r="F26" s="1" t="str">
        <f t="shared" si="6"/>
        <v>26-mai ↔ 02-jun</v>
      </c>
      <c r="G26" s="6" t="str">
        <f t="shared" si="7"/>
        <v/>
      </c>
      <c r="H26" t="e">
        <f t="shared" si="8"/>
        <v>#VALUE!</v>
      </c>
      <c r="I26" s="1">
        <f>IF(COUNTBLANK(G26)&gt;0,IF(MOD(I25,1)&gt;0,I25+0.5,I25+1),IF(MOD(I25,1)&gt;0,I25+1,I25+1.5))</f>
        <v>21</v>
      </c>
      <c r="J26">
        <f t="shared" si="13"/>
        <v>21</v>
      </c>
    </row>
    <row r="27" spans="2:10" x14ac:dyDescent="0.3">
      <c r="B27" s="2" t="s">
        <v>32</v>
      </c>
      <c r="C27" s="6">
        <v>45809</v>
      </c>
      <c r="D27" s="1">
        <v>3</v>
      </c>
      <c r="E27" s="6">
        <f t="shared" si="5"/>
        <v>45812</v>
      </c>
      <c r="F27" s="1" t="str">
        <f t="shared" si="6"/>
        <v>01-jun ↔ 04-jun</v>
      </c>
      <c r="G27" s="6" t="str">
        <f t="shared" si="7"/>
        <v/>
      </c>
      <c r="H27" t="e">
        <f t="shared" si="8"/>
        <v>#VALUE!</v>
      </c>
      <c r="I27" s="1">
        <f t="shared" ref="I27:I32" si="14">IF(COUNTBLANK(G27)&gt;0,IF(MOD(I26,1)&gt;0,I26+0.5,I26+1),IF(MOD(I26,1)&gt;0,I26+1,I26+1.5))</f>
        <v>22</v>
      </c>
      <c r="J27">
        <f t="shared" si="13"/>
        <v>22</v>
      </c>
    </row>
    <row r="28" spans="2:10" x14ac:dyDescent="0.3">
      <c r="B28" s="2" t="s">
        <v>13</v>
      </c>
      <c r="C28" s="6">
        <v>45810</v>
      </c>
      <c r="D28" s="1">
        <v>13</v>
      </c>
      <c r="E28" s="6">
        <f t="shared" si="5"/>
        <v>45823</v>
      </c>
      <c r="F28" s="1" t="str">
        <f t="shared" si="6"/>
        <v>02-jun ↔ 15-jun</v>
      </c>
      <c r="G28" s="6" t="str">
        <f t="shared" si="7"/>
        <v/>
      </c>
      <c r="H28" t="e">
        <f t="shared" si="8"/>
        <v>#VALUE!</v>
      </c>
      <c r="I28" s="1">
        <f t="shared" si="14"/>
        <v>23</v>
      </c>
      <c r="J28">
        <f t="shared" si="13"/>
        <v>23</v>
      </c>
    </row>
    <row r="29" spans="2:10" x14ac:dyDescent="0.3">
      <c r="B29" s="2" t="s">
        <v>33</v>
      </c>
      <c r="C29" s="6">
        <v>45812</v>
      </c>
      <c r="D29" s="1">
        <f>E29-C29</f>
        <v>31</v>
      </c>
      <c r="E29" s="6">
        <v>45843</v>
      </c>
      <c r="F29" s="1" t="str">
        <f t="shared" si="6"/>
        <v>04-jun ↔ 05-jul</v>
      </c>
      <c r="G29" s="6"/>
      <c r="H29" t="e">
        <f t="shared" si="8"/>
        <v>#VALUE!</v>
      </c>
      <c r="I29" s="1">
        <f t="shared" si="14"/>
        <v>24</v>
      </c>
      <c r="J29">
        <f t="shared" si="13"/>
        <v>24</v>
      </c>
    </row>
    <row r="30" spans="2:10" x14ac:dyDescent="0.3">
      <c r="B30" s="8" t="s">
        <v>14</v>
      </c>
      <c r="C30" s="6">
        <v>45817</v>
      </c>
      <c r="D30" s="1">
        <v>0</v>
      </c>
      <c r="E30" s="6">
        <f t="shared" si="5"/>
        <v>45817</v>
      </c>
      <c r="F30" s="1" t="str">
        <f t="shared" si="6"/>
        <v>09-jun</v>
      </c>
      <c r="G30" s="6" t="str">
        <f t="shared" si="7"/>
        <v>09/06/2025</v>
      </c>
      <c r="H30">
        <f t="shared" si="8"/>
        <v>45817</v>
      </c>
      <c r="I30" s="1">
        <f t="shared" si="14"/>
        <v>25.5</v>
      </c>
      <c r="J30">
        <f t="shared" si="13"/>
        <v>25</v>
      </c>
    </row>
    <row r="31" spans="2:10" ht="28.8" x14ac:dyDescent="0.3">
      <c r="B31" s="7" t="s">
        <v>15</v>
      </c>
      <c r="C31" s="6">
        <v>45824</v>
      </c>
      <c r="D31" s="1">
        <v>0</v>
      </c>
      <c r="E31" s="6">
        <f t="shared" si="5"/>
        <v>45824</v>
      </c>
      <c r="F31" s="1" t="str">
        <f t="shared" si="6"/>
        <v>16-jun</v>
      </c>
      <c r="G31" s="6" t="str">
        <f t="shared" si="7"/>
        <v>16/06/2025</v>
      </c>
      <c r="H31">
        <f t="shared" si="8"/>
        <v>45824</v>
      </c>
      <c r="I31" s="1">
        <f t="shared" si="14"/>
        <v>26.5</v>
      </c>
      <c r="J31">
        <f t="shared" si="13"/>
        <v>26</v>
      </c>
    </row>
    <row r="32" spans="2:10" x14ac:dyDescent="0.3">
      <c r="B32" s="8" t="s">
        <v>16</v>
      </c>
      <c r="C32" s="6">
        <v>45843</v>
      </c>
      <c r="D32" s="1">
        <v>0</v>
      </c>
      <c r="E32" s="6">
        <f t="shared" si="5"/>
        <v>45843</v>
      </c>
      <c r="F32" s="1" t="str">
        <f t="shared" si="6"/>
        <v>05-jul</v>
      </c>
      <c r="G32" s="6" t="str">
        <f t="shared" si="7"/>
        <v>05/07/2025</v>
      </c>
      <c r="H32">
        <f t="shared" si="8"/>
        <v>45843</v>
      </c>
      <c r="I32" s="1">
        <f t="shared" si="14"/>
        <v>27.5</v>
      </c>
      <c r="J32">
        <f t="shared" si="13"/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F453-714F-4594-9D8B-854BD6E24661}">
  <dimension ref="B5:J31"/>
  <sheetViews>
    <sheetView tabSelected="1" topLeftCell="A34" zoomScaleNormal="100" workbookViewId="0">
      <selection activeCell="O47" sqref="O47"/>
    </sheetView>
  </sheetViews>
  <sheetFormatPr defaultRowHeight="14.4" x14ac:dyDescent="0.3"/>
  <cols>
    <col min="2" max="2" width="40.21875" customWidth="1"/>
    <col min="3" max="3" width="13.6640625" customWidth="1"/>
    <col min="4" max="4" width="17.88671875" customWidth="1"/>
    <col min="5" max="5" width="12.5546875" customWidth="1"/>
    <col min="6" max="7" width="16" customWidth="1"/>
    <col min="8" max="8" width="10.33203125" customWidth="1"/>
  </cols>
  <sheetData>
    <row r="5" spans="2:10" x14ac:dyDescent="0.3">
      <c r="B5" s="1" t="s">
        <v>0</v>
      </c>
      <c r="C5" s="1" t="s">
        <v>3</v>
      </c>
      <c r="D5" s="1" t="s">
        <v>1</v>
      </c>
      <c r="E5" s="1" t="s">
        <v>2</v>
      </c>
      <c r="F5" t="s">
        <v>17</v>
      </c>
      <c r="G5" s="1" t="s">
        <v>18</v>
      </c>
      <c r="I5" s="1" t="s">
        <v>19</v>
      </c>
    </row>
    <row r="6" spans="2:10" x14ac:dyDescent="0.3">
      <c r="B6" s="10" t="s">
        <v>4</v>
      </c>
      <c r="C6" s="6">
        <v>45698</v>
      </c>
      <c r="D6" s="1">
        <v>0</v>
      </c>
      <c r="E6" s="6">
        <f>C6+D6</f>
        <v>45698</v>
      </c>
      <c r="F6" s="1" t="str">
        <f>IF(D6=0,TEXT(C6,"dd-mmm"),TEXT(C6,"dd-mmm")&amp;" ↔ "&amp;TEXT(E6,"dd-mmm"))</f>
        <v>10-fev</v>
      </c>
      <c r="G6" s="6" t="str">
        <f>IF(D6=0,TEXT(C6,"dd/mm/aaaa"),"")</f>
        <v>10/02/2025</v>
      </c>
      <c r="H6">
        <f>DATEVALUE(G6)</f>
        <v>45698</v>
      </c>
      <c r="I6" s="1">
        <v>1</v>
      </c>
      <c r="J6">
        <v>1</v>
      </c>
    </row>
    <row r="7" spans="2:10" x14ac:dyDescent="0.3">
      <c r="B7" s="3" t="s">
        <v>20</v>
      </c>
      <c r="C7" s="6">
        <v>45698</v>
      </c>
      <c r="D7" s="1">
        <f>E7-C7</f>
        <v>21</v>
      </c>
      <c r="E7" s="6">
        <v>45719</v>
      </c>
      <c r="F7" s="1" t="str">
        <f>IF(D7=0,TEXT(C7,"dd-mmm"),TEXT(C7,"dd-mmm")&amp;" ↔ "&amp;TEXT(E7,"dd-mmm"))</f>
        <v>10-fev ↔ 03-mar</v>
      </c>
      <c r="G7" s="6"/>
      <c r="H7" t="e">
        <f>DATEVALUE(G7)</f>
        <v>#VALUE!</v>
      </c>
      <c r="I7" s="1">
        <v>2</v>
      </c>
      <c r="J7">
        <f>J6+1</f>
        <v>2</v>
      </c>
    </row>
    <row r="8" spans="2:10" x14ac:dyDescent="0.3">
      <c r="B8" s="3" t="s">
        <v>21</v>
      </c>
      <c r="C8" s="6">
        <v>45699</v>
      </c>
      <c r="D8" s="1">
        <f t="shared" ref="D8:D10" si="0">E8-C8</f>
        <v>6</v>
      </c>
      <c r="E8" s="6">
        <v>45705</v>
      </c>
      <c r="F8" s="1" t="str">
        <f t="shared" ref="F8:F16" si="1">IF(D8=0,TEXT(C8,"dd-mmm"),TEXT(C8,"dd-mmm")&amp;" ↔ "&amp;TEXT(E8,"dd-mmm"))</f>
        <v>11-fev ↔ 17-fev</v>
      </c>
      <c r="G8" s="6"/>
      <c r="H8" t="e">
        <f t="shared" ref="H8:H16" si="2">DATEVALUE(G8)</f>
        <v>#VALUE!</v>
      </c>
      <c r="I8" s="1">
        <v>3</v>
      </c>
      <c r="J8">
        <f t="shared" ref="J8" si="3">J7+1</f>
        <v>3</v>
      </c>
    </row>
    <row r="9" spans="2:10" x14ac:dyDescent="0.3">
      <c r="B9" s="3" t="s">
        <v>22</v>
      </c>
      <c r="C9" s="6">
        <v>45700</v>
      </c>
      <c r="D9" s="1">
        <f t="shared" si="0"/>
        <v>59</v>
      </c>
      <c r="E9" s="6">
        <v>45759</v>
      </c>
      <c r="F9" s="1" t="str">
        <f t="shared" si="1"/>
        <v>12-fev ↔ 12-abr</v>
      </c>
      <c r="G9" s="6"/>
      <c r="H9" t="e">
        <f t="shared" si="2"/>
        <v>#VALUE!</v>
      </c>
      <c r="I9" s="1">
        <v>4</v>
      </c>
      <c r="J9">
        <f>J8+1</f>
        <v>4</v>
      </c>
    </row>
    <row r="10" spans="2:10" x14ac:dyDescent="0.3">
      <c r="B10" s="3" t="s">
        <v>23</v>
      </c>
      <c r="C10" s="6">
        <v>45705</v>
      </c>
      <c r="D10" s="1">
        <f t="shared" si="0"/>
        <v>70</v>
      </c>
      <c r="E10" s="6">
        <v>45775</v>
      </c>
      <c r="F10" s="1" t="str">
        <f t="shared" si="1"/>
        <v>17-fev ↔ 28-abr</v>
      </c>
      <c r="G10" s="6"/>
      <c r="H10" t="e">
        <f t="shared" si="2"/>
        <v>#VALUE!</v>
      </c>
      <c r="I10" s="1">
        <v>5</v>
      </c>
      <c r="J10">
        <f t="shared" ref="J10:J14" si="4">J9+1</f>
        <v>5</v>
      </c>
    </row>
    <row r="11" spans="2:10" x14ac:dyDescent="0.3">
      <c r="B11" s="3" t="s">
        <v>24</v>
      </c>
      <c r="C11" s="6">
        <v>45706</v>
      </c>
      <c r="D11" s="1">
        <f>E11-C11</f>
        <v>34</v>
      </c>
      <c r="E11" s="6">
        <v>45740</v>
      </c>
      <c r="F11" s="1" t="str">
        <f t="shared" si="1"/>
        <v>18-fev ↔ 24-mar</v>
      </c>
      <c r="G11" s="6"/>
      <c r="H11" t="e">
        <f t="shared" si="2"/>
        <v>#VALUE!</v>
      </c>
      <c r="I11" s="1">
        <v>6</v>
      </c>
      <c r="J11">
        <f t="shared" si="4"/>
        <v>6</v>
      </c>
    </row>
    <row r="12" spans="2:10" x14ac:dyDescent="0.3">
      <c r="B12" s="3" t="s">
        <v>34</v>
      </c>
      <c r="C12" s="6">
        <v>45707</v>
      </c>
      <c r="D12" s="1">
        <f>E12-C12</f>
        <v>53</v>
      </c>
      <c r="E12" s="6">
        <v>45760</v>
      </c>
      <c r="F12" s="1" t="str">
        <f t="shared" si="1"/>
        <v>19-fev ↔ 13-abr</v>
      </c>
      <c r="G12" s="6"/>
      <c r="H12" t="e">
        <f t="shared" si="2"/>
        <v>#VALUE!</v>
      </c>
      <c r="I12" s="1">
        <v>7</v>
      </c>
      <c r="J12">
        <f t="shared" si="4"/>
        <v>7</v>
      </c>
    </row>
    <row r="13" spans="2:10" x14ac:dyDescent="0.3">
      <c r="B13" s="3" t="s">
        <v>26</v>
      </c>
      <c r="C13" s="6">
        <v>45708</v>
      </c>
      <c r="D13" s="1">
        <v>2</v>
      </c>
      <c r="E13" s="6">
        <f>C13+D13</f>
        <v>45710</v>
      </c>
      <c r="F13" s="1" t="str">
        <f t="shared" si="1"/>
        <v>20-fev ↔ 22-fev</v>
      </c>
      <c r="G13" s="6"/>
      <c r="H13" t="e">
        <f t="shared" si="2"/>
        <v>#VALUE!</v>
      </c>
      <c r="I13" s="1">
        <v>8</v>
      </c>
      <c r="J13">
        <f t="shared" si="4"/>
        <v>8</v>
      </c>
    </row>
    <row r="14" spans="2:10" x14ac:dyDescent="0.3">
      <c r="B14" s="10" t="s">
        <v>5</v>
      </c>
      <c r="C14" s="6">
        <v>45712</v>
      </c>
      <c r="D14" s="1">
        <v>0</v>
      </c>
      <c r="E14" s="6">
        <f t="shared" ref="E14:E15" si="5">C14+D14</f>
        <v>45712</v>
      </c>
      <c r="F14" s="1" t="str">
        <f t="shared" si="1"/>
        <v>24-fev</v>
      </c>
      <c r="G14" s="6" t="str">
        <f t="shared" ref="G14:G15" si="6">IF(D14=0,TEXT(C14,"dd/mm/aaaa"),"")</f>
        <v>24/02/2025</v>
      </c>
      <c r="H14">
        <f t="shared" si="2"/>
        <v>45712</v>
      </c>
      <c r="I14" s="1">
        <f>IF(COUNTBLANK(G14)&gt;0,IF(MOD(I13,1)&gt;0,I13+0.5,I13+1),IF(MOD(I13,1)&gt;0,I13+1,I13+1.5))</f>
        <v>9.5</v>
      </c>
      <c r="J14">
        <f t="shared" si="4"/>
        <v>9</v>
      </c>
    </row>
    <row r="15" spans="2:10" x14ac:dyDescent="0.3">
      <c r="B15" s="10" t="s">
        <v>6</v>
      </c>
      <c r="C15" s="6">
        <v>45719</v>
      </c>
      <c r="D15" s="1">
        <v>0</v>
      </c>
      <c r="E15" s="6">
        <f t="shared" si="5"/>
        <v>45719</v>
      </c>
      <c r="F15" s="1" t="str">
        <f t="shared" si="1"/>
        <v>03-mar</v>
      </c>
      <c r="G15" s="6" t="str">
        <f t="shared" si="6"/>
        <v>03/03/2025</v>
      </c>
      <c r="H15">
        <f t="shared" si="2"/>
        <v>45719</v>
      </c>
      <c r="I15" s="1">
        <f>IF(COUNTBLANK(G15)&gt;0,IF(MOD(I14,1)&gt;0,I14+0.5,I14+1),IF(MOD(I14,1)&gt;0,I14+1,I14+1.5))</f>
        <v>10.5</v>
      </c>
      <c r="J15">
        <f>J14+1</f>
        <v>10</v>
      </c>
    </row>
    <row r="16" spans="2:10" x14ac:dyDescent="0.3">
      <c r="B16" s="3" t="s">
        <v>27</v>
      </c>
      <c r="C16" s="6">
        <v>45719</v>
      </c>
      <c r="D16" s="1">
        <f>E16-C16</f>
        <v>124</v>
      </c>
      <c r="E16" s="6">
        <v>45843</v>
      </c>
      <c r="F16" s="1" t="str">
        <f t="shared" si="1"/>
        <v>03-mar ↔ 05-jul</v>
      </c>
      <c r="G16" s="6"/>
      <c r="H16" t="e">
        <f t="shared" si="2"/>
        <v>#VALUE!</v>
      </c>
      <c r="I16" s="1">
        <f>IF(COUNTBLANK(G16)&gt;0,IF(MOD(I15,1)&gt;0,I15+0.5,I15+1),IF(MOD(I15,1)&gt;0,I15+1,I15+1.5))</f>
        <v>11</v>
      </c>
      <c r="J16">
        <f t="shared" ref="J16:J31" si="7">J15+1</f>
        <v>11</v>
      </c>
    </row>
    <row r="17" spans="2:10" x14ac:dyDescent="0.3">
      <c r="B17" s="3" t="s">
        <v>8</v>
      </c>
      <c r="C17" s="6">
        <v>45734</v>
      </c>
      <c r="D17" s="1">
        <v>6</v>
      </c>
      <c r="E17" s="6">
        <f>C17+D17</f>
        <v>45740</v>
      </c>
      <c r="F17" s="1" t="str">
        <f t="shared" ref="F17:F31" si="8">IF(D17=0,TEXT(C17,"dd-mmm"),TEXT(C17,"dd-mmm")&amp;" ↔ "&amp;TEXT(E17,"dd-mmm"))</f>
        <v>18-mar ↔ 24-mar</v>
      </c>
      <c r="G17" s="6" t="str">
        <f>IF(D17=0,TEXT(C17,"dd/mm/aaaa"),"")</f>
        <v/>
      </c>
      <c r="H17" t="e">
        <f t="shared" ref="H17:H31" si="9">DATEVALUE(G17)</f>
        <v>#VALUE!</v>
      </c>
      <c r="I17" s="1">
        <f t="shared" ref="I17:I31" si="10">IF(COUNTBLANK(G17)&gt;0,IF(MOD(I16,1)&gt;0,I16+0.5,I16+1),IF(MOD(I16,1)&gt;0,I16+1,I16+1.5))</f>
        <v>12</v>
      </c>
      <c r="J17">
        <f t="shared" si="7"/>
        <v>12</v>
      </c>
    </row>
    <row r="18" spans="2:10" x14ac:dyDescent="0.3">
      <c r="B18" s="3" t="s">
        <v>38</v>
      </c>
      <c r="C18" s="6">
        <v>45768</v>
      </c>
      <c r="D18" s="1">
        <f>E18-C18</f>
        <v>20</v>
      </c>
      <c r="E18" s="6">
        <v>45788</v>
      </c>
      <c r="F18" s="1" t="str">
        <f t="shared" si="8"/>
        <v>21-abr ↔ 11-mai</v>
      </c>
      <c r="G18" s="6"/>
      <c r="H18" t="e">
        <f t="shared" si="9"/>
        <v>#VALUE!</v>
      </c>
      <c r="I18" s="1">
        <f t="shared" si="10"/>
        <v>13</v>
      </c>
      <c r="J18">
        <f t="shared" si="7"/>
        <v>13</v>
      </c>
    </row>
    <row r="19" spans="2:10" x14ac:dyDescent="0.3">
      <c r="B19" s="3" t="s">
        <v>28</v>
      </c>
      <c r="C19" s="6">
        <v>45775</v>
      </c>
      <c r="D19" s="1">
        <f>E19-C19</f>
        <v>7</v>
      </c>
      <c r="E19" s="6">
        <v>45782</v>
      </c>
      <c r="F19" s="1" t="str">
        <f t="shared" si="8"/>
        <v>28-abr ↔ 05-mai</v>
      </c>
      <c r="G19" s="6"/>
      <c r="H19" t="e">
        <f t="shared" si="9"/>
        <v>#VALUE!</v>
      </c>
      <c r="I19" s="1">
        <f t="shared" si="10"/>
        <v>14</v>
      </c>
      <c r="J19">
        <f t="shared" si="7"/>
        <v>14</v>
      </c>
    </row>
    <row r="20" spans="2:10" x14ac:dyDescent="0.3">
      <c r="B20" s="3" t="s">
        <v>29</v>
      </c>
      <c r="C20" s="6">
        <v>45782</v>
      </c>
      <c r="D20" s="1">
        <f>E20-C20</f>
        <v>5</v>
      </c>
      <c r="E20" s="6">
        <v>45787</v>
      </c>
      <c r="F20" s="1" t="str">
        <f t="shared" si="8"/>
        <v>05-mai ↔ 10-mai</v>
      </c>
      <c r="G20" s="6"/>
      <c r="H20" t="e">
        <f t="shared" si="9"/>
        <v>#VALUE!</v>
      </c>
      <c r="I20" s="1">
        <f t="shared" si="10"/>
        <v>15</v>
      </c>
      <c r="J20">
        <f t="shared" si="7"/>
        <v>15</v>
      </c>
    </row>
    <row r="21" spans="2:10" x14ac:dyDescent="0.3">
      <c r="B21" s="3" t="s">
        <v>30</v>
      </c>
      <c r="C21" s="6">
        <v>45787</v>
      </c>
      <c r="D21" s="1">
        <f>E21-C21</f>
        <v>16</v>
      </c>
      <c r="E21" s="6">
        <v>45803</v>
      </c>
      <c r="F21" s="1" t="str">
        <f t="shared" si="8"/>
        <v>10-mai ↔ 26-mai</v>
      </c>
      <c r="G21" s="6"/>
      <c r="H21" t="e">
        <f t="shared" si="9"/>
        <v>#VALUE!</v>
      </c>
      <c r="I21" s="1">
        <f t="shared" si="10"/>
        <v>16</v>
      </c>
      <c r="J21">
        <f t="shared" si="7"/>
        <v>16</v>
      </c>
    </row>
    <row r="22" spans="2:10" ht="28.8" x14ac:dyDescent="0.3">
      <c r="B22" s="7" t="s">
        <v>9</v>
      </c>
      <c r="C22" s="6">
        <v>45755</v>
      </c>
      <c r="D22" s="1">
        <v>0</v>
      </c>
      <c r="E22" s="6">
        <f>C22+D22</f>
        <v>45755</v>
      </c>
      <c r="F22" s="1" t="str">
        <f t="shared" si="8"/>
        <v>08-abr</v>
      </c>
      <c r="G22" s="6" t="str">
        <f>IF(D22=0,TEXT(C22,"dd/mm/aaaa"),"")</f>
        <v>08/04/2025</v>
      </c>
      <c r="H22">
        <f t="shared" si="9"/>
        <v>45755</v>
      </c>
      <c r="I22" s="1">
        <f t="shared" si="10"/>
        <v>17.5</v>
      </c>
      <c r="J22">
        <f t="shared" si="7"/>
        <v>17</v>
      </c>
    </row>
    <row r="23" spans="2:10" ht="28.8" x14ac:dyDescent="0.3">
      <c r="B23" s="9" t="s">
        <v>36</v>
      </c>
      <c r="C23" s="6">
        <v>45761</v>
      </c>
      <c r="D23" s="1">
        <v>0</v>
      </c>
      <c r="E23" s="6">
        <f>C23+D23</f>
        <v>45761</v>
      </c>
      <c r="F23" s="1" t="str">
        <f t="shared" si="8"/>
        <v>14-abr</v>
      </c>
      <c r="G23" s="6" t="str">
        <f>IF(D23=0,TEXT(C23,"dd/mm/aaaa"),"")</f>
        <v>14/04/2025</v>
      </c>
      <c r="H23">
        <f t="shared" si="9"/>
        <v>45761</v>
      </c>
      <c r="I23" s="1">
        <f t="shared" si="10"/>
        <v>18.5</v>
      </c>
      <c r="J23">
        <f t="shared" si="7"/>
        <v>18</v>
      </c>
    </row>
    <row r="24" spans="2:10" ht="30" customHeight="1" x14ac:dyDescent="0.3">
      <c r="B24" s="5" t="s">
        <v>31</v>
      </c>
      <c r="C24" s="6">
        <v>45782</v>
      </c>
      <c r="D24" s="1">
        <f>E24-C24</f>
        <v>36</v>
      </c>
      <c r="E24" s="6">
        <v>45818</v>
      </c>
      <c r="F24" s="1" t="str">
        <f t="shared" si="8"/>
        <v>05-mai ↔ 10-jun</v>
      </c>
      <c r="G24" s="6"/>
      <c r="H24" t="e">
        <f t="shared" si="9"/>
        <v>#VALUE!</v>
      </c>
      <c r="I24" s="1">
        <f t="shared" si="10"/>
        <v>19</v>
      </c>
      <c r="J24">
        <f t="shared" si="7"/>
        <v>19</v>
      </c>
    </row>
    <row r="25" spans="2:10" ht="30" customHeight="1" x14ac:dyDescent="0.3">
      <c r="B25" s="4" t="s">
        <v>37</v>
      </c>
      <c r="C25" s="6">
        <v>45803</v>
      </c>
      <c r="D25" s="1">
        <v>0</v>
      </c>
      <c r="E25" s="6">
        <f>C25+D25</f>
        <v>45803</v>
      </c>
      <c r="F25" s="1" t="str">
        <f t="shared" si="8"/>
        <v>26-mai</v>
      </c>
      <c r="G25" s="6" t="str">
        <f>IF(D25=0,TEXT(C25,"dd/mm/aaaa"),"")</f>
        <v>26/05/2025</v>
      </c>
      <c r="H25">
        <f t="shared" si="9"/>
        <v>45803</v>
      </c>
      <c r="I25" s="1">
        <f t="shared" si="10"/>
        <v>20.5</v>
      </c>
      <c r="J25">
        <f t="shared" si="7"/>
        <v>20</v>
      </c>
    </row>
    <row r="26" spans="2:10" ht="27" customHeight="1" x14ac:dyDescent="0.3">
      <c r="B26" s="2" t="s">
        <v>12</v>
      </c>
      <c r="C26" s="6">
        <v>45803</v>
      </c>
      <c r="D26" s="1">
        <v>20</v>
      </c>
      <c r="E26" s="6">
        <f>C26+D26</f>
        <v>45823</v>
      </c>
      <c r="F26" s="1" t="str">
        <f t="shared" si="8"/>
        <v>26-mai ↔ 15-jun</v>
      </c>
      <c r="G26" s="6" t="str">
        <f>IF(D26=0,TEXT(C26,"dd/mm/aaaa"),"")</f>
        <v/>
      </c>
      <c r="H26" t="e">
        <f t="shared" si="9"/>
        <v>#VALUE!</v>
      </c>
      <c r="I26" s="1">
        <f t="shared" si="10"/>
        <v>21</v>
      </c>
      <c r="J26">
        <f t="shared" si="7"/>
        <v>21</v>
      </c>
    </row>
    <row r="27" spans="2:10" x14ac:dyDescent="0.3">
      <c r="B27" s="2" t="s">
        <v>32</v>
      </c>
      <c r="C27" s="6">
        <v>45809</v>
      </c>
      <c r="D27" s="1">
        <v>5</v>
      </c>
      <c r="E27" s="6">
        <f>C27+D27</f>
        <v>45814</v>
      </c>
      <c r="F27" s="1" t="str">
        <f t="shared" si="8"/>
        <v>01-jun ↔ 06-jun</v>
      </c>
      <c r="G27" s="6" t="str">
        <f>IF(D27=0,TEXT(C27,"dd/mm/aaaa"),"")</f>
        <v/>
      </c>
      <c r="H27" t="e">
        <f t="shared" si="9"/>
        <v>#VALUE!</v>
      </c>
      <c r="I27" s="1">
        <f t="shared" si="10"/>
        <v>22</v>
      </c>
      <c r="J27">
        <f t="shared" si="7"/>
        <v>22</v>
      </c>
    </row>
    <row r="28" spans="2:10" x14ac:dyDescent="0.3">
      <c r="B28" s="2" t="s">
        <v>33</v>
      </c>
      <c r="C28" s="6">
        <v>45812</v>
      </c>
      <c r="D28" s="1">
        <f>E28-C28</f>
        <v>31</v>
      </c>
      <c r="E28" s="6">
        <v>45843</v>
      </c>
      <c r="F28" s="1" t="str">
        <f t="shared" si="8"/>
        <v>04-jun ↔ 05-jul</v>
      </c>
      <c r="G28" s="6"/>
      <c r="H28" t="e">
        <f t="shared" si="9"/>
        <v>#VALUE!</v>
      </c>
      <c r="I28" s="1">
        <f t="shared" si="10"/>
        <v>23</v>
      </c>
      <c r="J28">
        <f t="shared" si="7"/>
        <v>23</v>
      </c>
    </row>
    <row r="29" spans="2:10" x14ac:dyDescent="0.3">
      <c r="B29" s="8" t="s">
        <v>14</v>
      </c>
      <c r="C29" s="6">
        <v>45817</v>
      </c>
      <c r="D29" s="1">
        <v>0</v>
      </c>
      <c r="E29" s="6">
        <f>C29+D29</f>
        <v>45817</v>
      </c>
      <c r="F29" s="1" t="str">
        <f t="shared" si="8"/>
        <v>09-jun</v>
      </c>
      <c r="G29" s="6" t="str">
        <f>IF(D29=0,TEXT(C29,"dd/mm/aaaa"),"")</f>
        <v>09/06/2025</v>
      </c>
      <c r="H29">
        <f t="shared" si="9"/>
        <v>45817</v>
      </c>
      <c r="I29" s="1">
        <f t="shared" si="10"/>
        <v>24.5</v>
      </c>
      <c r="J29">
        <f t="shared" si="7"/>
        <v>24</v>
      </c>
    </row>
    <row r="30" spans="2:10" x14ac:dyDescent="0.3">
      <c r="B30" s="7" t="s">
        <v>35</v>
      </c>
      <c r="C30" s="6">
        <v>45824</v>
      </c>
      <c r="D30" s="1">
        <v>0</v>
      </c>
      <c r="E30" s="6">
        <f>C30+D30</f>
        <v>45824</v>
      </c>
      <c r="F30" s="1" t="str">
        <f t="shared" si="8"/>
        <v>16-jun</v>
      </c>
      <c r="G30" s="6" t="str">
        <f>IF(D30=0,TEXT(C30,"dd/mm/aaaa"),"")</f>
        <v>16/06/2025</v>
      </c>
      <c r="H30">
        <f t="shared" si="9"/>
        <v>45824</v>
      </c>
      <c r="I30" s="1">
        <f t="shared" si="10"/>
        <v>25.5</v>
      </c>
      <c r="J30">
        <f t="shared" si="7"/>
        <v>25</v>
      </c>
    </row>
    <row r="31" spans="2:10" x14ac:dyDescent="0.3">
      <c r="B31" s="8" t="s">
        <v>16</v>
      </c>
      <c r="C31" s="6">
        <v>45843</v>
      </c>
      <c r="D31" s="1">
        <v>0</v>
      </c>
      <c r="E31" s="6">
        <f>C31+D31</f>
        <v>45843</v>
      </c>
      <c r="F31" s="1" t="str">
        <f t="shared" si="8"/>
        <v>05-jul</v>
      </c>
      <c r="G31" s="6" t="str">
        <f>IF(D31=0,TEXT(C31,"dd/mm/aaaa"),"")</f>
        <v>05/07/2025</v>
      </c>
      <c r="H31">
        <f t="shared" si="9"/>
        <v>45843</v>
      </c>
      <c r="I31" s="1">
        <f t="shared" si="10"/>
        <v>26.5</v>
      </c>
      <c r="J31">
        <f t="shared" si="7"/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Filipe Meireles Teixeira Rodrigues</dc:creator>
  <cp:lastModifiedBy>Ricardo Filipe Meireles Teixeira Rodrigues</cp:lastModifiedBy>
  <dcterms:created xsi:type="dcterms:W3CDTF">2025-02-20T22:41:05Z</dcterms:created>
  <dcterms:modified xsi:type="dcterms:W3CDTF">2025-05-02T00:05:59Z</dcterms:modified>
</cp:coreProperties>
</file>