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 Tracker" sheetId="1" r:id="rId3"/>
    <sheet state="visible" name="Agents Brainstorm" sheetId="2" r:id="rId4"/>
    <sheet state="visible" name="Lens Brainstorm" sheetId="3" r:id="rId5"/>
    <sheet state="visible" name="Scopes Brainstorm" sheetId="4" r:id="rId6"/>
    <sheet state="visible" name="Input Dimensions Worksheet" sheetId="5" r:id="rId7"/>
    <sheet state="visible" name="Input Dimensions Ranking (for E" sheetId="6" r:id="rId8"/>
    <sheet state="visible" name="Output Fluency Calculators" sheetId="7" r:id="rId9"/>
    <sheet state="visible" name="Output OFTEn Calculators" sheetId="8" r:id="rId10"/>
    <sheet state="hidden" name="Output Intermediate Calculation" sheetId="9" r:id="rId11"/>
  </sheets>
  <definedNames/>
  <calcPr/>
</workbook>
</file>

<file path=xl/sharedStrings.xml><?xml version="1.0" encoding="utf-8"?>
<sst xmlns="http://schemas.openxmlformats.org/spreadsheetml/2006/main" count="240" uniqueCount="153">
  <si>
    <t>THE DATA CARDS PLAYBOOK - ACTIVITY TRACKER • MMM YYYY • OSS</t>
  </si>
  <si>
    <r>
      <rPr>
        <rFont val="Inter, sans-serif"/>
        <color rgb="FF3C4043"/>
      </rPr>
      <t>The</t>
    </r>
    <r>
      <rPr>
        <rFont val="Inter, sans-serif"/>
        <color rgb="FF3C4043"/>
      </rPr>
      <t xml:space="preserve"> Data Cards Playbook ↗</t>
    </r>
    <r>
      <rPr>
        <rFont val="Inter, sans-serif"/>
        <color rgb="FF3C4043"/>
      </rPr>
      <t xml:space="preserve"> by Google Research is licensed under a Creative Commons Attribution-ShareAlike 4.0 International License. You are free to share and adapt this work under the </t>
    </r>
    <r>
      <rPr>
        <rFont val="Inter, sans-serif"/>
        <color rgb="FF3C4043"/>
      </rPr>
      <t>appropriate license terms ↗</t>
    </r>
    <r>
      <rPr>
        <rFont val="Inter, sans-serif"/>
        <color rgb="FF3C4043"/>
      </rPr>
      <t>.</t>
    </r>
  </si>
  <si>
    <t>Global Tracker</t>
  </si>
  <si>
    <t>Module 01 Ask</t>
  </si>
  <si>
    <t>Module 02 Inspect</t>
  </si>
  <si>
    <t>Track agents for are relevant or important for the agent information journey in the corresponding columns. Refer to this list when when you seek feedback or empirically validate your Data Card.</t>
  </si>
  <si>
    <t>Enter the lenses, themes, or sections in your Data Card or template. These should be easily converted into a short title for a section in your Data Card.</t>
  </si>
  <si>
    <t>Enter the specific prompts or questions in your Data Card or template. These are the specific information that your Data Card will convey about your Dataset.</t>
  </si>
  <si>
    <r>
      <rPr>
        <rFont val="Inter"/>
        <color rgb="FF3C4043"/>
        <sz val="12.0"/>
      </rPr>
      <t xml:space="preserve">Use the dropdown to assign each question a scope type. </t>
    </r>
    <r>
      <rPr>
        <rFont val="Inter"/>
        <b/>
        <color rgb="FF3C4043"/>
        <sz val="12.0"/>
      </rPr>
      <t>Use this to track the level of detail required in the answer.</t>
    </r>
  </si>
  <si>
    <r>
      <rPr>
        <rFont val="Inter"/>
        <color rgb="FF3C4043"/>
        <sz val="12.0"/>
      </rPr>
      <t xml:space="preserve">Use the dropdown to assign each question an OFTEn category by intent: What is the intended category that this question should elicit a response for? </t>
    </r>
    <r>
      <rPr>
        <rFont val="Inter"/>
        <b/>
        <color rgb="FF3C4043"/>
        <sz val="12.0"/>
      </rPr>
      <t>This populates the OFTEn Calculator.</t>
    </r>
  </si>
  <si>
    <t>Use the dropdown to indicate which will be the most trustworthy source on the answer.</t>
  </si>
  <si>
    <t>Use this RACI matrix to distribute workload and enable individuals in your organization or group to produce the ideal set of answers for your Data Card.</t>
  </si>
  <si>
    <t>Final Perspective</t>
  </si>
  <si>
    <t>Final Lenses</t>
  </si>
  <si>
    <t>Final Scopes</t>
  </si>
  <si>
    <t>Calculators</t>
  </si>
  <si>
    <t>Future Planning</t>
  </si>
  <si>
    <r>
      <rPr>
        <rFont val="Inter"/>
        <color rgb="FFFF5FBB"/>
        <sz val="16.0"/>
      </rPr>
      <t xml:space="preserve">As a(n) </t>
    </r>
    <r>
      <rPr>
        <rFont val="Inter"/>
        <b/>
        <color rgb="FFFF5FBB"/>
        <sz val="16.0"/>
      </rPr>
      <t>[agent / perspective]...</t>
    </r>
  </si>
  <si>
    <r>
      <rPr>
        <rFont val="Inter"/>
        <color rgb="FF99EA0C"/>
        <sz val="16.0"/>
      </rPr>
      <t xml:space="preserve">I want to know </t>
    </r>
    <r>
      <rPr>
        <rFont val="Inter"/>
        <b/>
        <color rgb="FF99EA0C"/>
        <sz val="16.0"/>
      </rPr>
      <t>[lens]...</t>
    </r>
  </si>
  <si>
    <r>
      <rPr>
        <rFont val="Inter"/>
        <color rgb="FFFF6554"/>
        <sz val="16.0"/>
      </rPr>
      <t xml:space="preserve">so I ask </t>
    </r>
    <r>
      <rPr>
        <rFont val="Inter"/>
        <b/>
        <color rgb="FFFF6554"/>
        <sz val="16.0"/>
      </rPr>
      <t>[scopes]...</t>
    </r>
  </si>
  <si>
    <t>Scope Type</t>
  </si>
  <si>
    <t>OFTEn Calculator</t>
  </si>
  <si>
    <t>3 Buckets</t>
  </si>
  <si>
    <t>Responsible</t>
  </si>
  <si>
    <t>Accountable</t>
  </si>
  <si>
    <t>Consulted</t>
  </si>
  <si>
    <t>Informed</t>
  </si>
  <si>
    <r>
      <rPr>
        <rFont val="Inter"/>
        <b/>
        <color rgb="FF090B0C"/>
        <sz val="10.0"/>
      </rPr>
      <t xml:space="preserve">Agents = </t>
    </r>
    <r>
      <rPr>
        <rFont val="Inter"/>
        <color rgb="FF090B0C"/>
        <sz val="10.0"/>
      </rPr>
      <t xml:space="preserve"> use, evaluate, or determine how the dataset is used. 
</t>
    </r>
  </si>
  <si>
    <r>
      <rPr>
        <rFont val="Inter"/>
        <b/>
        <color rgb="FF090B0C"/>
        <sz val="10.0"/>
      </rPr>
      <t xml:space="preserve">Lens = </t>
    </r>
    <r>
      <rPr>
        <rFont val="Inter"/>
        <color rgb="FF090B0C"/>
        <sz val="10.0"/>
      </rPr>
      <t xml:space="preserve">A statement that describes what agents want to learn about the dataset from its Data Cards and documentation.
</t>
    </r>
  </si>
  <si>
    <r>
      <rPr>
        <rFont val="Inter"/>
        <b/>
        <color rgb="FF090B0C"/>
        <sz val="10.0"/>
      </rPr>
      <t xml:space="preserve">Scopes = </t>
    </r>
    <r>
      <rPr>
        <rFont val="Inter"/>
        <color rgb="FF090B0C"/>
        <sz val="10.0"/>
      </rPr>
      <t xml:space="preserve">Questions framed around a lens that agents ask to get answers that help them make decisions. 
</t>
    </r>
    <r>
      <rPr>
        <rFont val="Inter"/>
        <b/>
        <color rgb="FF090B0C"/>
        <sz val="10.0"/>
      </rPr>
      <t>There are 3 kinds of scope questions:</t>
    </r>
    <r>
      <rPr>
        <rFont val="Inter"/>
        <color rgb="FF090B0C"/>
        <sz val="10.0"/>
      </rPr>
      <t xml:space="preserve">
Telescopic - Questions about attributes commonly found across multiple datasets
Periscopic -  Questions about attributes specific to the producer’s dataset
Microscopic -</t>
    </r>
    <r>
      <rPr>
        <rFont val="Inter"/>
        <b/>
        <color rgb="FF090B0C"/>
        <sz val="10.0"/>
      </rPr>
      <t xml:space="preserve"> </t>
    </r>
    <r>
      <rPr>
        <rFont val="Inter"/>
        <color rgb="FF090B0C"/>
        <sz val="10.0"/>
      </rPr>
      <t>Questions about unobservable aspects of the dataset
You can have more than one set of scopes for a lens. These becomes rows under each section in your Data Card.</t>
    </r>
  </si>
  <si>
    <r>
      <rPr>
        <rFont val="Inter"/>
        <i/>
        <color rgb="FF090B0C"/>
        <sz val="10.0"/>
      </rPr>
      <t>The 5 OFTEn categories are:</t>
    </r>
    <r>
      <rPr>
        <rFont val="Inter"/>
        <color rgb="FF090B0C"/>
        <sz val="10.0"/>
      </rPr>
      <t xml:space="preserve">
</t>
    </r>
    <r>
      <rPr>
        <rFont val="Inter"/>
        <b/>
        <color rgb="FF090B0C"/>
        <sz val="10.0"/>
      </rPr>
      <t xml:space="preserve">1. ORIGINS: </t>
    </r>
    <r>
      <rPr>
        <rFont val="Inter"/>
        <color rgb="FF090B0C"/>
        <sz val="10.0"/>
      </rPr>
      <t xml:space="preserve">The earliest part of the lifecycle, when decisions to create a dataset are made 
</t>
    </r>
    <r>
      <rPr>
        <rFont val="Inter"/>
        <b/>
        <color rgb="FF090B0C"/>
        <sz val="10.0"/>
      </rPr>
      <t>2. FACTUALS</t>
    </r>
    <r>
      <rPr>
        <rFont val="Inter"/>
        <color rgb="FF090B0C"/>
        <sz val="10.0"/>
      </rPr>
      <t xml:space="preserve">: The actual data collection process and the outputs 
</t>
    </r>
    <r>
      <rPr>
        <rFont val="Inter"/>
        <b/>
        <color rgb="FF090B0C"/>
        <sz val="10.0"/>
      </rPr>
      <t xml:space="preserve">3. TRANSFORMATIONS: </t>
    </r>
    <r>
      <rPr>
        <rFont val="Inter"/>
        <color rgb="FF090B0C"/>
        <sz val="10.0"/>
      </rPr>
      <t xml:space="preserve">Data is transformed through filtering, validating, parsing, formatting, and cleaning
</t>
    </r>
    <r>
      <rPr>
        <rFont val="Inter"/>
        <b/>
        <color rgb="FF090B0C"/>
        <sz val="10.0"/>
      </rPr>
      <t>4. EXPERIENCE:</t>
    </r>
    <r>
      <rPr>
        <rFont val="Inter"/>
        <color rgb="FF090B0C"/>
        <sz val="10.0"/>
      </rPr>
      <t xml:space="preserve"> The dataset is benchmarked or deployed in practice (experimental, production, or research) 
</t>
    </r>
    <r>
      <rPr>
        <rFont val="Inter"/>
        <b/>
        <color rgb="FF090B0C"/>
        <sz val="10.0"/>
      </rPr>
      <t>5. n = 1:</t>
    </r>
    <r>
      <rPr>
        <rFont val="Inter"/>
        <color rgb="FF090B0C"/>
        <sz val="10.0"/>
      </rPr>
      <t xml:space="preserve"> Describes actual samples of data
</t>
    </r>
  </si>
  <si>
    <r>
      <rPr>
        <rFont val="Inter"/>
        <i/>
        <color rgb="FF090B0C"/>
        <sz val="10.0"/>
      </rPr>
      <t>The 3 suggested buckets are:</t>
    </r>
    <r>
      <rPr>
        <rFont val="Inter"/>
        <color rgb="FF090B0C"/>
        <sz val="10.0"/>
      </rPr>
      <t xml:space="preserve"> 
1. Automatically Computed answer
2. Human written answer
3. Augmented/Combination answer
</t>
    </r>
    <r>
      <rPr>
        <rFont val="Inter"/>
        <i/>
        <color rgb="FF090B0C"/>
        <sz val="10.0"/>
      </rPr>
      <t>Feel free to adapt the choices to fit your dataset.</t>
    </r>
    <r>
      <rPr>
        <rFont val="Inter"/>
        <color rgb="FF090B0C"/>
        <sz val="10.0"/>
      </rPr>
      <t xml:space="preserve">
</t>
    </r>
  </si>
  <si>
    <t xml:space="preserve">Individuals who perform a task in the creation of the dataset are responsible for producing answers relevant to that task. </t>
  </si>
  <si>
    <t>Individual who is ultimately responsible to deliver this task. 
Note that this includes yes/no and veto power. Only one A can be assigned to a task.</t>
  </si>
  <si>
    <t>Individuals consulted prior to reaching a final answer. They may offer their feedback, advice, or opinion, but can’t be held responsible, accountable, or liable for the outcome. 
They make no decisions in the answers.</t>
  </si>
  <si>
    <t>The individuals who must be informed during the process, after a decision has been made, or when an answer has been created.</t>
  </si>
  <si>
    <t>Lens 1</t>
  </si>
  <si>
    <t>Telescopic Question</t>
  </si>
  <si>
    <t>Periscopic Question</t>
  </si>
  <si>
    <t>Microscopic Question</t>
  </si>
  <si>
    <t>Lens 2</t>
  </si>
  <si>
    <t>Lens 3</t>
  </si>
  <si>
    <t>Lens 4</t>
  </si>
  <si>
    <t>Lens 5</t>
  </si>
  <si>
    <t>Lens 6</t>
  </si>
  <si>
    <t>Lens 7</t>
  </si>
  <si>
    <t>Lens 8</t>
  </si>
  <si>
    <t>Lens 9</t>
  </si>
  <si>
    <t>Lens 10</t>
  </si>
  <si>
    <t>THE DATA CARDS PLAYBOOK • 01 ASK</t>
  </si>
  <si>
    <t>Agents Brainstorm Tracker</t>
  </si>
  <si>
    <t>INSTRUCTIONS:</t>
  </si>
  <si>
    <r>
      <rPr>
        <rFont val="Inter"/>
        <color rgb="FFC3CAD1"/>
        <sz val="24.0"/>
      </rPr>
      <t>[1]</t>
    </r>
    <r>
      <rPr>
        <rFont val="Inter"/>
        <b/>
        <color rgb="FF3C4043"/>
        <sz val="12.0"/>
      </rPr>
      <t xml:space="preserve">
</t>
    </r>
    <r>
      <rPr>
        <rFont val="Inter"/>
        <color rgb="FF3C4043"/>
        <sz val="12.0"/>
      </rPr>
      <t>Enter the list of Agents based on importance to your dataset and data card.</t>
    </r>
  </si>
  <si>
    <r>
      <rPr>
        <rFont val="Inter"/>
        <color rgb="FFC3CAD1"/>
        <sz val="24.0"/>
      </rPr>
      <t>[2]</t>
    </r>
    <r>
      <rPr>
        <rFont val="Inter"/>
        <b/>
        <color rgb="FF3C4043"/>
        <sz val="12.0"/>
      </rPr>
      <t xml:space="preserve">
</t>
    </r>
    <r>
      <rPr>
        <rFont val="Inter"/>
        <color rgb="FF3C4043"/>
        <sz val="12.0"/>
      </rPr>
      <t xml:space="preserve">Use the dropdown to enter the Data Fluency level for each agent. This provides an estimate of how comfortable the audience will be with using, understanding, and acting on the Data Card. 
</t>
    </r>
    <r>
      <rPr>
        <rFont val="Inter"/>
        <b/>
        <color rgb="FF3C4043"/>
        <sz val="12.0"/>
      </rPr>
      <t>This populates calculators in future modules.</t>
    </r>
  </si>
  <si>
    <r>
      <rPr>
        <rFont val="Inter"/>
        <color rgb="FFC3CAD1"/>
        <sz val="24.0"/>
      </rPr>
      <t>[3]</t>
    </r>
    <r>
      <rPr>
        <rFont val="Inter"/>
        <b/>
        <color rgb="FF3C4043"/>
        <sz val="12.0"/>
      </rPr>
      <t xml:space="preserve">
</t>
    </r>
    <r>
      <rPr>
        <rFont val="Inter"/>
        <color rgb="FF3C4043"/>
        <sz val="12.0"/>
      </rPr>
      <t xml:space="preserve">Use the dropdown to enter the Domain Expertise level for each agent. This provides an estimate of how much background knowledge the intended audience has to interpret the Data Card. 
</t>
    </r>
    <r>
      <rPr>
        <rFont val="Inter"/>
        <b/>
        <color rgb="FF3C4043"/>
        <sz val="12.0"/>
      </rPr>
      <t>This populates calculators in future modules.</t>
    </r>
  </si>
  <si>
    <r>
      <rPr>
        <rFont val="Inter"/>
        <color rgb="FFC3CAD1"/>
        <sz val="24.0"/>
      </rPr>
      <t>[4]</t>
    </r>
    <r>
      <rPr>
        <rFont val="Inter"/>
        <color rgb="FF3C4043"/>
        <sz val="12.0"/>
      </rPr>
      <t xml:space="preserve">
Provide links or transcribe notes from the persona worksheets in the align on agents activity for reference. This will make them easy to locate in subsequent sessions. 
</t>
    </r>
  </si>
  <si>
    <t>Importance</t>
  </si>
  <si>
    <t>Agent List</t>
  </si>
  <si>
    <t>Data Fluency</t>
  </si>
  <si>
    <t>Domain Expertise</t>
  </si>
  <si>
    <t>Links and notes about agents</t>
  </si>
  <si>
    <t xml:space="preserve">Note: a Data Card will rarely work for everyone. That's ok. It should work 95% of the time for the top 3 agents, 75% of the time for the next 3, etc.
</t>
  </si>
  <si>
    <t xml:space="preserve">Agents =  use, evaluate, or determine how the dataset is used. </t>
  </si>
  <si>
    <r>
      <rPr>
        <rFont val="Inter"/>
        <b/>
        <color rgb="FF434343"/>
        <sz val="10.0"/>
      </rPr>
      <t>Data Fluency</t>
    </r>
    <r>
      <rPr>
        <rFont val="Inter"/>
        <color rgb="FF434343"/>
        <sz val="10.0"/>
      </rPr>
      <t xml:space="preserve"> is the familiarity and comfort that agents have with data, either in or outside of their domain of expertise.
–
No fluency: No data experience
Limited fluency: Basic understanding of the concepts represented in the data (conversational)
Average fluency: Ability to speak, write and engage in the data and its use cases (literate)
High fluency: Competent in designing and developing projects around data or applying transformations onto the data
Expert fluency: Strongly capable in understanding, manipulating and utilizing data across many domains</t>
    </r>
  </si>
  <si>
    <r>
      <rPr>
        <rFont val="Inter"/>
        <b/>
        <color rgb="FF434343"/>
        <sz val="10.0"/>
      </rPr>
      <t xml:space="preserve">Domain Knowledge </t>
    </r>
    <r>
      <rPr>
        <rFont val="Inter"/>
        <color rgb="FF434343"/>
        <sz val="10.0"/>
      </rPr>
      <t>implies knowledge and understanding of the essential aspects of a specific field of inquiry, in the domain of the dataset.
_
No Expertise: Zero knowledge in domain
Novice: Just starting to know about general issues or want to gain insight on some topic
Intermediate: Can answer general questions and have some basic domain concepts
Professional: Can answer and discuss domain specific topics well
Expert: Highly informative and can timely answer critical questions</t>
    </r>
  </si>
  <si>
    <t>Agent 1 (eg. ML developer)</t>
  </si>
  <si>
    <t>Please replace this example with your results</t>
  </si>
  <si>
    <t>Agent 2</t>
  </si>
  <si>
    <t>Agent 3</t>
  </si>
  <si>
    <t>Agent 4</t>
  </si>
  <si>
    <t>Agent 5</t>
  </si>
  <si>
    <t>Agent 6</t>
  </si>
  <si>
    <t>Agent 7</t>
  </si>
  <si>
    <t>Agent 8</t>
  </si>
  <si>
    <t>Agent 9</t>
  </si>
  <si>
    <t>Agent 10</t>
  </si>
  <si>
    <t>Lens Brainstorm Tracker</t>
  </si>
  <si>
    <r>
      <rPr>
        <rFont val="Inter"/>
        <color rgb="FFC3CAD1"/>
        <sz val="24.0"/>
      </rPr>
      <t>[1]</t>
    </r>
    <r>
      <rPr>
        <rFont val="Inter"/>
        <b/>
        <color rgb="FF3C4043"/>
        <sz val="12.0"/>
      </rPr>
      <t xml:space="preserve">
</t>
    </r>
    <r>
      <rPr>
        <rFont val="Inter"/>
        <color rgb="FF3C4043"/>
        <sz val="12.0"/>
      </rPr>
      <t xml:space="preserve">Use the dropdown to select the OFTEn theme on the Lens card. </t>
    </r>
  </si>
  <si>
    <r>
      <rPr>
        <rFont val="Inter"/>
        <color rgb="FFC3CAD1"/>
        <sz val="24.0"/>
      </rPr>
      <t>[2]</t>
    </r>
    <r>
      <rPr>
        <rFont val="Inter"/>
        <b/>
        <color rgb="FF3C4043"/>
        <sz val="12.0"/>
      </rPr>
      <t xml:space="preserve">
</t>
    </r>
    <r>
      <rPr>
        <rFont val="Inter"/>
        <color rgb="FF3C4043"/>
        <sz val="12.0"/>
      </rPr>
      <t>Using the dropdown, select the agent whose perspective is represented in the Lens Card</t>
    </r>
  </si>
  <si>
    <r>
      <rPr>
        <rFont val="Inter"/>
        <color rgb="FFC3CAD1"/>
        <sz val="24.0"/>
      </rPr>
      <t>[3]</t>
    </r>
    <r>
      <rPr>
        <rFont val="Inter"/>
        <color rgb="FF3C4043"/>
        <sz val="24.0"/>
      </rPr>
      <t xml:space="preserve">
</t>
    </r>
    <r>
      <rPr>
        <rFont val="Inter"/>
        <color rgb="FF3C4043"/>
        <sz val="12.0"/>
      </rPr>
      <t xml:space="preserve">Enter the lens statement from the Lens Card. </t>
    </r>
  </si>
  <si>
    <r>
      <rPr>
        <rFont val="Inter"/>
        <color rgb="FFC3CAD1"/>
        <sz val="24.0"/>
      </rPr>
      <t>[4]</t>
    </r>
    <r>
      <rPr>
        <rFont val="Inter"/>
        <color rgb="FF3C4043"/>
        <sz val="24.0"/>
      </rPr>
      <t xml:space="preserve">
</t>
    </r>
    <r>
      <rPr>
        <rFont val="Inter"/>
        <color rgb="FF3C4043"/>
        <sz val="12.0"/>
      </rPr>
      <t xml:space="preserve">Optionally, use the dropdown to give each Lens an importance rating to take to the next phase of the brainstorm.
</t>
    </r>
  </si>
  <si>
    <t>OFTEn Card used</t>
  </si>
  <si>
    <r>
      <rPr>
        <rFont val="Space Grotesk"/>
        <color rgb="FFF1F7F7"/>
        <sz val="16.0"/>
      </rPr>
      <t>As a(n) [</t>
    </r>
    <r>
      <rPr>
        <rFont val="Space Grotesk"/>
        <color rgb="FFF1F7F7"/>
        <sz val="16.0"/>
      </rPr>
      <t>perspective</t>
    </r>
    <r>
      <rPr>
        <rFont val="Space Grotesk"/>
        <color rgb="FFF1F7F7"/>
        <sz val="16.0"/>
      </rPr>
      <t>]</t>
    </r>
  </si>
  <si>
    <r>
      <rPr>
        <rFont val="Space Grotesk"/>
        <color rgb="FFF1F7F7"/>
        <sz val="16.0"/>
      </rPr>
      <t>I want to know...[</t>
    </r>
    <r>
      <rPr>
        <rFont val="Space Grotesk"/>
        <color rgb="FFF1F7F7"/>
        <sz val="16.0"/>
      </rPr>
      <t>enter lens</t>
    </r>
    <r>
      <rPr>
        <rFont val="Space Grotesk"/>
        <color rgb="FFF1F7F7"/>
        <sz val="16.0"/>
      </rPr>
      <t>]</t>
    </r>
  </si>
  <si>
    <t>Initial Importance Rating</t>
  </si>
  <si>
    <r>
      <rPr>
        <rFont val="Inter"/>
        <b/>
        <color rgb="FF434343"/>
        <sz val="10.0"/>
      </rPr>
      <t>5 OFTEn categories are:</t>
    </r>
    <r>
      <rPr>
        <rFont val="Inter"/>
        <color rgb="FF434343"/>
        <sz val="10.0"/>
      </rPr>
      <t xml:space="preserve">
</t>
    </r>
    <r>
      <rPr>
        <rFont val="Inter"/>
        <b/>
        <color rgb="FF434343"/>
        <sz val="10.0"/>
      </rPr>
      <t>1. ORIGINS:</t>
    </r>
    <r>
      <rPr>
        <rFont val="Inter"/>
        <color rgb="FF434343"/>
        <sz val="10.0"/>
      </rPr>
      <t xml:space="preserve"> The earliest part of the lifecycle, when decisions to create a dataset are made 
</t>
    </r>
    <r>
      <rPr>
        <rFont val="Inter"/>
        <b/>
        <color rgb="FF434343"/>
        <sz val="10.0"/>
      </rPr>
      <t>2. FACTUALS</t>
    </r>
    <r>
      <rPr>
        <rFont val="Inter"/>
        <color rgb="FF434343"/>
        <sz val="10.0"/>
      </rPr>
      <t xml:space="preserve">: The actual data collection process and the outputs 
</t>
    </r>
    <r>
      <rPr>
        <rFont val="Inter"/>
        <b/>
        <color rgb="FF434343"/>
        <sz val="10.0"/>
      </rPr>
      <t xml:space="preserve">3. TRANSFORMATIONS: </t>
    </r>
    <r>
      <rPr>
        <rFont val="Inter"/>
        <color rgb="FF434343"/>
        <sz val="10.0"/>
      </rPr>
      <t xml:space="preserve">Data is transformed through filtering, validating, parsing, formatting, and cleaning
</t>
    </r>
    <r>
      <rPr>
        <rFont val="Inter"/>
        <b/>
        <color rgb="FF434343"/>
        <sz val="10.0"/>
      </rPr>
      <t xml:space="preserve">4. EXPERIENCE: </t>
    </r>
    <r>
      <rPr>
        <rFont val="Inter"/>
        <color rgb="FF434343"/>
        <sz val="10.0"/>
      </rPr>
      <t xml:space="preserve">The dataset is benchmarked or deployed in practice (experimental, production, or research) 
</t>
    </r>
    <r>
      <rPr>
        <rFont val="Inter"/>
        <b/>
        <color rgb="FF434343"/>
        <sz val="10.0"/>
      </rPr>
      <t>5. n = 1:</t>
    </r>
    <r>
      <rPr>
        <rFont val="Inter"/>
        <color rgb="FF434343"/>
        <sz val="10.0"/>
      </rPr>
      <t xml:space="preserve"> Describes actual samples of data</t>
    </r>
    <r>
      <rPr>
        <rFont val="Inter"/>
        <b/>
        <color rgb="FF434343"/>
        <sz val="10.0"/>
      </rPr>
      <t xml:space="preserve">
</t>
    </r>
    <r>
      <rPr>
        <rFont val="Inter"/>
        <i/>
        <color rgb="FF434343"/>
        <sz val="10.0"/>
      </rPr>
      <t>OFTEn categories are fluid, so if unsure, select the most relevant for your lens, dataset, and Agent.</t>
    </r>
  </si>
  <si>
    <r>
      <rPr>
        <rFont val="Inter"/>
        <b/>
        <color rgb="FF434343"/>
        <sz val="10.0"/>
      </rPr>
      <t xml:space="preserve">An agent’s unique role that frames how they read Data Cards and other documentation.
Agents =  use, evaluate, or determine how the dataset is used. 
</t>
    </r>
    <r>
      <rPr>
        <rFont val="Inter"/>
        <color rgb="FF434343"/>
        <sz val="10.0"/>
      </rPr>
      <t xml:space="preserve">Stakeholders who use and evaluate datasets and their corresponding Data Cards. They can make decisions about the use of your dataset, which can be based solely on insights provided in dataset documentation. </t>
    </r>
  </si>
  <si>
    <r>
      <rPr>
        <rFont val="Inter"/>
        <b/>
        <color rgb="FF425354"/>
        <sz val="10.0"/>
      </rPr>
      <t xml:space="preserve">Lens= </t>
    </r>
    <r>
      <rPr>
        <rFont val="Inter"/>
        <color rgb="FF425354"/>
        <sz val="10.0"/>
      </rPr>
      <t xml:space="preserve">Statements that articulate what agents want to learn from a Data Card and other documentation. These should convey a single idea, and capture the unique perspective of the agent where applicable.
</t>
    </r>
    <r>
      <rPr>
        <rFont val="Inter"/>
        <i/>
        <color rgb="FF425354"/>
        <sz val="10.0"/>
      </rPr>
      <t>You should be able to convert a Lens into a short title for a section in your Data Card.</t>
    </r>
  </si>
  <si>
    <r>
      <rPr>
        <rFont val="Inter"/>
        <b/>
        <color rgb="FF666666"/>
        <sz val="10.0"/>
      </rPr>
      <t xml:space="preserve">Choose one of 3 ratings:
</t>
    </r>
    <r>
      <rPr>
        <rFont val="Inter"/>
        <color rgb="FF666666"/>
        <sz val="10.0"/>
      </rPr>
      <t xml:space="preserve">1. Very important or essential
2. Somewhat important
3. Slightly important
</t>
    </r>
    <r>
      <rPr>
        <rFont val="Inter"/>
        <i/>
        <color rgb="FF666666"/>
        <sz val="10.0"/>
      </rPr>
      <t xml:space="preserve">
This will help guide which Lenses you would like to breakdown Scopes for in the next brainstorm. </t>
    </r>
  </si>
  <si>
    <t>Origins</t>
  </si>
  <si>
    <t>The sources of the data</t>
  </si>
  <si>
    <t>Very important or essential</t>
  </si>
  <si>
    <t>Scopes Brainstorm Tracker</t>
  </si>
  <si>
    <r>
      <rPr>
        <rFont val="Inter"/>
        <color rgb="FFC3CAD1"/>
        <sz val="24.0"/>
      </rPr>
      <t>[1]</t>
    </r>
    <r>
      <rPr>
        <rFont val="Inter"/>
        <b/>
        <color rgb="FF3C4043"/>
        <sz val="12.0"/>
      </rPr>
      <t xml:space="preserve">
</t>
    </r>
    <r>
      <rPr>
        <rFont val="Inter"/>
        <color rgb="FF3C4043"/>
        <sz val="12.0"/>
      </rPr>
      <t>Enter the Lenses explored in the Scopes brainstorm.</t>
    </r>
  </si>
  <si>
    <r>
      <rPr>
        <rFont val="Inter"/>
        <color rgb="FFC3CAD1"/>
        <sz val="24.0"/>
      </rPr>
      <t>[2]</t>
    </r>
    <r>
      <rPr>
        <rFont val="Inter"/>
        <b/>
        <color rgb="FF3C4043"/>
        <sz val="12.0"/>
      </rPr>
      <t xml:space="preserve">
</t>
    </r>
    <r>
      <rPr>
        <rFont val="Inter"/>
        <color rgb="FF3C4043"/>
        <sz val="12.0"/>
      </rPr>
      <t xml:space="preserve">Write the Scopes that were brainstormed from the associated Lens. You may have multiple sets of Scopes per Lens. Aim for between 1 and 3 sets of Scopes for each Lens. </t>
    </r>
  </si>
  <si>
    <t>Use the dropdown to assign each question a scope type.</t>
  </si>
  <si>
    <r>
      <rPr>
        <rFont val="Inter"/>
        <color rgb="FFC3CAD1"/>
        <sz val="24.0"/>
      </rPr>
      <t>[3]</t>
    </r>
    <r>
      <rPr>
        <rFont val="Inter"/>
        <color rgb="FF3C4043"/>
        <sz val="24.0"/>
      </rPr>
      <t xml:space="preserve">
</t>
    </r>
    <r>
      <rPr>
        <rFont val="Inter"/>
        <color rgb="FF3C4043"/>
        <sz val="12.0"/>
      </rPr>
      <t>Once you have a list of well-written Scopes, decide which are most important to your Agents. It may be helpful to vote individually and then average the ratings to have an official group rating.</t>
    </r>
  </si>
  <si>
    <t>As a(n) [perspective], I want to know...[enter lens]</t>
  </si>
  <si>
    <r>
      <rPr>
        <rFont val="Inter"/>
        <color rgb="FFF1F7F7"/>
        <sz val="14.0"/>
      </rPr>
      <t xml:space="preserve">so I ask... </t>
    </r>
    <r>
      <rPr>
        <rFont val="Inter"/>
        <color rgb="FFF1F7F7"/>
        <sz val="14.0"/>
      </rPr>
      <t>[enter scopes]</t>
    </r>
  </si>
  <si>
    <t>Type of Scope</t>
  </si>
  <si>
    <r>
      <rPr>
        <rFont val="Inter"/>
        <b/>
        <color rgb="FF090B0C"/>
        <sz val="10.0"/>
      </rPr>
      <t xml:space="preserve">Lens: </t>
    </r>
    <r>
      <rPr>
        <rFont val="Inter"/>
        <color rgb="FF090B0C"/>
        <sz val="10.0"/>
      </rPr>
      <t xml:space="preserve">A statement that describes what Agents want to learn about the dataset from its Data Cards and documentation. These account for the unique perspectives that Agents bring to the table.
</t>
    </r>
    <r>
      <rPr>
        <rFont val="Inter"/>
        <i/>
        <color rgb="FF090B0C"/>
        <sz val="10.0"/>
      </rPr>
      <t>You should be able to convert a lens into a short title for a section in your Data Card.</t>
    </r>
  </si>
  <si>
    <r>
      <rPr>
        <rFont val="Inter"/>
        <b/>
        <color rgb="FF090B0C"/>
        <sz val="10.0"/>
      </rPr>
      <t xml:space="preserve">Scopes = </t>
    </r>
    <r>
      <rPr>
        <rFont val="Inter"/>
        <color rgb="FF090B0C"/>
        <sz val="10.0"/>
      </rPr>
      <t xml:space="preserve">Questions framed around a lens that agents ask to get answers that help them make decisions. 
</t>
    </r>
    <r>
      <rPr>
        <rFont val="Inter"/>
        <i/>
        <color rgb="FF090B0C"/>
        <sz val="10.0"/>
      </rPr>
      <t>There are 3 kinds of scope questions:</t>
    </r>
    <r>
      <rPr>
        <rFont val="Inter"/>
        <color rgb="FF090B0C"/>
        <sz val="10.0"/>
      </rPr>
      <t xml:space="preserve">
</t>
    </r>
    <r>
      <rPr>
        <rFont val="Inter"/>
        <b/>
        <color rgb="FF090B0C"/>
        <sz val="10.0"/>
      </rPr>
      <t xml:space="preserve">Telescopic: </t>
    </r>
    <r>
      <rPr>
        <rFont val="Inter"/>
        <color rgb="FF090B0C"/>
        <sz val="10.0"/>
      </rPr>
      <t xml:space="preserve">Questions about attributes commonly found across multiple datasets
</t>
    </r>
    <r>
      <rPr>
        <rFont val="Inter"/>
        <b/>
        <color rgb="FF090B0C"/>
        <sz val="10.0"/>
      </rPr>
      <t>Periscopic:</t>
    </r>
    <r>
      <rPr>
        <rFont val="Inter"/>
        <color rgb="FF090B0C"/>
        <sz val="10.0"/>
      </rPr>
      <t xml:space="preserve"> Questions about attributes specific to the producer’s dataset
</t>
    </r>
    <r>
      <rPr>
        <rFont val="Inter"/>
        <b/>
        <color rgb="FF090B0C"/>
        <sz val="10.0"/>
      </rPr>
      <t xml:space="preserve">Microscopic: </t>
    </r>
    <r>
      <rPr>
        <rFont val="Inter"/>
        <color rgb="FF090B0C"/>
        <sz val="10.0"/>
      </rPr>
      <t xml:space="preserve">Questions about unobservable aspects of the dataset
</t>
    </r>
    <r>
      <rPr>
        <rFont val="Inter"/>
        <i/>
        <color rgb="FF090B0C"/>
        <sz val="10.0"/>
      </rPr>
      <t>You can have more than one set of scopes for a lens. These becomes rows under each section in your Data Card.</t>
    </r>
  </si>
  <si>
    <r>
      <rPr>
        <rFont val="Inter"/>
        <color rgb="FF090B0C"/>
        <sz val="10.0"/>
      </rPr>
      <t xml:space="preserve">This will be your first gut call of which scopes are most important to the agent. This will help guide which Scopes to take forward to the Data Card template.
</t>
    </r>
    <r>
      <rPr>
        <rFont val="Inter"/>
        <b/>
        <color rgb="FF090B0C"/>
        <sz val="10.0"/>
      </rPr>
      <t>Select from the following:</t>
    </r>
    <r>
      <rPr>
        <rFont val="Inter"/>
        <color rgb="FF090B0C"/>
        <sz val="10.0"/>
      </rPr>
      <t xml:space="preserve">
1. Very important or essential
2. Somewhat important
3. Slightly important</t>
    </r>
  </si>
  <si>
    <t>(e.g. As an ML Developer, I want to how labels were created)</t>
  </si>
  <si>
    <t>[T]</t>
  </si>
  <si>
    <t>[P]</t>
  </si>
  <si>
    <t>[M]</t>
  </si>
  <si>
    <t>THE DATA CARDS PLAYBOOK • 02 INSPECT</t>
  </si>
  <si>
    <t>Dimensions Worksheet</t>
  </si>
  <si>
    <r>
      <rPr>
        <rFont val="Inter"/>
        <color rgb="FFCDDCDC"/>
        <sz val="24.0"/>
      </rPr>
      <t>[1]</t>
    </r>
    <r>
      <rPr>
        <rFont val="Inter"/>
        <b/>
        <color rgb="FF6F8D8E"/>
        <sz val="12.0"/>
      </rPr>
      <t xml:space="preserve">
</t>
    </r>
    <r>
      <rPr>
        <rFont val="Inter"/>
        <color rgb="FF425354"/>
        <sz val="12.0"/>
      </rPr>
      <t>Use the dropdown to enter the overall rating for each Dimension from the worksheets.</t>
    </r>
  </si>
  <si>
    <r>
      <rPr>
        <rFont val="Inter"/>
        <color rgb="FFCDDCDC"/>
        <sz val="24.0"/>
      </rPr>
      <t>[2]</t>
    </r>
    <r>
      <rPr>
        <rFont val="Inter"/>
        <b/>
        <color rgb="FF6F8D8E"/>
        <sz val="12.0"/>
      </rPr>
      <t xml:space="preserve">
</t>
    </r>
    <r>
      <rPr>
        <rFont val="Inter"/>
        <color rgb="FF425354"/>
        <sz val="12.0"/>
      </rPr>
      <t>Use the dropdowns to select the required Data Fluency for each of the Dimensions. This will populate the Fluency Calculator.</t>
    </r>
  </si>
  <si>
    <r>
      <rPr>
        <rFont val="Inter"/>
        <color rgb="FFCDDCDC"/>
        <sz val="24.0"/>
      </rPr>
      <t>[3]</t>
    </r>
    <r>
      <rPr>
        <rFont val="Inter"/>
        <b/>
        <color rgb="FF6F8D8E"/>
        <sz val="12.0"/>
      </rPr>
      <t xml:space="preserve">
</t>
    </r>
    <r>
      <rPr>
        <rFont val="Inter"/>
        <color rgb="FF425354"/>
        <sz val="12.0"/>
      </rPr>
      <t xml:space="preserve">Fill in the required Domain Expertise for each of the Dimensions. </t>
    </r>
    <r>
      <rPr>
        <rFont val="Inter"/>
        <color rgb="FF666666"/>
        <sz val="12.0"/>
      </rPr>
      <t>This will populate the Expertise Calculator.</t>
    </r>
  </si>
  <si>
    <t>Dimension</t>
  </si>
  <si>
    <t>Dimension Rating</t>
  </si>
  <si>
    <t>Required Data Fluency</t>
  </si>
  <si>
    <t>Required Domain Expertise</t>
  </si>
  <si>
    <t>Notes from discussion</t>
  </si>
  <si>
    <r>
      <rPr>
        <rFont val="Inter"/>
        <b/>
        <color rgb="FF434343"/>
        <sz val="10.0"/>
      </rPr>
      <t xml:space="preserve">Dimensions represent the different types of value judgements that agents make about a dataset from a Data Card. </t>
    </r>
    <r>
      <rPr>
        <rFont val="Inter"/>
        <color rgb="FF434343"/>
        <sz val="10.0"/>
      </rPr>
      <t xml:space="preserve">
Use dimensions for directional insights into whether or not the Data Card helps Agents arrive at acceptable conclusions about the dataset.</t>
    </r>
  </si>
  <si>
    <r>
      <rPr>
        <rFont val="Inter"/>
        <color rgb="FF434343"/>
        <sz val="10.0"/>
      </rPr>
      <t>How well does the Data Card template support assessments for this Dimension?</t>
    </r>
    <r>
      <rPr>
        <rFont val="Inter"/>
        <b/>
        <color rgb="FF434343"/>
        <sz val="10.0"/>
      </rPr>
      <t xml:space="preserve"> </t>
    </r>
    <r>
      <rPr>
        <rFont val="Inter"/>
        <color rgb="FF434343"/>
        <sz val="10.0"/>
      </rPr>
      <t xml:space="preserve">
</t>
    </r>
    <r>
      <rPr>
        <rFont val="Inter"/>
        <b/>
        <color rgb="FF434343"/>
        <sz val="10.0"/>
      </rPr>
      <t xml:space="preserve">Select from: </t>
    </r>
    <r>
      <rPr>
        <rFont val="Inter"/>
        <color rgb="FF434343"/>
        <sz val="10.0"/>
      </rPr>
      <t>Outstanding, Solid, Average, Borderline, Poor</t>
    </r>
  </si>
  <si>
    <r>
      <rPr>
        <rFont val="Inter"/>
        <color rgb="FF434343"/>
        <sz val="10.0"/>
      </rPr>
      <t>What's the required Data Fluency needed to make an assessment for this Dimension?</t>
    </r>
    <r>
      <rPr>
        <rFont val="Inter"/>
        <b/>
        <color rgb="FF434343"/>
        <sz val="10.0"/>
      </rPr>
      <t xml:space="preserve"> </t>
    </r>
    <r>
      <rPr>
        <rFont val="Inter"/>
        <color rgb="FF434343"/>
        <sz val="10.0"/>
      </rPr>
      <t xml:space="preserve">Fluency is defined as the familiarity and comfort that Agents have with data, either in or outside of their domain of expertise. </t>
    </r>
    <r>
      <rPr>
        <rFont val="Inter"/>
        <i/>
        <color rgb="FF434343"/>
        <sz val="10.0"/>
      </rPr>
      <t xml:space="preserve">
</t>
    </r>
    <r>
      <rPr>
        <rFont val="Inter"/>
        <b/>
        <color rgb="FF434343"/>
        <sz val="10.0"/>
      </rPr>
      <t xml:space="preserve">Select from: </t>
    </r>
    <r>
      <rPr>
        <rFont val="Inter"/>
        <color rgb="FF434343"/>
        <sz val="10.0"/>
      </rPr>
      <t>1 (No Fluency), 2 (Limited Fluency), 3 (Average Fluency), 4 (High Fluency), 5 (Expert Fluency)</t>
    </r>
  </si>
  <si>
    <r>
      <rPr>
        <rFont val="Inter"/>
        <color rgb="FF434343"/>
        <sz val="10.0"/>
      </rPr>
      <t xml:space="preserve">If at all, what is the required </t>
    </r>
    <r>
      <rPr>
        <rFont val="Inter"/>
        <b/>
        <color rgb="FF434343"/>
        <sz val="10.0"/>
      </rPr>
      <t>Domain Expertise</t>
    </r>
    <r>
      <rPr>
        <rFont val="Inter"/>
        <color rgb="FF434343"/>
        <sz val="10.0"/>
      </rPr>
      <t xml:space="preserve"> needed to make an assessment for this dimension?</t>
    </r>
    <r>
      <rPr>
        <rFont val="Inter"/>
        <b/>
        <color rgb="FF434343"/>
        <sz val="10.0"/>
      </rPr>
      <t xml:space="preserve"> </t>
    </r>
    <r>
      <rPr>
        <rFont val="Inter"/>
        <color rgb="FF434343"/>
        <sz val="10.0"/>
      </rPr>
      <t xml:space="preserve">Domain expertise implies knowledge and understanding of the essential aspects of a specific field of inquiry, in the domain of the dataset.  
</t>
    </r>
    <r>
      <rPr>
        <rFont val="Inter"/>
        <b/>
        <color rgb="FF434343"/>
        <sz val="10.0"/>
      </rPr>
      <t xml:space="preserve">Select from: </t>
    </r>
    <r>
      <rPr>
        <rFont val="Inter"/>
        <color rgb="FF434343"/>
        <sz val="10.0"/>
      </rPr>
      <t>1 (No Expertise), 2 (Novice), 3 (Intermediate), 4 (Professional), 5 (Domain Expert)</t>
    </r>
  </si>
  <si>
    <t>Accountability</t>
  </si>
  <si>
    <t>Impact &amp; Consequences</t>
  </si>
  <si>
    <t>Quality</t>
  </si>
  <si>
    <t>Risk &amp; Recommendations</t>
  </si>
  <si>
    <t>Use &amp; Utility</t>
  </si>
  <si>
    <t>Input: Dimensions Ranking (for Each Agent)</t>
  </si>
  <si>
    <r>
      <rPr>
        <rFont val="Roboto Mono"/>
        <color rgb="FFCDDCDC"/>
        <sz val="24.0"/>
      </rPr>
      <t>[1]</t>
    </r>
    <r>
      <rPr>
        <rFont val="Roboto"/>
        <b/>
        <color rgb="FF6F8D8E"/>
        <sz val="12.0"/>
      </rPr>
      <t xml:space="preserve">
</t>
    </r>
    <r>
      <rPr>
        <rFont val="Roboto"/>
        <color rgb="FF425354"/>
        <sz val="12.0"/>
      </rPr>
      <t>Rank each Dimension by their importance to your top 5 agents from the Priority Brainstorm.</t>
    </r>
  </si>
  <si>
    <r>
      <rPr>
        <rFont val="Roboto Mono"/>
        <color rgb="FFCDDCDC"/>
        <sz val="24.0"/>
      </rPr>
      <t>[2]</t>
    </r>
    <r>
      <rPr>
        <rFont val="Roboto"/>
        <b/>
        <color rgb="FF6F8D8E"/>
        <sz val="12.0"/>
      </rPr>
      <t xml:space="preserve">
</t>
    </r>
    <r>
      <rPr>
        <rFont val="Roboto"/>
        <color rgb="FF425354"/>
        <sz val="12.0"/>
      </rPr>
      <t>These will populate the fluency calculator. Use the results of the fluency calculator to identify opportunities for improvement.</t>
    </r>
  </si>
  <si>
    <t>NOTE
–
Unranked dimensions are shown below the fold.</t>
  </si>
  <si>
    <t>Rank</t>
  </si>
  <si>
    <t>Dimensions to be ranked:</t>
  </si>
  <si>
    <t>Please select each dimension only once.</t>
  </si>
  <si>
    <t>Outputs: Fluency Calculator</t>
  </si>
  <si>
    <t>Fluency Calculator</t>
  </si>
  <si>
    <t>HOW TO INTERPRET: 1 is most fluent, 5 is least fluent
–
👎  = Difficult for agent to read
🤔  = Could be difficult
👍  = Looks safe
_
NOTE: Calculator results are purely directional</t>
  </si>
  <si>
    <t>Available Fluency:</t>
  </si>
  <si>
    <t>Required Fluency:</t>
  </si>
  <si>
    <t>Ranking Calculator</t>
  </si>
  <si>
    <t>HOW TO READ: 1 is most important, 5 is least important
_
❓Average: Average score. 
❓Min: Highest ranking across all the agents.
❓Max:  Lowest ranking across all the agents.
_ 
NOTE: Calculator results are purely directional.</t>
  </si>
  <si>
    <t>Average Ranking</t>
  </si>
  <si>
    <t>Importance Ranking</t>
  </si>
  <si>
    <t>Outputs: OFTEn Calculator</t>
  </si>
  <si>
    <t>Count</t>
  </si>
  <si>
    <t>Summary</t>
  </si>
  <si>
    <t>Factuals</t>
  </si>
  <si>
    <t>Transformations</t>
  </si>
  <si>
    <t>Experience</t>
  </si>
  <si>
    <t>n=1</t>
  </si>
  <si>
    <t>Others</t>
  </si>
  <si>
    <t>N/A</t>
  </si>
  <si>
    <t>Min</t>
  </si>
  <si>
    <t>Max</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</si>
</sst>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font>
    <font>
      <sz val="14.0"/>
      <color rgb="FF425354"/>
      <name val="Space Grotesk"/>
    </font>
    <font/>
    <font>
      <u/>
      <color rgb="FF3C4043"/>
      <name val="Inter"/>
    </font>
    <font>
      <sz val="28.0"/>
      <color rgb="FF000000"/>
      <name val="Rubik"/>
    </font>
    <font>
      <sz val="24.0"/>
      <color rgb="FFFF0092"/>
      <name val="Rubik"/>
    </font>
    <font>
      <sz val="24.0"/>
      <color rgb="FFFF7800"/>
      <name val="Rubik"/>
    </font>
    <font>
      <sz val="12.0"/>
      <color rgb="FF434343"/>
      <name val="Inter"/>
    </font>
    <font>
      <sz val="12.0"/>
      <color rgb="FF3C4043"/>
      <name val="Inter"/>
    </font>
    <font>
      <sz val="16.0"/>
      <color rgb="FF434343"/>
      <name val="Inter"/>
    </font>
    <font>
      <b/>
      <sz val="24.0"/>
      <color rgb="FF000000"/>
      <name val="Google Sans"/>
    </font>
    <font>
      <sz val="16.0"/>
      <color rgb="FFFF5FBB"/>
      <name val="Inter"/>
    </font>
    <font>
      <sz val="16.0"/>
      <color rgb="FF99EA0C"/>
      <name val="Inter"/>
    </font>
    <font>
      <sz val="16.0"/>
      <color rgb="FFFF6554"/>
      <name val="Inter"/>
    </font>
    <font>
      <sz val="16.0"/>
      <color rgb="FFF1F7F7"/>
      <name val="Inter"/>
    </font>
    <font>
      <sz val="10.0"/>
      <color rgb="FF090B0C"/>
      <name val="Inter"/>
    </font>
    <font>
      <sz val="10.0"/>
      <color rgb="FF666666"/>
      <name val="Inter"/>
    </font>
    <font>
      <b/>
      <sz val="24.0"/>
      <color rgb="FF434343"/>
      <name val="Google Sans"/>
    </font>
    <font>
      <sz val="10.0"/>
      <color rgb="FF434343"/>
      <name val="Inter"/>
    </font>
    <font>
      <sz val="12.0"/>
      <color rgb="FF3C4043"/>
      <name val="Space Grotesk"/>
    </font>
    <font>
      <sz val="11.0"/>
      <color rgb="FF3C4043"/>
      <name val="Inter"/>
    </font>
    <font>
      <u/>
      <sz val="11.0"/>
      <color rgb="FF1155CC"/>
      <name val="Inter"/>
    </font>
    <font>
      <sz val="12.0"/>
      <color rgb="FF090B0C"/>
      <name val="Inter"/>
    </font>
    <font>
      <sz val="16.0"/>
      <color rgb="FFF1F7F7"/>
      <name val="Space Grotesk"/>
    </font>
    <font>
      <sz val="10.0"/>
      <color rgb="FF425354"/>
      <name val="Inter"/>
    </font>
    <font>
      <sz val="12.0"/>
      <color rgb="FF666666"/>
      <name val="Inter"/>
    </font>
    <font>
      <sz val="14.0"/>
      <color rgb="FFF1F7F7"/>
      <name val="Inter"/>
    </font>
    <font>
      <color rgb="FF3C4043"/>
      <name val="Inter"/>
    </font>
    <font>
      <sz val="16.0"/>
      <color rgb="FFFF7800"/>
      <name val="Inter"/>
    </font>
    <font>
      <sz val="16.0"/>
      <color rgb="FFCDDCDC"/>
      <name val="Inter"/>
    </font>
    <font>
      <sz val="14.0"/>
      <color rgb="FFFF7800"/>
      <name val="Rubik"/>
    </font>
    <font>
      <sz val="11.0"/>
      <color rgb="FF666666"/>
      <name val="Inter"/>
    </font>
    <font>
      <sz val="12.0"/>
      <color rgb="FF666666"/>
      <name val="Roboto"/>
    </font>
    <font>
      <sz val="24.0"/>
      <color rgb="FFCDDCDC"/>
      <name val="Roboto Mono"/>
    </font>
    <font>
      <sz val="12.0"/>
      <color rgb="FF425354"/>
      <name val="Roboto"/>
    </font>
    <font>
      <sz val="14.0"/>
      <color rgb="FFFF7B19"/>
      <name val="Inter"/>
    </font>
    <font>
      <sz val="12.0"/>
      <color rgb="FF090B0C"/>
      <name val="Space Grotesk"/>
    </font>
    <font>
      <name val="Arial"/>
    </font>
    <font>
      <b/>
      <sz val="12.0"/>
      <color rgb="FF232629"/>
      <name val="Inter"/>
    </font>
    <font>
      <sz val="12.0"/>
      <color rgb="FF232629"/>
      <name val="Inter"/>
    </font>
    <font>
      <sz val="11.0"/>
      <color rgb="FFCDDCDC"/>
      <name val="Inter"/>
    </font>
    <font>
      <sz val="14.0"/>
      <color rgb="FFFF7800"/>
      <name val="Space Grotesk"/>
    </font>
    <font>
      <b/>
      <sz val="16.0"/>
      <color rgb="FFCDDCDC"/>
      <name val="Inter"/>
    </font>
    <font>
      <sz val="16.0"/>
      <color rgb="FFFF7800"/>
      <name val="Space Grotesk"/>
    </font>
    <font>
      <sz val="12.0"/>
      <color rgb="FFCDDCDC"/>
      <name val="Inter"/>
    </font>
    <font>
      <sz val="16.0"/>
      <color rgb="FFF1F7F7"/>
      <name val="Rubik"/>
    </font>
    <font>
      <sz val="18.0"/>
      <color rgb="FFF1F7F7"/>
      <name val="Space Grotesk"/>
    </font>
    <font>
      <sz val="14.0"/>
      <color rgb="FFFF7800"/>
      <name val="Inter"/>
    </font>
    <font>
      <sz val="14.0"/>
      <color rgb="FFF1F7F7"/>
      <name val="Space Grotesk"/>
    </font>
    <font>
      <b/>
      <sz val="10.0"/>
      <color rgb="FF434343"/>
      <name val="Google Sans"/>
    </font>
    <font>
      <b/>
      <sz val="11.0"/>
      <color rgb="FF434343"/>
      <name val="Google Sans"/>
    </font>
    <font>
      <b/>
      <sz val="24.0"/>
      <color rgb="FF434343"/>
      <name val="Roboto Mono"/>
    </font>
  </fonts>
  <fills count="13">
    <fill>
      <patternFill patternType="none"/>
    </fill>
    <fill>
      <patternFill patternType="lightGray"/>
    </fill>
    <fill>
      <patternFill patternType="solid">
        <fgColor rgb="FFFFF3FA"/>
        <bgColor rgb="FFFFF3FA"/>
      </patternFill>
    </fill>
    <fill>
      <patternFill patternType="solid">
        <fgColor rgb="FFFFF2E7"/>
        <bgColor rgb="FFFFF2E7"/>
      </patternFill>
    </fill>
    <fill>
      <patternFill patternType="solid">
        <fgColor rgb="FFFFFFFF"/>
        <bgColor rgb="FFFFFFFF"/>
      </patternFill>
    </fill>
    <fill>
      <patternFill patternType="solid">
        <fgColor rgb="FFD9D9D9"/>
        <bgColor rgb="FFD9D9D9"/>
      </patternFill>
    </fill>
    <fill>
      <patternFill patternType="solid">
        <fgColor rgb="FF090B0C"/>
        <bgColor rgb="FF090B0C"/>
      </patternFill>
    </fill>
    <fill>
      <patternFill patternType="solid">
        <fgColor rgb="FFF1F7F7"/>
        <bgColor rgb="FFF1F7F7"/>
      </patternFill>
    </fill>
    <fill>
      <patternFill patternType="solid">
        <fgColor rgb="FFF3F9F9"/>
        <bgColor rgb="FFF3F9F9"/>
      </patternFill>
    </fill>
    <fill>
      <patternFill patternType="solid">
        <fgColor rgb="FF232629"/>
        <bgColor rgb="FF232629"/>
      </patternFill>
    </fill>
    <fill>
      <patternFill patternType="solid">
        <fgColor rgb="FF3C4043"/>
        <bgColor rgb="FF3C4043"/>
      </patternFill>
    </fill>
    <fill>
      <patternFill patternType="solid">
        <fgColor rgb="FFF3F3F3"/>
        <bgColor rgb="FFF3F3F3"/>
      </patternFill>
    </fill>
    <fill>
      <patternFill patternType="solid">
        <fgColor rgb="FFEFEFEF"/>
        <bgColor rgb="FFEFEFEF"/>
      </patternFill>
    </fill>
  </fills>
  <borders count="21">
    <border/>
    <border>
      <right style="thin">
        <color rgb="FFFFFFFF"/>
      </right>
    </border>
    <border>
      <left style="thin">
        <color rgb="FFFFFFFF"/>
      </left>
      <top style="thin">
        <color rgb="FFFFFFFF"/>
      </top>
    </border>
    <border>
      <top style="thin">
        <color rgb="FFFFFFFF"/>
      </top>
    </border>
    <border>
      <right style="thin">
        <color rgb="FF6F8D8E"/>
      </right>
    </border>
    <border>
      <bottom style="thin">
        <color rgb="FFFFFFFF"/>
      </bottom>
    </border>
    <border>
      <right style="thin">
        <color rgb="FF6F8D8E"/>
      </right>
      <bottom style="thin">
        <color rgb="FFFFFFFF"/>
      </bottom>
    </border>
    <border>
      <right style="thin">
        <color rgb="FFC3CAD1"/>
      </right>
    </border>
    <border>
      <left style="thin">
        <color rgb="FFC3CAD1"/>
      </left>
      <right style="thin">
        <color rgb="FFC3CAD1"/>
      </right>
    </border>
    <border>
      <bottom style="thin">
        <color rgb="FFB7B7B7"/>
      </bottom>
    </border>
    <border>
      <right style="thin">
        <color rgb="FF6F8D8E"/>
      </right>
      <bottom style="thin">
        <color rgb="FFB7B7B7"/>
      </bottom>
    </border>
    <border>
      <bottom style="thin">
        <color rgb="FFEFEFEF"/>
      </bottom>
    </border>
    <border>
      <left style="thin">
        <color rgb="FF000000"/>
      </left>
    </border>
    <border>
      <left style="thin">
        <color rgb="FFC3CAD1"/>
      </left>
    </border>
    <border>
      <right style="thin">
        <color rgb="FFFFFFFF"/>
      </right>
      <bottom style="thin">
        <color rgb="FFEFEFEF"/>
      </bottom>
    </border>
    <border>
      <left style="thin">
        <color rgb="FF9AA0A6"/>
      </left>
      <top style="thin">
        <color rgb="FF9AA0A6"/>
      </top>
    </border>
    <border>
      <right style="thin">
        <color rgb="FF9AA0A6"/>
      </right>
      <top style="thin">
        <color rgb="FF9AA0A6"/>
      </top>
    </border>
    <border>
      <left style="thin">
        <color rgb="FF9AA0A6"/>
      </left>
      <top style="thin">
        <color rgb="FF9AA0A6"/>
      </top>
      <bottom style="thin">
        <color rgb="FF9AA0A6"/>
      </bottom>
    </border>
    <border>
      <left style="thin">
        <color rgb="FFB7B7B7"/>
      </left>
      <top style="thin">
        <color rgb="FFB7B7B7"/>
      </top>
      <bottom style="thin">
        <color rgb="FFB7B7B7"/>
      </bottom>
    </border>
    <border>
      <top style="thin">
        <color rgb="FFB7B7B7"/>
      </top>
      <bottom style="thin">
        <color rgb="FFB7B7B7"/>
      </bottom>
    </border>
    <border>
      <top style="thin">
        <color rgb="FF9AA0A6"/>
      </top>
      <bottom style="thin">
        <color rgb="FF9AA0A6"/>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shrinkToFit="0" wrapText="1"/>
    </xf>
    <xf borderId="0" fillId="0" fontId="3" numFmtId="0" xfId="0" applyAlignment="1" applyFont="1">
      <alignment horizontal="left" readingOrder="0" shrinkToFit="0" vertical="center" wrapText="1"/>
    </xf>
    <xf borderId="1" fillId="0" fontId="2" numFmtId="0" xfId="0" applyBorder="1" applyFont="1"/>
    <xf borderId="2" fillId="0" fontId="4" numFmtId="0" xfId="0" applyAlignment="1" applyBorder="1" applyFont="1">
      <alignment horizontal="left" readingOrder="0" shrinkToFit="0" vertical="bottom" wrapText="1"/>
    </xf>
    <xf borderId="3" fillId="0" fontId="2" numFmtId="0" xfId="0" applyBorder="1" applyFont="1"/>
    <xf borderId="0" fillId="2" fontId="5" numFmtId="0" xfId="0" applyAlignment="1" applyFill="1" applyFont="1">
      <alignment horizontal="left" readingOrder="0" shrinkToFit="0" vertical="bottom" wrapText="1"/>
    </xf>
    <xf borderId="0" fillId="3" fontId="6" numFmtId="0" xfId="0" applyAlignment="1" applyFill="1" applyFont="1">
      <alignment horizontal="left" readingOrder="0" shrinkToFit="0" vertical="bottom" wrapText="1"/>
    </xf>
    <xf borderId="4" fillId="0" fontId="2" numFmtId="0" xfId="0" applyBorder="1" applyFont="1"/>
    <xf borderId="0" fillId="0" fontId="7" numFmtId="0" xfId="0" applyAlignment="1" applyFont="1">
      <alignment horizontal="left" readingOrder="0" shrinkToFit="0" vertical="center" wrapText="1"/>
    </xf>
    <xf borderId="0" fillId="4" fontId="8" numFmtId="0" xfId="0" applyAlignment="1" applyFill="1" applyFont="1">
      <alignment horizontal="left" readingOrder="0" shrinkToFit="0" vertical="center" wrapText="1"/>
    </xf>
    <xf borderId="0" fillId="4" fontId="8" numFmtId="0" xfId="0" applyAlignment="1" applyFont="1">
      <alignment readingOrder="0" shrinkToFit="0" vertical="center" wrapText="1"/>
    </xf>
    <xf borderId="0" fillId="0" fontId="9" numFmtId="0" xfId="0" applyAlignment="1" applyFont="1">
      <alignment horizontal="left" readingOrder="0" shrinkToFit="0" vertical="bottom" wrapText="1"/>
    </xf>
    <xf borderId="5" fillId="0" fontId="9" numFmtId="0" xfId="0" applyAlignment="1" applyBorder="1" applyFont="1">
      <alignment horizontal="left" readingOrder="0" shrinkToFit="0" vertical="bottom" wrapText="1"/>
    </xf>
    <xf borderId="6" fillId="0" fontId="9" numFmtId="0" xfId="0" applyAlignment="1" applyBorder="1" applyFont="1">
      <alignment horizontal="left" readingOrder="0" shrinkToFit="0" vertical="bottom" wrapText="1"/>
    </xf>
    <xf borderId="0" fillId="5" fontId="10" numFmtId="0" xfId="0" applyAlignment="1" applyFill="1" applyFont="1">
      <alignment horizontal="left" readingOrder="0" shrinkToFit="0" vertical="center" wrapText="1"/>
    </xf>
    <xf borderId="4" fillId="5" fontId="10" numFmtId="0" xfId="0" applyAlignment="1" applyBorder="1" applyFont="1">
      <alignment horizontal="left" readingOrder="0" shrinkToFit="0" vertical="center" wrapText="1"/>
    </xf>
    <xf borderId="7" fillId="6" fontId="11" numFmtId="0" xfId="0" applyAlignment="1" applyBorder="1" applyFill="1" applyFont="1">
      <alignment horizontal="center" readingOrder="0" shrinkToFit="0" vertical="bottom" wrapText="1"/>
    </xf>
    <xf borderId="8" fillId="6" fontId="12" numFmtId="0" xfId="0" applyAlignment="1" applyBorder="1" applyFont="1">
      <alignment horizontal="center" readingOrder="0" shrinkToFit="0" vertical="bottom" wrapText="1"/>
    </xf>
    <xf borderId="8" fillId="6" fontId="13" numFmtId="0" xfId="0" applyAlignment="1" applyBorder="1" applyFont="1">
      <alignment horizontal="center" readingOrder="0" shrinkToFit="0" vertical="bottom" wrapText="1"/>
    </xf>
    <xf borderId="8" fillId="6" fontId="14" numFmtId="0" xfId="0" applyAlignment="1" applyBorder="1" applyFont="1">
      <alignment horizontal="center" readingOrder="0" shrinkToFit="0" vertical="bottom" wrapText="1"/>
    </xf>
    <xf borderId="0" fillId="7" fontId="15" numFmtId="0" xfId="0" applyAlignment="1" applyFill="1" applyFont="1">
      <alignment readingOrder="0" shrinkToFit="0" vertical="top" wrapText="1"/>
    </xf>
    <xf borderId="4" fillId="7" fontId="15" numFmtId="0" xfId="0" applyAlignment="1" applyBorder="1" applyFont="1">
      <alignment readingOrder="0" shrinkToFit="0" vertical="top" wrapText="1"/>
    </xf>
    <xf borderId="0" fillId="0" fontId="16" numFmtId="0" xfId="0" applyAlignment="1" applyFont="1">
      <alignment readingOrder="0" shrinkToFit="0" vertical="center" wrapText="1"/>
    </xf>
    <xf borderId="0" fillId="0" fontId="16" numFmtId="0" xfId="0" applyAlignment="1" applyFont="1">
      <alignment readingOrder="0" shrinkToFit="0" vertical="top" wrapText="1"/>
    </xf>
    <xf borderId="0" fillId="0" fontId="16" numFmtId="0" xfId="0" applyAlignment="1" applyFont="1">
      <alignment horizontal="left" readingOrder="0" shrinkToFit="0" vertical="center" wrapText="1"/>
    </xf>
    <xf borderId="4" fillId="0" fontId="16" numFmtId="0" xfId="0" applyAlignment="1" applyBorder="1" applyFont="1">
      <alignment readingOrder="0" shrinkToFit="0" vertical="top" wrapText="1"/>
    </xf>
    <xf borderId="9" fillId="0" fontId="2" numFmtId="0" xfId="0" applyBorder="1" applyFont="1"/>
    <xf borderId="9" fillId="0" fontId="16" numFmtId="0" xfId="0" applyAlignment="1" applyBorder="1" applyFont="1">
      <alignment readingOrder="0" shrinkToFit="0" vertical="top" wrapText="1"/>
    </xf>
    <xf borderId="10" fillId="0" fontId="16" numFmtId="0" xfId="0" applyAlignment="1" applyBorder="1" applyFont="1">
      <alignment readingOrder="0" shrinkToFit="0" vertical="top" wrapText="1"/>
    </xf>
    <xf borderId="11" fillId="0" fontId="4" numFmtId="0" xfId="0" applyAlignment="1" applyBorder="1" applyFont="1">
      <alignment horizontal="left" readingOrder="0" shrinkToFit="0" vertical="bottom" wrapText="1"/>
    </xf>
    <xf borderId="11" fillId="0" fontId="2" numFmtId="0" xfId="0" applyBorder="1" applyFont="1"/>
    <xf borderId="12" fillId="0" fontId="8" numFmtId="0" xfId="0" applyAlignment="1" applyBorder="1" applyFont="1">
      <alignment horizontal="left" readingOrder="0" shrinkToFit="0" vertical="top" wrapText="1"/>
    </xf>
    <xf borderId="0" fillId="4" fontId="8" numFmtId="0" xfId="0" applyAlignment="1" applyFont="1">
      <alignment readingOrder="0" shrinkToFit="0" vertical="top" wrapText="1"/>
    </xf>
    <xf borderId="0" fillId="4" fontId="8" numFmtId="0" xfId="0" applyAlignment="1" applyFont="1">
      <alignment readingOrder="0" shrinkToFit="0" vertical="top" wrapText="1"/>
    </xf>
    <xf borderId="0" fillId="5" fontId="17" numFmtId="0" xfId="0" applyAlignment="1" applyFont="1">
      <alignment horizontal="left" readingOrder="0" shrinkToFit="0" vertical="center" wrapText="1"/>
    </xf>
    <xf borderId="7" fillId="6" fontId="14" numFmtId="0" xfId="0" applyAlignment="1" applyBorder="1" applyFont="1">
      <alignment horizontal="center" readingOrder="0" shrinkToFit="0" vertical="bottom" wrapText="1"/>
    </xf>
    <xf borderId="13" fillId="6" fontId="14" numFmtId="0" xfId="0" applyAlignment="1" applyBorder="1" applyFont="1">
      <alignment horizontal="center" readingOrder="0" shrinkToFit="0" vertical="bottom" wrapText="1"/>
    </xf>
    <xf borderId="0" fillId="7" fontId="18" numFmtId="0" xfId="0" applyAlignment="1" applyFont="1">
      <alignment readingOrder="0" shrinkToFit="0" vertical="top" wrapText="1"/>
    </xf>
    <xf borderId="0" fillId="7" fontId="18" numFmtId="0" xfId="0" applyAlignment="1" applyFont="1">
      <alignment readingOrder="0" shrinkToFit="0" vertical="top" wrapText="1"/>
    </xf>
    <xf borderId="0" fillId="7" fontId="19" numFmtId="0" xfId="0" applyAlignment="1" applyFont="1">
      <alignment horizontal="center" readingOrder="0" shrinkToFit="0" vertical="center" wrapText="1"/>
    </xf>
    <xf borderId="0" fillId="0" fontId="20" numFmtId="0" xfId="0" applyAlignment="1" applyFont="1">
      <alignment horizontal="left" readingOrder="0" shrinkToFit="0" vertical="center" wrapText="1"/>
    </xf>
    <xf borderId="0" fillId="0" fontId="20" numFmtId="0" xfId="0" applyAlignment="1" applyFont="1">
      <alignment readingOrder="0" shrinkToFit="0" vertical="center" wrapText="1"/>
    </xf>
    <xf borderId="0" fillId="0" fontId="21" numFmtId="0" xfId="0" applyAlignment="1" applyFont="1">
      <alignment readingOrder="0" shrinkToFit="0" vertical="center" wrapText="1"/>
    </xf>
    <xf borderId="14" fillId="0" fontId="2" numFmtId="0" xfId="0" applyBorder="1" applyFont="1"/>
    <xf borderId="12" fillId="0" fontId="22" numFmtId="0" xfId="0" applyAlignment="1" applyBorder="1" applyFont="1">
      <alignment horizontal="left" readingOrder="0" shrinkToFit="0" vertical="bottom" wrapText="1"/>
    </xf>
    <xf borderId="7" fillId="6" fontId="23" numFmtId="0" xfId="0" applyAlignment="1" applyBorder="1" applyFont="1">
      <alignment horizontal="center" readingOrder="0" shrinkToFit="0" vertical="bottom" wrapText="1"/>
    </xf>
    <xf borderId="8" fillId="6" fontId="23" numFmtId="0" xfId="0" applyAlignment="1" applyBorder="1" applyFont="1">
      <alignment horizontal="center" readingOrder="0" shrinkToFit="0" vertical="bottom" wrapText="1"/>
    </xf>
    <xf borderId="13" fillId="6" fontId="23" numFmtId="0" xfId="0" applyAlignment="1" applyBorder="1" applyFont="1">
      <alignment horizontal="center" readingOrder="0" shrinkToFit="0" vertical="bottom" wrapText="1"/>
    </xf>
    <xf borderId="0" fillId="8" fontId="18" numFmtId="0" xfId="0" applyAlignment="1" applyFill="1" applyFont="1">
      <alignment readingOrder="0" shrinkToFit="0" vertical="top" wrapText="1"/>
    </xf>
    <xf borderId="0" fillId="8" fontId="18" numFmtId="0" xfId="0" applyAlignment="1" applyFont="1">
      <alignment readingOrder="0" shrinkToFit="0" vertical="top" wrapText="1"/>
    </xf>
    <xf borderId="0" fillId="8" fontId="24" numFmtId="0" xfId="0" applyAlignment="1" applyFont="1">
      <alignment readingOrder="0" shrinkToFit="0" vertical="top" wrapText="1"/>
    </xf>
    <xf borderId="0" fillId="8" fontId="16" numFmtId="0" xfId="0" applyAlignment="1" applyFont="1">
      <alignment readingOrder="0" shrinkToFit="0" vertical="top" wrapText="1"/>
    </xf>
    <xf borderId="0" fillId="0" fontId="8" numFmtId="0" xfId="0" applyAlignment="1" applyFont="1">
      <alignment readingOrder="0" shrinkToFit="0" vertical="center" wrapText="1"/>
    </xf>
    <xf borderId="0" fillId="0" fontId="8" numFmtId="0" xfId="0" applyAlignment="1" applyFont="1">
      <alignment horizontal="left" readingOrder="0" shrinkToFit="0" vertical="center" wrapText="1"/>
    </xf>
    <xf borderId="12" fillId="0" fontId="22" numFmtId="0" xfId="0" applyAlignment="1" applyBorder="1" applyFont="1">
      <alignment horizontal="left" readingOrder="0" shrinkToFit="0" vertical="center" wrapText="1"/>
    </xf>
    <xf borderId="0" fillId="4" fontId="25" numFmtId="0" xfId="0" applyAlignment="1" applyFont="1">
      <alignment readingOrder="0" shrinkToFit="0" vertical="top" wrapText="1"/>
    </xf>
    <xf borderId="0" fillId="4" fontId="8" numFmtId="0" xfId="0" applyAlignment="1" applyFont="1">
      <alignment readingOrder="0" shrinkToFit="0" vertical="center" wrapText="1"/>
    </xf>
    <xf borderId="7" fillId="6" fontId="26" numFmtId="0" xfId="0" applyAlignment="1" applyBorder="1" applyFont="1">
      <alignment horizontal="center" readingOrder="0" shrinkToFit="0" vertical="center" wrapText="1"/>
    </xf>
    <xf borderId="8" fillId="6" fontId="26" numFmtId="0" xfId="0" applyAlignment="1" applyBorder="1" applyFont="1">
      <alignment horizontal="center" readingOrder="0" shrinkToFit="0" vertical="center" wrapText="1"/>
    </xf>
    <xf borderId="13" fillId="6" fontId="26" numFmtId="0" xfId="0" applyAlignment="1" applyBorder="1" applyFont="1">
      <alignment horizontal="center" readingOrder="0" shrinkToFit="0" vertical="center" wrapText="1"/>
    </xf>
    <xf borderId="0" fillId="7" fontId="15" numFmtId="0" xfId="0" applyAlignment="1" applyFont="1">
      <alignment horizontal="left" readingOrder="0" shrinkToFit="0" vertical="top" wrapText="1"/>
    </xf>
    <xf borderId="0" fillId="0" fontId="27" numFmtId="0" xfId="0" applyAlignment="1" applyFont="1">
      <alignment shrinkToFit="0" vertical="center" wrapText="1"/>
    </xf>
    <xf borderId="0" fillId="0" fontId="20" numFmtId="0" xfId="0" applyAlignment="1" applyFont="1">
      <alignment shrinkToFit="0" vertical="center" wrapText="1"/>
    </xf>
    <xf borderId="12" fillId="0" fontId="8" numFmtId="0" xfId="0" applyAlignment="1" applyBorder="1" applyFont="1">
      <alignment horizontal="left" readingOrder="0" shrinkToFit="0" vertical="center" wrapText="1"/>
    </xf>
    <xf borderId="0" fillId="9" fontId="28" numFmtId="0" xfId="0" applyAlignment="1" applyFill="1" applyFont="1">
      <alignment readingOrder="0" shrinkToFit="0" vertical="bottom" wrapText="1"/>
    </xf>
    <xf borderId="0" fillId="9" fontId="29" numFmtId="0" xfId="0" applyAlignment="1" applyFont="1">
      <alignment readingOrder="0" shrinkToFit="0" vertical="bottom" wrapText="1"/>
    </xf>
    <xf borderId="0" fillId="0" fontId="30" numFmtId="0" xfId="0" applyAlignment="1" applyFont="1">
      <alignment readingOrder="0" shrinkToFit="0" vertical="center" wrapText="1"/>
    </xf>
    <xf borderId="0" fillId="0" fontId="31" numFmtId="0" xfId="0" applyAlignment="1" applyFont="1">
      <alignment horizontal="left" readingOrder="0" shrinkToFit="0" vertical="center" wrapText="1"/>
    </xf>
    <xf borderId="0" fillId="0" fontId="1" numFmtId="0" xfId="0" applyAlignment="1" applyFont="1">
      <alignment horizontal="left" readingOrder="0" vertical="bottom"/>
    </xf>
    <xf borderId="11" fillId="0" fontId="4" numFmtId="0" xfId="0" applyAlignment="1" applyBorder="1" applyFont="1">
      <alignment horizontal="left" readingOrder="0" vertical="bottom"/>
    </xf>
    <xf borderId="0" fillId="4" fontId="32" numFmtId="0" xfId="0" applyAlignment="1" applyFont="1">
      <alignment readingOrder="0" shrinkToFit="0" vertical="top" wrapText="1"/>
    </xf>
    <xf borderId="0" fillId="4" fontId="33" numFmtId="0" xfId="0" applyAlignment="1" applyFont="1">
      <alignment readingOrder="0" shrinkToFit="0" vertical="top" wrapText="1"/>
    </xf>
    <xf borderId="0" fillId="4" fontId="34" numFmtId="0" xfId="0" applyAlignment="1" applyFont="1">
      <alignment readingOrder="0" shrinkToFit="0" vertical="center" wrapText="1"/>
    </xf>
    <xf borderId="0" fillId="5" fontId="17" numFmtId="0" xfId="0" applyAlignment="1" applyFont="1">
      <alignment horizontal="left" readingOrder="0" vertical="center"/>
    </xf>
    <xf borderId="0" fillId="6" fontId="14" numFmtId="0" xfId="0" applyAlignment="1" applyFont="1">
      <alignment horizontal="center" readingOrder="0" shrinkToFit="0" vertical="bottom" wrapText="1"/>
    </xf>
    <xf borderId="0" fillId="6" fontId="35" numFmtId="0" xfId="0" applyAlignment="1" applyFont="1">
      <alignment horizontal="center" readingOrder="0" shrinkToFit="0" vertical="center" wrapText="1"/>
    </xf>
    <xf borderId="0" fillId="7" fontId="36" numFmtId="0" xfId="0" applyAlignment="1" applyFont="1">
      <alignment horizontal="center" readingOrder="0" shrinkToFit="0" vertical="center" wrapText="1"/>
    </xf>
    <xf borderId="0" fillId="10" fontId="25" numFmtId="0" xfId="0" applyAlignment="1" applyFill="1" applyFont="1">
      <alignment horizontal="right" readingOrder="0" shrinkToFit="0" vertical="center" wrapText="1"/>
    </xf>
    <xf borderId="0" fillId="10" fontId="25" numFmtId="0" xfId="0" applyAlignment="1" applyFont="1">
      <alignment horizontal="left" readingOrder="0" shrinkToFit="0" vertical="center" wrapText="1"/>
    </xf>
    <xf borderId="0" fillId="11" fontId="37" numFmtId="0" xfId="0" applyFill="1" applyFont="1"/>
    <xf borderId="0" fillId="7" fontId="38" numFmtId="0" xfId="0" applyAlignment="1" applyFont="1">
      <alignment horizontal="left" readingOrder="0" shrinkToFit="0" vertical="center" wrapText="1"/>
    </xf>
    <xf borderId="0" fillId="11" fontId="39" numFmtId="0" xfId="0" applyAlignment="1" applyFont="1">
      <alignment horizontal="right" readingOrder="0" shrinkToFit="0" vertical="center" wrapText="1"/>
    </xf>
    <xf borderId="0" fillId="7" fontId="25"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5" fontId="17" numFmtId="0" xfId="0" applyAlignment="1" applyFont="1">
      <alignment horizontal="center" readingOrder="0" shrinkToFit="0" vertical="center" wrapText="1"/>
    </xf>
    <xf borderId="0" fillId="9" fontId="14" numFmtId="0" xfId="0" applyAlignment="1" applyFont="1">
      <alignment horizontal="center" readingOrder="0" shrinkToFit="0" textRotation="0" vertical="center" wrapText="1"/>
    </xf>
    <xf borderId="0" fillId="9" fontId="40" numFmtId="0" xfId="0" applyAlignment="1" applyFont="1">
      <alignment readingOrder="0" shrinkToFit="0" vertical="center" wrapText="1"/>
    </xf>
    <xf borderId="0" fillId="9" fontId="41" numFmtId="0" xfId="0" applyAlignment="1" applyFont="1">
      <alignment horizontal="center" readingOrder="0" shrinkToFit="0" textRotation="45" vertical="center" wrapText="1"/>
    </xf>
    <xf borderId="0" fillId="9" fontId="42" numFmtId="0" xfId="0" applyAlignment="1" applyFont="1">
      <alignment readingOrder="0" shrinkToFit="0" vertical="center" wrapText="1"/>
    </xf>
    <xf borderId="0" fillId="9" fontId="28" numFmtId="0" xfId="0" applyAlignment="1" applyFont="1">
      <alignment readingOrder="0" shrinkToFit="0" vertical="center" wrapText="1"/>
    </xf>
    <xf borderId="15" fillId="9" fontId="43" numFmtId="0" xfId="0" applyAlignment="1" applyBorder="1" applyFont="1">
      <alignment horizontal="center" readingOrder="0" shrinkToFit="0" vertical="center" wrapText="1"/>
    </xf>
    <xf borderId="16" fillId="0" fontId="2" numFmtId="0" xfId="0" applyBorder="1" applyFont="1"/>
    <xf borderId="0" fillId="9" fontId="28" numFmtId="0" xfId="0" applyAlignment="1" applyFont="1">
      <alignment horizontal="center" readingOrder="0" shrinkToFit="0" textRotation="0" vertical="center" wrapText="1"/>
    </xf>
    <xf borderId="17" fillId="7" fontId="20" numFmtId="0" xfId="0" applyAlignment="1" applyBorder="1" applyFont="1">
      <alignment horizontal="left" readingOrder="0" shrinkToFit="0" vertical="center" wrapText="1"/>
    </xf>
    <xf borderId="18" fillId="12" fontId="22" numFmtId="0" xfId="0" applyAlignment="1" applyBorder="1" applyFill="1" applyFont="1">
      <alignment horizontal="center" readingOrder="0" shrinkToFit="0" vertical="center" wrapText="1"/>
    </xf>
    <xf borderId="19" fillId="0" fontId="44" numFmtId="0" xfId="0" applyAlignment="1" applyBorder="1" applyFont="1">
      <alignment horizontal="center" readingOrder="0" shrinkToFit="0" vertical="center" wrapText="1"/>
    </xf>
    <xf borderId="0" fillId="9" fontId="45" numFmtId="0" xfId="0" applyAlignment="1" applyFont="1">
      <alignment horizontal="center" readingOrder="0" shrinkToFit="0" textRotation="0" vertical="center" wrapText="1"/>
    </xf>
    <xf borderId="0" fillId="9" fontId="46" numFmtId="0" xfId="0" applyAlignment="1" applyFont="1">
      <alignment horizontal="center" readingOrder="0" shrinkToFit="0" textRotation="0" vertical="center" wrapText="1"/>
    </xf>
    <xf borderId="0" fillId="9" fontId="47" numFmtId="0" xfId="0" applyAlignment="1" applyFont="1">
      <alignment readingOrder="0" shrinkToFit="0" vertical="center" wrapText="1"/>
    </xf>
    <xf borderId="0" fillId="9" fontId="48" numFmtId="0" xfId="0" applyAlignment="1" applyFont="1">
      <alignment horizontal="center" readingOrder="0" shrinkToFit="0" textRotation="0" vertical="center" wrapText="1"/>
    </xf>
    <xf borderId="17" fillId="7" fontId="8" numFmtId="0" xfId="0" applyAlignment="1" applyBorder="1" applyFont="1">
      <alignment horizontal="center" readingOrder="0" shrinkToFit="0" vertical="center" wrapText="1"/>
    </xf>
    <xf borderId="20" fillId="0" fontId="2" numFmtId="0" xfId="0" applyBorder="1" applyFont="1"/>
    <xf borderId="17" fillId="7" fontId="20" numFmtId="0" xfId="0" applyAlignment="1" applyBorder="1" applyFont="1">
      <alignment horizontal="center" readingOrder="0" shrinkToFit="0" vertical="center" wrapText="1"/>
    </xf>
    <xf borderId="0" fillId="5" fontId="17" numFmtId="0" xfId="0" applyAlignment="1" applyFont="1">
      <alignment horizontal="center" readingOrder="0" vertical="center"/>
    </xf>
    <xf borderId="0" fillId="0" fontId="49" numFmtId="0" xfId="0" applyAlignment="1" applyFont="1">
      <alignment horizontal="left" readingOrder="0" vertical="center"/>
    </xf>
    <xf borderId="0" fillId="0" fontId="17" numFmtId="0" xfId="0" applyAlignment="1" applyFont="1">
      <alignment horizontal="left" readingOrder="0" vertical="center"/>
    </xf>
    <xf borderId="0" fillId="0" fontId="17" numFmtId="0" xfId="0" applyAlignment="1" applyFont="1">
      <alignment horizontal="center" readingOrder="0" vertical="center"/>
    </xf>
    <xf borderId="0" fillId="0" fontId="50" numFmtId="0" xfId="0" applyAlignment="1" applyFont="1">
      <alignment horizontal="left" readingOrder="0" vertical="center"/>
    </xf>
    <xf borderId="0" fillId="4" fontId="49" numFmtId="0" xfId="0" applyAlignment="1" applyFont="1">
      <alignment horizontal="left" readingOrder="0"/>
    </xf>
    <xf borderId="0" fillId="0" fontId="51" numFmtId="0" xfId="0" applyAlignment="1" applyFont="1">
      <alignment horizontal="center" readingOrder="0" vertical="center"/>
    </xf>
    <xf borderId="0" fillId="0" fontId="51" numFmtId="0" xfId="0" applyAlignment="1" applyFont="1">
      <alignment horizontal="left" readingOrder="0" vertical="center"/>
    </xf>
  </cellXfs>
  <cellStyles count="1">
    <cellStyle xfId="0" name="Normal" builtinId="0"/>
  </cellStyles>
  <dxfs count="8">
    <dxf>
      <font/>
      <fill>
        <patternFill patternType="solid">
          <fgColor rgb="FFB7E1CD"/>
          <bgColor rgb="FFB7E1CD"/>
        </patternFill>
      </fill>
      <border/>
    </dxf>
    <dxf>
      <font/>
      <fill>
        <patternFill patternType="solid">
          <fgColor rgb="FFFFF2CC"/>
          <bgColor rgb="FFFFF2CC"/>
        </patternFill>
      </fill>
      <border/>
    </dxf>
    <dxf>
      <font>
        <color rgb="FF000000"/>
      </font>
      <fill>
        <patternFill patternType="solid">
          <fgColor rgb="FFF6AEA9"/>
          <bgColor rgb="FFF6AEA9"/>
        </patternFill>
      </fill>
      <border/>
    </dxf>
    <dxf>
      <font>
        <color rgb="FF32595A"/>
      </font>
      <fill>
        <patternFill patternType="solid">
          <fgColor rgb="FFBDF4E7"/>
          <bgColor rgb="FFBDF4E7"/>
        </patternFill>
      </fill>
      <border/>
    </dxf>
    <dxf>
      <font>
        <color rgb="FF000000"/>
      </font>
      <fill>
        <patternFill patternType="solid">
          <fgColor rgb="FFFAF49F"/>
          <bgColor rgb="FFFAF49F"/>
        </patternFill>
      </fill>
      <border/>
    </dxf>
    <dxf>
      <font/>
      <fill>
        <patternFill patternType="solid">
          <fgColor rgb="FFF6AEA9"/>
          <bgColor rgb="FFF6AEA9"/>
        </patternFill>
      </fill>
      <border/>
    </dxf>
    <dxf>
      <font/>
      <fill>
        <patternFill patternType="solid">
          <fgColor rgb="FFBDF4E7"/>
          <bgColor rgb="FFBDF4E7"/>
        </patternFill>
      </fill>
      <border/>
    </dxf>
    <dxf>
      <font/>
      <fill>
        <patternFill patternType="solid">
          <fgColor rgb="FFFAF49F"/>
          <bgColor rgb="FFFAF49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OFTEn Calculator</a:t>
            </a:r>
          </a:p>
        </c:rich>
      </c:tx>
      <c:layout>
        <c:manualLayout>
          <c:xMode val="edge"/>
          <c:yMode val="edge"/>
          <c:x val="0.02374067164179105"/>
          <c:y val="0.05196463654223969"/>
        </c:manualLayout>
      </c:layout>
      <c:overlay val="0"/>
    </c:title>
    <c:plotArea>
      <c:layout/>
      <c:barChart>
        <c:barDir val="bar"/>
        <c:ser>
          <c:idx val="0"/>
          <c:order val="0"/>
          <c:spPr>
            <a:solidFill>
              <a:srgbClr val="4285F4"/>
            </a:solidFill>
            <a:ln cmpd="sng">
              <a:solidFill>
                <a:srgbClr val="000000"/>
              </a:solidFill>
            </a:ln>
          </c:spPr>
          <c:cat>
            <c:strRef>
              <c:f>'Output OFTEn Calculators'!$A$8:$A$15</c:f>
            </c:strRef>
          </c:cat>
          <c:val>
            <c:numRef>
              <c:f>'Output OFTEn Calculators'!$B$8:$B$15</c:f>
              <c:numCache/>
            </c:numRef>
          </c:val>
        </c:ser>
        <c:axId val="590688"/>
        <c:axId val="453720404"/>
      </c:barChart>
      <c:catAx>
        <c:axId val="590688"/>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OFTEn Calculator</a:t>
                </a:r>
              </a:p>
            </c:rich>
          </c:tx>
          <c:overlay val="0"/>
        </c:title>
        <c:numFmt formatCode="General" sourceLinked="1"/>
        <c:majorTickMark val="none"/>
        <c:minorTickMark val="none"/>
        <c:spPr/>
        <c:txPr>
          <a:bodyPr/>
          <a:lstStyle/>
          <a:p>
            <a:pPr lvl="0">
              <a:defRPr b="0">
                <a:solidFill>
                  <a:srgbClr val="000000"/>
                </a:solidFill>
                <a:latin typeface="Roboto"/>
              </a:defRPr>
            </a:pPr>
          </a:p>
        </c:txPr>
        <c:crossAx val="453720404"/>
      </c:catAx>
      <c:valAx>
        <c:axId val="45372040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90688"/>
        <c:crosses val="max"/>
      </c:valAx>
    </c:plotArea>
    <c:legend>
      <c:legendPos val="r"/>
      <c:overlay val="0"/>
      <c:txPr>
        <a:bodyPr/>
        <a:lstStyle/>
        <a:p>
          <a:pPr lvl="0">
            <a:defRPr b="0">
              <a:solidFill>
                <a:srgbClr val="000000"/>
              </a:solidFill>
              <a:latin typeface="Roboto"/>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361950</xdr:colOff>
      <xdr:row>0</xdr:row>
      <xdr:rowOff>142875</xdr:rowOff>
    </xdr:from>
    <xdr:ext cx="1152525" cy="409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57150</xdr:rowOff>
    </xdr:from>
    <xdr:ext cx="10258425" cy="54578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pair-code.github.io/datacardsplayboo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fitToPage="1"/>
  </sheetPr>
  <sheetViews>
    <sheetView workbookViewId="0"/>
  </sheetViews>
  <sheetFormatPr customHeight="1" defaultColWidth="14.43" defaultRowHeight="15.75"/>
  <cols>
    <col customWidth="1" min="1" max="2" width="40.86"/>
    <col customWidth="1" min="3" max="3" width="63.71"/>
    <col customWidth="1" min="4" max="4" width="27.57"/>
    <col customWidth="1" min="5" max="5" width="48.29"/>
    <col customWidth="1" min="6" max="6" width="35.86"/>
    <col customWidth="1" min="7" max="10" width="27.29"/>
  </cols>
  <sheetData>
    <row r="1">
      <c r="A1" s="1" t="s">
        <v>0</v>
      </c>
      <c r="G1" s="2"/>
      <c r="H1" s="3" t="s">
        <v>1</v>
      </c>
      <c r="J1" s="4"/>
    </row>
    <row r="2" ht="59.25" customHeight="1">
      <c r="A2" s="5" t="s">
        <v>2</v>
      </c>
      <c r="B2" s="6"/>
      <c r="C2" s="6"/>
      <c r="D2" s="6"/>
      <c r="E2" s="6"/>
      <c r="F2" s="6"/>
      <c r="G2" s="6"/>
      <c r="H2" s="6"/>
      <c r="I2" s="6"/>
      <c r="J2" s="6"/>
    </row>
    <row r="3" ht="45.75" customHeight="1">
      <c r="A3" s="7" t="s">
        <v>3</v>
      </c>
      <c r="E3" s="8" t="s">
        <v>4</v>
      </c>
      <c r="J3" s="9"/>
    </row>
    <row r="4" ht="107.25" customHeight="1">
      <c r="A4" s="10" t="s">
        <v>5</v>
      </c>
      <c r="B4" s="11" t="s">
        <v>6</v>
      </c>
      <c r="C4" s="10" t="s">
        <v>7</v>
      </c>
      <c r="D4" s="12" t="s">
        <v>8</v>
      </c>
      <c r="E4" s="12" t="s">
        <v>9</v>
      </c>
      <c r="F4" s="10" t="s">
        <v>10</v>
      </c>
      <c r="G4" s="10" t="s">
        <v>11</v>
      </c>
      <c r="J4" s="9"/>
    </row>
    <row r="5" ht="35.25" customHeight="1">
      <c r="A5" s="13" t="s">
        <v>12</v>
      </c>
      <c r="B5" s="13" t="s">
        <v>13</v>
      </c>
      <c r="C5" s="13" t="s">
        <v>14</v>
      </c>
      <c r="D5" s="13"/>
      <c r="E5" s="14" t="s">
        <v>15</v>
      </c>
      <c r="F5" s="14"/>
      <c r="G5" s="14" t="s">
        <v>16</v>
      </c>
      <c r="H5" s="14"/>
      <c r="I5" s="14"/>
      <c r="J5" s="15"/>
    </row>
    <row r="6" ht="6.0" customHeight="1">
      <c r="A6" s="16"/>
      <c r="B6" s="16"/>
      <c r="C6" s="16"/>
      <c r="D6" s="16"/>
      <c r="E6" s="16"/>
      <c r="F6" s="16"/>
      <c r="G6" s="16"/>
      <c r="H6" s="16"/>
      <c r="I6" s="16"/>
      <c r="J6" s="17"/>
    </row>
    <row r="7">
      <c r="A7" s="18" t="s">
        <v>17</v>
      </c>
      <c r="B7" s="19" t="s">
        <v>18</v>
      </c>
      <c r="C7" s="20" t="s">
        <v>19</v>
      </c>
      <c r="D7" s="21" t="s">
        <v>20</v>
      </c>
      <c r="E7" s="21" t="s">
        <v>21</v>
      </c>
      <c r="F7" s="21" t="s">
        <v>22</v>
      </c>
      <c r="G7" s="21" t="s">
        <v>23</v>
      </c>
      <c r="H7" s="21" t="s">
        <v>24</v>
      </c>
      <c r="I7" s="21" t="s">
        <v>25</v>
      </c>
      <c r="J7" s="21" t="s">
        <v>26</v>
      </c>
    </row>
    <row r="8" ht="156.75" customHeight="1">
      <c r="A8" s="22" t="s">
        <v>27</v>
      </c>
      <c r="B8" s="22" t="s">
        <v>28</v>
      </c>
      <c r="C8" s="22" t="s">
        <v>29</v>
      </c>
      <c r="E8" s="22" t="s">
        <v>30</v>
      </c>
      <c r="F8" s="22" t="s">
        <v>31</v>
      </c>
      <c r="G8" s="22" t="s">
        <v>32</v>
      </c>
      <c r="H8" s="22" t="s">
        <v>33</v>
      </c>
      <c r="I8" s="22" t="s">
        <v>34</v>
      </c>
      <c r="J8" s="23" t="s">
        <v>35</v>
      </c>
    </row>
    <row r="9">
      <c r="A9" s="24"/>
      <c r="B9" s="24" t="s">
        <v>36</v>
      </c>
      <c r="C9" s="25" t="s">
        <v>37</v>
      </c>
      <c r="D9" s="25"/>
      <c r="E9" s="26"/>
      <c r="F9" s="24"/>
      <c r="G9" s="25"/>
      <c r="H9" s="25"/>
      <c r="I9" s="25"/>
      <c r="J9" s="27"/>
    </row>
    <row r="10">
      <c r="A10" s="24"/>
      <c r="G10" s="25"/>
      <c r="H10" s="25"/>
      <c r="I10" s="25"/>
      <c r="J10" s="27"/>
    </row>
    <row r="11">
      <c r="A11" s="24"/>
      <c r="C11" s="25" t="s">
        <v>38</v>
      </c>
      <c r="D11" s="25"/>
      <c r="E11" s="26"/>
      <c r="F11" s="24"/>
      <c r="G11" s="25"/>
      <c r="H11" s="25"/>
      <c r="I11" s="25"/>
      <c r="J11" s="27"/>
    </row>
    <row r="12">
      <c r="A12" s="24"/>
      <c r="G12" s="25"/>
      <c r="H12" s="25"/>
      <c r="I12" s="25"/>
      <c r="J12" s="27"/>
    </row>
    <row r="13">
      <c r="A13" s="24"/>
      <c r="C13" s="25" t="s">
        <v>39</v>
      </c>
      <c r="D13" s="25"/>
      <c r="E13" s="26"/>
      <c r="F13" s="24"/>
      <c r="G13" s="25"/>
      <c r="H13" s="25"/>
      <c r="I13" s="25"/>
      <c r="J13" s="27"/>
    </row>
    <row r="14">
      <c r="A14" s="24"/>
      <c r="F14" s="28"/>
      <c r="G14" s="29"/>
      <c r="H14" s="29"/>
      <c r="I14" s="29"/>
      <c r="J14" s="30"/>
    </row>
    <row r="15">
      <c r="A15" s="24"/>
      <c r="B15" s="24" t="s">
        <v>40</v>
      </c>
      <c r="C15" s="25" t="s">
        <v>37</v>
      </c>
      <c r="D15" s="25"/>
      <c r="E15" s="26"/>
      <c r="F15" s="24"/>
      <c r="G15" s="25"/>
      <c r="H15" s="25"/>
      <c r="I15" s="25"/>
      <c r="J15" s="27"/>
    </row>
    <row r="16">
      <c r="A16" s="24"/>
      <c r="G16" s="25"/>
      <c r="H16" s="25"/>
      <c r="I16" s="25"/>
      <c r="J16" s="27"/>
    </row>
    <row r="17">
      <c r="A17" s="24"/>
      <c r="C17" s="25" t="s">
        <v>38</v>
      </c>
      <c r="D17" s="25"/>
      <c r="E17" s="26"/>
      <c r="F17" s="24"/>
      <c r="G17" s="25"/>
      <c r="H17" s="25"/>
      <c r="I17" s="25"/>
      <c r="J17" s="27"/>
    </row>
    <row r="18">
      <c r="A18" s="24"/>
      <c r="G18" s="25"/>
      <c r="H18" s="25"/>
      <c r="I18" s="25"/>
      <c r="J18" s="27"/>
    </row>
    <row r="19">
      <c r="A19" s="24"/>
      <c r="C19" s="25" t="s">
        <v>39</v>
      </c>
      <c r="D19" s="25"/>
      <c r="E19" s="26"/>
      <c r="F19" s="24"/>
      <c r="G19" s="25"/>
      <c r="H19" s="25"/>
      <c r="I19" s="25"/>
      <c r="J19" s="27"/>
    </row>
    <row r="20">
      <c r="A20" s="24"/>
      <c r="F20" s="28"/>
      <c r="G20" s="29"/>
      <c r="H20" s="29"/>
      <c r="I20" s="29"/>
      <c r="J20" s="30"/>
    </row>
    <row r="21">
      <c r="A21" s="24"/>
      <c r="B21" s="24" t="s">
        <v>41</v>
      </c>
      <c r="C21" s="25" t="s">
        <v>37</v>
      </c>
      <c r="D21" s="25"/>
      <c r="E21" s="26"/>
      <c r="F21" s="24"/>
      <c r="G21" s="25"/>
      <c r="H21" s="25"/>
      <c r="I21" s="25"/>
      <c r="J21" s="27"/>
    </row>
    <row r="22">
      <c r="A22" s="24"/>
      <c r="G22" s="25"/>
      <c r="H22" s="25"/>
      <c r="I22" s="25"/>
      <c r="J22" s="27"/>
    </row>
    <row r="23">
      <c r="A23" s="24"/>
      <c r="C23" s="25" t="s">
        <v>38</v>
      </c>
      <c r="D23" s="25"/>
      <c r="E23" s="26"/>
      <c r="F23" s="24"/>
      <c r="G23" s="25"/>
      <c r="H23" s="25"/>
      <c r="I23" s="25"/>
      <c r="J23" s="27"/>
    </row>
    <row r="24">
      <c r="A24" s="24"/>
      <c r="G24" s="25"/>
      <c r="H24" s="25"/>
      <c r="I24" s="25"/>
      <c r="J24" s="27"/>
    </row>
    <row r="25">
      <c r="A25" s="24"/>
      <c r="C25" s="25" t="s">
        <v>39</v>
      </c>
      <c r="D25" s="25"/>
      <c r="E25" s="26"/>
      <c r="F25" s="24"/>
      <c r="G25" s="25"/>
      <c r="H25" s="25"/>
      <c r="I25" s="25"/>
      <c r="J25" s="27"/>
    </row>
    <row r="26">
      <c r="A26" s="24"/>
      <c r="F26" s="28"/>
      <c r="G26" s="29"/>
      <c r="H26" s="29"/>
      <c r="I26" s="29"/>
      <c r="J26" s="30"/>
    </row>
    <row r="27">
      <c r="A27" s="24"/>
      <c r="B27" s="24" t="s">
        <v>42</v>
      </c>
      <c r="C27" s="25" t="s">
        <v>37</v>
      </c>
      <c r="D27" s="25"/>
      <c r="E27" s="26"/>
      <c r="F27" s="24"/>
      <c r="G27" s="25"/>
      <c r="H27" s="25"/>
      <c r="I27" s="25"/>
      <c r="J27" s="27"/>
    </row>
    <row r="28">
      <c r="A28" s="24"/>
      <c r="G28" s="25"/>
      <c r="H28" s="25"/>
      <c r="I28" s="25"/>
      <c r="J28" s="27"/>
    </row>
    <row r="29">
      <c r="A29" s="24"/>
      <c r="C29" s="25" t="s">
        <v>38</v>
      </c>
      <c r="D29" s="25"/>
      <c r="E29" s="26"/>
      <c r="F29" s="24"/>
      <c r="G29" s="25"/>
      <c r="H29" s="25"/>
      <c r="I29" s="25"/>
      <c r="J29" s="27"/>
    </row>
    <row r="30">
      <c r="A30" s="24"/>
      <c r="G30" s="25"/>
      <c r="H30" s="25"/>
      <c r="I30" s="25"/>
      <c r="J30" s="27"/>
    </row>
    <row r="31">
      <c r="A31" s="24"/>
      <c r="C31" s="25" t="s">
        <v>39</v>
      </c>
      <c r="D31" s="25"/>
      <c r="E31" s="26"/>
      <c r="F31" s="24"/>
      <c r="G31" s="25"/>
      <c r="H31" s="25"/>
      <c r="I31" s="25"/>
      <c r="J31" s="27"/>
    </row>
    <row r="32">
      <c r="A32" s="24"/>
      <c r="F32" s="28"/>
      <c r="G32" s="29"/>
      <c r="H32" s="29"/>
      <c r="I32" s="29"/>
      <c r="J32" s="30"/>
    </row>
    <row r="33">
      <c r="A33" s="24"/>
      <c r="B33" s="24" t="s">
        <v>43</v>
      </c>
      <c r="C33" s="25" t="s">
        <v>37</v>
      </c>
      <c r="D33" s="25"/>
      <c r="E33" s="26"/>
      <c r="F33" s="24"/>
      <c r="G33" s="25"/>
      <c r="H33" s="25"/>
      <c r="I33" s="25"/>
      <c r="J33" s="27"/>
    </row>
    <row r="34">
      <c r="A34" s="24"/>
      <c r="G34" s="25"/>
      <c r="H34" s="25"/>
      <c r="I34" s="25"/>
      <c r="J34" s="27"/>
    </row>
    <row r="35">
      <c r="A35" s="24"/>
      <c r="C35" s="25" t="s">
        <v>38</v>
      </c>
      <c r="D35" s="25"/>
      <c r="E35" s="26"/>
      <c r="F35" s="24"/>
      <c r="G35" s="25"/>
      <c r="H35" s="25"/>
      <c r="I35" s="25"/>
      <c r="J35" s="27"/>
    </row>
    <row r="36">
      <c r="A36" s="24"/>
      <c r="G36" s="25"/>
      <c r="H36" s="25"/>
      <c r="I36" s="25"/>
      <c r="J36" s="27"/>
    </row>
    <row r="37">
      <c r="A37" s="24"/>
      <c r="C37" s="25" t="s">
        <v>39</v>
      </c>
      <c r="D37" s="25"/>
      <c r="E37" s="26"/>
      <c r="F37" s="24"/>
      <c r="G37" s="25"/>
      <c r="H37" s="25"/>
      <c r="I37" s="25"/>
      <c r="J37" s="27"/>
    </row>
    <row r="38">
      <c r="A38" s="24"/>
      <c r="F38" s="28"/>
      <c r="G38" s="29"/>
      <c r="H38" s="29"/>
      <c r="I38" s="29"/>
      <c r="J38" s="30"/>
    </row>
    <row r="39">
      <c r="A39" s="24"/>
      <c r="B39" s="24" t="s">
        <v>44</v>
      </c>
      <c r="C39" s="25" t="s">
        <v>37</v>
      </c>
      <c r="D39" s="25"/>
      <c r="E39" s="26"/>
      <c r="F39" s="24"/>
      <c r="G39" s="25"/>
      <c r="H39" s="25"/>
      <c r="I39" s="25"/>
      <c r="J39" s="27"/>
    </row>
    <row r="40">
      <c r="A40" s="24"/>
      <c r="G40" s="25"/>
      <c r="H40" s="25"/>
      <c r="I40" s="25"/>
      <c r="J40" s="27"/>
    </row>
    <row r="41">
      <c r="A41" s="24"/>
      <c r="C41" s="25" t="s">
        <v>38</v>
      </c>
      <c r="D41" s="25"/>
      <c r="E41" s="26"/>
      <c r="F41" s="24"/>
      <c r="G41" s="25"/>
      <c r="H41" s="25"/>
      <c r="I41" s="25"/>
      <c r="J41" s="27"/>
    </row>
    <row r="42">
      <c r="A42" s="24"/>
      <c r="G42" s="25"/>
      <c r="H42" s="25"/>
      <c r="I42" s="25"/>
      <c r="J42" s="27"/>
    </row>
    <row r="43">
      <c r="A43" s="24"/>
      <c r="C43" s="25" t="s">
        <v>39</v>
      </c>
      <c r="D43" s="25"/>
      <c r="E43" s="26"/>
      <c r="F43" s="24"/>
      <c r="G43" s="25"/>
      <c r="H43" s="25"/>
      <c r="I43" s="25"/>
      <c r="J43" s="27"/>
    </row>
    <row r="44">
      <c r="A44" s="24"/>
      <c r="F44" s="28"/>
      <c r="G44" s="29"/>
      <c r="H44" s="29"/>
      <c r="I44" s="29"/>
      <c r="J44" s="30"/>
    </row>
    <row r="45">
      <c r="A45" s="24"/>
      <c r="B45" s="24" t="s">
        <v>45</v>
      </c>
      <c r="C45" s="25" t="s">
        <v>37</v>
      </c>
      <c r="D45" s="25"/>
      <c r="E45" s="26"/>
      <c r="F45" s="24"/>
      <c r="G45" s="25"/>
      <c r="H45" s="25"/>
      <c r="I45" s="25"/>
      <c r="J45" s="27"/>
    </row>
    <row r="46">
      <c r="A46" s="24"/>
      <c r="G46" s="25"/>
      <c r="H46" s="25"/>
      <c r="I46" s="25"/>
      <c r="J46" s="27"/>
    </row>
    <row r="47">
      <c r="A47" s="24"/>
      <c r="C47" s="25" t="s">
        <v>38</v>
      </c>
      <c r="D47" s="25"/>
      <c r="E47" s="26"/>
      <c r="F47" s="24"/>
      <c r="G47" s="25"/>
      <c r="H47" s="25"/>
      <c r="I47" s="25"/>
      <c r="J47" s="27"/>
    </row>
    <row r="48">
      <c r="A48" s="24"/>
      <c r="G48" s="25"/>
      <c r="H48" s="25"/>
      <c r="I48" s="25"/>
      <c r="J48" s="27"/>
    </row>
    <row r="49">
      <c r="A49" s="24"/>
      <c r="C49" s="25" t="s">
        <v>39</v>
      </c>
      <c r="D49" s="25"/>
      <c r="E49" s="26"/>
      <c r="F49" s="24"/>
      <c r="G49" s="25"/>
      <c r="H49" s="25"/>
      <c r="I49" s="25"/>
      <c r="J49" s="27"/>
    </row>
    <row r="50">
      <c r="A50" s="24"/>
      <c r="F50" s="28"/>
      <c r="G50" s="29"/>
      <c r="H50" s="29"/>
      <c r="I50" s="29"/>
      <c r="J50" s="30"/>
    </row>
    <row r="51">
      <c r="A51" s="24"/>
      <c r="B51" s="24" t="s">
        <v>46</v>
      </c>
      <c r="C51" s="25" t="s">
        <v>37</v>
      </c>
      <c r="D51" s="25"/>
      <c r="E51" s="26"/>
      <c r="F51" s="24"/>
      <c r="G51" s="25"/>
      <c r="H51" s="25"/>
      <c r="I51" s="25"/>
      <c r="J51" s="27"/>
    </row>
    <row r="52">
      <c r="A52" s="24"/>
      <c r="G52" s="25"/>
      <c r="H52" s="25"/>
      <c r="I52" s="25"/>
      <c r="J52" s="27"/>
    </row>
    <row r="53">
      <c r="A53" s="24"/>
      <c r="C53" s="25" t="s">
        <v>38</v>
      </c>
      <c r="D53" s="25"/>
      <c r="E53" s="26"/>
      <c r="F53" s="24"/>
      <c r="G53" s="25"/>
      <c r="H53" s="25"/>
      <c r="I53" s="25"/>
      <c r="J53" s="27"/>
    </row>
    <row r="54">
      <c r="A54" s="24"/>
      <c r="G54" s="25"/>
      <c r="H54" s="25"/>
      <c r="I54" s="25"/>
      <c r="J54" s="27"/>
    </row>
    <row r="55">
      <c r="A55" s="24"/>
      <c r="C55" s="25" t="s">
        <v>39</v>
      </c>
      <c r="D55" s="25"/>
      <c r="E55" s="26"/>
      <c r="F55" s="24"/>
      <c r="G55" s="25"/>
      <c r="H55" s="25"/>
      <c r="I55" s="25"/>
      <c r="J55" s="27"/>
    </row>
    <row r="56">
      <c r="A56" s="24"/>
      <c r="F56" s="28"/>
      <c r="G56" s="29"/>
      <c r="H56" s="29"/>
      <c r="I56" s="29"/>
      <c r="J56" s="30"/>
    </row>
    <row r="57">
      <c r="A57" s="24"/>
      <c r="B57" s="24" t="s">
        <v>47</v>
      </c>
      <c r="C57" s="25" t="s">
        <v>37</v>
      </c>
      <c r="D57" s="25"/>
      <c r="E57" s="26"/>
      <c r="F57" s="24"/>
      <c r="G57" s="25"/>
      <c r="H57" s="25"/>
      <c r="I57" s="25"/>
      <c r="J57" s="27"/>
    </row>
    <row r="58">
      <c r="A58" s="24"/>
      <c r="G58" s="25"/>
      <c r="H58" s="25"/>
      <c r="I58" s="25"/>
      <c r="J58" s="27"/>
    </row>
    <row r="59">
      <c r="A59" s="24"/>
      <c r="C59" s="25" t="s">
        <v>38</v>
      </c>
      <c r="D59" s="25"/>
      <c r="E59" s="26"/>
      <c r="F59" s="24"/>
      <c r="G59" s="25"/>
      <c r="H59" s="25"/>
      <c r="I59" s="25"/>
      <c r="J59" s="27"/>
    </row>
    <row r="60">
      <c r="A60" s="24"/>
      <c r="G60" s="25"/>
      <c r="H60" s="25"/>
      <c r="I60" s="25"/>
      <c r="J60" s="27"/>
    </row>
    <row r="61">
      <c r="A61" s="24"/>
      <c r="C61" s="25" t="s">
        <v>39</v>
      </c>
      <c r="D61" s="25"/>
      <c r="E61" s="26"/>
      <c r="F61" s="24"/>
      <c r="G61" s="25"/>
      <c r="H61" s="25"/>
      <c r="I61" s="25"/>
      <c r="J61" s="27"/>
    </row>
    <row r="62">
      <c r="A62" s="24"/>
      <c r="F62" s="28"/>
      <c r="G62" s="29"/>
      <c r="H62" s="29"/>
      <c r="I62" s="29"/>
      <c r="J62" s="30"/>
    </row>
    <row r="63">
      <c r="A63" s="24"/>
      <c r="B63" s="24" t="s">
        <v>48</v>
      </c>
      <c r="C63" s="25" t="s">
        <v>37</v>
      </c>
      <c r="D63" s="25"/>
      <c r="E63" s="26"/>
      <c r="F63" s="24"/>
      <c r="G63" s="25"/>
      <c r="H63" s="25"/>
      <c r="I63" s="25"/>
      <c r="J63" s="27"/>
    </row>
    <row r="64">
      <c r="A64" s="24"/>
      <c r="G64" s="25"/>
      <c r="H64" s="25"/>
      <c r="I64" s="25"/>
      <c r="J64" s="27"/>
    </row>
    <row r="65">
      <c r="A65" s="24"/>
      <c r="C65" s="25" t="s">
        <v>38</v>
      </c>
      <c r="D65" s="25"/>
      <c r="E65" s="26"/>
      <c r="F65" s="24"/>
      <c r="G65" s="25"/>
      <c r="H65" s="25"/>
      <c r="I65" s="25"/>
      <c r="J65" s="27"/>
    </row>
    <row r="66">
      <c r="A66" s="24"/>
      <c r="G66" s="25"/>
      <c r="H66" s="25"/>
      <c r="I66" s="25"/>
      <c r="J66" s="27"/>
    </row>
    <row r="67">
      <c r="A67" s="24"/>
      <c r="C67" s="25" t="s">
        <v>39</v>
      </c>
      <c r="D67" s="25"/>
      <c r="E67" s="26"/>
      <c r="F67" s="24"/>
      <c r="G67" s="25"/>
      <c r="H67" s="25"/>
      <c r="I67" s="25"/>
      <c r="J67" s="27"/>
    </row>
    <row r="68">
      <c r="A68" s="24"/>
      <c r="F68" s="28"/>
      <c r="G68" s="29"/>
      <c r="H68" s="29"/>
      <c r="I68" s="29"/>
      <c r="J68" s="30"/>
    </row>
  </sheetData>
  <mergeCells count="137">
    <mergeCell ref="C8:D8"/>
    <mergeCell ref="C9:C10"/>
    <mergeCell ref="D9:D10"/>
    <mergeCell ref="E9:E10"/>
    <mergeCell ref="F9:F10"/>
    <mergeCell ref="C11:C12"/>
    <mergeCell ref="D11:D12"/>
    <mergeCell ref="E11:E12"/>
    <mergeCell ref="F11:F12"/>
    <mergeCell ref="E13:E14"/>
    <mergeCell ref="F13:F14"/>
    <mergeCell ref="E15:E16"/>
    <mergeCell ref="F15:F16"/>
    <mergeCell ref="E17:E18"/>
    <mergeCell ref="F17:F18"/>
    <mergeCell ref="A1:F1"/>
    <mergeCell ref="H1:J1"/>
    <mergeCell ref="A2:J2"/>
    <mergeCell ref="A3:D3"/>
    <mergeCell ref="E3:J3"/>
    <mergeCell ref="G4:J4"/>
    <mergeCell ref="B9:B14"/>
    <mergeCell ref="C19:C20"/>
    <mergeCell ref="D19:D20"/>
    <mergeCell ref="E19:E20"/>
    <mergeCell ref="F19:F20"/>
    <mergeCell ref="B33:B38"/>
    <mergeCell ref="B39:B44"/>
    <mergeCell ref="B45:B50"/>
    <mergeCell ref="B51:B56"/>
    <mergeCell ref="B57:B62"/>
    <mergeCell ref="B63:B68"/>
    <mergeCell ref="B27:B32"/>
    <mergeCell ref="C27:C28"/>
    <mergeCell ref="C29:C30"/>
    <mergeCell ref="C31:C32"/>
    <mergeCell ref="C33:C34"/>
    <mergeCell ref="C35:C36"/>
    <mergeCell ref="C37:C38"/>
    <mergeCell ref="C53:C54"/>
    <mergeCell ref="C55:C56"/>
    <mergeCell ref="C57:C58"/>
    <mergeCell ref="C59:C60"/>
    <mergeCell ref="C61:C62"/>
    <mergeCell ref="C63:C64"/>
    <mergeCell ref="C65:C66"/>
    <mergeCell ref="C67:C68"/>
    <mergeCell ref="C39:C40"/>
    <mergeCell ref="C41:C42"/>
    <mergeCell ref="C43:C44"/>
    <mergeCell ref="C45:C46"/>
    <mergeCell ref="C47:C48"/>
    <mergeCell ref="C49:C50"/>
    <mergeCell ref="C51:C52"/>
    <mergeCell ref="C17:C18"/>
    <mergeCell ref="C21:C22"/>
    <mergeCell ref="E21:E22"/>
    <mergeCell ref="F21:F22"/>
    <mergeCell ref="D21:D22"/>
    <mergeCell ref="C23:C24"/>
    <mergeCell ref="D23:D24"/>
    <mergeCell ref="E23:E24"/>
    <mergeCell ref="F23:F24"/>
    <mergeCell ref="C25:C26"/>
    <mergeCell ref="D25:D26"/>
    <mergeCell ref="E25:E26"/>
    <mergeCell ref="F25:F26"/>
    <mergeCell ref="E27:E28"/>
    <mergeCell ref="F27:F28"/>
    <mergeCell ref="C13:C14"/>
    <mergeCell ref="D13:D14"/>
    <mergeCell ref="B15:B20"/>
    <mergeCell ref="C15:C16"/>
    <mergeCell ref="D15:D16"/>
    <mergeCell ref="D17:D18"/>
    <mergeCell ref="B21:B26"/>
    <mergeCell ref="D27:D28"/>
    <mergeCell ref="D29:D30"/>
    <mergeCell ref="E29:E30"/>
    <mergeCell ref="F29:F30"/>
    <mergeCell ref="D31:D32"/>
    <mergeCell ref="E31:E32"/>
    <mergeCell ref="F31:F32"/>
    <mergeCell ref="E37:E38"/>
    <mergeCell ref="F37:F38"/>
    <mergeCell ref="D33:D34"/>
    <mergeCell ref="E33:E34"/>
    <mergeCell ref="F33:F34"/>
    <mergeCell ref="D35:D36"/>
    <mergeCell ref="E35:E36"/>
    <mergeCell ref="F35:F36"/>
    <mergeCell ref="D37:D38"/>
    <mergeCell ref="E61:E62"/>
    <mergeCell ref="F61:F62"/>
    <mergeCell ref="D57:D58"/>
    <mergeCell ref="E57:E58"/>
    <mergeCell ref="F57:F58"/>
    <mergeCell ref="D59:D60"/>
    <mergeCell ref="E59:E60"/>
    <mergeCell ref="F59:F60"/>
    <mergeCell ref="D61:D62"/>
    <mergeCell ref="E43:E44"/>
    <mergeCell ref="F43:F44"/>
    <mergeCell ref="D39:D40"/>
    <mergeCell ref="E39:E40"/>
    <mergeCell ref="F39:F40"/>
    <mergeCell ref="D41:D42"/>
    <mergeCell ref="E41:E42"/>
    <mergeCell ref="F41:F42"/>
    <mergeCell ref="D43:D44"/>
    <mergeCell ref="E49:E50"/>
    <mergeCell ref="F49:F50"/>
    <mergeCell ref="D45:D46"/>
    <mergeCell ref="E45:E46"/>
    <mergeCell ref="F45:F46"/>
    <mergeCell ref="D47:D48"/>
    <mergeCell ref="E47:E48"/>
    <mergeCell ref="F47:F48"/>
    <mergeCell ref="D49:D50"/>
    <mergeCell ref="E55:E56"/>
    <mergeCell ref="F55:F56"/>
    <mergeCell ref="D51:D52"/>
    <mergeCell ref="E51:E52"/>
    <mergeCell ref="F51:F52"/>
    <mergeCell ref="D53:D54"/>
    <mergeCell ref="E53:E54"/>
    <mergeCell ref="F53:F54"/>
    <mergeCell ref="D55:D56"/>
    <mergeCell ref="E67:E68"/>
    <mergeCell ref="F67:F68"/>
    <mergeCell ref="D63:D64"/>
    <mergeCell ref="E63:E64"/>
    <mergeCell ref="F63:F64"/>
    <mergeCell ref="D65:D66"/>
    <mergeCell ref="E65:E66"/>
    <mergeCell ref="F65:F66"/>
    <mergeCell ref="D67:D68"/>
  </mergeCells>
  <dataValidations>
    <dataValidation type="list" allowBlank="1" sqref="E9 E11 E13 E15 E17 E19 E21 E23 E25 E27 E29 E31 E33 E35 E37 E39 E41 E43 E45 E47 E49 E51 E53 E55 E57 E59 E61 E63 E65 E67">
      <formula1>"Summary,Origins,Factuals,Transformations,Experience,n=1,Others,N/A"</formula1>
    </dataValidation>
    <dataValidation type="list" allowBlank="1" sqref="F9 F11 F13 F15 F17 F19 F21 F23 F25 F27 F29 F31 F33 F35 F37 F39 F41 F43 F45 F47 F49 F51 F53 F55 F57 F59 F61 F63 F65 F67">
      <formula1>"Automatically computed answer,Human written answer,Augmented or Combination answer,No answer,Others"</formula1>
    </dataValidation>
    <dataValidation type="list" allowBlank="1" sqref="D9 D11 D13 D15 D17 D19 D21 D23 D25 D27 D29 D31 D33 D35 D37 D39 D41 D43 D45 D47 D49 D51 D53 D55 D57 D59 D61 D63 D65 D67">
      <formula1>"Telescopic,Periscopic,Microscopic"</formula1>
    </dataValidation>
  </dataValidations>
  <hyperlinks>
    <hyperlink r:id="rId1" ref="H1"/>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EA0C"/>
    <outlinePr summaryBelow="0" summaryRight="0"/>
    <pageSetUpPr fitToPage="1"/>
  </sheetPr>
  <sheetViews>
    <sheetView workbookViewId="0"/>
  </sheetViews>
  <sheetFormatPr customHeight="1" defaultColWidth="14.43" defaultRowHeight="15.75"/>
  <cols>
    <col customWidth="1" min="1" max="1" width="31.0"/>
    <col customWidth="1" min="2" max="2" width="52.14"/>
    <col customWidth="1" min="3" max="3" width="50.71"/>
    <col customWidth="1" min="4" max="4" width="57.86"/>
    <col customWidth="1" min="5" max="5" width="52.14"/>
  </cols>
  <sheetData>
    <row r="1" ht="34.5" customHeight="1">
      <c r="A1" s="1" t="s">
        <v>49</v>
      </c>
    </row>
    <row r="2" ht="65.25" customHeight="1">
      <c r="A2" s="31" t="s">
        <v>50</v>
      </c>
      <c r="B2" s="32"/>
      <c r="C2" s="32"/>
      <c r="D2" s="32"/>
      <c r="E2" s="32"/>
    </row>
    <row r="3" ht="168.75" customHeight="1">
      <c r="A3" s="33" t="s">
        <v>51</v>
      </c>
      <c r="B3" s="34" t="s">
        <v>52</v>
      </c>
      <c r="C3" s="35" t="s">
        <v>53</v>
      </c>
      <c r="D3" s="35" t="s">
        <v>54</v>
      </c>
      <c r="E3" s="35" t="s">
        <v>55</v>
      </c>
    </row>
    <row r="4" ht="5.25" customHeight="1">
      <c r="A4" s="36"/>
      <c r="B4" s="36"/>
      <c r="C4" s="36"/>
      <c r="D4" s="36"/>
      <c r="E4" s="36"/>
    </row>
    <row r="5" ht="36.75" customHeight="1">
      <c r="A5" s="37" t="s">
        <v>56</v>
      </c>
      <c r="B5" s="21" t="s">
        <v>57</v>
      </c>
      <c r="C5" s="21" t="s">
        <v>58</v>
      </c>
      <c r="D5" s="21" t="s">
        <v>59</v>
      </c>
      <c r="E5" s="38" t="s">
        <v>60</v>
      </c>
    </row>
    <row r="6" ht="144.75" customHeight="1">
      <c r="A6" s="39" t="s">
        <v>61</v>
      </c>
      <c r="B6" s="40" t="s">
        <v>62</v>
      </c>
      <c r="C6" s="40" t="s">
        <v>63</v>
      </c>
      <c r="D6" s="40" t="s">
        <v>64</v>
      </c>
      <c r="E6" s="40"/>
    </row>
    <row r="7" ht="39.0" customHeight="1">
      <c r="A7" s="41">
        <v>1.0</v>
      </c>
      <c r="B7" s="42" t="s">
        <v>65</v>
      </c>
      <c r="C7" s="43"/>
      <c r="D7" s="43"/>
      <c r="E7" s="43" t="s">
        <v>66</v>
      </c>
    </row>
    <row r="8" ht="39.0" customHeight="1">
      <c r="A8" s="41">
        <v>2.0</v>
      </c>
      <c r="B8" s="42" t="s">
        <v>67</v>
      </c>
      <c r="C8" s="43"/>
      <c r="D8" s="43"/>
      <c r="E8" s="43"/>
    </row>
    <row r="9" ht="39.0" customHeight="1">
      <c r="A9" s="41">
        <v>3.0</v>
      </c>
      <c r="B9" s="42" t="s">
        <v>68</v>
      </c>
      <c r="C9" s="43"/>
      <c r="D9" s="43"/>
      <c r="E9" s="44"/>
    </row>
    <row r="10" ht="39.0" customHeight="1">
      <c r="A10" s="41">
        <v>4.0</v>
      </c>
      <c r="B10" s="42" t="s">
        <v>69</v>
      </c>
      <c r="C10" s="43"/>
      <c r="D10" s="43"/>
      <c r="E10" s="43"/>
    </row>
    <row r="11" ht="39.0" customHeight="1">
      <c r="A11" s="41">
        <v>5.0</v>
      </c>
      <c r="B11" s="42" t="s">
        <v>70</v>
      </c>
      <c r="C11" s="43"/>
      <c r="D11" s="43"/>
      <c r="E11" s="43"/>
    </row>
    <row r="12" ht="39.0" customHeight="1">
      <c r="A12" s="41">
        <v>6.0</v>
      </c>
      <c r="B12" s="43" t="s">
        <v>71</v>
      </c>
      <c r="C12" s="43"/>
      <c r="D12" s="43"/>
      <c r="E12" s="43"/>
    </row>
    <row r="13" ht="39.0" customHeight="1">
      <c r="A13" s="41">
        <v>7.0</v>
      </c>
      <c r="B13" s="43" t="s">
        <v>72</v>
      </c>
      <c r="C13" s="43"/>
      <c r="D13" s="43"/>
      <c r="E13" s="43"/>
    </row>
    <row r="14" ht="39.0" customHeight="1">
      <c r="A14" s="41">
        <v>8.0</v>
      </c>
      <c r="B14" s="43" t="s">
        <v>73</v>
      </c>
      <c r="C14" s="43"/>
      <c r="D14" s="43"/>
      <c r="E14" s="43"/>
    </row>
    <row r="15" ht="39.0" customHeight="1">
      <c r="A15" s="41">
        <v>9.0</v>
      </c>
      <c r="B15" s="43" t="s">
        <v>74</v>
      </c>
      <c r="C15" s="43"/>
      <c r="D15" s="43"/>
      <c r="E15" s="43"/>
    </row>
    <row r="16" ht="39.0" customHeight="1">
      <c r="A16" s="41">
        <v>10.0</v>
      </c>
      <c r="B16" s="43" t="s">
        <v>75</v>
      </c>
      <c r="C16" s="43"/>
      <c r="D16" s="43"/>
      <c r="E16" s="43"/>
    </row>
  </sheetData>
  <mergeCells count="2">
    <mergeCell ref="A1:E1"/>
    <mergeCell ref="A2:E2"/>
  </mergeCells>
  <dataValidations>
    <dataValidation type="list" allowBlank="1" sqref="C7:C16">
      <formula1>"1 (No Fluency),2 (Limited Fluency),3 (Average Fluency),4 (High Fluency),5 (Expert Fluency)"</formula1>
    </dataValidation>
    <dataValidation type="list" allowBlank="1" sqref="D7:D16">
      <formula1>"1 (No Expertise),2 (Novice),3 (Intermediate),4 (Professional),5 (Domain Expert)"</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8D8E"/>
    <outlinePr summaryBelow="0" summaryRight="0"/>
    <pageSetUpPr fitToPage="1"/>
  </sheetPr>
  <sheetViews>
    <sheetView workbookViewId="0"/>
  </sheetViews>
  <sheetFormatPr customHeight="1" defaultColWidth="14.43" defaultRowHeight="15.75"/>
  <cols>
    <col customWidth="1" min="1" max="4" width="52.14"/>
  </cols>
  <sheetData>
    <row r="1" ht="34.5" customHeight="1">
      <c r="A1" s="1" t="s">
        <v>49</v>
      </c>
    </row>
    <row r="2" ht="61.5" customHeight="1">
      <c r="A2" s="31" t="s">
        <v>76</v>
      </c>
      <c r="B2" s="32"/>
      <c r="C2" s="32"/>
      <c r="D2" s="45"/>
    </row>
    <row r="3" ht="27.0" customHeight="1">
      <c r="A3" s="46" t="s">
        <v>51</v>
      </c>
      <c r="D3" s="4"/>
    </row>
    <row r="4" ht="109.5" customHeight="1">
      <c r="A4" s="34" t="s">
        <v>77</v>
      </c>
      <c r="B4" s="35" t="s">
        <v>78</v>
      </c>
      <c r="C4" s="35" t="s">
        <v>79</v>
      </c>
      <c r="D4" s="35" t="s">
        <v>80</v>
      </c>
    </row>
    <row r="5" ht="5.25" customHeight="1">
      <c r="A5" s="36"/>
      <c r="B5" s="36"/>
      <c r="C5" s="36"/>
      <c r="D5" s="36"/>
    </row>
    <row r="6" ht="36.75" customHeight="1">
      <c r="A6" s="47" t="s">
        <v>81</v>
      </c>
      <c r="B6" s="48" t="s">
        <v>82</v>
      </c>
      <c r="C6" s="48" t="s">
        <v>83</v>
      </c>
      <c r="D6" s="49" t="s">
        <v>84</v>
      </c>
    </row>
    <row r="7" ht="223.5" customHeight="1">
      <c r="A7" s="50" t="s">
        <v>85</v>
      </c>
      <c r="B7" s="51" t="s">
        <v>86</v>
      </c>
      <c r="C7" s="52" t="s">
        <v>87</v>
      </c>
      <c r="D7" s="53" t="s">
        <v>88</v>
      </c>
    </row>
    <row r="8" ht="24.0" customHeight="1">
      <c r="A8" s="42" t="s">
        <v>89</v>
      </c>
      <c r="B8" s="42" t="s">
        <v>65</v>
      </c>
      <c r="C8" s="43" t="s">
        <v>90</v>
      </c>
      <c r="D8" s="42" t="s">
        <v>91</v>
      </c>
    </row>
    <row r="9" ht="24.0" customHeight="1">
      <c r="A9" s="42"/>
      <c r="B9" s="42"/>
      <c r="C9" s="43"/>
      <c r="D9" s="42"/>
    </row>
    <row r="10" ht="24.0" customHeight="1">
      <c r="A10" s="42"/>
      <c r="B10" s="42"/>
      <c r="C10" s="43"/>
      <c r="D10" s="42"/>
    </row>
    <row r="11" ht="24.0" customHeight="1">
      <c r="A11" s="42"/>
      <c r="B11" s="42"/>
      <c r="C11" s="43"/>
      <c r="D11" s="42"/>
    </row>
    <row r="12" ht="24.0" customHeight="1">
      <c r="A12" s="42"/>
      <c r="B12" s="42"/>
      <c r="C12" s="43"/>
      <c r="D12" s="42"/>
    </row>
    <row r="13" ht="24.0" customHeight="1">
      <c r="A13" s="42"/>
      <c r="B13" s="42"/>
      <c r="C13" s="43"/>
      <c r="D13" s="42"/>
    </row>
    <row r="14" ht="24.0" customHeight="1">
      <c r="A14" s="42"/>
      <c r="B14" s="42"/>
      <c r="C14" s="43"/>
      <c r="D14" s="42"/>
    </row>
    <row r="15" ht="24.0" customHeight="1">
      <c r="A15" s="42"/>
      <c r="B15" s="42"/>
      <c r="C15" s="43"/>
      <c r="D15" s="42"/>
    </row>
    <row r="16" ht="24.0" customHeight="1">
      <c r="A16" s="42"/>
      <c r="B16" s="42"/>
      <c r="C16" s="43"/>
      <c r="D16" s="42"/>
    </row>
    <row r="17" ht="24.0" customHeight="1">
      <c r="A17" s="42"/>
      <c r="B17" s="42"/>
      <c r="C17" s="43"/>
      <c r="D17" s="42"/>
    </row>
    <row r="18" ht="24.0" customHeight="1">
      <c r="A18" s="42"/>
      <c r="B18" s="42"/>
      <c r="C18" s="54"/>
      <c r="D18" s="55"/>
    </row>
    <row r="19" ht="24.0" customHeight="1">
      <c r="A19" s="42"/>
      <c r="B19" s="42"/>
      <c r="C19" s="54"/>
      <c r="D19" s="55"/>
    </row>
    <row r="20" ht="24.0" customHeight="1">
      <c r="A20" s="42"/>
      <c r="B20" s="42"/>
      <c r="C20" s="54"/>
      <c r="D20" s="55"/>
    </row>
    <row r="21" ht="24.0" customHeight="1">
      <c r="A21" s="42"/>
      <c r="B21" s="42"/>
      <c r="C21" s="54"/>
      <c r="D21" s="55"/>
    </row>
    <row r="22" ht="24.0" customHeight="1">
      <c r="A22" s="42"/>
      <c r="B22" s="42"/>
      <c r="C22" s="54"/>
      <c r="D22" s="55"/>
    </row>
    <row r="23" ht="24.0" customHeight="1">
      <c r="A23" s="42"/>
      <c r="B23" s="42"/>
      <c r="C23" s="54"/>
      <c r="D23" s="55"/>
    </row>
    <row r="24" ht="24.0" customHeight="1">
      <c r="A24" s="42"/>
      <c r="B24" s="42"/>
      <c r="C24" s="54"/>
      <c r="D24" s="55"/>
    </row>
    <row r="25" ht="24.0" customHeight="1">
      <c r="A25" s="42"/>
      <c r="B25" s="42"/>
      <c r="C25" s="54"/>
      <c r="D25" s="55"/>
    </row>
    <row r="26" ht="24.0" customHeight="1">
      <c r="A26" s="42"/>
      <c r="B26" s="42"/>
      <c r="C26" s="54"/>
      <c r="D26" s="55"/>
    </row>
    <row r="27" ht="24.0" customHeight="1">
      <c r="A27" s="42"/>
      <c r="B27" s="42"/>
      <c r="C27" s="54"/>
      <c r="D27" s="55"/>
    </row>
    <row r="28" ht="24.0" customHeight="1">
      <c r="A28" s="42"/>
      <c r="B28" s="42"/>
      <c r="C28" s="54"/>
      <c r="D28" s="55"/>
    </row>
    <row r="29" ht="24.0" customHeight="1">
      <c r="A29" s="42"/>
      <c r="B29" s="42"/>
      <c r="C29" s="54"/>
      <c r="D29" s="55"/>
    </row>
  </sheetData>
  <mergeCells count="3">
    <mergeCell ref="A1:D1"/>
    <mergeCell ref="A2:D2"/>
    <mergeCell ref="A3:D3"/>
  </mergeCells>
  <dataValidations>
    <dataValidation type="list" allowBlank="1" sqref="B8:B29">
      <formula1>'Agents Brainstorm'!$B$7:$B$16</formula1>
    </dataValidation>
    <dataValidation type="list" allowBlank="1" sqref="A8:A29">
      <formula1>"Origins,Factuals,Transformations,Experience,N=1,Other,N/A"</formula1>
    </dataValidation>
    <dataValidation type="list" allowBlank="1" sqref="D8:D29">
      <formula1>"Very important or essential,Somewhat important,Slightly important"</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8D8E"/>
    <outlinePr summaryBelow="0" summaryRight="0"/>
    <pageSetUpPr fitToPage="1"/>
  </sheetPr>
  <sheetViews>
    <sheetView workbookViewId="0"/>
  </sheetViews>
  <sheetFormatPr customHeight="1" defaultColWidth="14.43" defaultRowHeight="15.75"/>
  <cols>
    <col customWidth="1" min="1" max="1" width="65.14"/>
    <col customWidth="1" min="2" max="2" width="65.86"/>
    <col customWidth="1" min="3" max="3" width="42.71"/>
    <col customWidth="1" min="4" max="4" width="63.43"/>
  </cols>
  <sheetData>
    <row r="1" ht="34.5" customHeight="1">
      <c r="A1" s="1" t="s">
        <v>49</v>
      </c>
    </row>
    <row r="2" ht="69.75" customHeight="1">
      <c r="A2" s="31" t="s">
        <v>92</v>
      </c>
      <c r="B2" s="32"/>
      <c r="C2" s="32"/>
      <c r="D2" s="45"/>
    </row>
    <row r="3" ht="34.5" customHeight="1">
      <c r="A3" s="56" t="s">
        <v>51</v>
      </c>
      <c r="D3" s="4"/>
    </row>
    <row r="4" ht="114.0" customHeight="1">
      <c r="A4" s="57" t="s">
        <v>93</v>
      </c>
      <c r="B4" s="35" t="s">
        <v>94</v>
      </c>
      <c r="C4" s="58" t="s">
        <v>95</v>
      </c>
      <c r="D4" s="35" t="s">
        <v>96</v>
      </c>
    </row>
    <row r="5" ht="5.25" customHeight="1">
      <c r="A5" s="36"/>
      <c r="B5" s="36"/>
      <c r="C5" s="36"/>
      <c r="D5" s="36"/>
    </row>
    <row r="6" ht="42.0" customHeight="1">
      <c r="A6" s="59" t="s">
        <v>97</v>
      </c>
      <c r="B6" s="60" t="s">
        <v>98</v>
      </c>
      <c r="C6" s="60" t="s">
        <v>99</v>
      </c>
      <c r="D6" s="61" t="s">
        <v>84</v>
      </c>
    </row>
    <row r="7">
      <c r="A7" s="22" t="s">
        <v>100</v>
      </c>
      <c r="B7" s="22" t="s">
        <v>101</v>
      </c>
      <c r="D7" s="62" t="s">
        <v>102</v>
      </c>
    </row>
    <row r="8" ht="24.0" customHeight="1">
      <c r="A8" s="43" t="s">
        <v>103</v>
      </c>
      <c r="B8" s="43" t="s">
        <v>104</v>
      </c>
      <c r="C8" s="43"/>
      <c r="D8" s="42"/>
    </row>
    <row r="9" ht="24.0" customHeight="1">
      <c r="B9" s="43" t="s">
        <v>105</v>
      </c>
      <c r="C9" s="43"/>
      <c r="D9" s="42"/>
    </row>
    <row r="10" ht="24.0" customHeight="1">
      <c r="B10" s="43" t="s">
        <v>106</v>
      </c>
      <c r="C10" s="43"/>
      <c r="D10" s="42"/>
    </row>
    <row r="11" ht="24.0" customHeight="1">
      <c r="A11" s="43"/>
      <c r="B11" s="43" t="s">
        <v>104</v>
      </c>
      <c r="C11" s="43"/>
      <c r="D11" s="42"/>
    </row>
    <row r="12" ht="24.0" customHeight="1">
      <c r="B12" s="43" t="s">
        <v>105</v>
      </c>
      <c r="C12" s="43"/>
      <c r="D12" s="42"/>
    </row>
    <row r="13" ht="24.0" customHeight="1">
      <c r="B13" s="43" t="s">
        <v>106</v>
      </c>
      <c r="C13" s="43"/>
      <c r="D13" s="42"/>
    </row>
    <row r="14" ht="24.0" customHeight="1">
      <c r="A14" s="43"/>
      <c r="B14" s="43" t="s">
        <v>104</v>
      </c>
      <c r="C14" s="43"/>
      <c r="D14" s="55"/>
    </row>
    <row r="15" ht="24.0" customHeight="1">
      <c r="B15" s="43" t="s">
        <v>105</v>
      </c>
      <c r="C15" s="43"/>
      <c r="D15" s="55"/>
    </row>
    <row r="16" ht="24.0" customHeight="1">
      <c r="B16" s="43" t="s">
        <v>106</v>
      </c>
      <c r="C16" s="43"/>
      <c r="D16" s="55"/>
    </row>
    <row r="17" ht="24.0" customHeight="1">
      <c r="A17" s="43"/>
      <c r="B17" s="43" t="s">
        <v>104</v>
      </c>
      <c r="C17" s="43"/>
      <c r="D17" s="55"/>
    </row>
    <row r="18" ht="24.0" customHeight="1">
      <c r="B18" s="43" t="s">
        <v>105</v>
      </c>
      <c r="C18" s="43"/>
      <c r="D18" s="55"/>
    </row>
    <row r="19" ht="24.0" customHeight="1">
      <c r="B19" s="43" t="s">
        <v>106</v>
      </c>
      <c r="C19" s="43"/>
      <c r="D19" s="55"/>
    </row>
    <row r="20" ht="24.0" customHeight="1">
      <c r="A20" s="43"/>
      <c r="B20" s="43" t="s">
        <v>104</v>
      </c>
      <c r="C20" s="43"/>
      <c r="D20" s="55"/>
    </row>
    <row r="21" ht="24.0" customHeight="1">
      <c r="B21" s="43" t="s">
        <v>105</v>
      </c>
      <c r="C21" s="43"/>
      <c r="D21" s="55"/>
    </row>
    <row r="22" ht="24.0" customHeight="1">
      <c r="B22" s="43" t="s">
        <v>106</v>
      </c>
      <c r="C22" s="43"/>
      <c r="D22" s="55"/>
    </row>
    <row r="23" ht="24.0" customHeight="1">
      <c r="A23" s="43"/>
      <c r="B23" s="43" t="s">
        <v>104</v>
      </c>
      <c r="C23" s="43"/>
      <c r="D23" s="55"/>
    </row>
    <row r="24" ht="24.0" customHeight="1">
      <c r="B24" s="43" t="s">
        <v>105</v>
      </c>
      <c r="C24" s="43"/>
      <c r="D24" s="55"/>
    </row>
    <row r="25" ht="24.0" customHeight="1">
      <c r="B25" s="43" t="s">
        <v>106</v>
      </c>
      <c r="C25" s="43"/>
      <c r="D25" s="55"/>
    </row>
    <row r="26" ht="24.0" customHeight="1">
      <c r="A26" s="43"/>
      <c r="B26" s="43" t="s">
        <v>104</v>
      </c>
      <c r="C26" s="43"/>
      <c r="D26" s="55"/>
    </row>
    <row r="27" ht="24.0" customHeight="1">
      <c r="B27" s="43" t="s">
        <v>105</v>
      </c>
      <c r="C27" s="43"/>
      <c r="D27" s="55"/>
    </row>
    <row r="28" ht="24.0" customHeight="1">
      <c r="B28" s="43" t="s">
        <v>106</v>
      </c>
      <c r="C28" s="43"/>
      <c r="D28" s="55"/>
    </row>
    <row r="29" ht="24.0" customHeight="1">
      <c r="A29" s="43"/>
      <c r="B29" s="43" t="s">
        <v>104</v>
      </c>
      <c r="C29" s="43"/>
      <c r="D29" s="55"/>
    </row>
    <row r="30" ht="24.0" customHeight="1">
      <c r="B30" s="43" t="s">
        <v>105</v>
      </c>
      <c r="C30" s="43"/>
      <c r="D30" s="55"/>
    </row>
    <row r="31" ht="24.0" customHeight="1">
      <c r="B31" s="43" t="s">
        <v>106</v>
      </c>
      <c r="C31" s="43"/>
      <c r="D31" s="55"/>
    </row>
    <row r="32" ht="24.0" customHeight="1">
      <c r="A32" s="43"/>
      <c r="B32" s="43" t="s">
        <v>104</v>
      </c>
      <c r="C32" s="43"/>
      <c r="D32" s="55"/>
    </row>
    <row r="33" ht="24.0" customHeight="1">
      <c r="B33" s="43" t="s">
        <v>105</v>
      </c>
      <c r="C33" s="43"/>
      <c r="D33" s="55"/>
    </row>
    <row r="34" ht="24.0" customHeight="1">
      <c r="B34" s="43" t="s">
        <v>106</v>
      </c>
      <c r="C34" s="43"/>
      <c r="D34" s="55"/>
    </row>
    <row r="35" ht="24.0" customHeight="1">
      <c r="A35" s="43"/>
      <c r="B35" s="43" t="s">
        <v>104</v>
      </c>
      <c r="C35" s="43"/>
      <c r="D35" s="42"/>
    </row>
    <row r="36" ht="24.0" customHeight="1">
      <c r="B36" s="43" t="s">
        <v>105</v>
      </c>
      <c r="C36" s="43"/>
      <c r="D36" s="42"/>
    </row>
    <row r="37" ht="24.0" customHeight="1">
      <c r="B37" s="43" t="s">
        <v>106</v>
      </c>
      <c r="C37" s="43"/>
      <c r="D37" s="42"/>
    </row>
    <row r="38" ht="24.0" customHeight="1">
      <c r="A38" s="43"/>
      <c r="B38" s="43" t="s">
        <v>104</v>
      </c>
      <c r="C38" s="43"/>
      <c r="D38" s="42"/>
    </row>
    <row r="39" ht="24.0" customHeight="1">
      <c r="B39" s="43" t="s">
        <v>105</v>
      </c>
      <c r="C39" s="43"/>
      <c r="D39" s="42"/>
    </row>
    <row r="40" ht="24.0" customHeight="1">
      <c r="B40" s="43" t="s">
        <v>106</v>
      </c>
      <c r="C40" s="43"/>
      <c r="D40" s="42"/>
    </row>
    <row r="41" ht="24.0" customHeight="1">
      <c r="A41" s="63"/>
      <c r="B41" s="64" t="s">
        <v>104</v>
      </c>
      <c r="C41" s="64"/>
      <c r="D41" s="63"/>
    </row>
    <row r="42" ht="24.0" customHeight="1">
      <c r="B42" s="64" t="s">
        <v>105</v>
      </c>
      <c r="C42" s="64"/>
      <c r="D42" s="63"/>
    </row>
    <row r="43" ht="24.0" customHeight="1">
      <c r="B43" s="64" t="s">
        <v>106</v>
      </c>
      <c r="C43" s="64"/>
      <c r="D43" s="63"/>
    </row>
  </sheetData>
  <mergeCells count="16">
    <mergeCell ref="A1:D1"/>
    <mergeCell ref="A2:D2"/>
    <mergeCell ref="A3:D3"/>
    <mergeCell ref="B7:C7"/>
    <mergeCell ref="A8:A10"/>
    <mergeCell ref="A11:A13"/>
    <mergeCell ref="A14:A16"/>
    <mergeCell ref="A38:A40"/>
    <mergeCell ref="A41:A43"/>
    <mergeCell ref="A17:A19"/>
    <mergeCell ref="A20:A22"/>
    <mergeCell ref="A23:A25"/>
    <mergeCell ref="A26:A28"/>
    <mergeCell ref="A29:A31"/>
    <mergeCell ref="A32:A34"/>
    <mergeCell ref="A35:A37"/>
  </mergeCells>
  <dataValidations>
    <dataValidation type="list" allowBlank="1" sqref="D8:D43">
      <formula1>"Very important or essential,Somewhat important,Slightly important"</formula1>
    </dataValidation>
    <dataValidation type="list" allowBlank="1" sqref="C8:C43">
      <formula1>"Telescopic,Periscopic,Microscopic"</formula1>
    </dataValidation>
  </dataValidations>
  <printOptions gridLines="1" horizontalCentered="1"/>
  <pageMargins bottom="0.75" footer="0.0" header="0.0" left="0.7" right="0.7" top="0.75"/>
  <pageSetup fitToHeight="0"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EA0C"/>
    <outlinePr summaryBelow="0" summaryRight="0"/>
    <pageSetUpPr fitToPage="1"/>
  </sheetPr>
  <sheetViews>
    <sheetView workbookViewId="0"/>
  </sheetViews>
  <sheetFormatPr customHeight="1" defaultColWidth="14.43" defaultRowHeight="15.75"/>
  <cols>
    <col customWidth="1" min="1" max="1" width="54.57"/>
    <col customWidth="1" min="2" max="2" width="49.0"/>
    <col customWidth="1" min="3" max="5" width="71.14"/>
  </cols>
  <sheetData>
    <row r="1" ht="34.5" customHeight="1">
      <c r="A1" s="1" t="s">
        <v>107</v>
      </c>
    </row>
    <row r="2" ht="58.5" customHeight="1">
      <c r="A2" s="31" t="s">
        <v>108</v>
      </c>
      <c r="B2" s="32"/>
      <c r="C2" s="32"/>
      <c r="D2" s="32"/>
      <c r="E2" s="45"/>
    </row>
    <row r="3">
      <c r="A3" s="65" t="s">
        <v>51</v>
      </c>
      <c r="B3" s="57" t="s">
        <v>109</v>
      </c>
      <c r="C3" s="57" t="s">
        <v>110</v>
      </c>
      <c r="D3" s="57" t="s">
        <v>111</v>
      </c>
      <c r="E3" s="57"/>
    </row>
    <row r="4" ht="5.25" customHeight="1">
      <c r="A4" s="36"/>
      <c r="B4" s="36"/>
      <c r="C4" s="36"/>
      <c r="D4" s="36"/>
      <c r="E4" s="36"/>
    </row>
    <row r="5" ht="36.75" customHeight="1">
      <c r="A5" s="66" t="s">
        <v>112</v>
      </c>
      <c r="B5" s="67" t="s">
        <v>113</v>
      </c>
      <c r="C5" s="67" t="s">
        <v>114</v>
      </c>
      <c r="D5" s="67" t="s">
        <v>115</v>
      </c>
      <c r="E5" s="67" t="s">
        <v>116</v>
      </c>
    </row>
    <row r="6">
      <c r="A6" s="51" t="s">
        <v>117</v>
      </c>
      <c r="B6" s="51" t="s">
        <v>118</v>
      </c>
      <c r="C6" s="51" t="s">
        <v>119</v>
      </c>
      <c r="D6" s="51" t="s">
        <v>120</v>
      </c>
      <c r="E6" s="51"/>
    </row>
    <row r="7" ht="27.0" customHeight="1">
      <c r="A7" s="68" t="s">
        <v>121</v>
      </c>
      <c r="B7" s="69"/>
      <c r="C7" s="69"/>
      <c r="D7" s="69"/>
      <c r="E7" s="69"/>
    </row>
    <row r="8" ht="27.0" customHeight="1">
      <c r="A8" s="68" t="s">
        <v>122</v>
      </c>
      <c r="B8" s="69"/>
      <c r="C8" s="69"/>
      <c r="D8" s="69"/>
      <c r="E8" s="69"/>
    </row>
    <row r="9" ht="27.0" customHeight="1">
      <c r="A9" s="68" t="s">
        <v>123</v>
      </c>
      <c r="B9" s="69"/>
      <c r="C9" s="69"/>
      <c r="D9" s="69"/>
      <c r="E9" s="69"/>
    </row>
    <row r="10" ht="27.0" customHeight="1">
      <c r="A10" s="68" t="s">
        <v>124</v>
      </c>
      <c r="B10" s="69"/>
      <c r="C10" s="69"/>
      <c r="D10" s="69"/>
      <c r="E10" s="69"/>
    </row>
    <row r="11" ht="27.0" customHeight="1">
      <c r="A11" s="68" t="s">
        <v>125</v>
      </c>
      <c r="B11" s="69"/>
      <c r="C11" s="69"/>
      <c r="D11" s="69"/>
      <c r="E11" s="69"/>
    </row>
  </sheetData>
  <mergeCells count="2">
    <mergeCell ref="A1:E1"/>
    <mergeCell ref="A2:E2"/>
  </mergeCells>
  <conditionalFormatting sqref="E7:E11">
    <cfRule type="notContainsBlanks" dxfId="0" priority="1">
      <formula>LEN(TRIM(E7))&gt;0</formula>
    </cfRule>
  </conditionalFormatting>
  <dataValidations>
    <dataValidation type="list" allowBlank="1" sqref="B7:B11">
      <formula1>"Poor,Borderline,Average,Solid,Outstanding"</formula1>
    </dataValidation>
    <dataValidation type="list" allowBlank="1" sqref="C7:C11">
      <formula1>"1 (No Fluency),2 (Limited Fluency),3 (Average Fluency),4 (High Fluency),5 (Expert Fluency)"</formula1>
    </dataValidation>
    <dataValidation type="list" allowBlank="1" sqref="D7:D11">
      <formula1>"1 (No Expertise),2 (Novice),3 (Intermediate),4 (Professional),5 (Domain Expert)"</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EA0C"/>
    <outlinePr summaryBelow="0" summaryRight="0"/>
    <pageSetUpPr fitToPage="1"/>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19.71"/>
    <col customWidth="1" min="2" max="6" width="39.0"/>
  </cols>
  <sheetData>
    <row r="1" ht="34.5" customHeight="1">
      <c r="A1" s="70" t="s">
        <v>107</v>
      </c>
    </row>
    <row r="2" ht="58.5" customHeight="1">
      <c r="A2" s="71" t="s">
        <v>126</v>
      </c>
      <c r="B2" s="32"/>
      <c r="C2" s="32"/>
      <c r="D2" s="32"/>
      <c r="E2" s="32"/>
      <c r="F2" s="45"/>
    </row>
    <row r="3">
      <c r="A3" s="65" t="s">
        <v>51</v>
      </c>
      <c r="B3" s="72" t="s">
        <v>127</v>
      </c>
      <c r="C3" s="72" t="s">
        <v>128</v>
      </c>
      <c r="E3" s="73"/>
      <c r="F3" s="74" t="s">
        <v>129</v>
      </c>
    </row>
    <row r="4" ht="5.25" customHeight="1">
      <c r="A4" s="75"/>
      <c r="B4" s="75"/>
      <c r="C4" s="75"/>
      <c r="D4" s="75"/>
      <c r="E4" s="75"/>
      <c r="F4" s="75"/>
    </row>
    <row r="5" ht="36.75" customHeight="1">
      <c r="A5" s="76" t="s">
        <v>130</v>
      </c>
      <c r="B5" s="77" t="str">
        <f>'Agents Brainstorm'!B7</f>
        <v>Agent 1 (eg. ML developer)</v>
      </c>
      <c r="C5" s="77" t="str">
        <f>'Agents Brainstorm'!B8</f>
        <v>Agent 2</v>
      </c>
      <c r="D5" s="77" t="str">
        <f>'Agents Brainstorm'!B9</f>
        <v>Agent 3</v>
      </c>
      <c r="E5" s="77" t="str">
        <f>'Agents Brainstorm'!B10</f>
        <v>Agent 4</v>
      </c>
      <c r="F5" s="77" t="str">
        <f>'Agents Brainstorm'!B11</f>
        <v>Agent 5</v>
      </c>
    </row>
    <row r="6" ht="24.75" customHeight="1">
      <c r="A6" s="78">
        <v>1.0</v>
      </c>
      <c r="B6" s="42"/>
      <c r="C6" s="42"/>
      <c r="D6" s="42"/>
      <c r="E6" s="42"/>
      <c r="F6" s="42"/>
    </row>
    <row r="7" ht="24.75" customHeight="1">
      <c r="A7" s="78">
        <v>2.0</v>
      </c>
      <c r="B7" s="42"/>
      <c r="C7" s="42"/>
      <c r="D7" s="42"/>
      <c r="E7" s="42"/>
      <c r="F7" s="42"/>
    </row>
    <row r="8" ht="24.75" customHeight="1">
      <c r="A8" s="78">
        <v>3.0</v>
      </c>
      <c r="B8" s="42"/>
      <c r="C8" s="42"/>
      <c r="D8" s="42"/>
      <c r="E8" s="42"/>
      <c r="F8" s="42"/>
    </row>
    <row r="9" ht="24.75" customHeight="1">
      <c r="A9" s="78">
        <v>4.0</v>
      </c>
      <c r="B9" s="42"/>
      <c r="C9" s="42"/>
      <c r="D9" s="42"/>
      <c r="E9" s="42"/>
      <c r="F9" s="42"/>
    </row>
    <row r="10" ht="24.75" customHeight="1">
      <c r="A10" s="78">
        <v>5.0</v>
      </c>
      <c r="B10" s="42"/>
      <c r="C10" s="42"/>
      <c r="D10" s="42"/>
      <c r="E10" s="42"/>
      <c r="F10" s="42"/>
    </row>
    <row r="11" ht="9.0" customHeight="1">
      <c r="A11" s="79"/>
      <c r="B11" s="80"/>
      <c r="C11" s="80"/>
      <c r="D11" s="80"/>
      <c r="E11" s="80"/>
      <c r="F11" s="80"/>
    </row>
    <row r="12">
      <c r="A12" s="81"/>
      <c r="B12" s="82" t="s">
        <v>131</v>
      </c>
      <c r="C12" s="82" t="s">
        <v>131</v>
      </c>
      <c r="D12" s="82" t="s">
        <v>131</v>
      </c>
      <c r="E12" s="82" t="s">
        <v>131</v>
      </c>
      <c r="F12" s="82" t="s">
        <v>131</v>
      </c>
    </row>
    <row r="13">
      <c r="A13" s="83" t="s">
        <v>132</v>
      </c>
      <c r="B13" s="84" t="str">
        <f>IFERROR(__xludf.DUMMYFUNCTION("ifna(sort(filter('Input Dimensions Worksheet'!$A7:$A11,countif(B6:B10,'Input Dimensions Worksheet'!$A7:$A11)=0)))"),"Accountability")</f>
        <v>Accountability</v>
      </c>
      <c r="C13" s="84" t="str">
        <f>IFERROR(__xludf.DUMMYFUNCTION("ifna(sort(filter('Input Dimensions Worksheet'!$A7:$A11,countif(C6:C10,'Input Dimensions Worksheet'!$A7:$A11)=0)))"),"Accountability")</f>
        <v>Accountability</v>
      </c>
      <c r="D13" s="84" t="str">
        <f>IFERROR(__xludf.DUMMYFUNCTION("ifna(sort(filter('Input Dimensions Worksheet'!$A7:$A11,countif(D6:D10,'Input Dimensions Worksheet'!$A7:$A11)=0)))"),"Accountability")</f>
        <v>Accountability</v>
      </c>
      <c r="E13" s="84" t="str">
        <f>IFERROR(__xludf.DUMMYFUNCTION("ifna(sort(filter('Input Dimensions Worksheet'!$A7:$A11,countif(E6:E10,'Input Dimensions Worksheet'!$A7:$A11)=0)))"),"Accountability")</f>
        <v>Accountability</v>
      </c>
      <c r="F13" s="84" t="str">
        <f>IFERROR(__xludf.DUMMYFUNCTION("ifna(sort(filter('Input Dimensions Worksheet'!$A7:$A11,countif(F6:F10,'Input Dimensions Worksheet'!$A7:$A11)=0)))"),"Accountability")</f>
        <v>Accountability</v>
      </c>
    </row>
    <row r="14">
      <c r="B14" s="84" t="str">
        <f>IFERROR(__xludf.DUMMYFUNCTION("""COMPUTED_VALUE"""),"Impact &amp; Consequences")</f>
        <v>Impact &amp; Consequences</v>
      </c>
      <c r="C14" s="84" t="str">
        <f>IFERROR(__xludf.DUMMYFUNCTION("""COMPUTED_VALUE"""),"Impact &amp; Consequences")</f>
        <v>Impact &amp; Consequences</v>
      </c>
      <c r="D14" s="84" t="str">
        <f>IFERROR(__xludf.DUMMYFUNCTION("""COMPUTED_VALUE"""),"Impact &amp; Consequences")</f>
        <v>Impact &amp; Consequences</v>
      </c>
      <c r="E14" s="84" t="str">
        <f>IFERROR(__xludf.DUMMYFUNCTION("""COMPUTED_VALUE"""),"Impact &amp; Consequences")</f>
        <v>Impact &amp; Consequences</v>
      </c>
      <c r="F14" s="84" t="str">
        <f>IFERROR(__xludf.DUMMYFUNCTION("""COMPUTED_VALUE"""),"Impact &amp; Consequences")</f>
        <v>Impact &amp; Consequences</v>
      </c>
    </row>
    <row r="15">
      <c r="B15" s="84" t="str">
        <f>IFERROR(__xludf.DUMMYFUNCTION("""COMPUTED_VALUE"""),"Quality")</f>
        <v>Quality</v>
      </c>
      <c r="C15" s="84" t="str">
        <f>IFERROR(__xludf.DUMMYFUNCTION("""COMPUTED_VALUE"""),"Quality")</f>
        <v>Quality</v>
      </c>
      <c r="D15" s="84" t="str">
        <f>IFERROR(__xludf.DUMMYFUNCTION("""COMPUTED_VALUE"""),"Quality")</f>
        <v>Quality</v>
      </c>
      <c r="E15" s="84" t="str">
        <f>IFERROR(__xludf.DUMMYFUNCTION("""COMPUTED_VALUE"""),"Quality")</f>
        <v>Quality</v>
      </c>
      <c r="F15" s="84" t="str">
        <f>IFERROR(__xludf.DUMMYFUNCTION("""COMPUTED_VALUE"""),"Quality")</f>
        <v>Quality</v>
      </c>
    </row>
    <row r="16">
      <c r="B16" s="84" t="str">
        <f>IFERROR(__xludf.DUMMYFUNCTION("""COMPUTED_VALUE"""),"Risk &amp; Recommendations")</f>
        <v>Risk &amp; Recommendations</v>
      </c>
      <c r="C16" s="84" t="str">
        <f>IFERROR(__xludf.DUMMYFUNCTION("""COMPUTED_VALUE"""),"Risk &amp; Recommendations")</f>
        <v>Risk &amp; Recommendations</v>
      </c>
      <c r="D16" s="84" t="str">
        <f>IFERROR(__xludf.DUMMYFUNCTION("""COMPUTED_VALUE"""),"Risk &amp; Recommendations")</f>
        <v>Risk &amp; Recommendations</v>
      </c>
      <c r="E16" s="84" t="str">
        <f>IFERROR(__xludf.DUMMYFUNCTION("""COMPUTED_VALUE"""),"Risk &amp; Recommendations")</f>
        <v>Risk &amp; Recommendations</v>
      </c>
      <c r="F16" s="84" t="str">
        <f>IFERROR(__xludf.DUMMYFUNCTION("""COMPUTED_VALUE"""),"Risk &amp; Recommendations")</f>
        <v>Risk &amp; Recommendations</v>
      </c>
    </row>
    <row r="17">
      <c r="A17" s="81"/>
      <c r="B17" s="84" t="str">
        <f>IFERROR(__xludf.DUMMYFUNCTION("""COMPUTED_VALUE"""),"Use &amp; Utility")</f>
        <v>Use &amp; Utility</v>
      </c>
      <c r="C17" s="84" t="str">
        <f>IFERROR(__xludf.DUMMYFUNCTION("""COMPUTED_VALUE"""),"Use &amp; Utility")</f>
        <v>Use &amp; Utility</v>
      </c>
      <c r="D17" s="84" t="str">
        <f>IFERROR(__xludf.DUMMYFUNCTION("""COMPUTED_VALUE"""),"Use &amp; Utility")</f>
        <v>Use &amp; Utility</v>
      </c>
      <c r="E17" s="84" t="str">
        <f>IFERROR(__xludf.DUMMYFUNCTION("""COMPUTED_VALUE"""),"Use &amp; Utility")</f>
        <v>Use &amp; Utility</v>
      </c>
      <c r="F17" s="84" t="str">
        <f>IFERROR(__xludf.DUMMYFUNCTION("""COMPUTED_VALUE"""),"Use &amp; Utility")</f>
        <v>Use &amp; Utility</v>
      </c>
    </row>
    <row r="18">
      <c r="A18" s="81"/>
      <c r="B18" s="84"/>
      <c r="C18" s="84"/>
      <c r="D18" s="84"/>
      <c r="E18" s="84"/>
      <c r="F18" s="84"/>
    </row>
  </sheetData>
  <mergeCells count="3">
    <mergeCell ref="A1:F1"/>
    <mergeCell ref="A2:F2"/>
    <mergeCell ref="A13:A16"/>
  </mergeCells>
  <conditionalFormatting sqref="B11:B18 F11:F18 C12:C18 D12:E13">
    <cfRule type="cellIs" dxfId="0" priority="1" operator="equal">
      <formula>"Done!"</formula>
    </cfRule>
  </conditionalFormatting>
  <conditionalFormatting sqref="B11:B18 F11:F18 C12:C18 D12:E13">
    <cfRule type="containsText" dxfId="1" priority="2" operator="containsText" text="Please">
      <formula>NOT(ISERROR(SEARCH(("Please"),(B11))))</formula>
    </cfRule>
  </conditionalFormatting>
  <dataValidations>
    <dataValidation type="list" allowBlank="1" sqref="B6:F10">
      <formula1>'Input Dimensions Worksheet'!$A$7:$A$11</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pageSetUpPr fitToPage="1"/>
  </sheetPr>
  <sheetViews>
    <sheetView showGridLines="0" workbookViewId="0"/>
  </sheetViews>
  <sheetFormatPr customHeight="1" defaultColWidth="14.43" defaultRowHeight="15.75"/>
  <cols>
    <col customWidth="1" min="1" max="1" width="28.29"/>
    <col customWidth="1" min="2" max="2" width="33.43"/>
    <col customWidth="1" min="3" max="3" width="16.0"/>
    <col customWidth="1" min="4" max="4" width="6.29"/>
    <col customWidth="1" min="5" max="5" width="16.0"/>
    <col customWidth="1" min="6" max="6" width="6.29"/>
    <col customWidth="1" min="7" max="7" width="16.0"/>
    <col customWidth="1" min="8" max="8" width="6.29"/>
    <col customWidth="1" min="9" max="9" width="16.0"/>
    <col customWidth="1" min="10" max="10" width="6.29"/>
    <col customWidth="1" min="11" max="11" width="16.0"/>
    <col customWidth="1" min="12" max="12" width="6.29"/>
  </cols>
  <sheetData>
    <row r="1" ht="34.5" customHeight="1">
      <c r="A1" s="1" t="s">
        <v>107</v>
      </c>
    </row>
    <row r="2" ht="60.75" customHeight="1">
      <c r="A2" s="31" t="s">
        <v>133</v>
      </c>
      <c r="B2" s="32"/>
      <c r="C2" s="32"/>
      <c r="D2" s="32"/>
      <c r="E2" s="45"/>
      <c r="F2" s="85"/>
      <c r="G2" s="86"/>
      <c r="H2" s="85"/>
      <c r="I2" s="86"/>
      <c r="J2" s="85"/>
      <c r="K2" s="86"/>
      <c r="L2" s="85"/>
    </row>
    <row r="3" ht="5.25" customHeight="1">
      <c r="A3" s="36"/>
      <c r="B3" s="36"/>
      <c r="C3" s="36"/>
      <c r="D3" s="87"/>
      <c r="E3" s="36"/>
      <c r="F3" s="87"/>
      <c r="G3" s="36"/>
      <c r="H3" s="87"/>
      <c r="I3" s="36"/>
      <c r="J3" s="87"/>
      <c r="K3" s="36"/>
      <c r="L3" s="87"/>
    </row>
    <row r="4" ht="36.75" customHeight="1">
      <c r="A4" s="88" t="s">
        <v>134</v>
      </c>
    </row>
    <row r="5" ht="111.0" customHeight="1">
      <c r="A5" s="89" t="s">
        <v>135</v>
      </c>
      <c r="C5" s="90" t="str">
        <f>'Agents Brainstorm'!B7</f>
        <v>Agent 1 (eg. ML developer)</v>
      </c>
      <c r="E5" s="90" t="str">
        <f>'Agents Brainstorm'!B8</f>
        <v>Agent 2</v>
      </c>
      <c r="G5" s="90" t="str">
        <f>'Agents Brainstorm'!B9</f>
        <v>Agent 3</v>
      </c>
      <c r="I5" s="90" t="str">
        <f>'Agents Brainstorm'!B10</f>
        <v>Agent 4</v>
      </c>
      <c r="K5" s="90" t="str">
        <f>'Agents Brainstorm'!B11</f>
        <v>Agent 5</v>
      </c>
    </row>
    <row r="6" ht="36.75" customHeight="1">
      <c r="A6" s="91"/>
      <c r="B6" s="92" t="s">
        <v>136</v>
      </c>
      <c r="C6" s="93" t="str">
        <f>left('Agents Brainstorm'!C7, 1)</f>
        <v/>
      </c>
      <c r="D6" s="94"/>
      <c r="E6" s="93" t="str">
        <f>left('Agents Brainstorm'!C8, 1)</f>
        <v/>
      </c>
      <c r="F6" s="94"/>
      <c r="G6" s="93" t="str">
        <f>left('Agents Brainstorm'!C9, 1)</f>
        <v/>
      </c>
      <c r="H6" s="94"/>
      <c r="I6" s="93" t="str">
        <f>left('Agents Brainstorm'!C10, 1)</f>
        <v/>
      </c>
      <c r="J6" s="94"/>
      <c r="K6" s="93" t="str">
        <f>left('Agents Brainstorm'!C11, 1)</f>
        <v/>
      </c>
      <c r="L6" s="94"/>
    </row>
    <row r="7" ht="21.0" customHeight="1">
      <c r="A7" s="95" t="s">
        <v>137</v>
      </c>
      <c r="B7" s="96" t="str">
        <f>'Input Dimensions Worksheet'!A7</f>
        <v>Accountability</v>
      </c>
      <c r="C7" s="97" t="str">
        <f>ifna(LEFT(VLOOKUP($B7,'Input Dimensions Worksheet'!$A$7:$C$11, 3), 1))</f>
        <v/>
      </c>
      <c r="D7" s="98" t="str">
        <f t="shared" ref="D7:D11" si="1">if(C7&gt;C$6, "👎", if(C7&lt;C$6, "👍", "🤔"))</f>
        <v>🤔</v>
      </c>
      <c r="E7" s="97" t="str">
        <f>ifna(LEFT(VLOOKUP($B7,'Input Dimensions Worksheet'!$A$7:$C$11, 3), 1))</f>
        <v/>
      </c>
      <c r="F7" s="98" t="str">
        <f t="shared" ref="F7:F11" si="2">if(E7&gt;E$6, "👎", if(E7&lt;E$6, "👍", "🤔"))</f>
        <v>🤔</v>
      </c>
      <c r="G7" s="97" t="str">
        <f>ifna(LEFT(VLOOKUP($B7,'Input Dimensions Worksheet'!$A$7:$C$11, 3), 1))</f>
        <v/>
      </c>
      <c r="H7" s="98" t="str">
        <f t="shared" ref="H7:H11" si="3">if(G7&gt;G$6, "👎", if(G7&lt;G$6, "👍", "🤔"))</f>
        <v>🤔</v>
      </c>
      <c r="I7" s="97" t="str">
        <f>ifna(LEFT(VLOOKUP($B7,'Input Dimensions Worksheet'!$A$7:$C$11, 3), 1))</f>
        <v/>
      </c>
      <c r="J7" s="98" t="str">
        <f t="shared" ref="J7:J11" si="4">if(I7&gt;I$6, "👎", if(I7&lt;I$6, "👍", "🤔"))</f>
        <v>🤔</v>
      </c>
      <c r="K7" s="97" t="str">
        <f>ifna(LEFT(VLOOKUP($B7,'Input Dimensions Worksheet'!$A$7:$C$11, 3), 1))</f>
        <v/>
      </c>
      <c r="L7" s="98" t="str">
        <f t="shared" ref="L7:L11" si="5">if(K7&gt;K$6, "👎", if(K7&lt;K$6, "👍", "🤔"))</f>
        <v>🤔</v>
      </c>
    </row>
    <row r="8" ht="21.0" customHeight="1">
      <c r="B8" s="96" t="str">
        <f>'Input Dimensions Worksheet'!A8</f>
        <v>Impact &amp; Consequences</v>
      </c>
      <c r="C8" s="97" t="str">
        <f>ifna(LEFT(VLOOKUP($B8,'Input Dimensions Worksheet'!$A$7:$C$11, 3), 1))</f>
        <v/>
      </c>
      <c r="D8" s="98" t="str">
        <f t="shared" si="1"/>
        <v>🤔</v>
      </c>
      <c r="E8" s="97" t="str">
        <f>ifna(LEFT(VLOOKUP($B8,'Input Dimensions Worksheet'!$A$7:$C$11, 3), 1))</f>
        <v/>
      </c>
      <c r="F8" s="98" t="str">
        <f t="shared" si="2"/>
        <v>🤔</v>
      </c>
      <c r="G8" s="97" t="str">
        <f>ifna(LEFT(VLOOKUP($B8,'Input Dimensions Worksheet'!$A$7:$C$11, 3), 1))</f>
        <v/>
      </c>
      <c r="H8" s="98" t="str">
        <f t="shared" si="3"/>
        <v>🤔</v>
      </c>
      <c r="I8" s="97" t="str">
        <f>ifna(LEFT(VLOOKUP($B8,'Input Dimensions Worksheet'!$A$7:$C$11, 3), 1))</f>
        <v/>
      </c>
      <c r="J8" s="98" t="str">
        <f t="shared" si="4"/>
        <v>🤔</v>
      </c>
      <c r="K8" s="97" t="str">
        <f>ifna(LEFT(VLOOKUP($B8,'Input Dimensions Worksheet'!$A$7:$C$11, 3), 1))</f>
        <v/>
      </c>
      <c r="L8" s="98" t="str">
        <f t="shared" si="5"/>
        <v>🤔</v>
      </c>
    </row>
    <row r="9" ht="21.0" customHeight="1">
      <c r="B9" s="96" t="str">
        <f>'Input Dimensions Worksheet'!A9</f>
        <v>Quality</v>
      </c>
      <c r="C9" s="97" t="str">
        <f>ifna(LEFT(VLOOKUP($B9,'Input Dimensions Worksheet'!$A$7:$C$11, 3), 1))</f>
        <v/>
      </c>
      <c r="D9" s="98" t="str">
        <f t="shared" si="1"/>
        <v>🤔</v>
      </c>
      <c r="E9" s="97" t="str">
        <f>ifna(LEFT(VLOOKUP($B9,'Input Dimensions Worksheet'!$A$7:$C$11, 3), 1))</f>
        <v/>
      </c>
      <c r="F9" s="98" t="str">
        <f t="shared" si="2"/>
        <v>🤔</v>
      </c>
      <c r="G9" s="97" t="str">
        <f>ifna(LEFT(VLOOKUP($B9,'Input Dimensions Worksheet'!$A$7:$C$11, 3), 1))</f>
        <v/>
      </c>
      <c r="H9" s="98" t="str">
        <f t="shared" si="3"/>
        <v>🤔</v>
      </c>
      <c r="I9" s="97" t="str">
        <f>ifna(LEFT(VLOOKUP($B9,'Input Dimensions Worksheet'!$A$7:$C$11, 3), 1))</f>
        <v/>
      </c>
      <c r="J9" s="98" t="str">
        <f t="shared" si="4"/>
        <v>🤔</v>
      </c>
      <c r="K9" s="97" t="str">
        <f>ifna(LEFT(VLOOKUP($B9,'Input Dimensions Worksheet'!$A$7:$C$11, 3), 1))</f>
        <v/>
      </c>
      <c r="L9" s="98" t="str">
        <f t="shared" si="5"/>
        <v>🤔</v>
      </c>
    </row>
    <row r="10" ht="21.0" customHeight="1">
      <c r="B10" s="96" t="str">
        <f>'Input Dimensions Worksheet'!A10</f>
        <v>Risk &amp; Recommendations</v>
      </c>
      <c r="C10" s="97" t="str">
        <f>ifna(LEFT(VLOOKUP($B10,'Input Dimensions Worksheet'!$A$7:$C$11, 3), 1))</f>
        <v/>
      </c>
      <c r="D10" s="98" t="str">
        <f t="shared" si="1"/>
        <v>🤔</v>
      </c>
      <c r="E10" s="97" t="str">
        <f>ifna(LEFT(VLOOKUP($B10,'Input Dimensions Worksheet'!$A$7:$C$11, 3), 1))</f>
        <v/>
      </c>
      <c r="F10" s="98" t="str">
        <f t="shared" si="2"/>
        <v>🤔</v>
      </c>
      <c r="G10" s="97" t="str">
        <f>ifna(LEFT(VLOOKUP($B10,'Input Dimensions Worksheet'!$A$7:$C$11, 3), 1))</f>
        <v/>
      </c>
      <c r="H10" s="98" t="str">
        <f t="shared" si="3"/>
        <v>🤔</v>
      </c>
      <c r="I10" s="97" t="str">
        <f>ifna(LEFT(VLOOKUP($B10,'Input Dimensions Worksheet'!$A$7:$C$11, 3), 1))</f>
        <v/>
      </c>
      <c r="J10" s="98" t="str">
        <f t="shared" si="4"/>
        <v>🤔</v>
      </c>
      <c r="K10" s="97" t="str">
        <f>ifna(LEFT(VLOOKUP($B10,'Input Dimensions Worksheet'!$A$7:$C$11, 3), 1))</f>
        <v/>
      </c>
      <c r="L10" s="98" t="str">
        <f t="shared" si="5"/>
        <v>🤔</v>
      </c>
    </row>
    <row r="11" ht="21.0" customHeight="1">
      <c r="B11" s="96" t="str">
        <f>'Input Dimensions Worksheet'!A11</f>
        <v>Use &amp; Utility</v>
      </c>
      <c r="C11" s="97" t="str">
        <f>ifna(LEFT(VLOOKUP($B11,'Input Dimensions Worksheet'!$A$7:$C$11, 3), 1))</f>
        <v/>
      </c>
      <c r="D11" s="98" t="str">
        <f t="shared" si="1"/>
        <v>🤔</v>
      </c>
      <c r="E11" s="97" t="str">
        <f>ifna(LEFT(VLOOKUP($B11,'Input Dimensions Worksheet'!$A$7:$C$11, 3), 1))</f>
        <v/>
      </c>
      <c r="F11" s="98" t="str">
        <f t="shared" si="2"/>
        <v>🤔</v>
      </c>
      <c r="G11" s="97" t="str">
        <f>ifna(LEFT(VLOOKUP($B11,'Input Dimensions Worksheet'!$A$7:$C$11, 3), 1))</f>
        <v/>
      </c>
      <c r="H11" s="98" t="str">
        <f t="shared" si="3"/>
        <v>🤔</v>
      </c>
      <c r="I11" s="97" t="str">
        <f>ifna(LEFT(VLOOKUP($B11,'Input Dimensions Worksheet'!$A$7:$C$11, 3), 1))</f>
        <v/>
      </c>
      <c r="J11" s="98" t="str">
        <f t="shared" si="4"/>
        <v>🤔</v>
      </c>
      <c r="K11" s="97" t="str">
        <f>ifna(LEFT(VLOOKUP($B11,'Input Dimensions Worksheet'!$A$7:$C$11, 3), 1))</f>
        <v/>
      </c>
      <c r="L11" s="98" t="str">
        <f t="shared" si="5"/>
        <v>🤔</v>
      </c>
    </row>
    <row r="12" ht="5.25" customHeight="1">
      <c r="A12" s="36"/>
      <c r="B12" s="36"/>
      <c r="C12" s="36"/>
      <c r="D12" s="87"/>
      <c r="E12" s="36"/>
      <c r="F12" s="87"/>
      <c r="G12" s="36"/>
      <c r="H12" s="87"/>
      <c r="I12" s="36"/>
      <c r="J12" s="87"/>
      <c r="K12" s="36"/>
      <c r="L12" s="87"/>
    </row>
    <row r="13" ht="36.75" customHeight="1">
      <c r="A13" s="88" t="s">
        <v>134</v>
      </c>
    </row>
    <row r="14" ht="111.0" customHeight="1">
      <c r="A14" s="89" t="s">
        <v>135</v>
      </c>
      <c r="C14" s="90" t="str">
        <f>'Agents Brainstorm'!B7</f>
        <v>Agent 1 (eg. ML developer)</v>
      </c>
      <c r="E14" s="90" t="str">
        <f>'Agents Brainstorm'!B8</f>
        <v>Agent 2</v>
      </c>
      <c r="G14" s="90" t="str">
        <f>'Agents Brainstorm'!B9</f>
        <v>Agent 3</v>
      </c>
      <c r="I14" s="90" t="str">
        <f>'Agents Brainstorm'!B10</f>
        <v>Agent 4</v>
      </c>
      <c r="K14" s="90" t="str">
        <f>'Agents Brainstorm'!B11</f>
        <v>Agent 5</v>
      </c>
    </row>
    <row r="15" ht="36.75" customHeight="1">
      <c r="A15" s="91"/>
      <c r="B15" s="92" t="s">
        <v>136</v>
      </c>
      <c r="C15" s="93" t="str">
        <f>left('Agents Brainstorm'!D7, 1)</f>
        <v/>
      </c>
      <c r="D15" s="94"/>
      <c r="E15" s="93" t="str">
        <f>left('Agents Brainstorm'!D8, 1)</f>
        <v/>
      </c>
      <c r="F15" s="94"/>
      <c r="G15" s="93" t="str">
        <f>left('Agents Brainstorm'!D9, 1)</f>
        <v/>
      </c>
      <c r="H15" s="94"/>
      <c r="I15" s="93" t="str">
        <f>left('Agents Brainstorm'!D10, 1)</f>
        <v/>
      </c>
      <c r="J15" s="94"/>
      <c r="K15" s="93" t="str">
        <f>left('Agents Brainstorm'!D11, 1)</f>
        <v/>
      </c>
      <c r="L15" s="94"/>
    </row>
    <row r="16" ht="21.0" customHeight="1">
      <c r="A16" s="95" t="s">
        <v>137</v>
      </c>
      <c r="B16" s="96" t="str">
        <f>'Input Dimensions Worksheet'!A7</f>
        <v>Accountability</v>
      </c>
      <c r="C16" s="97" t="str">
        <f>ifna(LEFT(VLOOKUP($B16,'Input Dimensions Worksheet'!$A$7:$D$11, 4, 1)))</f>
        <v/>
      </c>
      <c r="D16" s="98" t="str">
        <f t="shared" ref="D16:D20" si="6">if(C16&gt;C$6, "👎", if(C16&lt;C$6, "👍", "🤔"))</f>
        <v>🤔</v>
      </c>
      <c r="E16" s="97" t="str">
        <f>ifna(LEFT(VLOOKUP($B16,'Input Dimensions Worksheet'!$A$7:$D$11, 4), 1))</f>
        <v/>
      </c>
      <c r="F16" s="98" t="str">
        <f t="shared" ref="F16:F20" si="7">if(E16&gt;E$6, "👎", if(E16&lt;E$6, "👍", "🤔"))</f>
        <v>🤔</v>
      </c>
      <c r="G16" s="97" t="str">
        <f>ifna(LEFT(VLOOKUP($B16,'Input Dimensions Worksheet'!$A$7:$D$11, 4), 1))</f>
        <v/>
      </c>
      <c r="H16" s="98" t="str">
        <f t="shared" ref="H16:H20" si="8">if(G16&gt;G$6, "👎", if(G16&lt;G$6, "👍", "🤔"))</f>
        <v>🤔</v>
      </c>
      <c r="I16" s="97" t="str">
        <f>ifna(LEFT(VLOOKUP($B16,'Input Dimensions Worksheet'!$A$7:$D$11, 4), 1))</f>
        <v/>
      </c>
      <c r="J16" s="98" t="str">
        <f t="shared" ref="J16:J20" si="9">if(I16&gt;I$6, "👎", if(I16&lt;I$6, "👍", "🤔"))</f>
        <v>🤔</v>
      </c>
      <c r="K16" s="97" t="str">
        <f>ifna(LEFT(VLOOKUP($B16,'Input Dimensions Worksheet'!$A$7:$D$11, 4), 1))</f>
        <v/>
      </c>
      <c r="L16" s="98" t="str">
        <f t="shared" ref="L16:L20" si="10">if(K16&gt;K$6, "👎", if(K16&lt;K$6, "👍", "🤔"))</f>
        <v>🤔</v>
      </c>
    </row>
    <row r="17" ht="21.0" customHeight="1">
      <c r="B17" s="96" t="str">
        <f>'Input Dimensions Worksheet'!A8</f>
        <v>Impact &amp; Consequences</v>
      </c>
      <c r="C17" s="97" t="str">
        <f>ifna(LEFT(VLOOKUP($B17,'Input Dimensions Worksheet'!$A$7:$D$11, 4, 1)))</f>
        <v/>
      </c>
      <c r="D17" s="98" t="str">
        <f t="shared" si="6"/>
        <v>🤔</v>
      </c>
      <c r="E17" s="97" t="str">
        <f>ifna(LEFT(VLOOKUP($B17,'Input Dimensions Worksheet'!$A$7:$D$11, 4), 1))</f>
        <v/>
      </c>
      <c r="F17" s="98" t="str">
        <f t="shared" si="7"/>
        <v>🤔</v>
      </c>
      <c r="G17" s="97" t="str">
        <f>ifna(LEFT(VLOOKUP($B17,'Input Dimensions Worksheet'!$A$7:$D$11, 4), 1))</f>
        <v/>
      </c>
      <c r="H17" s="98" t="str">
        <f t="shared" si="8"/>
        <v>🤔</v>
      </c>
      <c r="I17" s="97" t="str">
        <f>ifna(LEFT(VLOOKUP($B17,'Input Dimensions Worksheet'!$A$7:$D$11, 4), 1))</f>
        <v/>
      </c>
      <c r="J17" s="98" t="str">
        <f t="shared" si="9"/>
        <v>🤔</v>
      </c>
      <c r="K17" s="97" t="str">
        <f>ifna(LEFT(VLOOKUP($B17,'Input Dimensions Worksheet'!$A$7:$D$11, 4), 1))</f>
        <v/>
      </c>
      <c r="L17" s="98" t="str">
        <f t="shared" si="10"/>
        <v>🤔</v>
      </c>
    </row>
    <row r="18" ht="21.0" customHeight="1">
      <c r="B18" s="96" t="str">
        <f>'Input Dimensions Worksheet'!A9</f>
        <v>Quality</v>
      </c>
      <c r="C18" s="97" t="str">
        <f>ifna(LEFT(VLOOKUP($B18,'Input Dimensions Worksheet'!$A$7:$D$11, 4, 1)))</f>
        <v/>
      </c>
      <c r="D18" s="98" t="str">
        <f t="shared" si="6"/>
        <v>🤔</v>
      </c>
      <c r="E18" s="97" t="str">
        <f>ifna(LEFT(VLOOKUP($B18,'Input Dimensions Worksheet'!$A$7:$D$11, 4), 1))</f>
        <v/>
      </c>
      <c r="F18" s="98" t="str">
        <f t="shared" si="7"/>
        <v>🤔</v>
      </c>
      <c r="G18" s="97" t="str">
        <f>ifna(LEFT(VLOOKUP($B18,'Input Dimensions Worksheet'!$A$7:$D$11, 4), 1))</f>
        <v/>
      </c>
      <c r="H18" s="98" t="str">
        <f t="shared" si="8"/>
        <v>🤔</v>
      </c>
      <c r="I18" s="97" t="str">
        <f>ifna(LEFT(VLOOKUP($B18,'Input Dimensions Worksheet'!$A$7:$D$11, 4), 1))</f>
        <v/>
      </c>
      <c r="J18" s="98" t="str">
        <f t="shared" si="9"/>
        <v>🤔</v>
      </c>
      <c r="K18" s="97" t="str">
        <f>ifna(LEFT(VLOOKUP($B18,'Input Dimensions Worksheet'!$A$7:$D$11, 4), 1))</f>
        <v/>
      </c>
      <c r="L18" s="98" t="str">
        <f t="shared" si="10"/>
        <v>🤔</v>
      </c>
    </row>
    <row r="19" ht="21.0" customHeight="1">
      <c r="B19" s="96" t="str">
        <f>'Input Dimensions Worksheet'!A10</f>
        <v>Risk &amp; Recommendations</v>
      </c>
      <c r="C19" s="97" t="str">
        <f>ifna(LEFT(VLOOKUP($B19,'Input Dimensions Worksheet'!$A$7:$D$11, 4, 1)))</f>
        <v/>
      </c>
      <c r="D19" s="98" t="str">
        <f t="shared" si="6"/>
        <v>🤔</v>
      </c>
      <c r="E19" s="97" t="str">
        <f>ifna(LEFT(VLOOKUP($B19,'Input Dimensions Worksheet'!$A$7:$D$11, 4), 1))</f>
        <v/>
      </c>
      <c r="F19" s="98" t="str">
        <f t="shared" si="7"/>
        <v>🤔</v>
      </c>
      <c r="G19" s="97" t="str">
        <f>ifna(LEFT(VLOOKUP($B19,'Input Dimensions Worksheet'!$A$7:$D$11, 4), 1))</f>
        <v/>
      </c>
      <c r="H19" s="98" t="str">
        <f t="shared" si="8"/>
        <v>🤔</v>
      </c>
      <c r="I19" s="97" t="str">
        <f>ifna(LEFT(VLOOKUP($B19,'Input Dimensions Worksheet'!$A$7:$D$11, 4), 1))</f>
        <v/>
      </c>
      <c r="J19" s="98" t="str">
        <f t="shared" si="9"/>
        <v>🤔</v>
      </c>
      <c r="K19" s="97" t="str">
        <f>ifna(LEFT(VLOOKUP($B19,'Input Dimensions Worksheet'!$A$7:$D$11, 4), 1))</f>
        <v/>
      </c>
      <c r="L19" s="98" t="str">
        <f t="shared" si="10"/>
        <v>🤔</v>
      </c>
    </row>
    <row r="20" ht="21.0" customHeight="1">
      <c r="B20" s="96" t="str">
        <f>'Input Dimensions Worksheet'!A11</f>
        <v>Use &amp; Utility</v>
      </c>
      <c r="C20" s="97" t="str">
        <f>ifna(LEFT(VLOOKUP($B20,'Input Dimensions Worksheet'!$A$7:$D$11, 4, 1)))</f>
        <v/>
      </c>
      <c r="D20" s="98" t="str">
        <f t="shared" si="6"/>
        <v>🤔</v>
      </c>
      <c r="E20" s="97" t="str">
        <f>ifna(LEFT(VLOOKUP($B20,'Input Dimensions Worksheet'!$A$7:$D$11, 4), 1))</f>
        <v/>
      </c>
      <c r="F20" s="98" t="str">
        <f t="shared" si="7"/>
        <v>🤔</v>
      </c>
      <c r="G20" s="97" t="str">
        <f>ifna(LEFT(VLOOKUP($B20,'Input Dimensions Worksheet'!$A$7:$D$11, 4), 1))</f>
        <v/>
      </c>
      <c r="H20" s="98" t="str">
        <f t="shared" si="8"/>
        <v>🤔</v>
      </c>
      <c r="I20" s="97" t="str">
        <f>ifna(LEFT(VLOOKUP($B20,'Input Dimensions Worksheet'!$A$7:$D$11, 4), 1))</f>
        <v/>
      </c>
      <c r="J20" s="98" t="str">
        <f t="shared" si="9"/>
        <v>🤔</v>
      </c>
      <c r="K20" s="97" t="str">
        <f>ifna(LEFT(VLOOKUP($B20,'Input Dimensions Worksheet'!$A$7:$D$11, 4), 1))</f>
        <v/>
      </c>
      <c r="L20" s="98" t="str">
        <f t="shared" si="10"/>
        <v>🤔</v>
      </c>
    </row>
    <row r="21">
      <c r="A21" s="99"/>
      <c r="B21" s="99"/>
      <c r="C21" s="99"/>
      <c r="D21" s="99"/>
      <c r="E21" s="99"/>
      <c r="F21" s="99"/>
      <c r="G21" s="99"/>
      <c r="H21" s="99"/>
      <c r="I21" s="99"/>
      <c r="J21" s="99"/>
      <c r="K21" s="99"/>
      <c r="L21" s="99"/>
    </row>
    <row r="22" ht="5.25" customHeight="1">
      <c r="A22" s="36"/>
      <c r="B22" s="36"/>
      <c r="C22" s="36"/>
      <c r="D22" s="87"/>
      <c r="E22" s="36"/>
      <c r="F22" s="87"/>
      <c r="G22" s="36"/>
      <c r="H22" s="87"/>
      <c r="I22" s="36"/>
      <c r="J22" s="87"/>
      <c r="K22" s="36"/>
      <c r="L22" s="87"/>
    </row>
    <row r="23">
      <c r="A23" s="99" t="s">
        <v>138</v>
      </c>
    </row>
    <row r="24" ht="99.0" customHeight="1">
      <c r="A24" s="89" t="s">
        <v>139</v>
      </c>
      <c r="H24" s="100"/>
      <c r="I24" s="100"/>
      <c r="J24" s="100"/>
      <c r="K24" s="100"/>
      <c r="L24" s="100"/>
    </row>
    <row r="25">
      <c r="A25" s="100"/>
      <c r="B25" s="101" t="s">
        <v>112</v>
      </c>
      <c r="C25" s="102" t="s">
        <v>140</v>
      </c>
      <c r="L25" s="100"/>
    </row>
    <row r="26" ht="48.0" customHeight="1">
      <c r="A26" s="95" t="s">
        <v>141</v>
      </c>
      <c r="B26" s="96" t="str">
        <f>IFERROR(__xludf.DUMMYFUNCTION("query('Output Intermediate Calculation'!B4:K8, ""SELECT B, C, D, E, F, G, H, I , J, K order by C"")"),"Accountability")</f>
        <v>Accountability</v>
      </c>
      <c r="C26" s="103">
        <f>IFERROR(__xludf.DUMMYFUNCTION("""COMPUTED_VALUE"""),0.0)</f>
        <v>0</v>
      </c>
      <c r="D26" s="104"/>
      <c r="E26" s="104"/>
      <c r="F26" s="104"/>
      <c r="G26" s="104"/>
      <c r="H26" s="104"/>
      <c r="I26" s="104"/>
      <c r="J26" s="104"/>
      <c r="K26" s="104"/>
      <c r="L26" s="105"/>
    </row>
    <row r="27" ht="48.0" customHeight="1">
      <c r="B27" s="96" t="str">
        <f>IFERROR(__xludf.DUMMYFUNCTION("""COMPUTED_VALUE"""),"Impact &amp; Consequences")</f>
        <v>Impact &amp; Consequences</v>
      </c>
      <c r="C27" s="103">
        <f>IFERROR(__xludf.DUMMYFUNCTION("""COMPUTED_VALUE"""),0.0)</f>
        <v>0</v>
      </c>
      <c r="D27" s="104"/>
      <c r="E27" s="104"/>
      <c r="F27" s="104"/>
      <c r="G27" s="104"/>
      <c r="H27" s="104"/>
      <c r="I27" s="104"/>
      <c r="J27" s="104"/>
      <c r="K27" s="104"/>
      <c r="L27" s="105"/>
    </row>
    <row r="28" ht="48.0" customHeight="1">
      <c r="B28" s="96" t="str">
        <f>IFERROR(__xludf.DUMMYFUNCTION("""COMPUTED_VALUE"""),"Quality")</f>
        <v>Quality</v>
      </c>
      <c r="C28" s="103">
        <f>IFERROR(__xludf.DUMMYFUNCTION("""COMPUTED_VALUE"""),0.0)</f>
        <v>0</v>
      </c>
      <c r="D28" s="104"/>
      <c r="E28" s="104"/>
      <c r="F28" s="104"/>
      <c r="G28" s="104"/>
      <c r="H28" s="104"/>
      <c r="I28" s="104"/>
      <c r="J28" s="104"/>
      <c r="K28" s="104"/>
      <c r="L28" s="105"/>
    </row>
    <row r="29" ht="48.0" customHeight="1">
      <c r="B29" s="96" t="str">
        <f>IFERROR(__xludf.DUMMYFUNCTION("""COMPUTED_VALUE"""),"Risk &amp; Recommendations")</f>
        <v>Risk &amp; Recommendations</v>
      </c>
      <c r="C29" s="103">
        <f>IFERROR(__xludf.DUMMYFUNCTION("""COMPUTED_VALUE"""),0.0)</f>
        <v>0</v>
      </c>
      <c r="D29" s="104"/>
      <c r="E29" s="104"/>
      <c r="F29" s="104"/>
      <c r="G29" s="104"/>
      <c r="H29" s="104"/>
      <c r="I29" s="104"/>
      <c r="J29" s="104"/>
      <c r="K29" s="104"/>
      <c r="L29" s="105"/>
    </row>
    <row r="30" ht="48.0" customHeight="1">
      <c r="B30" s="96" t="str">
        <f>IFERROR(__xludf.DUMMYFUNCTION("""COMPUTED_VALUE"""),"Use &amp; Utility")</f>
        <v>Use &amp; Utility</v>
      </c>
      <c r="C30" s="103">
        <f>IFERROR(__xludf.DUMMYFUNCTION("""COMPUTED_VALUE"""),0.0)</f>
        <v>0</v>
      </c>
      <c r="D30" s="104"/>
      <c r="E30" s="104"/>
      <c r="F30" s="104"/>
      <c r="G30" s="104"/>
      <c r="H30" s="104"/>
      <c r="I30" s="104"/>
      <c r="J30" s="104"/>
      <c r="K30" s="104"/>
      <c r="L30" s="105"/>
    </row>
    <row r="31" ht="5.25" customHeight="1">
      <c r="A31" s="36"/>
      <c r="B31" s="36"/>
      <c r="C31" s="36"/>
      <c r="D31" s="87"/>
      <c r="E31" s="36"/>
      <c r="F31" s="87"/>
      <c r="G31" s="36"/>
      <c r="H31" s="87"/>
      <c r="I31" s="36"/>
      <c r="J31" s="87"/>
      <c r="K31" s="36"/>
      <c r="L31" s="87"/>
    </row>
  </sheetData>
  <mergeCells count="37">
    <mergeCell ref="I5:J5"/>
    <mergeCell ref="K5:L5"/>
    <mergeCell ref="A1:L1"/>
    <mergeCell ref="A2:E2"/>
    <mergeCell ref="A4:L4"/>
    <mergeCell ref="A5:B5"/>
    <mergeCell ref="C5:D5"/>
    <mergeCell ref="E5:F5"/>
    <mergeCell ref="G5:H5"/>
    <mergeCell ref="C6:D6"/>
    <mergeCell ref="E6:F6"/>
    <mergeCell ref="G6:H6"/>
    <mergeCell ref="I6:J6"/>
    <mergeCell ref="K6:L6"/>
    <mergeCell ref="A7:A11"/>
    <mergeCell ref="A13:L13"/>
    <mergeCell ref="I15:J15"/>
    <mergeCell ref="K15:L15"/>
    <mergeCell ref="A14:B14"/>
    <mergeCell ref="C14:D14"/>
    <mergeCell ref="E14:F14"/>
    <mergeCell ref="G14:H14"/>
    <mergeCell ref="I14:J14"/>
    <mergeCell ref="K14:L14"/>
    <mergeCell ref="C15:D15"/>
    <mergeCell ref="C26:K26"/>
    <mergeCell ref="C27:K27"/>
    <mergeCell ref="C28:K28"/>
    <mergeCell ref="C29:K29"/>
    <mergeCell ref="E15:F15"/>
    <mergeCell ref="G15:H15"/>
    <mergeCell ref="A16:A20"/>
    <mergeCell ref="A23:L23"/>
    <mergeCell ref="A24:G24"/>
    <mergeCell ref="C25:K25"/>
    <mergeCell ref="A26:A30"/>
    <mergeCell ref="C30:K30"/>
  </mergeCells>
  <conditionalFormatting sqref="C7:C11 E7:E11 G7:G11 I7:I11 K7:K11 C16:C20 E16:E20 G16:G20 I16:I20 K16:K20">
    <cfRule type="cellIs" dxfId="2" priority="1" operator="greaterThan">
      <formula>(C$6)</formula>
    </cfRule>
  </conditionalFormatting>
  <conditionalFormatting sqref="C7:C11 E7:E11 G7:G11 I7:I11 K7:K11 C16:C20 E16:E20 G16:G20 I16:I20 K16:K20">
    <cfRule type="cellIs" dxfId="3" priority="2" operator="lessThan">
      <formula>C$6</formula>
    </cfRule>
  </conditionalFormatting>
  <conditionalFormatting sqref="C7:C11 E7:E11 G7:G11 I7:I11 K7:K11 C16:C20 E16:E20 G16:G20 I16:I20 K16:K20">
    <cfRule type="cellIs" dxfId="4" priority="3" operator="lessThan">
      <formula>"C$6"</formula>
    </cfRule>
  </conditionalFormatting>
  <conditionalFormatting sqref="D7:D11 F7:F11 H7:H11 J7:J11 L7:L11 D16:D20 F16:F20 H16:H20 J16:J20 L16:L20">
    <cfRule type="cellIs" dxfId="5" priority="4" operator="equal">
      <formula>"👎"</formula>
    </cfRule>
  </conditionalFormatting>
  <conditionalFormatting sqref="D7:D11 F7:F11 H7:H11 J7:J11 L7:L11 D16:D20 F16:F20 H16:H20 J16:J20 L16:L20">
    <cfRule type="cellIs" dxfId="6" priority="5" operator="equal">
      <formula>"👍"</formula>
    </cfRule>
  </conditionalFormatting>
  <conditionalFormatting sqref="D7:D11 F7:F11 H7:H11 J7:J11 L7:L11 D16:D20 F16:F20 H16:H20 J16:J20 L16:L20">
    <cfRule type="cellIs" dxfId="7" priority="6" operator="equal">
      <formula>"🤔"</formula>
    </cfRule>
  </conditionalFormatting>
  <conditionalFormatting sqref="C26:G30">
    <cfRule type="colorScale" priority="7">
      <colorScale>
        <cfvo type="min"/>
        <cfvo type="max"/>
        <color rgb="FFFAF49F"/>
        <color rgb="FF87CDF9"/>
      </colorScale>
    </cfRule>
  </conditionalFormatting>
  <printOptions gridLines="1" horizontalCentered="1"/>
  <pageMargins bottom="0.75" footer="0.0" header="0.0" left="0.7" right="0.7" top="0.75"/>
  <pageSetup fitToHeight="0"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pageSetUpPr fitToPage="1"/>
  </sheetPr>
  <sheetViews>
    <sheetView showGridLines="0" workbookViewId="0"/>
  </sheetViews>
  <sheetFormatPr customHeight="1" defaultColWidth="14.43" defaultRowHeight="15.75"/>
  <cols>
    <col customWidth="1" min="1" max="12" width="12.86"/>
  </cols>
  <sheetData>
    <row r="1" ht="34.5" customHeight="1">
      <c r="A1" s="1" t="s">
        <v>107</v>
      </c>
    </row>
    <row r="2" ht="60.75" customHeight="1">
      <c r="A2" s="31" t="s">
        <v>142</v>
      </c>
      <c r="B2" s="32"/>
      <c r="C2" s="32"/>
      <c r="D2" s="32"/>
      <c r="E2" s="32"/>
      <c r="F2" s="32"/>
      <c r="G2" s="32"/>
      <c r="H2" s="32"/>
      <c r="I2" s="32"/>
      <c r="J2" s="32"/>
      <c r="K2" s="32"/>
      <c r="L2" s="45"/>
    </row>
    <row r="3" ht="5.25" customHeight="1">
      <c r="A3" s="75"/>
      <c r="B3" s="75"/>
      <c r="C3" s="75"/>
      <c r="D3" s="106"/>
      <c r="E3" s="75"/>
      <c r="F3" s="106"/>
      <c r="G3" s="75"/>
      <c r="H3" s="106"/>
      <c r="I3" s="75"/>
      <c r="J3" s="106"/>
      <c r="K3" s="75"/>
      <c r="L3" s="106"/>
    </row>
    <row r="4" ht="5.25" customHeight="1">
      <c r="A4" s="75"/>
      <c r="B4" s="75"/>
      <c r="C4" s="75"/>
      <c r="D4" s="106"/>
      <c r="E4" s="75"/>
      <c r="F4" s="106"/>
      <c r="G4" s="75"/>
      <c r="H4" s="106"/>
      <c r="I4" s="75"/>
      <c r="J4" s="106"/>
      <c r="K4" s="75"/>
      <c r="L4" s="106"/>
    </row>
    <row r="5" ht="48.0" customHeight="1">
      <c r="A5" s="100" t="s">
        <v>21</v>
      </c>
    </row>
    <row r="6" ht="15.75" customHeight="1">
      <c r="B6" s="107"/>
      <c r="C6" s="108"/>
      <c r="D6" s="109"/>
      <c r="E6" s="108"/>
      <c r="F6" s="109"/>
      <c r="G6" s="108"/>
      <c r="H6" s="109"/>
      <c r="I6" s="108"/>
      <c r="J6" s="109"/>
      <c r="K6" s="108"/>
      <c r="L6" s="109"/>
    </row>
    <row r="7" ht="15.75" customHeight="1">
      <c r="B7" s="107" t="s">
        <v>143</v>
      </c>
      <c r="C7" s="108"/>
      <c r="D7" s="109"/>
      <c r="E7" s="108"/>
      <c r="F7" s="109"/>
      <c r="G7" s="108"/>
      <c r="H7" s="109"/>
      <c r="I7" s="108"/>
      <c r="J7" s="109"/>
      <c r="K7" s="108"/>
      <c r="L7" s="109"/>
    </row>
    <row r="8" ht="15.75" customHeight="1">
      <c r="A8" s="107" t="s">
        <v>144</v>
      </c>
      <c r="B8" s="110">
        <f>countif('Global Tracker'!E:E, A8)</f>
        <v>0</v>
      </c>
      <c r="C8" s="108"/>
      <c r="D8" s="109"/>
      <c r="E8" s="108"/>
      <c r="F8" s="109"/>
      <c r="G8" s="108"/>
      <c r="H8" s="109"/>
      <c r="I8" s="108"/>
      <c r="J8" s="109"/>
      <c r="K8" s="108"/>
      <c r="L8" s="109"/>
    </row>
    <row r="9" ht="15.75" customHeight="1">
      <c r="A9" s="107" t="s">
        <v>89</v>
      </c>
      <c r="B9" s="110">
        <f>countif('Global Tracker'!E:E, A9)</f>
        <v>0</v>
      </c>
      <c r="C9" s="108"/>
      <c r="D9" s="109"/>
      <c r="E9" s="108"/>
      <c r="F9" s="109"/>
      <c r="G9" s="108"/>
      <c r="H9" s="109"/>
      <c r="I9" s="108"/>
      <c r="J9" s="109"/>
      <c r="K9" s="108"/>
      <c r="L9" s="109"/>
    </row>
    <row r="10" ht="15.75" customHeight="1">
      <c r="A10" s="107" t="s">
        <v>145</v>
      </c>
      <c r="B10" s="110">
        <f>countif('Global Tracker'!E:E, A10)</f>
        <v>0</v>
      </c>
      <c r="C10" s="108"/>
      <c r="D10" s="109"/>
      <c r="E10" s="108"/>
      <c r="F10" s="109"/>
      <c r="G10" s="108"/>
      <c r="H10" s="109"/>
      <c r="I10" s="108"/>
      <c r="J10" s="109"/>
      <c r="K10" s="108"/>
      <c r="L10" s="109"/>
    </row>
    <row r="11" ht="15.75" customHeight="1">
      <c r="A11" s="111" t="s">
        <v>146</v>
      </c>
      <c r="B11" s="110">
        <f>countif('Global Tracker'!E:E, A11)</f>
        <v>0</v>
      </c>
      <c r="C11" s="108"/>
      <c r="D11" s="109"/>
      <c r="E11" s="108"/>
      <c r="F11" s="109"/>
      <c r="G11" s="108"/>
      <c r="H11" s="109"/>
      <c r="I11" s="108"/>
      <c r="J11" s="109"/>
      <c r="K11" s="108"/>
      <c r="L11" s="109"/>
    </row>
    <row r="12" ht="15.75" customHeight="1">
      <c r="A12" s="107" t="s">
        <v>147</v>
      </c>
      <c r="B12" s="110">
        <f>countif('Global Tracker'!E:E, A12)</f>
        <v>0</v>
      </c>
      <c r="C12" s="108"/>
      <c r="D12" s="109"/>
      <c r="E12" s="108"/>
      <c r="F12" s="109"/>
      <c r="G12" s="108"/>
      <c r="H12" s="109"/>
      <c r="I12" s="108"/>
      <c r="J12" s="109"/>
      <c r="K12" s="108"/>
      <c r="L12" s="109"/>
    </row>
    <row r="13" ht="15.75" customHeight="1">
      <c r="A13" s="107" t="s">
        <v>148</v>
      </c>
      <c r="B13" s="110">
        <f>countif('Global Tracker'!E:E, A13)</f>
        <v>0</v>
      </c>
      <c r="C13" s="108"/>
      <c r="D13" s="109"/>
      <c r="E13" s="108"/>
      <c r="F13" s="109"/>
      <c r="G13" s="108"/>
      <c r="H13" s="109"/>
      <c r="I13" s="108"/>
      <c r="J13" s="109"/>
      <c r="K13" s="108"/>
      <c r="L13" s="109"/>
    </row>
    <row r="14" ht="15.75" customHeight="1">
      <c r="A14" s="111" t="s">
        <v>149</v>
      </c>
      <c r="B14" s="110">
        <f>countif('Global Tracker'!E:E, A14)</f>
        <v>0</v>
      </c>
      <c r="C14" s="108"/>
      <c r="D14" s="109"/>
      <c r="E14" s="108"/>
      <c r="F14" s="109"/>
      <c r="G14" s="108"/>
      <c r="H14" s="109"/>
      <c r="I14" s="108"/>
      <c r="J14" s="109"/>
      <c r="K14" s="108"/>
      <c r="L14" s="109"/>
    </row>
    <row r="15" ht="15.75" customHeight="1">
      <c r="A15" s="107" t="s">
        <v>150</v>
      </c>
      <c r="B15" s="110">
        <f>countif('Global Tracker'!E:E, A15)</f>
        <v>0</v>
      </c>
      <c r="C15" s="108"/>
      <c r="D15" s="109"/>
      <c r="E15" s="108"/>
      <c r="F15" s="109"/>
      <c r="G15" s="108"/>
      <c r="H15" s="109"/>
      <c r="I15" s="108"/>
      <c r="J15" s="109"/>
      <c r="K15" s="108"/>
      <c r="L15" s="109"/>
    </row>
    <row r="16" ht="252.0" customHeight="1">
      <c r="A16" s="108"/>
      <c r="B16" s="108"/>
      <c r="C16" s="108"/>
      <c r="D16" s="112"/>
      <c r="E16" s="113"/>
      <c r="F16" s="109"/>
      <c r="G16" s="108"/>
      <c r="H16" s="109"/>
      <c r="I16" s="108"/>
      <c r="J16" s="109"/>
      <c r="K16" s="108"/>
      <c r="L16" s="109"/>
    </row>
  </sheetData>
  <mergeCells count="3">
    <mergeCell ref="A1:L1"/>
    <mergeCell ref="A2:L2"/>
    <mergeCell ref="A5:L5"/>
  </mergeCells>
  <printOptions gridLines="1" horizontalCentered="1"/>
  <pageMargins bottom="0.75" footer="0.0" header="0.0" left="0.7" right="0.7" top="0.75"/>
  <pageSetup fitToHeight="0"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138</v>
      </c>
    </row>
    <row r="2">
      <c r="A2" s="89" t="s">
        <v>139</v>
      </c>
      <c r="H2" s="100"/>
      <c r="I2" s="100"/>
      <c r="J2" s="100"/>
      <c r="K2" s="100"/>
      <c r="L2" s="100"/>
    </row>
    <row r="3">
      <c r="A3" s="100"/>
      <c r="B3" s="101" t="s">
        <v>112</v>
      </c>
      <c r="C3" s="102" t="s">
        <v>140</v>
      </c>
      <c r="H3" s="102"/>
      <c r="I3" s="102" t="s">
        <v>151</v>
      </c>
      <c r="J3" s="102"/>
      <c r="K3" s="102" t="s">
        <v>152</v>
      </c>
      <c r="L3" s="100"/>
    </row>
    <row r="4">
      <c r="A4" s="95" t="s">
        <v>141</v>
      </c>
      <c r="B4" s="96" t="str">
        <f>'Input Dimensions Worksheet'!A7</f>
        <v>Accountability</v>
      </c>
      <c r="C4" s="103">
        <f t="array" ref="C4">(IFNA(VLOOKUP(B4,{'Input Dimensions Ranking (for E'!$B$6:$B$10, 'Input Dimensions Ranking (for E'!$A$6:$A$10}, 2, False), 0) +
 IFNA(VLOOKUP(B4,{'Input Dimensions Ranking (for E'!$C$6:$C$10, 'Input Dimensions Ranking (for E'!$A$6:$A$10}, 2, False), 0) + 
 IFNA(VLOOKUP(B4,{'Input Dimensions Ranking (for E'!$D$6:$D$10, 'Input Dimensions Ranking (for E'!$A$6:$A$10}, 2, False), 0) + 
 IFNA(VLOOKUP(B4,{'Input Dimensions Ranking (for E'!$E$6:$E$10, 'Input Dimensions Ranking (for E'!$A$6:$A$10}, 2, False), 0) + 
 IFNA(VLOOKUP(B4,{'Input Dimensions Ranking (for E'!$F$6:$F$10, 'Input Dimensions Ranking (for E'!$A$6:$A$10}, 2, False), 0)) / (if(countif('Input Dimensions Ranking (for E'!$B$6:$F$10,B4)&gt;0, countif('Input Dimensions Ranking (for E'!$B$6:$F$10,B4), 1))</f>
        <v>0</v>
      </c>
      <c r="D4" s="104"/>
      <c r="E4" s="104"/>
      <c r="F4" s="104"/>
      <c r="G4" s="104"/>
      <c r="H4" s="105"/>
      <c r="I4" s="105">
        <f t="array" ref="I4">ifna(min(VLOOKUP($B4,{'Input Dimensions Ranking (for E'!$B$6:$B$10, 'Input Dimensions Ranking (for E'!$A$6:$A$10}, 2, False),
VLOOKUP($B4,{'Input Dimensions Ranking (for E'!$C$6:$C$10, 'Input Dimensions Ranking (for E'!$A$6:$A$10}, 2, False),
VLOOKUP($B4,{'Input Dimensions Ranking (for E'!$D$6:$D$10, 'Input Dimensions Ranking (for E'!$A$6:$A$10}, 2, False),
VLOOKUP($B4,{'Input Dimensions Ranking (for E'!$E$6:$E$10, 'Input Dimensions Ranking (for E'!$A$6:$A$10}, 2, False),
VLOOKUP($B4,{'Input Dimensions Ranking (for E'!$F$6:$F$10, 'Input Dimensions Ranking (for E'!$A$6:$A$10}, 2, False)),1)</f>
        <v>1</v>
      </c>
      <c r="J4" s="105"/>
      <c r="K4" s="105">
        <f t="array" ref="K4">ifna(MAX(VLOOKUP($B4,{'Input Dimensions Ranking (for E'!$B$6:$B$10, 'Input Dimensions Ranking (for E'!$A$6:$A$10}, 2, False),
VLOOKUP($B4,{'Input Dimensions Ranking (for E'!$C$6:$C$10, 'Input Dimensions Ranking (for E'!$A$6:$A$10}, 2, False),
VLOOKUP($B4,{'Input Dimensions Ranking (for E'!$D$6:$D$10, 'Input Dimensions Ranking (for E'!$A$6:$A$10}, 2, False),
VLOOKUP($B4,{'Input Dimensions Ranking (for E'!$E$6:$E$10, 'Input Dimensions Ranking (for E'!$A$6:$A$10}, 2, False),
VLOOKUP($B4,{'Input Dimensions Ranking (for E'!$F$6:$F$10, 'Input Dimensions Ranking (for E'!$A$6:$A$10}, 2, False)),1)</f>
        <v>1</v>
      </c>
      <c r="L4" s="105"/>
    </row>
    <row r="5">
      <c r="B5" s="96" t="str">
        <f>'Input Dimensions Worksheet'!A8</f>
        <v>Impact &amp; Consequences</v>
      </c>
      <c r="C5" s="103">
        <f t="array" ref="C5">(IFNA(VLOOKUP(B5,{'Input Dimensions Ranking (for E'!$B$6:$B$10, 'Input Dimensions Ranking (for E'!$A$6:$A$10}, 2, False), 0) +
 IFNA(VLOOKUP(B5,{'Input Dimensions Ranking (for E'!$C$6:$C$10, 'Input Dimensions Ranking (for E'!$A$6:$A$10}, 2, False), 0) + 
 IFNA(VLOOKUP(B5,{'Input Dimensions Ranking (for E'!$D$6:$D$10, 'Input Dimensions Ranking (for E'!$A$6:$A$10}, 2, False), 0) + 
 IFNA(VLOOKUP(B5,{'Input Dimensions Ranking (for E'!$E$6:$E$10, 'Input Dimensions Ranking (for E'!$A$6:$A$10}, 2, False), 0) + 
 IFNA(VLOOKUP(B5,{'Input Dimensions Ranking (for E'!$F$6:$F$10, 'Input Dimensions Ranking (for E'!$A$6:$A$10}, 2, False), 0)) / (if(countif('Input Dimensions Ranking (for E'!$B$6:$F$10,B5)&gt;0, countif('Input Dimensions Ranking (for E'!$B$6:$F$10,B5), 1))</f>
        <v>0</v>
      </c>
      <c r="D5" s="104"/>
      <c r="E5" s="104"/>
      <c r="F5" s="104"/>
      <c r="G5" s="104"/>
      <c r="H5" s="105"/>
      <c r="I5" s="105">
        <f t="array" ref="I5">ifna(min(VLOOKUP($B5,{'Input Dimensions Ranking (for E'!$B$6:$B$10, 'Input Dimensions Ranking (for E'!$A$6:$A$10}, 2, False),
VLOOKUP($B5,{'Input Dimensions Ranking (for E'!$C$6:$C$10, 'Input Dimensions Ranking (for E'!$A$6:$A$10}, 2, False),
VLOOKUP($B5,{'Input Dimensions Ranking (for E'!$D$6:$D$10, 'Input Dimensions Ranking (for E'!$A$6:$A$10}, 2, False),
VLOOKUP($B5,{'Input Dimensions Ranking (for E'!$E$6:$E$10, 'Input Dimensions Ranking (for E'!$A$6:$A$10}, 2, False),
VLOOKUP($B5,{'Input Dimensions Ranking (for E'!$F$6:$F$10, 'Input Dimensions Ranking (for E'!$A$6:$A$10}, 2, False)),1)</f>
        <v>1</v>
      </c>
      <c r="J5" s="105"/>
      <c r="K5" s="105">
        <f t="array" ref="K5">ifna(MAX(VLOOKUP($B5,{'Input Dimensions Ranking (for E'!$B$6:$B$10, 'Input Dimensions Ranking (for E'!$A$6:$A$10}, 2, False),
VLOOKUP($B5,{'Input Dimensions Ranking (for E'!$C$6:$C$10, 'Input Dimensions Ranking (for E'!$A$6:$A$10}, 2, False),
VLOOKUP($B5,{'Input Dimensions Ranking (for E'!$D$6:$D$10, 'Input Dimensions Ranking (for E'!$A$6:$A$10}, 2, False),
VLOOKUP($B5,{'Input Dimensions Ranking (for E'!$E$6:$E$10, 'Input Dimensions Ranking (for E'!$A$6:$A$10}, 2, False),
VLOOKUP($B5,{'Input Dimensions Ranking (for E'!$F$6:$F$10, 'Input Dimensions Ranking (for E'!$A$6:$A$10}, 2, False)),1)</f>
        <v>1</v>
      </c>
      <c r="L5" s="105"/>
    </row>
    <row r="6">
      <c r="B6" s="96" t="str">
        <f>'Input Dimensions Worksheet'!A9</f>
        <v>Quality</v>
      </c>
      <c r="C6" s="103">
        <f t="array" ref="C6">(IFNA(VLOOKUP(B6,{'Input Dimensions Ranking (for E'!$B$6:$B$10, 'Input Dimensions Ranking (for E'!$A$6:$A$10}, 2, False), 0) +
 IFNA(VLOOKUP(B6,{'Input Dimensions Ranking (for E'!$C$6:$C$10, 'Input Dimensions Ranking (for E'!$A$6:$A$10}, 2, False), 0) + 
 IFNA(VLOOKUP(B6,{'Input Dimensions Ranking (for E'!$D$6:$D$10, 'Input Dimensions Ranking (for E'!$A$6:$A$10}, 2, False), 0) + 
 IFNA(VLOOKUP(B6,{'Input Dimensions Ranking (for E'!$E$6:$E$10, 'Input Dimensions Ranking (for E'!$A$6:$A$10}, 2, False), 0) + 
 IFNA(VLOOKUP(B6,{'Input Dimensions Ranking (for E'!$F$6:$F$10, 'Input Dimensions Ranking (for E'!$A$6:$A$10}, 2, False), 0)) / (if(countif('Input Dimensions Ranking (for E'!$B$6:$F$10,B6)&gt;0, countif('Input Dimensions Ranking (for E'!$B$6:$F$10,B6), 1))</f>
        <v>0</v>
      </c>
      <c r="D6" s="104"/>
      <c r="E6" s="104"/>
      <c r="F6" s="104"/>
      <c r="G6" s="104"/>
      <c r="H6" s="105"/>
      <c r="I6" s="105">
        <f t="array" ref="I6">ifna(min(VLOOKUP($B6,{'Input Dimensions Ranking (for E'!$B$6:$B$10, 'Input Dimensions Ranking (for E'!$A$6:$A$10}, 2, False),
VLOOKUP($B6,{'Input Dimensions Ranking (for E'!$C$6:$C$10, 'Input Dimensions Ranking (for E'!$A$6:$A$10}, 2, False),
VLOOKUP($B6,{'Input Dimensions Ranking (for E'!$D$6:$D$10, 'Input Dimensions Ranking (for E'!$A$6:$A$10}, 2, False),
VLOOKUP($B6,{'Input Dimensions Ranking (for E'!$E$6:$E$10, 'Input Dimensions Ranking (for E'!$A$6:$A$10}, 2, False),
VLOOKUP($B6,{'Input Dimensions Ranking (for E'!$F$6:$F$10, 'Input Dimensions Ranking (for E'!$A$6:$A$10}, 2, False)),1)</f>
        <v>1</v>
      </c>
      <c r="J6" s="105"/>
      <c r="K6" s="105">
        <f t="array" ref="K6">ifna(MAX(VLOOKUP($B6,{'Input Dimensions Ranking (for E'!$B$6:$B$10, 'Input Dimensions Ranking (for E'!$A$6:$A$10}, 2, False),
VLOOKUP($B6,{'Input Dimensions Ranking (for E'!$C$6:$C$10, 'Input Dimensions Ranking (for E'!$A$6:$A$10}, 2, False),
VLOOKUP($B6,{'Input Dimensions Ranking (for E'!$D$6:$D$10, 'Input Dimensions Ranking (for E'!$A$6:$A$10}, 2, False),
VLOOKUP($B6,{'Input Dimensions Ranking (for E'!$E$6:$E$10, 'Input Dimensions Ranking (for E'!$A$6:$A$10}, 2, False),
VLOOKUP($B6,{'Input Dimensions Ranking (for E'!$F$6:$F$10, 'Input Dimensions Ranking (for E'!$A$6:$A$10}, 2, False)),1)</f>
        <v>1</v>
      </c>
      <c r="L6" s="105"/>
    </row>
    <row r="7">
      <c r="B7" s="96" t="str">
        <f>'Input Dimensions Worksheet'!A10</f>
        <v>Risk &amp; Recommendations</v>
      </c>
      <c r="C7" s="103">
        <f t="array" ref="C7">(IFNA(VLOOKUP(B7,{'Input Dimensions Ranking (for E'!$B$6:$B$10, 'Input Dimensions Ranking (for E'!$A$6:$A$10}, 2, False), 0) +
 IFNA(VLOOKUP(B7,{'Input Dimensions Ranking (for E'!$C$6:$C$10, 'Input Dimensions Ranking (for E'!$A$6:$A$10}, 2, False), 0) + 
 IFNA(VLOOKUP(B7,{'Input Dimensions Ranking (for E'!$D$6:$D$10, 'Input Dimensions Ranking (for E'!$A$6:$A$10}, 2, False), 0) + 
 IFNA(VLOOKUP(B7,{'Input Dimensions Ranking (for E'!$E$6:$E$10, 'Input Dimensions Ranking (for E'!$A$6:$A$10}, 2, False), 0) + 
 IFNA(VLOOKUP(B7,{'Input Dimensions Ranking (for E'!$F$6:$F$10, 'Input Dimensions Ranking (for E'!$A$6:$A$10}, 2, False), 0)) / (if(countif('Input Dimensions Ranking (for E'!$B$6:$F$10,B7)&gt;0, countif('Input Dimensions Ranking (for E'!$B$6:$F$10,B7), 1))</f>
        <v>0</v>
      </c>
      <c r="D7" s="104"/>
      <c r="E7" s="104"/>
      <c r="F7" s="104"/>
      <c r="G7" s="104"/>
      <c r="H7" s="105"/>
      <c r="I7" s="105">
        <f t="array" ref="I7">ifna(min(VLOOKUP($B7,{'Input Dimensions Ranking (for E'!$B$6:$B$10, 'Input Dimensions Ranking (for E'!$A$6:$A$10}, 2, False),
VLOOKUP($B7,{'Input Dimensions Ranking (for E'!$C$6:$C$10, 'Input Dimensions Ranking (for E'!$A$6:$A$10}, 2, False),
VLOOKUP($B7,{'Input Dimensions Ranking (for E'!$D$6:$D$10, 'Input Dimensions Ranking (for E'!$A$6:$A$10}, 2, False),
VLOOKUP($B7,{'Input Dimensions Ranking (for E'!$E$6:$E$10, 'Input Dimensions Ranking (for E'!$A$6:$A$10}, 2, False),
VLOOKUP($B7,{'Input Dimensions Ranking (for E'!$F$6:$F$10, 'Input Dimensions Ranking (for E'!$A$6:$A$10}, 2, False)),1)</f>
        <v>1</v>
      </c>
      <c r="J7" s="105"/>
      <c r="K7" s="105">
        <f t="array" ref="K7">ifna(MAX(VLOOKUP($B7,{'Input Dimensions Ranking (for E'!$B$6:$B$10, 'Input Dimensions Ranking (for E'!$A$6:$A$10}, 2, False),
VLOOKUP($B7,{'Input Dimensions Ranking (for E'!$C$6:$C$10, 'Input Dimensions Ranking (for E'!$A$6:$A$10}, 2, False),
VLOOKUP($B7,{'Input Dimensions Ranking (for E'!$D$6:$D$10, 'Input Dimensions Ranking (for E'!$A$6:$A$10}, 2, False),
VLOOKUP($B7,{'Input Dimensions Ranking (for E'!$E$6:$E$10, 'Input Dimensions Ranking (for E'!$A$6:$A$10}, 2, False),
VLOOKUP($B7,{'Input Dimensions Ranking (for E'!$F$6:$F$10, 'Input Dimensions Ranking (for E'!$A$6:$A$10}, 2, False)),1)</f>
        <v>1</v>
      </c>
      <c r="L7" s="105"/>
    </row>
    <row r="8">
      <c r="B8" s="96" t="str">
        <f>'Input Dimensions Worksheet'!A11</f>
        <v>Use &amp; Utility</v>
      </c>
      <c r="C8" s="103">
        <f t="array" ref="C8">(IFNA(VLOOKUP(B8,{'Input Dimensions Ranking (for E'!$B$6:$B$10, 'Input Dimensions Ranking (for E'!$A$6:$A$10}, 2, False), 0) +
 IFNA(VLOOKUP(B8,{'Input Dimensions Ranking (for E'!$C$6:$C$10, 'Input Dimensions Ranking (for E'!$A$6:$A$10}, 2, False), 0) + 
 IFNA(VLOOKUP(B8,{'Input Dimensions Ranking (for E'!$D$6:$D$10, 'Input Dimensions Ranking (for E'!$A$6:$A$10}, 2, False), 0) + 
 IFNA(VLOOKUP(B8,{'Input Dimensions Ranking (for E'!$E$6:$E$10, 'Input Dimensions Ranking (for E'!$A$6:$A$10}, 2, False), 0) + 
 IFNA(VLOOKUP(B8,{'Input Dimensions Ranking (for E'!$F$6:$F$10, 'Input Dimensions Ranking (for E'!$A$6:$A$10}, 2, False), 0)) / (if(countif('Input Dimensions Ranking (for E'!$B$6:$F$10,B8)&gt;0, countif('Input Dimensions Ranking (for E'!$B$6:$F$10,B8), 1))</f>
        <v>0</v>
      </c>
      <c r="D8" s="104"/>
      <c r="E8" s="104"/>
      <c r="F8" s="104"/>
      <c r="G8" s="104"/>
      <c r="H8" s="105"/>
      <c r="I8" s="105">
        <f t="array" ref="I8">ifna(min(VLOOKUP($B8,{'Input Dimensions Ranking (for E'!$B$6:$B$10, 'Input Dimensions Ranking (for E'!$A$6:$A$10}, 2, False),
VLOOKUP($B8,{'Input Dimensions Ranking (for E'!$C$6:$C$10, 'Input Dimensions Ranking (for E'!$A$6:$A$10}, 2, False),
VLOOKUP($B8,{'Input Dimensions Ranking (for E'!$D$6:$D$10, 'Input Dimensions Ranking (for E'!$A$6:$A$10}, 2, False),
VLOOKUP($B8,{'Input Dimensions Ranking (for E'!$E$6:$E$10, 'Input Dimensions Ranking (for E'!$A$6:$A$10}, 2, False),
VLOOKUP($B8,{'Input Dimensions Ranking (for E'!$F$6:$F$10, 'Input Dimensions Ranking (for E'!$A$6:$A$10}, 2, False)),1)</f>
        <v>1</v>
      </c>
      <c r="J8" s="105"/>
      <c r="K8" s="105">
        <f t="array" ref="K8">ifna(MAX(VLOOKUP($B8,{'Input Dimensions Ranking (for E'!$B$6:$B$10, 'Input Dimensions Ranking (for E'!$A$6:$A$10}, 2, False),
VLOOKUP($B8,{'Input Dimensions Ranking (for E'!$C$6:$C$10, 'Input Dimensions Ranking (for E'!$A$6:$A$10}, 2, False),
VLOOKUP($B8,{'Input Dimensions Ranking (for E'!$D$6:$D$10, 'Input Dimensions Ranking (for E'!$A$6:$A$10}, 2, False),
VLOOKUP($B8,{'Input Dimensions Ranking (for E'!$E$6:$E$10, 'Input Dimensions Ranking (for E'!$A$6:$A$10}, 2, False),
VLOOKUP($B8,{'Input Dimensions Ranking (for E'!$F$6:$F$10, 'Input Dimensions Ranking (for E'!$A$6:$A$10}, 2, False)),1)</f>
        <v>1</v>
      </c>
      <c r="L8" s="105"/>
    </row>
  </sheetData>
  <mergeCells count="9">
    <mergeCell ref="C7:G7"/>
    <mergeCell ref="C8:G8"/>
    <mergeCell ref="A1:L1"/>
    <mergeCell ref="A2:G2"/>
    <mergeCell ref="C3:G3"/>
    <mergeCell ref="A4:A8"/>
    <mergeCell ref="C4:G4"/>
    <mergeCell ref="C5:G5"/>
    <mergeCell ref="C6:G6"/>
  </mergeCells>
  <conditionalFormatting sqref="C4:G8">
    <cfRule type="colorScale" priority="1">
      <colorScale>
        <cfvo type="min"/>
        <cfvo type="max"/>
        <color rgb="FFFAF49F"/>
        <color rgb="FF87CDF9"/>
      </colorScale>
    </cfRule>
  </conditionalFormatting>
  <drawing r:id="rId1"/>
</worksheet>
</file>