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exis.martinez\Desktop\GESTOR HTML\"/>
    </mc:Choice>
  </mc:AlternateContent>
  <xr:revisionPtr revIDLastSave="0" documentId="8_{D2C1FBFD-A18C-4191-B430-4687B28A30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REVISOR" sheetId="2" r:id="rId2"/>
  </sheets>
  <definedNames>
    <definedName name="_xlnm._FilterDatabase" localSheetId="0" hidden="1">Hoja1!$A$1:$CS$2</definedName>
    <definedName name="_xlnm._FilterDatabase" localSheetId="1" hidden="1">REVISOR!$A$1:$B$23</definedName>
  </definedNames>
  <calcPr calcId="181029"/>
</workbook>
</file>

<file path=xl/calcChain.xml><?xml version="1.0" encoding="utf-8"?>
<calcChain xmlns="http://schemas.openxmlformats.org/spreadsheetml/2006/main">
  <c r="B2" i="1" l="1"/>
  <c r="A2" i="1"/>
  <c r="Q2" i="1"/>
  <c r="K2" i="1" s="1"/>
  <c r="P2" i="1"/>
  <c r="J2" i="1" s="1"/>
  <c r="O2" i="1"/>
  <c r="C2" i="1"/>
  <c r="I2" i="1"/>
  <c r="D2" i="1"/>
  <c r="E2" i="1"/>
  <c r="F2" i="1"/>
  <c r="G2" i="1"/>
  <c r="H2" i="1"/>
  <c r="L2" i="1"/>
  <c r="M2" i="1"/>
  <c r="N2" i="1"/>
</calcChain>
</file>

<file path=xl/sharedStrings.xml><?xml version="1.0" encoding="utf-8"?>
<sst xmlns="http://schemas.openxmlformats.org/spreadsheetml/2006/main" count="160" uniqueCount="143">
  <si>
    <t>CLIENTE_ID</t>
  </si>
  <si>
    <t>NOMBRE</t>
  </si>
  <si>
    <t>ESTADO_CLIENTE</t>
  </si>
  <si>
    <t>CODIGO_AREA</t>
  </si>
  <si>
    <t>D_AREA</t>
  </si>
  <si>
    <t>DIRECCION</t>
  </si>
  <si>
    <t>MUNICIPIO</t>
  </si>
  <si>
    <t>CICLO</t>
  </si>
  <si>
    <t>CLASE_SERVICIO</t>
  </si>
  <si>
    <t>TARIFA</t>
  </si>
  <si>
    <t>ESTRATO</t>
  </si>
  <si>
    <t>ESTADO_SUMINISTRO</t>
  </si>
  <si>
    <t>RUTA_LECTURA</t>
  </si>
  <si>
    <t>SERIE_R</t>
  </si>
  <si>
    <t>MARCA_R</t>
  </si>
  <si>
    <t>FACTOR_MUL_R</t>
  </si>
  <si>
    <t>UBICACION_R</t>
  </si>
  <si>
    <t>PROPIEDAD_R</t>
  </si>
  <si>
    <t>ACCION_MEDIDOR_R</t>
  </si>
  <si>
    <t>LECTURA_R</t>
  </si>
  <si>
    <t>OBS_CONSUMO_R</t>
  </si>
  <si>
    <t>CAUSA_NO_LECTURA_R</t>
  </si>
  <si>
    <t>SERIE_I</t>
  </si>
  <si>
    <t>MARCA_I</t>
  </si>
  <si>
    <t>FACTOR_MUL_I</t>
  </si>
  <si>
    <t>UBICACION_I</t>
  </si>
  <si>
    <t>PROPIEDAD_I</t>
  </si>
  <si>
    <t>ACCION_MEDIDOR_I</t>
  </si>
  <si>
    <t>LECTURA_I</t>
  </si>
  <si>
    <t>OBS_CONSUMO_I</t>
  </si>
  <si>
    <t>CAUSA_NO_LECTURA_I</t>
  </si>
  <si>
    <t>SERIE_T</t>
  </si>
  <si>
    <t>MARCA_T</t>
  </si>
  <si>
    <t>FACTOR_MUL_T</t>
  </si>
  <si>
    <t>UBICACION_T</t>
  </si>
  <si>
    <t>PROPIEDAD_T</t>
  </si>
  <si>
    <t>ACCION_MEDIDOR_T</t>
  </si>
  <si>
    <t>LECTURA_T</t>
  </si>
  <si>
    <t>OBS_CONSUMO_T</t>
  </si>
  <si>
    <t>CAUSA_NO_LECTURA_T</t>
  </si>
  <si>
    <t>NUMERO_REVISION</t>
  </si>
  <si>
    <t>ESTADO_REVISION</t>
  </si>
  <si>
    <t>TIPO_PROCESO</t>
  </si>
  <si>
    <t>NUMERO_PROCESO</t>
  </si>
  <si>
    <t>ESTADO_PROCESO</t>
  </si>
  <si>
    <t>NUEVA</t>
  </si>
  <si>
    <t>TIPO</t>
  </si>
  <si>
    <t>D_TIPO</t>
  </si>
  <si>
    <t>GRUPO_REV</t>
  </si>
  <si>
    <t>MOTIVO</t>
  </si>
  <si>
    <t>D_MOTIVO</t>
  </si>
  <si>
    <t>SOLICITANTE</t>
  </si>
  <si>
    <t>D_SOLICITANTE</t>
  </si>
  <si>
    <t>FECHA_SOLICITUD</t>
  </si>
  <si>
    <t>FECHA_OT</t>
  </si>
  <si>
    <t>FECHA_REVISION</t>
  </si>
  <si>
    <t>FECHA_SISTEMA</t>
  </si>
  <si>
    <t>REVISOR</t>
  </si>
  <si>
    <t>D_REVISOR</t>
  </si>
  <si>
    <t>HOBER ALEJANDRO DAVILA VARGAS</t>
  </si>
  <si>
    <t>HEYSON FERNEY ARIAS MENESES</t>
  </si>
  <si>
    <t>SEBASTIAN ANTELIZ BRAND</t>
  </si>
  <si>
    <t>LEDYD YESID GARCIA VERA</t>
  </si>
  <si>
    <t>CARLOS JAVIER VERA GARCIA</t>
  </si>
  <si>
    <t>ALLEX DANTEE BOHORQUEZ GONZALEZ</t>
  </si>
  <si>
    <t>ELKIN LEONARDO PEÑA GRANADOS</t>
  </si>
  <si>
    <t>DANILO BOHORQUEZ GONZALEZ</t>
  </si>
  <si>
    <t>SAID ALEXANDER CONTRERAS CALDE</t>
  </si>
  <si>
    <t>JHON ALEXANDER CAMPEROS VARGAS</t>
  </si>
  <si>
    <t>ZAYED RAPHAEL CAMILO PABON MOLINA</t>
  </si>
  <si>
    <t>JUAN CARLOS CALDERON</t>
  </si>
  <si>
    <t>CONTRERAS SALCEDO BRALLAM ARLEY</t>
  </si>
  <si>
    <t>NESTOR JULIAN MORENO ANGARITA</t>
  </si>
  <si>
    <t>MENDOZA VILLAMIZAR ANTONIO JOSE</t>
  </si>
  <si>
    <t>GENERADO_POR</t>
  </si>
  <si>
    <t>USER_SISTEMA</t>
  </si>
  <si>
    <t>IDESTADO</t>
  </si>
  <si>
    <t>TERMINALDESCARGA</t>
  </si>
  <si>
    <t>FECHAULTLABOR</t>
  </si>
  <si>
    <t>CORRERIA</t>
  </si>
  <si>
    <t>FECHAINICIOLABOR</t>
  </si>
  <si>
    <t>FECHAFINJORNADA</t>
  </si>
  <si>
    <t>OBSERVACION</t>
  </si>
  <si>
    <t>D_OBSERVACION</t>
  </si>
  <si>
    <t>OBSREVISION</t>
  </si>
  <si>
    <t>TRANSFORMADOR</t>
  </si>
  <si>
    <t>PROGRAMA_DE_INGRESO</t>
  </si>
  <si>
    <t>NOTAS</t>
  </si>
  <si>
    <t>PRIMER_ENVIO_MOVILIDAD</t>
  </si>
  <si>
    <t>ULTIMO_ENVIO_MOVILIDAD</t>
  </si>
  <si>
    <t>ULTIMO_CAMBIO_CONDICIONES</t>
  </si>
  <si>
    <t>TIPO_UBICACION</t>
  </si>
  <si>
    <t>CANTIDAD_ANEXOS_IMAGEN</t>
  </si>
  <si>
    <t>CANTIDAD_ANEXOS_DOCUMENTOS</t>
  </si>
  <si>
    <t>ELVER DAVID GONZALEZ PEÑALOZA</t>
  </si>
  <si>
    <t>BORIS AMIN PEÑA DELGADO</t>
  </si>
  <si>
    <t>CODIGO</t>
  </si>
  <si>
    <t>LECTURA</t>
  </si>
  <si>
    <t>HORA</t>
  </si>
  <si>
    <t>D_OBSERBACION</t>
  </si>
  <si>
    <t>FECHA</t>
  </si>
  <si>
    <t>fecha</t>
  </si>
  <si>
    <t>Activo</t>
  </si>
  <si>
    <t>1-Residencial</t>
  </si>
  <si>
    <t>1-GENERICA</t>
  </si>
  <si>
    <t>Cliente</t>
  </si>
  <si>
    <t>T</t>
  </si>
  <si>
    <t>F</t>
  </si>
  <si>
    <t>N</t>
  </si>
  <si>
    <t>SUSPENSION DE MEDIDOR</t>
  </si>
  <si>
    <t>SUS</t>
  </si>
  <si>
    <t>DEUDA PENDIENTE</t>
  </si>
  <si>
    <t>Empresa</t>
  </si>
  <si>
    <t>SAC</t>
  </si>
  <si>
    <t>I</t>
  </si>
  <si>
    <t>SIRIUS</t>
  </si>
  <si>
    <t>observacion</t>
  </si>
  <si>
    <t>REC</t>
  </si>
  <si>
    <t>ROC</t>
  </si>
  <si>
    <t>ESTADO</t>
  </si>
  <si>
    <t>CAR</t>
  </si>
  <si>
    <t>CICLOS</t>
  </si>
  <si>
    <t>LUZ CELIA TRASLAVIÑA AYALA</t>
  </si>
  <si>
    <t>Rural</t>
  </si>
  <si>
    <t>KDX 115 - VDA LOS CEDROS</t>
  </si>
  <si>
    <t>La Esperanza</t>
  </si>
  <si>
    <t>89-Orden de Reconexion</t>
  </si>
  <si>
    <t>4735588</t>
  </si>
  <si>
    <t>TEC</t>
  </si>
  <si>
    <t>2-Poste</t>
  </si>
  <si>
    <t>13-06-2025</t>
  </si>
  <si>
    <t>16-06-2025</t>
  </si>
  <si>
    <t>21-06-2025</t>
  </si>
  <si>
    <t>ALFONSO JAIDER MANOSALVA</t>
  </si>
  <si>
    <t>CMARQUEZV</t>
  </si>
  <si>
    <t>CENS1466</t>
  </si>
  <si>
    <t>16-06-2025 17:40</t>
  </si>
  <si>
    <t>26669879</t>
  </si>
  <si>
    <t>16-06-2025 17:31</t>
  </si>
  <si>
    <t>203</t>
  </si>
  <si>
    <t>SE SUSPENDIO DE MEDIDOR</t>
  </si>
  <si>
    <t>usuario atiende la visita se le informa bajar los breakers medidor en poste</t>
  </si>
  <si>
    <t>5T01630(20912)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</si>
</sst>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" xfId="0" applyBorder="1"/>
    <xf numFmtId="0" fontId="0" fillId="0" borderId="0" xfId="0" applyAlignment="1" applyProtection="1">
      <alignment wrapText="1"/>
      <protection locked="0"/>
    </xf>
    <xf numFmtId="0" fontId="0" fillId="2" borderId="0" xfId="0" applyFill="1" applyProtection="1">
      <protection locked="0"/>
    </xf>
    <xf numFmtId="14" fontId="0" fillId="0" borderId="0" xfId="0" applyNumberFormat="1"/>
    <xf numFmtId="0" fontId="0" fillId="3" borderId="0" xfId="0" applyFill="1" applyProtection="1">
      <protection locked="0"/>
    </xf>
    <xf numFmtId="0" fontId="1" fillId="3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Tema de 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"/>
  <sheetViews>
    <sheetView tabSelected="1" workbookViewId="0">
      <selection activeCell="A3" sqref="A3:XFD57519"/>
    </sheetView>
  </sheetViews>
  <sheetFormatPr baseColWidth="10" defaultColWidth="11.453125" defaultRowHeight="12.5" x14ac:dyDescent="0.25"/>
  <cols>
    <col min="1" max="8" width="11.453125" style="1"/>
    <col min="9" max="9" width="11.7265625" style="1" bestFit="1" customWidth="1"/>
    <col min="10" max="10" width="11.7265625" style="1" customWidth="1"/>
    <col min="11" max="11" width="14.26953125" style="1" customWidth="1"/>
    <col min="12" max="12" width="27" style="1" bestFit="1" customWidth="1"/>
    <col min="13" max="13" width="8.54296875" style="1" bestFit="1" customWidth="1"/>
    <col min="14" max="15" width="27" style="1" customWidth="1"/>
    <col min="16" max="16" width="10.08984375" style="1" customWidth="1"/>
    <col min="17" max="17" width="7.36328125" style="1" customWidth="1"/>
    <col min="18" max="18" width="13.36328125" style="1" bestFit="1" customWidth="1"/>
    <col min="19" max="19" width="24.7265625" style="1" customWidth="1"/>
    <col min="20" max="20" width="15.7265625" style="2" customWidth="1"/>
    <col min="21" max="21" width="20.7265625" style="1" customWidth="1"/>
    <col min="22" max="22" width="11.453125" style="1" bestFit="1"/>
    <col min="23" max="82" width="11.453125" style="1"/>
    <col min="83" max="83" width="14" style="1" bestFit="1" customWidth="1"/>
    <col min="84" max="16384" width="11.453125" style="1"/>
  </cols>
  <sheetData>
    <row r="1" spans="1:96" ht="13" x14ac:dyDescent="0.3">
      <c r="A1" s="8" t="s">
        <v>119</v>
      </c>
      <c r="B1" s="8" t="s">
        <v>121</v>
      </c>
      <c r="C1" s="5" t="s">
        <v>96</v>
      </c>
      <c r="D1" s="5" t="s">
        <v>0</v>
      </c>
      <c r="E1" s="5" t="s">
        <v>47</v>
      </c>
      <c r="F1" s="5" t="s">
        <v>82</v>
      </c>
      <c r="G1" s="5" t="s">
        <v>97</v>
      </c>
      <c r="H1" s="5" t="s">
        <v>38</v>
      </c>
      <c r="I1" s="5" t="s">
        <v>39</v>
      </c>
      <c r="J1" s="5" t="s">
        <v>100</v>
      </c>
      <c r="K1" s="5" t="s">
        <v>98</v>
      </c>
      <c r="L1" s="5" t="s">
        <v>99</v>
      </c>
      <c r="M1" s="5" t="s">
        <v>7</v>
      </c>
      <c r="N1" s="5" t="s">
        <v>58</v>
      </c>
      <c r="O1" s="5" t="s">
        <v>116</v>
      </c>
      <c r="P1" s="7" t="s">
        <v>101</v>
      </c>
      <c r="Q1" s="7" t="s">
        <v>98</v>
      </c>
      <c r="R1" s="1" t="s">
        <v>0</v>
      </c>
      <c r="S1" s="1" t="s">
        <v>1</v>
      </c>
      <c r="T1" s="2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1" t="s">
        <v>35</v>
      </c>
      <c r="BB1" s="1" t="s">
        <v>36</v>
      </c>
      <c r="BC1" s="1" t="s">
        <v>37</v>
      </c>
      <c r="BD1" s="1" t="s">
        <v>38</v>
      </c>
      <c r="BE1" s="1" t="s">
        <v>39</v>
      </c>
      <c r="BF1" s="1" t="s">
        <v>40</v>
      </c>
      <c r="BG1" s="1" t="s">
        <v>41</v>
      </c>
      <c r="BH1" s="1" t="s">
        <v>42</v>
      </c>
      <c r="BI1" s="1" t="s">
        <v>43</v>
      </c>
      <c r="BJ1" s="1" t="s">
        <v>44</v>
      </c>
      <c r="BK1" s="1" t="s">
        <v>45</v>
      </c>
      <c r="BL1" s="1" t="s">
        <v>46</v>
      </c>
      <c r="BM1" s="1" t="s">
        <v>47</v>
      </c>
      <c r="BN1" s="1" t="s">
        <v>48</v>
      </c>
      <c r="BO1" s="1" t="s">
        <v>49</v>
      </c>
      <c r="BP1" s="1" t="s">
        <v>50</v>
      </c>
      <c r="BQ1" s="1" t="s">
        <v>51</v>
      </c>
      <c r="BR1" s="1" t="s">
        <v>52</v>
      </c>
      <c r="BS1" s="1" t="s">
        <v>53</v>
      </c>
      <c r="BT1" s="1" t="s">
        <v>54</v>
      </c>
      <c r="BU1" s="1" t="s">
        <v>55</v>
      </c>
      <c r="BV1" s="1" t="s">
        <v>56</v>
      </c>
      <c r="BW1" s="1" t="s">
        <v>57</v>
      </c>
      <c r="BX1" s="1" t="s">
        <v>58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 x14ac:dyDescent="0.25">
      <c r="A2" s="1" t="str">
        <f>VLOOKUP(BN2,REVISOR!D:D,1,0)</f>
        <v>SUS</v>
      </c>
      <c r="B2" s="1" t="e">
        <f>VLOOKUP(Y2,REVISOR!E:E,1,0)</f>
        <v>#N/A</v>
      </c>
      <c r="C2" s="1" t="e">
        <f>VLOOKUP(BW2,REVISOR!A:B,1,0)</f>
        <v>#N/A</v>
      </c>
      <c r="D2" s="1">
        <f>R2</f>
        <v>512187</v>
      </c>
      <c r="E2" s="1" t="str">
        <f>BM2</f>
        <v>SUSPENSION DE MEDIDOR</v>
      </c>
      <c r="F2" s="1" t="str">
        <f>CG2</f>
        <v>203</v>
      </c>
      <c r="G2" s="1">
        <f>IF(BC2=0," ",BC2)</f>
        <v>4145</v>
      </c>
      <c r="H2" s="1" t="str">
        <f>IF(BD2=0," ",BD2)</f>
        <v xml:space="preserve"> </v>
      </c>
      <c r="I2" s="1" t="str">
        <f>IF(BE2=0," ",BE2)</f>
        <v xml:space="preserve"> </v>
      </c>
      <c r="J2" s="1" t="str">
        <f>"*"&amp;P2&amp;"*"</f>
        <v>*16/06/2025*</v>
      </c>
      <c r="K2" s="4" t="str">
        <f>"*"&amp;Q2&amp;"*"</f>
        <v>*17:31*</v>
      </c>
      <c r="L2" s="1" t="str">
        <f>CH2</f>
        <v>SE SUSPENDIO DE MEDIDOR</v>
      </c>
      <c r="M2" s="1">
        <f>Y2</f>
        <v>543</v>
      </c>
      <c r="N2" s="1" t="str">
        <f>BX2</f>
        <v>ALFONSO JAIDER MANOSALVA</v>
      </c>
      <c r="O2" s="1" t="str">
        <f>IF(CI2=0,CL2,CI2)</f>
        <v>usuario atiende la visita se le informa bajar los breakers medidor en poste</v>
      </c>
      <c r="P2" s="1" t="str">
        <f>TEXT(BU2, "dd/mm/yyyy")</f>
        <v>16/06/2025</v>
      </c>
      <c r="Q2" s="4" t="str">
        <f>TEXT(CE2, "hh:mm")</f>
        <v>17:31</v>
      </c>
      <c r="R2" s="1">
        <v>512187</v>
      </c>
      <c r="S2" s="1" t="s">
        <v>122</v>
      </c>
      <c r="T2" s="2" t="s">
        <v>102</v>
      </c>
      <c r="U2" s="1">
        <v>2</v>
      </c>
      <c r="V2" s="1" t="s">
        <v>123</v>
      </c>
      <c r="W2" s="1" t="s">
        <v>124</v>
      </c>
      <c r="X2" s="1" t="s">
        <v>125</v>
      </c>
      <c r="Y2" s="1">
        <v>543</v>
      </c>
      <c r="Z2" s="1" t="s">
        <v>103</v>
      </c>
      <c r="AA2" s="1" t="s">
        <v>104</v>
      </c>
      <c r="AB2" s="1">
        <v>1</v>
      </c>
      <c r="AC2" s="1" t="s">
        <v>126</v>
      </c>
      <c r="AD2" s="1">
        <v>5241980030</v>
      </c>
      <c r="AW2" s="1" t="s">
        <v>127</v>
      </c>
      <c r="AX2" s="1" t="s">
        <v>128</v>
      </c>
      <c r="AY2" s="1">
        <v>1</v>
      </c>
      <c r="AZ2" s="1" t="s">
        <v>129</v>
      </c>
      <c r="BA2" s="1" t="s">
        <v>105</v>
      </c>
      <c r="BB2" s="1" t="s">
        <v>106</v>
      </c>
      <c r="BC2" s="1">
        <v>4145</v>
      </c>
      <c r="BF2" s="1">
        <v>32225802</v>
      </c>
      <c r="BG2" s="1" t="s">
        <v>107</v>
      </c>
      <c r="BK2" s="1" t="s">
        <v>108</v>
      </c>
      <c r="BL2" s="1">
        <v>20</v>
      </c>
      <c r="BM2" s="1" t="s">
        <v>109</v>
      </c>
      <c r="BN2" s="1" t="s">
        <v>110</v>
      </c>
      <c r="BO2" s="1">
        <v>2</v>
      </c>
      <c r="BP2" s="1" t="s">
        <v>111</v>
      </c>
      <c r="BQ2" s="1">
        <v>2</v>
      </c>
      <c r="BR2" s="1" t="s">
        <v>112</v>
      </c>
      <c r="BS2" s="1" t="s">
        <v>130</v>
      </c>
      <c r="BT2" s="1" t="s">
        <v>130</v>
      </c>
      <c r="BU2" s="1" t="s">
        <v>131</v>
      </c>
      <c r="BV2" s="1" t="s">
        <v>132</v>
      </c>
      <c r="BW2" s="1">
        <v>2243</v>
      </c>
      <c r="BX2" s="1" t="s">
        <v>133</v>
      </c>
      <c r="BY2" s="1" t="s">
        <v>113</v>
      </c>
      <c r="BZ2" s="1" t="s">
        <v>134</v>
      </c>
      <c r="CA2" s="1" t="s">
        <v>114</v>
      </c>
      <c r="CB2" s="1" t="s">
        <v>135</v>
      </c>
      <c r="CC2" s="1" t="s">
        <v>136</v>
      </c>
      <c r="CD2" s="1" t="s">
        <v>137</v>
      </c>
      <c r="CE2" s="1" t="s">
        <v>138</v>
      </c>
      <c r="CF2" s="1" t="s">
        <v>136</v>
      </c>
      <c r="CG2" s="1" t="s">
        <v>139</v>
      </c>
      <c r="CH2" s="1" t="s">
        <v>140</v>
      </c>
      <c r="CI2" s="1" t="s">
        <v>141</v>
      </c>
      <c r="CJ2" s="1" t="s">
        <v>142</v>
      </c>
      <c r="CK2" s="1" t="s">
        <v>115</v>
      </c>
      <c r="CL2" s="1" t="s">
        <v>141</v>
      </c>
      <c r="CM2" s="1">
        <v>45821.687465277799</v>
      </c>
      <c r="CP2" s="1" t="s">
        <v>123</v>
      </c>
      <c r="CQ2" s="1">
        <v>0</v>
      </c>
      <c r="CR2" s="1">
        <v>1</v>
      </c>
    </row>
  </sheetData>
  <autoFilter ref="A1:CS2" xr:uid="{00000000-0001-0000-0000-000000000000}"/>
  <pageMargins left="0.75" right="0.75" top="1" bottom="1" header="0" footer="0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57D2-EC88-4DC9-BBBA-CA95EB870E57}">
  <dimension ref="A1:E18"/>
  <sheetViews>
    <sheetView workbookViewId="0">
      <selection activeCell="F16" sqref="F16"/>
    </sheetView>
  </sheetViews>
  <sheetFormatPr baseColWidth="10" defaultRowHeight="12.5" x14ac:dyDescent="0.25"/>
  <cols>
    <col min="2" max="2" width="37.7265625" bestFit="1" customWidth="1"/>
  </cols>
  <sheetData>
    <row r="1" spans="1:5" x14ac:dyDescent="0.25">
      <c r="A1" s="3" t="s">
        <v>57</v>
      </c>
      <c r="B1" s="3" t="s">
        <v>58</v>
      </c>
      <c r="D1" t="s">
        <v>119</v>
      </c>
      <c r="E1" t="s">
        <v>121</v>
      </c>
    </row>
    <row r="2" spans="1:5" x14ac:dyDescent="0.25">
      <c r="A2" s="3">
        <v>2246</v>
      </c>
      <c r="B2" s="3" t="s">
        <v>61</v>
      </c>
      <c r="D2" t="s">
        <v>120</v>
      </c>
      <c r="E2">
        <v>275</v>
      </c>
    </row>
    <row r="3" spans="1:5" x14ac:dyDescent="0.25">
      <c r="A3" s="3">
        <v>2063</v>
      </c>
      <c r="B3" s="3" t="s">
        <v>60</v>
      </c>
      <c r="D3" t="s">
        <v>117</v>
      </c>
      <c r="E3">
        <v>276</v>
      </c>
    </row>
    <row r="4" spans="1:5" x14ac:dyDescent="0.25">
      <c r="A4" s="3">
        <v>10106</v>
      </c>
      <c r="B4" s="3" t="s">
        <v>64</v>
      </c>
      <c r="D4" t="s">
        <v>118</v>
      </c>
      <c r="E4">
        <v>277</v>
      </c>
    </row>
    <row r="5" spans="1:5" x14ac:dyDescent="0.25">
      <c r="A5" s="3">
        <v>10031</v>
      </c>
      <c r="B5" s="3" t="s">
        <v>66</v>
      </c>
      <c r="D5" s="6" t="s">
        <v>110</v>
      </c>
      <c r="E5">
        <v>278</v>
      </c>
    </row>
    <row r="6" spans="1:5" x14ac:dyDescent="0.25">
      <c r="A6" s="3">
        <v>2017</v>
      </c>
      <c r="B6" s="3" t="s">
        <v>70</v>
      </c>
      <c r="E6">
        <v>225</v>
      </c>
    </row>
    <row r="7" spans="1:5" x14ac:dyDescent="0.25">
      <c r="A7" s="3">
        <v>2446</v>
      </c>
      <c r="B7" s="3" t="s">
        <v>68</v>
      </c>
      <c r="E7">
        <v>240</v>
      </c>
    </row>
    <row r="8" spans="1:5" x14ac:dyDescent="0.25">
      <c r="A8" s="3">
        <v>10104</v>
      </c>
      <c r="B8" s="3" t="s">
        <v>71</v>
      </c>
      <c r="E8">
        <v>241</v>
      </c>
    </row>
    <row r="9" spans="1:5" x14ac:dyDescent="0.25">
      <c r="A9" s="3">
        <v>2439</v>
      </c>
      <c r="B9" s="3" t="s">
        <v>59</v>
      </c>
      <c r="E9">
        <v>250</v>
      </c>
    </row>
    <row r="10" spans="1:5" x14ac:dyDescent="0.25">
      <c r="A10" s="3">
        <v>2245</v>
      </c>
      <c r="B10" s="3" t="s">
        <v>62</v>
      </c>
      <c r="E10">
        <v>279</v>
      </c>
    </row>
    <row r="11" spans="1:5" x14ac:dyDescent="0.25">
      <c r="A11" s="3">
        <v>2432</v>
      </c>
      <c r="B11" s="3" t="s">
        <v>72</v>
      </c>
      <c r="E11">
        <v>290</v>
      </c>
    </row>
    <row r="12" spans="1:5" x14ac:dyDescent="0.25">
      <c r="A12" s="3">
        <v>10070</v>
      </c>
      <c r="B12" s="3" t="s">
        <v>69</v>
      </c>
      <c r="E12">
        <v>271</v>
      </c>
    </row>
    <row r="13" spans="1:5" x14ac:dyDescent="0.25">
      <c r="A13" s="3">
        <v>2185</v>
      </c>
      <c r="B13" s="3" t="s">
        <v>95</v>
      </c>
      <c r="E13">
        <v>272</v>
      </c>
    </row>
    <row r="14" spans="1:5" x14ac:dyDescent="0.25">
      <c r="A14" s="3">
        <v>2431</v>
      </c>
      <c r="B14" s="3" t="s">
        <v>94</v>
      </c>
      <c r="E14">
        <v>292</v>
      </c>
    </row>
    <row r="15" spans="1:5" x14ac:dyDescent="0.25">
      <c r="A15" s="3">
        <v>10025</v>
      </c>
      <c r="B15" s="3" t="s">
        <v>63</v>
      </c>
      <c r="E15">
        <v>293</v>
      </c>
    </row>
    <row r="16" spans="1:5" x14ac:dyDescent="0.25">
      <c r="A16" s="3">
        <v>2433</v>
      </c>
      <c r="B16" s="3" t="s">
        <v>65</v>
      </c>
      <c r="E16">
        <v>295</v>
      </c>
    </row>
    <row r="17" spans="1:5" x14ac:dyDescent="0.25">
      <c r="A17" s="3">
        <v>2436</v>
      </c>
      <c r="B17" s="3" t="s">
        <v>67</v>
      </c>
      <c r="E17">
        <v>243</v>
      </c>
    </row>
    <row r="18" spans="1:5" x14ac:dyDescent="0.25">
      <c r="A18" s="3">
        <v>8840</v>
      </c>
      <c r="B18" s="3" t="s">
        <v>73</v>
      </c>
      <c r="E18">
        <v>244</v>
      </c>
    </row>
  </sheetData>
  <autoFilter ref="A1:B24" xr:uid="{D36257D2-EC88-4DC9-BBBA-CA95EB870E57}">
    <sortState xmlns:xlrd2="http://schemas.microsoft.com/office/spreadsheetml/2017/richdata2" ref="A2:B24">
      <sortCondition ref="B1:B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REVISOR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User</dc:creator>
  <cp:lastModifiedBy>Supervision Pamplona Cens</cp:lastModifiedBy>
  <dcterms:created xsi:type="dcterms:W3CDTF">2025-04-08T00:19:49Z</dcterms:created>
  <dcterms:modified xsi:type="dcterms:W3CDTF">2025-06-23T04:58:22Z</dcterms:modified>
</cp:coreProperties>
</file>