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Override PartName="/xl/persons/person.xml" ContentType="application/vnd.ms-excel.person+xml"/>
  <Override PartName="/xl/persons/person2.xml" ContentType="application/vnd.ms-excel.person+xml"/>
  <Override PartName="/xl/persons/person4.xml" ContentType="application/vnd.ms-excel.person+xml"/>
  <Override PartName="/xl/persons/person3.xml" ContentType="application/vnd.ms-excel.person+xml"/>
  <Override PartName="/xl/persons/person1.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https://d.docs.live.net/a709ab81be522a41/Python Works Drive/PROJECT TEKMIRIOMENO/"/>
    </mc:Choice>
  </mc:AlternateContent>
  <xr:revisionPtr revIDLastSave="1106" documentId="8_{D8B4C62D-05DE-4A27-87FA-930B8520CAC9}" xr6:coauthVersionLast="47" xr6:coauthVersionMax="47" xr10:uidLastSave="{82BA5939-90BA-4A01-AE07-EDF6062DC0C0}"/>
  <bookViews>
    <workbookView xWindow="-120" yWindow="-120" windowWidth="29040" windowHeight="15720" tabRatio="882" firstSheet="4" activeTab="10" xr2:uid="{09967552-0D6C-4D8D-867E-AE71BCAB57E4}"/>
  </bookViews>
  <sheets>
    <sheet name="ΟΔΗΓΙΕΣ" sheetId="22" r:id="rId1"/>
    <sheet name="ΤΠ2024_3_Απλ" sheetId="10" r:id="rId2"/>
    <sheet name="ΤΠ2024_3_Απλ_Γύρισμα_Πληρω" sheetId="13" r:id="rId3"/>
    <sheet name="ΤΠ2024_3_Απλ_Γύρισμα_Πληρ_Επεξ" sheetId="15" r:id="rId4"/>
    <sheet name="ΤΠ2024_3_Απλ_Γύρισμα_Πληρ_Ε (2)" sheetId="23" r:id="rId5"/>
    <sheet name="ΤΠ2025_V1" sheetId="19" r:id="rId6"/>
    <sheet name="ΤΠ2025_V2" sheetId="24" r:id="rId7"/>
    <sheet name="ΤΠ2025_1_ΤΡ" sheetId="28" r:id="rId8"/>
    <sheet name="ΤΠ2025_1_ΤΡ (2)" sheetId="29" r:id="rId9"/>
    <sheet name="ΣΩΜΑ 1ΤΡ2025" sheetId="30" r:id="rId10"/>
    <sheet name="ΟΛΟΙ ΤΙΜ 26-11-24" sheetId="27" r:id="rId11"/>
    <sheet name="ΜΑΓΔΑ" sheetId="26" r:id="rId12"/>
    <sheet name="ΣΩΜΑ" sheetId="14" r:id="rId13"/>
    <sheet name="ΥΠΗΡΕΣΙΑΣ" sheetId="21" r:id="rId14"/>
    <sheet name="ΑΝΑ ΧΡΗΜΑ" sheetId="20" r:id="rId15"/>
    <sheet name="ΑΝΑ ΚΑΤΗΓ" sheetId="25" r:id="rId16"/>
  </sheets>
  <definedNames>
    <definedName name="_xlnm.Print_Titles" localSheetId="11">ΜΑΓΔΑ!$3:$3</definedName>
    <definedName name="_xlnm.Print_Titles" localSheetId="10">'ΟΛΟΙ ΤΙΜ 26-11-24'!$3:$3</definedName>
    <definedName name="_xlnm.Print_Titles" localSheetId="12">ΣΩΜΑ!$3:$3</definedName>
    <definedName name="_xlnm.Print_Titles" localSheetId="9">'ΣΩΜΑ 1ΤΡ2025'!$3:$3</definedName>
    <definedName name="_xlnm.Print_Titles" localSheetId="1">ΤΠ2024_3_Απλ!$1:$1</definedName>
    <definedName name="_xlnm.Print_Titles" localSheetId="4">'ΤΠ2024_3_Απλ_Γύρισμα_Πληρ_Ε (2)'!$1:$1</definedName>
    <definedName name="_xlnm.Print_Titles" localSheetId="3">ΤΠ2024_3_Απλ_Γύρισμα_Πληρ_Επεξ!$1:$1</definedName>
    <definedName name="_xlnm.Print_Titles" localSheetId="2">ΤΠ2024_3_Απλ_Γύρισμα_Πληρω!$1:$1</definedName>
    <definedName name="_xlnm.Print_Titles" localSheetId="7">ΤΠ2025_1_ΤΡ!$1:$1</definedName>
    <definedName name="_xlnm.Print_Titles" localSheetId="8">'ΤΠ2025_1_ΤΡ (2)'!$1:$1</definedName>
    <definedName name="_xlnm.Print_Titles" localSheetId="5">ΤΠ2025_V1!$1:$1</definedName>
    <definedName name="_xlnm.Print_Titles" localSheetId="6">ΤΠ2025_V2!$1:$1</definedName>
    <definedName name="_xlnm.Print_Titles" localSheetId="13">ΥΠΗΡΕΣΙΑΣ!$3:$3</definedName>
  </definedNames>
  <calcPr calcId="191029"/>
  <pivotCaches>
    <pivotCache cacheId="0" r:id="rId17"/>
    <pivotCache cacheId="1" r:id="rId1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13" i="29" l="1"/>
  <c r="G112" i="29"/>
  <c r="G111" i="29"/>
  <c r="G110" i="29"/>
  <c r="G109" i="29"/>
  <c r="G108" i="29"/>
  <c r="G107" i="29"/>
  <c r="G106" i="29"/>
  <c r="G105" i="29"/>
  <c r="G104" i="29"/>
  <c r="G103" i="29"/>
  <c r="G102" i="29"/>
  <c r="G101" i="29"/>
  <c r="G100" i="29"/>
  <c r="G99" i="29"/>
  <c r="G98" i="29"/>
  <c r="G97" i="29"/>
  <c r="G96" i="29"/>
  <c r="G95" i="29"/>
  <c r="G94" i="29"/>
  <c r="G93" i="29"/>
  <c r="G92" i="29"/>
  <c r="G91" i="29"/>
  <c r="G90" i="29"/>
  <c r="G89" i="29"/>
  <c r="G88" i="29"/>
  <c r="G87" i="29"/>
  <c r="G86" i="29"/>
  <c r="G85" i="29"/>
  <c r="G84" i="29"/>
  <c r="G83" i="29"/>
  <c r="G82" i="29"/>
  <c r="G81" i="29"/>
  <c r="G80" i="29"/>
  <c r="G79" i="29"/>
  <c r="G78" i="29"/>
  <c r="G77" i="29"/>
  <c r="G76" i="29"/>
  <c r="G75" i="29"/>
  <c r="G74" i="29"/>
  <c r="G73" i="29"/>
  <c r="G72" i="29"/>
  <c r="G71" i="29"/>
  <c r="G70" i="29"/>
  <c r="G69" i="29"/>
  <c r="G68" i="29"/>
  <c r="G67" i="29"/>
  <c r="G66" i="29"/>
  <c r="G65" i="29"/>
  <c r="G64" i="29"/>
  <c r="G63" i="29"/>
  <c r="G62" i="29"/>
  <c r="G61" i="29"/>
  <c r="G60" i="29"/>
  <c r="G59" i="29"/>
  <c r="G58" i="29"/>
  <c r="G57" i="29"/>
  <c r="G56" i="29"/>
  <c r="G55" i="29"/>
  <c r="G54" i="29"/>
  <c r="G53" i="29"/>
  <c r="G52" i="29"/>
  <c r="G51" i="29"/>
  <c r="G50" i="29"/>
  <c r="G49" i="29"/>
  <c r="G48" i="29"/>
  <c r="G47" i="29"/>
  <c r="G46" i="29"/>
  <c r="G45" i="29"/>
  <c r="G44" i="29"/>
  <c r="G43" i="29"/>
  <c r="G42" i="29"/>
  <c r="G41" i="29"/>
  <c r="G40" i="29"/>
  <c r="G39" i="29"/>
  <c r="G38" i="29"/>
  <c r="G37" i="29"/>
  <c r="G36" i="29"/>
  <c r="G35" i="29"/>
  <c r="G34" i="29"/>
  <c r="G33" i="29"/>
  <c r="G32" i="29"/>
  <c r="G31" i="29"/>
  <c r="G30" i="29"/>
  <c r="G29" i="29"/>
  <c r="G28" i="29"/>
  <c r="G27" i="29"/>
  <c r="G26" i="29"/>
  <c r="G25" i="29"/>
  <c r="G24" i="29"/>
  <c r="G23" i="29"/>
  <c r="G22" i="29"/>
  <c r="G21" i="29"/>
  <c r="G20" i="29"/>
  <c r="G19" i="29"/>
  <c r="G18" i="29"/>
  <c r="G17" i="29"/>
  <c r="G16" i="29"/>
  <c r="G15" i="29"/>
  <c r="G14" i="29"/>
  <c r="G13" i="29"/>
  <c r="G12" i="29"/>
  <c r="G11" i="29"/>
  <c r="G10" i="29"/>
  <c r="G9" i="29"/>
  <c r="G8" i="29"/>
  <c r="G7" i="29"/>
  <c r="G6" i="29"/>
  <c r="G5" i="29"/>
  <c r="G4" i="29"/>
  <c r="G3" i="29"/>
  <c r="G2" i="29"/>
  <c r="G104" i="28"/>
  <c r="G3" i="28"/>
  <c r="G4" i="28"/>
  <c r="G5" i="28"/>
  <c r="G6" i="28"/>
  <c r="G7" i="28"/>
  <c r="G8" i="28"/>
  <c r="G9" i="28"/>
  <c r="G10" i="28"/>
  <c r="G11" i="28"/>
  <c r="G12" i="28"/>
  <c r="G13" i="28"/>
  <c r="G14" i="28"/>
  <c r="G15" i="28"/>
  <c r="G16" i="28"/>
  <c r="G17" i="28"/>
  <c r="G18" i="28"/>
  <c r="G19" i="28"/>
  <c r="G20" i="28"/>
  <c r="G21" i="28"/>
  <c r="G22" i="28"/>
  <c r="G23" i="28"/>
  <c r="G24" i="28"/>
  <c r="G25" i="28"/>
  <c r="G26" i="28"/>
  <c r="G27" i="28"/>
  <c r="G28" i="28"/>
  <c r="G29" i="28"/>
  <c r="G30" i="28"/>
  <c r="G31" i="28"/>
  <c r="G32" i="28"/>
  <c r="G33" i="28"/>
  <c r="G34" i="28"/>
  <c r="G35" i="28"/>
  <c r="G36" i="28"/>
  <c r="G37" i="28"/>
  <c r="G38" i="28"/>
  <c r="G39" i="28"/>
  <c r="G40" i="28"/>
  <c r="G41" i="28"/>
  <c r="G42" i="28"/>
  <c r="G43" i="28"/>
  <c r="G44" i="28"/>
  <c r="G45" i="28"/>
  <c r="G46" i="28"/>
  <c r="G47" i="28"/>
  <c r="G48" i="28"/>
  <c r="G49" i="28"/>
  <c r="G50" i="28"/>
  <c r="G51" i="28"/>
  <c r="G52" i="28"/>
  <c r="G53" i="28"/>
  <c r="G54" i="28"/>
  <c r="G55" i="28"/>
  <c r="G56" i="28"/>
  <c r="G57" i="28"/>
  <c r="G58" i="28"/>
  <c r="G59" i="28"/>
  <c r="G60" i="28"/>
  <c r="G61" i="28"/>
  <c r="G62" i="28"/>
  <c r="G63" i="28"/>
  <c r="G64" i="28"/>
  <c r="G65" i="28"/>
  <c r="G66" i="28"/>
  <c r="G67" i="28"/>
  <c r="G68" i="28"/>
  <c r="G69" i="28"/>
  <c r="G70" i="28"/>
  <c r="G71" i="28"/>
  <c r="G72" i="28"/>
  <c r="G73" i="28"/>
  <c r="G74" i="28"/>
  <c r="G75" i="28"/>
  <c r="G76" i="28"/>
  <c r="G77" i="28"/>
  <c r="G78" i="28"/>
  <c r="G79" i="28"/>
  <c r="G80" i="28"/>
  <c r="G81" i="28"/>
  <c r="G82" i="28"/>
  <c r="G83" i="28"/>
  <c r="G84" i="28"/>
  <c r="G85" i="28"/>
  <c r="G86" i="28"/>
  <c r="G87" i="28"/>
  <c r="G88" i="28"/>
  <c r="G89" i="28"/>
  <c r="G90" i="28"/>
  <c r="G91" i="28"/>
  <c r="G92" i="28"/>
  <c r="G93" i="28"/>
  <c r="G94" i="28"/>
  <c r="G95" i="28"/>
  <c r="G96" i="28"/>
  <c r="G97" i="28"/>
  <c r="G98" i="28"/>
  <c r="G99" i="28"/>
  <c r="G100" i="28"/>
  <c r="G101" i="28"/>
  <c r="G102" i="28"/>
  <c r="G103" i="28"/>
  <c r="G105" i="28"/>
  <c r="G106" i="28"/>
  <c r="G107" i="28"/>
  <c r="G108" i="28"/>
  <c r="G109" i="28"/>
  <c r="G110" i="28"/>
  <c r="G111" i="28"/>
  <c r="G112" i="28"/>
  <c r="G113" i="28"/>
  <c r="G2" i="28"/>
  <c r="Q76" i="24"/>
  <c r="G3" i="24"/>
  <c r="G4" i="24"/>
  <c r="G14" i="24"/>
  <c r="G40" i="24"/>
  <c r="G43" i="24"/>
  <c r="G45" i="24"/>
  <c r="G48" i="24"/>
  <c r="G53" i="24"/>
  <c r="G54" i="24"/>
  <c r="G55" i="24"/>
  <c r="G74" i="24"/>
  <c r="G99" i="24"/>
  <c r="E30" i="20"/>
  <c r="E24" i="20"/>
  <c r="C29" i="20"/>
  <c r="B23" i="20"/>
  <c r="B29" i="20"/>
  <c r="C23" i="20"/>
  <c r="E23" i="20"/>
  <c r="E29" i="20" l="1"/>
  <c r="E31" i="20" s="1"/>
  <c r="B31" i="20"/>
  <c r="C26" i="20"/>
  <c r="B26" i="20"/>
  <c r="E26" i="20"/>
  <c r="G51" i="24"/>
  <c r="G50" i="24"/>
  <c r="G38" i="24"/>
  <c r="G112" i="24"/>
  <c r="G111" i="24"/>
  <c r="G110" i="24"/>
  <c r="G109" i="24"/>
  <c r="G108" i="24"/>
  <c r="G107" i="24"/>
  <c r="G106" i="24"/>
  <c r="G105" i="24"/>
  <c r="G104" i="24"/>
  <c r="G103" i="24"/>
  <c r="G102" i="24"/>
  <c r="G101" i="24"/>
  <c r="G100" i="24"/>
  <c r="G98" i="24"/>
  <c r="G97" i="24"/>
  <c r="G96" i="24"/>
  <c r="G95" i="24"/>
  <c r="G94" i="24"/>
  <c r="G93" i="24"/>
  <c r="G92" i="24"/>
  <c r="G91" i="24"/>
  <c r="G90" i="24"/>
  <c r="G89" i="24"/>
  <c r="G88" i="24"/>
  <c r="G87" i="24"/>
  <c r="G86" i="24"/>
  <c r="G85" i="24"/>
  <c r="G84" i="24"/>
  <c r="G83" i="24"/>
  <c r="G82" i="24"/>
  <c r="G81" i="24"/>
  <c r="G80" i="24"/>
  <c r="G79" i="24"/>
  <c r="G78" i="24"/>
  <c r="G77" i="24"/>
  <c r="G76" i="24"/>
  <c r="G75" i="24"/>
  <c r="G73" i="24"/>
  <c r="G72" i="24"/>
  <c r="G71" i="24"/>
  <c r="G70" i="24"/>
  <c r="G69" i="24"/>
  <c r="G68" i="24"/>
  <c r="G67" i="24"/>
  <c r="G66" i="24"/>
  <c r="G65" i="24"/>
  <c r="G64" i="24"/>
  <c r="G63" i="24"/>
  <c r="G62" i="24"/>
  <c r="G61" i="24"/>
  <c r="G60" i="24"/>
  <c r="G59" i="24"/>
  <c r="G58" i="24"/>
  <c r="G57" i="24"/>
  <c r="G56" i="24"/>
  <c r="O53" i="24"/>
  <c r="M52" i="24"/>
  <c r="G52" i="24"/>
  <c r="G49" i="24"/>
  <c r="G47" i="24"/>
  <c r="G46" i="24"/>
  <c r="G44" i="24"/>
  <c r="G42" i="24"/>
  <c r="G41" i="24"/>
  <c r="G39" i="24"/>
  <c r="G37" i="24"/>
  <c r="G36" i="24"/>
  <c r="G35" i="24"/>
  <c r="G34" i="24"/>
  <c r="G33" i="24"/>
  <c r="G32" i="24"/>
  <c r="G31" i="24"/>
  <c r="G30" i="24"/>
  <c r="G29" i="24"/>
  <c r="G28" i="24"/>
  <c r="G27" i="24"/>
  <c r="G26" i="24"/>
  <c r="G25" i="24"/>
  <c r="G24" i="24"/>
  <c r="G23" i="24"/>
  <c r="G22" i="24"/>
  <c r="G21" i="24"/>
  <c r="G20" i="24"/>
  <c r="G19" i="24"/>
  <c r="G18" i="24"/>
  <c r="G17" i="24"/>
  <c r="G16" i="24"/>
  <c r="G15" i="24"/>
  <c r="G13" i="24"/>
  <c r="G12" i="24"/>
  <c r="G11" i="24"/>
  <c r="L10" i="24"/>
  <c r="G10" i="24"/>
  <c r="G9" i="24"/>
  <c r="G8" i="24"/>
  <c r="G7" i="24"/>
  <c r="G6" i="24"/>
  <c r="G5" i="24"/>
  <c r="G2" i="24"/>
  <c r="M46" i="23"/>
  <c r="M47" i="23" s="1"/>
  <c r="G109" i="23"/>
  <c r="M59" i="23"/>
  <c r="G121" i="23"/>
  <c r="G120" i="23"/>
  <c r="G119" i="23"/>
  <c r="G118" i="23"/>
  <c r="G117" i="23"/>
  <c r="G116" i="23"/>
  <c r="G115" i="23"/>
  <c r="G114" i="23"/>
  <c r="G113" i="23"/>
  <c r="G112" i="23"/>
  <c r="G111" i="23"/>
  <c r="G110" i="23"/>
  <c r="G108" i="23"/>
  <c r="G107" i="23"/>
  <c r="G106" i="23"/>
  <c r="G105" i="23"/>
  <c r="G104" i="23"/>
  <c r="G103" i="23"/>
  <c r="G102" i="23"/>
  <c r="G101" i="23"/>
  <c r="G100" i="23"/>
  <c r="G99" i="23"/>
  <c r="G98" i="23"/>
  <c r="G97" i="23"/>
  <c r="G96" i="23"/>
  <c r="G95" i="23"/>
  <c r="G94" i="23"/>
  <c r="G93" i="23"/>
  <c r="G92" i="23"/>
  <c r="G91" i="23"/>
  <c r="G90" i="23"/>
  <c r="G89" i="23"/>
  <c r="G88" i="23"/>
  <c r="G87" i="23"/>
  <c r="G86" i="23"/>
  <c r="G85" i="23"/>
  <c r="G84" i="23"/>
  <c r="G83" i="23"/>
  <c r="G82" i="23"/>
  <c r="G81" i="23"/>
  <c r="G80" i="23"/>
  <c r="G79" i="23"/>
  <c r="G78" i="23"/>
  <c r="G77" i="23"/>
  <c r="G76" i="23"/>
  <c r="G75" i="23"/>
  <c r="G74" i="23"/>
  <c r="G73" i="23"/>
  <c r="G72" i="23"/>
  <c r="G71" i="23"/>
  <c r="G70" i="23"/>
  <c r="G69" i="23"/>
  <c r="G68" i="23"/>
  <c r="G67" i="23"/>
  <c r="G66" i="23"/>
  <c r="G65" i="23"/>
  <c r="G64" i="23"/>
  <c r="G63" i="23"/>
  <c r="G62" i="23"/>
  <c r="G61" i="23"/>
  <c r="G60" i="23"/>
  <c r="G59" i="23"/>
  <c r="G58" i="23"/>
  <c r="G57" i="23"/>
  <c r="G56" i="23"/>
  <c r="G55" i="23"/>
  <c r="G54" i="23"/>
  <c r="G53" i="23"/>
  <c r="G52" i="23"/>
  <c r="G51" i="23"/>
  <c r="G50" i="23"/>
  <c r="G49" i="23"/>
  <c r="G48" i="23"/>
  <c r="G47" i="23"/>
  <c r="G46" i="23"/>
  <c r="G45" i="23"/>
  <c r="G44" i="23"/>
  <c r="G43" i="23"/>
  <c r="G42" i="23"/>
  <c r="G41" i="23"/>
  <c r="G40" i="23"/>
  <c r="G39" i="23"/>
  <c r="G38" i="23"/>
  <c r="G37" i="23"/>
  <c r="G36" i="23"/>
  <c r="G35" i="23"/>
  <c r="G34" i="23"/>
  <c r="G33" i="23"/>
  <c r="G32" i="23"/>
  <c r="G31" i="23"/>
  <c r="G30" i="23"/>
  <c r="G29" i="23"/>
  <c r="G28" i="23"/>
  <c r="G27" i="23"/>
  <c r="G26" i="23"/>
  <c r="G25" i="23"/>
  <c r="G24" i="23"/>
  <c r="G23" i="23"/>
  <c r="G22" i="23"/>
  <c r="G21" i="23"/>
  <c r="G20" i="23"/>
  <c r="G19" i="23"/>
  <c r="G18" i="23"/>
  <c r="G17" i="23"/>
  <c r="G16" i="23"/>
  <c r="G15" i="23"/>
  <c r="N14" i="23"/>
  <c r="G14" i="23"/>
  <c r="N13" i="23"/>
  <c r="G13" i="23"/>
  <c r="N12" i="23"/>
  <c r="G12" i="23"/>
  <c r="G11" i="23"/>
  <c r="G10" i="23"/>
  <c r="N9" i="23"/>
  <c r="G9" i="23"/>
  <c r="N8" i="23"/>
  <c r="G8" i="23"/>
  <c r="N7" i="23"/>
  <c r="G7" i="23"/>
  <c r="G6" i="23"/>
  <c r="G5" i="23"/>
  <c r="G4" i="23"/>
  <c r="G3" i="23"/>
  <c r="G2" i="23"/>
  <c r="G3" i="19"/>
  <c r="G4" i="19"/>
  <c r="G5" i="19"/>
  <c r="G6" i="19"/>
  <c r="G7" i="19"/>
  <c r="G8" i="19"/>
  <c r="G9" i="19"/>
  <c r="G10" i="19"/>
  <c r="G11" i="19"/>
  <c r="G12" i="19"/>
  <c r="G13" i="19"/>
  <c r="G14" i="19"/>
  <c r="G15" i="19"/>
  <c r="G16" i="19"/>
  <c r="G17" i="19"/>
  <c r="G18" i="19"/>
  <c r="G19" i="19"/>
  <c r="G20" i="19"/>
  <c r="G21" i="19"/>
  <c r="G22" i="19"/>
  <c r="G23" i="19"/>
  <c r="G24" i="19"/>
  <c r="G25" i="19"/>
  <c r="G26" i="19"/>
  <c r="G27" i="19"/>
  <c r="G28" i="19"/>
  <c r="G29" i="19"/>
  <c r="G30" i="19"/>
  <c r="G31" i="19"/>
  <c r="G32" i="19"/>
  <c r="G33" i="19"/>
  <c r="G34" i="19"/>
  <c r="G35" i="19"/>
  <c r="G36" i="19"/>
  <c r="G37" i="19"/>
  <c r="G38" i="19"/>
  <c r="G39" i="19"/>
  <c r="G40" i="19"/>
  <c r="G41" i="19"/>
  <c r="G42" i="19"/>
  <c r="G43" i="19"/>
  <c r="G44" i="19"/>
  <c r="G45" i="19"/>
  <c r="G46" i="19"/>
  <c r="G47" i="19"/>
  <c r="G48" i="19"/>
  <c r="G49" i="19"/>
  <c r="G50" i="19"/>
  <c r="G51" i="19"/>
  <c r="G52" i="19"/>
  <c r="G53" i="19"/>
  <c r="G54" i="19"/>
  <c r="G55" i="19"/>
  <c r="G56" i="19"/>
  <c r="G57" i="19"/>
  <c r="G58" i="19"/>
  <c r="G59" i="19"/>
  <c r="G60" i="19"/>
  <c r="G61" i="19"/>
  <c r="G62" i="19"/>
  <c r="G63" i="19"/>
  <c r="G64" i="19"/>
  <c r="G65" i="19"/>
  <c r="G66" i="19"/>
  <c r="G67" i="19"/>
  <c r="G68" i="19"/>
  <c r="G69" i="19"/>
  <c r="G70" i="19"/>
  <c r="L72" i="19" s="1"/>
  <c r="G71" i="19"/>
  <c r="G72" i="19"/>
  <c r="G73" i="19"/>
  <c r="G74" i="19"/>
  <c r="G75" i="19"/>
  <c r="G76" i="19"/>
  <c r="G77" i="19"/>
  <c r="G78" i="19"/>
  <c r="G79" i="19"/>
  <c r="G80" i="19"/>
  <c r="G81" i="19"/>
  <c r="G82" i="19"/>
  <c r="G83" i="19"/>
  <c r="G84" i="19"/>
  <c r="G85" i="19"/>
  <c r="G86" i="19"/>
  <c r="G87" i="19"/>
  <c r="G88" i="19"/>
  <c r="G89" i="19"/>
  <c r="G90" i="19"/>
  <c r="G91" i="19"/>
  <c r="G92" i="19"/>
  <c r="G93" i="19"/>
  <c r="G94" i="19"/>
  <c r="G95" i="19"/>
  <c r="G96" i="19"/>
  <c r="G97" i="19"/>
  <c r="G98" i="19"/>
  <c r="G99" i="19"/>
  <c r="G100" i="19"/>
  <c r="G101" i="19"/>
  <c r="G102" i="19"/>
  <c r="G103" i="19"/>
  <c r="G104" i="19"/>
  <c r="G105" i="19"/>
  <c r="G106" i="19"/>
  <c r="G107" i="19"/>
  <c r="G108" i="19"/>
  <c r="L10" i="19"/>
  <c r="M45" i="15"/>
  <c r="O50" i="19"/>
  <c r="M49" i="19"/>
  <c r="G2" i="19"/>
  <c r="G120" i="15"/>
  <c r="G119" i="15"/>
  <c r="G46" i="15"/>
  <c r="G45" i="15"/>
  <c r="G47" i="15"/>
  <c r="G44" i="15"/>
  <c r="G57" i="15"/>
  <c r="G56" i="15"/>
  <c r="G4" i="15"/>
  <c r="N13" i="15"/>
  <c r="N14" i="15"/>
  <c r="N12" i="15"/>
  <c r="N8" i="15"/>
  <c r="N9" i="15"/>
  <c r="N7" i="15"/>
  <c r="G118" i="15"/>
  <c r="G117" i="15"/>
  <c r="G116" i="15"/>
  <c r="G115" i="15"/>
  <c r="G114" i="15"/>
  <c r="G113" i="15"/>
  <c r="G112" i="15"/>
  <c r="G111" i="15"/>
  <c r="G110" i="15"/>
  <c r="G109" i="15"/>
  <c r="G108" i="15"/>
  <c r="G107" i="15"/>
  <c r="G106" i="15"/>
  <c r="G105" i="15"/>
  <c r="G104" i="15"/>
  <c r="G103" i="15"/>
  <c r="G102" i="15"/>
  <c r="G101" i="15"/>
  <c r="G100" i="15"/>
  <c r="G99" i="15"/>
  <c r="G98" i="15"/>
  <c r="G97" i="15"/>
  <c r="G96" i="15"/>
  <c r="G95" i="15"/>
  <c r="G94" i="15"/>
  <c r="G93" i="15"/>
  <c r="G92" i="15"/>
  <c r="G91" i="15"/>
  <c r="G90" i="15"/>
  <c r="G89" i="15"/>
  <c r="G88" i="15"/>
  <c r="G87" i="15"/>
  <c r="G86" i="15"/>
  <c r="G85" i="15"/>
  <c r="G84" i="15"/>
  <c r="G83" i="15"/>
  <c r="G82" i="15"/>
  <c r="G81" i="15"/>
  <c r="G80" i="15"/>
  <c r="G79" i="15"/>
  <c r="G78" i="15"/>
  <c r="G77" i="15"/>
  <c r="G76" i="15"/>
  <c r="G75" i="15"/>
  <c r="G74" i="15"/>
  <c r="G73" i="15"/>
  <c r="G72" i="15"/>
  <c r="G71" i="15"/>
  <c r="G70" i="15"/>
  <c r="G69" i="15"/>
  <c r="G68" i="15"/>
  <c r="G67" i="15"/>
  <c r="G66" i="15"/>
  <c r="G65" i="15"/>
  <c r="G64" i="15"/>
  <c r="G63" i="15"/>
  <c r="G62" i="15"/>
  <c r="G61" i="15"/>
  <c r="G60" i="15"/>
  <c r="G59" i="15"/>
  <c r="G58" i="15"/>
  <c r="G55" i="15"/>
  <c r="G54" i="15"/>
  <c r="G53" i="15"/>
  <c r="G52" i="15"/>
  <c r="G51" i="15"/>
  <c r="G50" i="15"/>
  <c r="G49" i="15"/>
  <c r="G48" i="15"/>
  <c r="G43" i="15"/>
  <c r="G42" i="15"/>
  <c r="G41" i="15"/>
  <c r="G40" i="15"/>
  <c r="G39" i="15"/>
  <c r="G38" i="15"/>
  <c r="G37" i="15"/>
  <c r="G36" i="15"/>
  <c r="G35" i="15"/>
  <c r="G34" i="15"/>
  <c r="G33" i="15"/>
  <c r="G32" i="15"/>
  <c r="G31" i="15"/>
  <c r="G30" i="15"/>
  <c r="G29" i="15"/>
  <c r="G28" i="15"/>
  <c r="G27" i="15"/>
  <c r="G26" i="15"/>
  <c r="G25" i="15"/>
  <c r="G24" i="15"/>
  <c r="G23" i="15"/>
  <c r="G22" i="15"/>
  <c r="G21" i="15"/>
  <c r="G20" i="15"/>
  <c r="G19" i="15"/>
  <c r="G18" i="15"/>
  <c r="G17" i="15"/>
  <c r="G16" i="15"/>
  <c r="G15" i="15"/>
  <c r="G14" i="15"/>
  <c r="G13" i="15"/>
  <c r="G12" i="15"/>
  <c r="G11" i="15"/>
  <c r="G10" i="15"/>
  <c r="G9" i="15"/>
  <c r="G8" i="15"/>
  <c r="G7" i="15"/>
  <c r="G6" i="15"/>
  <c r="G5" i="15"/>
  <c r="G3" i="15"/>
  <c r="G2" i="15"/>
  <c r="G113" i="13"/>
  <c r="G112" i="13"/>
  <c r="G111" i="13"/>
  <c r="G110" i="13"/>
  <c r="G109" i="13"/>
  <c r="G108" i="13"/>
  <c r="G107" i="13"/>
  <c r="G106" i="13"/>
  <c r="G105" i="13"/>
  <c r="G104" i="13"/>
  <c r="G103" i="13"/>
  <c r="G102" i="13"/>
  <c r="G101" i="13"/>
  <c r="G100" i="13"/>
  <c r="G99" i="13"/>
  <c r="G98" i="13"/>
  <c r="G97" i="13"/>
  <c r="G96" i="13"/>
  <c r="G95" i="13"/>
  <c r="G94" i="13"/>
  <c r="G93" i="13"/>
  <c r="G92" i="13"/>
  <c r="G91" i="13"/>
  <c r="G90" i="13"/>
  <c r="G89" i="13"/>
  <c r="G88" i="13"/>
  <c r="G87" i="13"/>
  <c r="G86" i="13"/>
  <c r="G85" i="13"/>
  <c r="G84" i="13"/>
  <c r="G83" i="13"/>
  <c r="G82" i="13"/>
  <c r="G81" i="13"/>
  <c r="G80" i="13"/>
  <c r="G79" i="13"/>
  <c r="G78" i="13"/>
  <c r="G77" i="13"/>
  <c r="G76" i="13"/>
  <c r="G75" i="13"/>
  <c r="G74" i="13"/>
  <c r="G73" i="13"/>
  <c r="G72" i="13"/>
  <c r="G71" i="13"/>
  <c r="G70" i="13"/>
  <c r="G69" i="13"/>
  <c r="G68" i="13"/>
  <c r="G67" i="13"/>
  <c r="G66" i="13"/>
  <c r="G65" i="13"/>
  <c r="G64" i="13"/>
  <c r="G63" i="13"/>
  <c r="G62" i="13"/>
  <c r="G61" i="13"/>
  <c r="G60" i="13"/>
  <c r="G59" i="13"/>
  <c r="G58" i="13"/>
  <c r="G57" i="13"/>
  <c r="G56" i="13"/>
  <c r="G55" i="13"/>
  <c r="G54" i="13"/>
  <c r="G53" i="13"/>
  <c r="G52" i="13"/>
  <c r="G51" i="13"/>
  <c r="G50" i="13"/>
  <c r="G49" i="13"/>
  <c r="G48" i="13"/>
  <c r="G47" i="13"/>
  <c r="G46" i="13"/>
  <c r="G45" i="13"/>
  <c r="G44" i="13"/>
  <c r="G43" i="13"/>
  <c r="G42" i="13"/>
  <c r="G41" i="13"/>
  <c r="G40" i="13"/>
  <c r="G39" i="13"/>
  <c r="G38" i="13"/>
  <c r="G37" i="13"/>
  <c r="G36" i="13"/>
  <c r="G35" i="13"/>
  <c r="G34" i="13"/>
  <c r="G33" i="13"/>
  <c r="G32" i="13"/>
  <c r="G31" i="13"/>
  <c r="G30" i="13"/>
  <c r="G29" i="13"/>
  <c r="G28" i="13"/>
  <c r="G27" i="13"/>
  <c r="G26" i="13"/>
  <c r="G25" i="13"/>
  <c r="G24" i="13"/>
  <c r="G23" i="13"/>
  <c r="G22" i="13"/>
  <c r="G21" i="13"/>
  <c r="G20" i="13"/>
  <c r="G19" i="13"/>
  <c r="G18" i="13"/>
  <c r="G17" i="13"/>
  <c r="G16" i="13"/>
  <c r="G15" i="13"/>
  <c r="G14" i="13"/>
  <c r="G13" i="13"/>
  <c r="G12" i="13"/>
  <c r="G11" i="13"/>
  <c r="G10" i="13"/>
  <c r="G9" i="13"/>
  <c r="G8" i="13"/>
  <c r="G7" i="13"/>
  <c r="G6" i="13"/>
  <c r="G5" i="13"/>
  <c r="G4" i="13"/>
  <c r="G3" i="13"/>
  <c r="G2" i="13"/>
  <c r="G75" i="10"/>
  <c r="G54" i="10"/>
  <c r="G55" i="10"/>
  <c r="G56" i="10"/>
  <c r="G46" i="10"/>
  <c r="G20" i="10"/>
  <c r="G3" i="10"/>
  <c r="G113" i="10"/>
  <c r="G112" i="10"/>
  <c r="G111" i="10"/>
  <c r="G110" i="10"/>
  <c r="G109" i="10"/>
  <c r="G108" i="10"/>
  <c r="G107" i="10"/>
  <c r="G106" i="10"/>
  <c r="G105" i="10"/>
  <c r="G104" i="10"/>
  <c r="G103" i="10"/>
  <c r="G102" i="10"/>
  <c r="G101" i="10"/>
  <c r="G100" i="10"/>
  <c r="G99" i="10"/>
  <c r="G98" i="10"/>
  <c r="G97" i="10"/>
  <c r="G96" i="10"/>
  <c r="G95" i="10"/>
  <c r="G94" i="10"/>
  <c r="G93" i="10"/>
  <c r="G92" i="10"/>
  <c r="G91" i="10"/>
  <c r="G90" i="10"/>
  <c r="G89" i="10"/>
  <c r="G88" i="10"/>
  <c r="G87" i="10"/>
  <c r="G86" i="10"/>
  <c r="G85" i="10"/>
  <c r="G84" i="10"/>
  <c r="G83" i="10"/>
  <c r="G82" i="10"/>
  <c r="G81" i="10"/>
  <c r="G80" i="10"/>
  <c r="G79" i="10"/>
  <c r="G78" i="10"/>
  <c r="G77" i="10"/>
  <c r="G76" i="10"/>
  <c r="D74" i="10"/>
  <c r="G74" i="10" s="1"/>
  <c r="G73" i="10"/>
  <c r="G72" i="10"/>
  <c r="G71" i="10"/>
  <c r="G70" i="10"/>
  <c r="G69" i="10"/>
  <c r="G68" i="10"/>
  <c r="G67" i="10"/>
  <c r="G66" i="10"/>
  <c r="G65" i="10"/>
  <c r="G64" i="10"/>
  <c r="G63" i="10"/>
  <c r="G62" i="10"/>
  <c r="G61" i="10"/>
  <c r="G60" i="10"/>
  <c r="G59" i="10"/>
  <c r="G58" i="10"/>
  <c r="G57" i="10"/>
  <c r="G53" i="10"/>
  <c r="G52" i="10"/>
  <c r="G51" i="10"/>
  <c r="G50" i="10"/>
  <c r="G49" i="10"/>
  <c r="G48" i="10"/>
  <c r="G47" i="10"/>
  <c r="G45" i="10"/>
  <c r="G44" i="10"/>
  <c r="G43" i="10"/>
  <c r="G42" i="10"/>
  <c r="G41" i="10"/>
  <c r="G40" i="10"/>
  <c r="G39" i="10"/>
  <c r="G38" i="10"/>
  <c r="G37" i="10"/>
  <c r="G36" i="10"/>
  <c r="G35" i="10"/>
  <c r="G34" i="10"/>
  <c r="G33" i="10"/>
  <c r="G32" i="10"/>
  <c r="G31" i="10"/>
  <c r="G30" i="10"/>
  <c r="G29" i="10"/>
  <c r="G28" i="10"/>
  <c r="G27" i="10"/>
  <c r="G26" i="10"/>
  <c r="G25" i="10"/>
  <c r="G24" i="10"/>
  <c r="G23" i="10"/>
  <c r="G22" i="10"/>
  <c r="G21" i="10"/>
  <c r="G19" i="10"/>
  <c r="G18" i="10"/>
  <c r="G17" i="10"/>
  <c r="G16" i="10"/>
  <c r="G15" i="10"/>
  <c r="G14" i="10"/>
  <c r="G13" i="10"/>
  <c r="G12" i="10"/>
  <c r="G11" i="10"/>
  <c r="G10" i="10"/>
  <c r="G9" i="10"/>
  <c r="G8" i="10"/>
  <c r="G7" i="10"/>
  <c r="G6" i="10"/>
  <c r="G5" i="10"/>
  <c r="G4" i="10"/>
  <c r="G2" i="10"/>
  <c r="N46" i="23" l="1"/>
  <c r="K20" i="10"/>
  <c r="L75" i="24"/>
  <c r="N45" i="15"/>
  <c r="O46" i="23"/>
  <c r="O45" i="15"/>
</calcChain>
</file>

<file path=xl/sharedStrings.xml><?xml version="1.0" encoding="utf-8"?>
<sst xmlns="http://schemas.openxmlformats.org/spreadsheetml/2006/main" count="6560" uniqueCount="500">
  <si>
    <t>Τίτλος</t>
  </si>
  <si>
    <t>Αρχικός Προϋπολογισμός 2023</t>
  </si>
  <si>
    <t>Τροποποιήσεις 2023</t>
  </si>
  <si>
    <t>Αρχικός Προϋπολογισμός 2024</t>
  </si>
  <si>
    <t>Αποκατάσταση οδοστρωμάτων Δημου Φλώρινας  (ΚΑΠ Επενδυτικών δαπανών - ΣΑΤΑ 2024)</t>
  </si>
  <si>
    <t>ΟΔΟΠΟΙΪΑ</t>
  </si>
  <si>
    <t>25-7336.517</t>
  </si>
  <si>
    <t>Συντήρηση και επεκταση αρδευτικών δικτύων Δήμου Φλώρινας  (ΚΑΠ Επενδυτικών Δαπανών ΣΑΤΑ ΠΟΕ)</t>
  </si>
  <si>
    <t>ΣΥΝΕΧΙΖΟΜΕΝΟ</t>
  </si>
  <si>
    <t>ΗΛΕΚΤΡΟΛΟΓΙΚΑ - ΕΓΓΕΙΟΒΕΛΤΙΩΤΙΚΑ</t>
  </si>
  <si>
    <t>25-7413.207</t>
  </si>
  <si>
    <t>Μελέτη οριοθέτησης ρεμάτων Δήμου Φλώρινας  
(ΚΑΠ Επενδυτικών Δαπανών ΣΑΤΑ ΠΟΕ)</t>
  </si>
  <si>
    <t>ΜΕΛΕΤΕΣ</t>
  </si>
  <si>
    <t>Συντήρηση γεφοροπλάστιγκας Αμμοχωρίου (ΚΑΠ Επενδυτικών Δαπανών (ΣΑΤΑ ΠΟΕ)</t>
  </si>
  <si>
    <t>30-7131.003</t>
  </si>
  <si>
    <t>Προμήθεια πολυμηχανήματος με εξοπλισμό επούλωσης λάκκων (ΚΑΠ Επενδυτικών δαπανών - ΣΑΤΑ 2023)</t>
  </si>
  <si>
    <t>ΠΡΟΜΗΘΕΙΕΣ</t>
  </si>
  <si>
    <t>30-7135.033</t>
  </si>
  <si>
    <t>Προμήθεια αστικού εξοπλισμού Δήμου Φλώρινας (ΚΑΠ Επενδυτικών Δαπανών ΣΑΤΑ 2022)</t>
  </si>
  <si>
    <t>Προμήθεια πινακίδων και υλικών οδοσήμανσης Δ.Ε. Φλώρινας(ΚΑΠ Επενδυτικών δαπανών ΣΑΤΑ Π.Ο.Ε.)</t>
  </si>
  <si>
    <t>Προμήθεια πινακίδων και υλικών οδοσήμανσης Δ.Ε. Μελίτης (ΚΑΠ Επενδυτικών δαπανών ΣΑΤΑ Π.Ο.Ε.)</t>
  </si>
  <si>
    <t>Προμήθεια πινακίδων και υλικών οδοσήμανσης Δ.Ε. Περάσματος (ΚΑΠ Επενδυτικών δαπανών ΣΑΤΑ Π.Ο.Ε.)</t>
  </si>
  <si>
    <t>Προμήθεια πινακίδων και υλικών οδοσήμανσης Δ.Ε. Κάτω Κλεινών (ΚΑΠ Επενδυτικών δαπανών ΣΑΤΑ Π.Ο.Ε.)</t>
  </si>
  <si>
    <t>30-7323.507</t>
  </si>
  <si>
    <t>Ασφαλτοστρώσεις οδών, κατασκευή τοιχείων αντιστήριξης και περιφράξεων Δήμου Φλώρινας (ΚΑΠ Επενδυτικών Δαπανών ΣΑΤΑ ΠΟΕ: 1.974.847,49- ΚΑΠ Επενδυτικών Δαπανών 2019 - ΣΑΤΑ 2019: 636.420,00 €)</t>
  </si>
  <si>
    <t>30-7323.510</t>
  </si>
  <si>
    <t>Ασφαλτοστρώσεις δρόμων στις Τ.Κ. Φλαμπούρου, Κολχικής, Τριποτάμου, Αγίου Βαρθολομαίου (ΚΑΠ Επενδυτικών δαπανών ΣΑΤΑ Π.Ο.Ε.)</t>
  </si>
  <si>
    <t>30-7324.404</t>
  </si>
  <si>
    <t>Κατασκευή πεζοδρομίων στον οικισμό Αγίου Αθανασίου στη διασταύρωση Μελίτης (ΚΑΠ Επενδυτικών δαπανών ΣΑΤΑ Π.Ο.Ε.)</t>
  </si>
  <si>
    <t>30-7324.405</t>
  </si>
  <si>
    <t>Κατασκευή πεζοδρομίων στην Τ.Κ. Αρμενοχωρίου (ΚΑΠ Επενδυτικών δαπανών ΣΑΤΑ Π.Ο.Ε.)</t>
  </si>
  <si>
    <t>30-7325.404</t>
  </si>
  <si>
    <t>Έργο υπογείωσης εναέριου δικτύου διανομής
ηλεκτρικής ενέργειας στη πόλη της Φλώρινας
(ΚΑΠ Επενδυτικών δαπανών ΣΑΤΑ ΠΟΕ)</t>
  </si>
  <si>
    <t>30-7326.316</t>
  </si>
  <si>
    <t>Κατασκευή γέφυρας διάβασης ποταμού Εριγώνα στην Τ.Κ. Φλαμπούρου (ΚΑΠ Επενδυτικών δαπανών ΣΑΤΑ Π.Ο.Ε.)</t>
  </si>
  <si>
    <t>30-7333.508</t>
  </si>
  <si>
    <t>Συντήρηση οδών, γεφυρών, πεζοδρομίων και κοινοχρήστων χώρων Δήμου Φλώρινας (ΚΑΠ Επενδυτικών Δαπανών ΣΑΤΑ ΠΟΕ: 2.858.781,78 € - ΚΑΠ Επενδυτικών δαπανών ΣΑΤΑ 2022: 294.420,00 € - ΕΑΠ ΔΜ 2012-2016: 400,000,00 €)</t>
  </si>
  <si>
    <t>ΑΝΑΠΛΑΣΕΙΣ</t>
  </si>
  <si>
    <t>30-7336.423</t>
  </si>
  <si>
    <t>Αποκατάσταση παλαιάς γέφυρας Τ.Κ. Αλώνων (ΚΑΠ Επενδυτικών δαπανών ΣΑΤΑ Π.Ο.Ε.)</t>
  </si>
  <si>
    <t>Μελέτη διάνοιξης οδού Ολυμπιάδος (ΚΑΠ Επενδυτικών Δαπανών - ΣΑΤΑ ΠΟΕ)</t>
  </si>
  <si>
    <t>ΝΕΟ</t>
  </si>
  <si>
    <t>35-7413.019</t>
  </si>
  <si>
    <t>Διαχειριστική μελέτη δημοτικού δάσους Κ.Ν. Κουρί (Όσοϊ) Τα.Κ. Σκοπιάς (ΚΑΠ Επενδυτικών Δαπανών ΣΑΤΑ ΠΟΕ)</t>
  </si>
  <si>
    <t>35-7413.027</t>
  </si>
  <si>
    <t>Σύνταξη μελέτης αντιπυρικής προστασίας
στο κ.ν. περιαστικό Δάσος Λόφος Αγίου 
Παντελεήμονα Φλώρινας</t>
  </si>
  <si>
    <t>70.01-7336.023</t>
  </si>
  <si>
    <t>Μετατοπίσεις - επισκευές μητροπολιτικού δικτύου οπτικών ινών  (ΚΑΠ επενδυτικών δαπανών  ΣΑΤΑ Π.Ο.Ε.)</t>
  </si>
  <si>
    <t>ΣΧΟΛΕΙΑ</t>
  </si>
  <si>
    <t>15-7135.005</t>
  </si>
  <si>
    <t>Προμήθεια υλικών θέρμανσης Σχολικών Κτιρίων Δήμου Φλώρινας έτους 2023(ΣΑΤΑ Σχολ. ΠΟΕ)</t>
  </si>
  <si>
    <t>15-7135.007</t>
  </si>
  <si>
    <t>Προμήθεια υλικών ύδρευσης - αποχέτευσης Σχολικών Κτιρίων Δήμου Φλώρινας (ΣΑΤΑ Σχολ. 2022)</t>
  </si>
  <si>
    <t>15-7135.008</t>
  </si>
  <si>
    <t>Προμήθεια Ηλεκτρολογικού υλικού Σχολικών Κτιρίων Δήμου Φλώρινας (ΣΑΤΑ ΣΧΟΛ. 2022)</t>
  </si>
  <si>
    <t>15-7135.012</t>
  </si>
  <si>
    <t>Προμήθεια μεταλλικών κατασκευών, ραμπών, εξεδρών, κιγκλιδωμάτων,  θυρών και αυλοθυρών (ΣΑΤΑ Σχολ. ΠΟΕ)</t>
  </si>
  <si>
    <t>15-7135.013</t>
  </si>
  <si>
    <t>Προμήθεια υλικών στέγης σχολικών κτιρίων Δήμου Φλώρινας (ΣΑΤΑ Σχολ. ΠΟΕ)</t>
  </si>
  <si>
    <t>15-7135.014</t>
  </si>
  <si>
    <t>Προμήθεια εσωτερικών θυρών σχολικών κτιρίων Δήμου φλώρινας (ΣΑΤΑ Σχολ. ΠΟΕ)</t>
  </si>
  <si>
    <t>69-7331.003</t>
  </si>
  <si>
    <t>Ενεργειακή Αναβάθμιση 1ου Δημοτικού Σχολείου Φλώρινας (Ε.Π. Π.Δ.Μ. 2014-2020)</t>
  </si>
  <si>
    <t>69-7331.004</t>
  </si>
  <si>
    <t>Ενεργειακή Αναβάθμιση 5ου Δημοτικού Σχολείου Φλώρινας (Ε.Π. Π.Δ.Μ. 2014-2020)</t>
  </si>
  <si>
    <t>69-7331.005</t>
  </si>
  <si>
    <t>Ενεργειακή Αναβάθμιση 3ου Γυμνασίου Φλώρινας (Ε.Π. Π.Δ.Μ. 2014-2020)</t>
  </si>
  <si>
    <t>69-7331.006</t>
  </si>
  <si>
    <t>Ενεργειακή Αναβάθμιση 1ου Γυμνάσιου Φλώρινας (Ε.Π. Π.Δ.Μ. 2014-2020)</t>
  </si>
  <si>
    <t>69-7331.007</t>
  </si>
  <si>
    <t>Ενεργειακή Αναβάθμιση 2ου Γυμνάσιου Φλώρινας (Ε.Π. Π.Δ.Μ. 2014-2020)</t>
  </si>
  <si>
    <t>69-7331.008</t>
  </si>
  <si>
    <t>Ενεργειακή Αναβάθμιση 1ου Λυκείου Φλώρινας (Ε.Π. Π.Δ.Μ. 2014-2020)</t>
  </si>
  <si>
    <t>69-7331.009</t>
  </si>
  <si>
    <t>Ενεργειακή Αναβάθμιση 2ου Λυκείου Φλώρινας (Ε.Π. Π.Δ.Μ. 2014-2020)</t>
  </si>
  <si>
    <t>69-7331.010</t>
  </si>
  <si>
    <t>Ενεργειακή Αναβάθμιση 3ου Νηπιαγωγείου - Δημοτικού Φλώρινας (Ε.Π. Π.Δ.Μ. 2014-2020)</t>
  </si>
  <si>
    <t>69-7331.011</t>
  </si>
  <si>
    <t>Ενεργειακή Αναβάθμιση 5ου Νηπιαγωγείου Φλώρινας (Ε.Π. Π.Δ.Μ. 2014-2020)</t>
  </si>
  <si>
    <t>69-7331.012</t>
  </si>
  <si>
    <t>Ενεργειακή Αναβάθμιση 6ου Νηπιαγωγείου Φλώρινας (Ε.Π. Π.Δ.Μ. 2014-2020)</t>
  </si>
  <si>
    <t>69-7331.013</t>
  </si>
  <si>
    <t>Ενεργειακή Αναβάθμιση Γυμνασίου Βεύης (Ε.Π. Π.Δ.Μ. 2014-2020)</t>
  </si>
  <si>
    <t>69-7331.014</t>
  </si>
  <si>
    <t>Ενεργειακή Αναβάθμιση Γυμνασίου Μελίτης (Ε.Π. Π.Δ.Μ. 2014-2020)</t>
  </si>
  <si>
    <t>69-7331.015</t>
  </si>
  <si>
    <t>Ενεργειακή Αναβάθμιση Δημοτικού - Νηπιαγωγείου Βεύης (Ε.Π. Π.Δ.Μ. 2014-2020)</t>
  </si>
  <si>
    <t>69-7331.016</t>
  </si>
  <si>
    <t>Ενεργειακή Αναβάθμιση Νηπιαγωγείου Καλλινίκης (Ε.Π. Π.Δ.Μ. 2014-2020)</t>
  </si>
  <si>
    <t>69-7326.001</t>
  </si>
  <si>
    <t>Διαδρομές σύνδεσης και ανάδειξης νερόμυλων Κρατερού (Ε.Π. Π.Δ.Μ. 2014-2020)</t>
  </si>
  <si>
    <t>69-6117.004</t>
  </si>
  <si>
    <t>Προβολή και δημοσιότητα (Νερόμυλοι Κρατερού)</t>
  </si>
  <si>
    <t>ΥΠΗΡΕΣΙΕΣ</t>
  </si>
  <si>
    <t>64-6117.001</t>
  </si>
  <si>
    <t>Συμβουλευτικές υπηρεσίες για την υλοποίηση της πράξης για τον δικαιούχο (Ε.Π. ΑΝ.Ε.Κ.)</t>
  </si>
  <si>
    <t>64-7135.004</t>
  </si>
  <si>
    <t>Προμήθεια και εγκατάσταση συστημάτων "έξυπνης" πόλης και βιώσιμης αστικής κινητικότητας (Ε.Π. ΑΝ.Ε.Κ.)</t>
  </si>
  <si>
    <t>64-7325.001</t>
  </si>
  <si>
    <t>Υπογειοποίηση δικτύου ΔΕΔΔΗΕ (υποέργο 10)</t>
  </si>
  <si>
    <t>64-7333.001</t>
  </si>
  <si>
    <t xml:space="preserve">Ανάπλαση τμήματος ποταμού Σακουλέβα από την γέφυρα των δικαστηρίων έως την οδό Βουκεφάλα </t>
  </si>
  <si>
    <t>Μητροπολιτικό πάρκο πρασίνου και αναψυχής (Μπουάτ πρότζεκτ)</t>
  </si>
  <si>
    <t xml:space="preserve">Παρεμβάσεις οδικής ασφάλειας επί 
της Μεγ. Αλεξάνδρου
</t>
  </si>
  <si>
    <t>Έξυπνες διαβάσεις</t>
  </si>
  <si>
    <t>Διαμόρφωση χώρων υγιεινής στο ισόγειο
Του Διοικητηρίου (ΚΕΠ Δήμου Φλώρινας)</t>
  </si>
  <si>
    <t>30-7413.347</t>
  </si>
  <si>
    <t>Μελέτη ανάπλασης πλατειών και οδών Δήμου Φλώρινας</t>
  </si>
  <si>
    <t>30-7413.349</t>
  </si>
  <si>
    <t>Μελέτη ανάπλασης καταφυγίου - Υπ. Θεάτρου Λόφου Αγ. Παντελεήμονα</t>
  </si>
  <si>
    <t>30-7331.512</t>
  </si>
  <si>
    <t>Αποκατάσταση προσόψεων διατηρητέων</t>
  </si>
  <si>
    <t>ΚΤΙΡΙΑΚΑ</t>
  </si>
  <si>
    <t>30-7325.403</t>
  </si>
  <si>
    <t>Φωτοσήμανση διαβάσεων πεζών στην πόλη της Φλώρινας</t>
  </si>
  <si>
    <t>30-7331.522</t>
  </si>
  <si>
    <t>30-7331.521</t>
  </si>
  <si>
    <t>30-7336.424</t>
  </si>
  <si>
    <t>30-7331.514</t>
  </si>
  <si>
    <t>30-7331.515</t>
  </si>
  <si>
    <t>30-7331.516</t>
  </si>
  <si>
    <t>30-7332.511</t>
  </si>
  <si>
    <t>30-7332.512</t>
  </si>
  <si>
    <t>30-7332.513</t>
  </si>
  <si>
    <t>30-7332.514</t>
  </si>
  <si>
    <t>Εργασίες συντήρησης πλατειών και κοινοχρήστων χώρων Τοπικών Κοινοτήτων Δ.Ε. Κάτω Κλεινών</t>
  </si>
  <si>
    <t>Προμήθεια οργάνων παιδικών χαρών για τις Τ.Κ. Κάτω Υδρούσας, Σ. Ιωαννίδη, Τροπαιούχου, Αχλάδας, Παπαγιάννης κ.α.</t>
  </si>
  <si>
    <t>Κατασκευή μνημείου εργατικού κέντρου</t>
  </si>
  <si>
    <t>69-7135.016</t>
  </si>
  <si>
    <t>69-7413.001</t>
  </si>
  <si>
    <t>60-7331.005</t>
  </si>
  <si>
    <t>Κατασκευή και λειτουργία κέντρου φιλοξενίας (καταφυγίου) αδέσποτων ζώων Δήμου Φλώρινας (ΦΙΛΟΔΗΜΟΣ ΙΙ - Απόφαση Ένταξης α.π. 3711/15-01-2021 με ΑΔΑ: ΩΘΙ946ΜΤΛ6-ΝΔ2)</t>
  </si>
  <si>
    <t>64-7333.002</t>
  </si>
  <si>
    <t>Υποδομές οδοποιίας για τη στήριξη της επιχειρηματικότητας στην Π.Ε. Φλώρινας</t>
  </si>
  <si>
    <t>Προσαρμογή λειτουργούντων Παιδικών ΚΑΙ Βρεφονηπιακών Σταθμών του Δήμου Φλώρινας στο νέο θεσμικό πλαίσιο αδειοδότησης</t>
  </si>
  <si>
    <t>64-7333.003</t>
  </si>
  <si>
    <t>Βελτίωση – Αναβάθμιση δικτύου αγροτικής Οδοποιϊας Δήμου Φλώρινας (ΑΝΤΩΝΗΣ ΤΡΙΤΣΗΣ – Αποφ. Ένταξης Α.Π. 10155/2021 /12-01-2022 – ΑΔΑ: ΨΘΜ346ΜΤΛ6-Ζ7Ζ)</t>
  </si>
  <si>
    <t>Υπόγειος χώρος στάθμευσης αυτοκινήτων Δήμου Φλώρινας</t>
  </si>
  <si>
    <t>Πιλοτικές Ενεργειακές Παρεμβάσεις για δράσεις προτεραιότητας με βάση τις κατευθύνσεις των ΣΔΑΕΚ (κατασκευή Δημαρχείου)</t>
  </si>
  <si>
    <t>Κατάσταση</t>
  </si>
  <si>
    <t>Πηγή Χρηματοδότησης</t>
  </si>
  <si>
    <t>Τιμολογηθέντα 2023</t>
  </si>
  <si>
    <t>Κατηγορία Έργου</t>
  </si>
  <si>
    <t>κα</t>
  </si>
  <si>
    <t>ΣΑΤΑ 2024</t>
  </si>
  <si>
    <t>ΣΑΤΑ ΠΟΕ</t>
  </si>
  <si>
    <t>ΣΑΤΑ ΣΧΟΛ. ΠΟΕ</t>
  </si>
  <si>
    <t>ΕΠ ΠΔΜ 2014 - 2020</t>
  </si>
  <si>
    <t>ΠΔΕ ΥΠΟΥΡΓΕΙΟΥ ΕΣΩΤΕΡΙΚΩΝ ΣΑΕΠ 005 (2023ΕΠ00520000)</t>
  </si>
  <si>
    <t>ΠΡΑΣΙΝΟ ΤΑΜΕΙΟ</t>
  </si>
  <si>
    <t>ΠΡΟΓΡΑΜΜΑ ΥΠΟΣΤΗΡΙΞΗΣ ΠΡΑΣΙΝΟΥ ΚΑΙ ΒΙΩΣΙΜΟΥ ΜΕΤΑΣΧΗΜΑΤΙΣΜΟΥ ΤΩΝ ΛΙΓΝΙΤΙΚΩΝ ΠΕΡΙΟΧΩΝ</t>
  </si>
  <si>
    <t>ΠΡΟΓΡΑΜΜΑ ΑΝΤΩΝΗΣ ΤΡΙΤΣΗΣ</t>
  </si>
  <si>
    <t>ΤΑΜΕΙΟ ΑΝΑΚΑΜΨΗΣ</t>
  </si>
  <si>
    <t>Ε.Α.Π. 2012-2016</t>
  </si>
  <si>
    <t>ΠΔΕ ΥΠΟΥΡΓΕΙΟΥ ΕΣΩΤΕΡΙΚΩΝ ΣΑΕΠ 041 2020ΕΠ041000009)</t>
  </si>
  <si>
    <t>Ε.Π.ΑΝ.Ε.Κ.</t>
  </si>
  <si>
    <t>Ε.Τ.Π.Α. - Ε.Κ.Τ.</t>
  </si>
  <si>
    <t>30-7333.510</t>
  </si>
  <si>
    <t>64-7326.001</t>
  </si>
  <si>
    <t>30-7321.202</t>
  </si>
  <si>
    <t>Εξοικονόμηση ενέργειας μέσω της αναβάθμισης του συστήματος οδοφωτισμού του Δήμου Φλώρινας</t>
  </si>
  <si>
    <t>62-7335.001</t>
  </si>
  <si>
    <t>30-6262.069</t>
  </si>
  <si>
    <t>30-7135.040</t>
  </si>
  <si>
    <t>30-7135.041</t>
  </si>
  <si>
    <t>30-7135.042</t>
  </si>
  <si>
    <t>30-7135.043</t>
  </si>
  <si>
    <t>30-7413.356</t>
  </si>
  <si>
    <t>69-7321.001</t>
  </si>
  <si>
    <t>Επισκευή και συντήρηση δημοτικού κτιρίου εντός του πρώην στρατοπέδου 
Τάγαρη</t>
  </si>
  <si>
    <t>Επισκευή και συντήρηση ακινήτου στην Κοινότητα Τροπαιούχου 
(πρώην Αστυνομικό Τμήμα)</t>
  </si>
  <si>
    <t>Αναμόρφωση κτιρίου Δημοτικής Αγοράς Φλώρινας και περιβάλλοντος χώρου</t>
  </si>
  <si>
    <t>Συντήρηση - επισκευή Δημοτικών Καταστημάτων Τοπικών Κοινοτήτων Δ.Ε. Μελίτης</t>
  </si>
  <si>
    <t>Συντήρηση - επισκευή Δημοτικών Καταστημάτων Τοπικών Κοινοτήτων Δ.Ε. Περάσματος</t>
  </si>
  <si>
    <t>Συντήρηση - επισκευή Δημοτικών Καταστημάτων Τοπικών Κοινοτήτων Δ.Ε. Κάτω Κλεινών</t>
  </si>
  <si>
    <t>Εργασίες συντήρησης πλατειών και κοινοχρήστων χώρων Τοπικών Κοινοτήτων Δ.Ε. Φλώρινας</t>
  </si>
  <si>
    <t>Εργασίες συντήρησης πλατειών και κοινοχρήστων χώρων Τοπικών Κοινοτήτων Δ.Ε. Μελίτης</t>
  </si>
  <si>
    <t>Εργασίες συντήρησης πλατειών και κοινοχρήστων χώρων Τοπικών Κοινοτήτων Δ.Ε. Περάσματος</t>
  </si>
  <si>
    <t xml:space="preserve">Προμήθεια ιστών φωτισμού και κεφαλών εξοικονόμησης ενέργειας 
για επεκτάσεις του Δημοτικού φωτισμού
σε οδούς της πόλεως Φλώρινας
</t>
  </si>
  <si>
    <t xml:space="preserve">Προμήθεια φωτιστικών σωμάτων και κεφαλών εξοικονόμησης ενέργειας για αντικατάσταση των υπαρχουσών στις ΔΕ Περάσματος , Μελίτης και Κάτω Κλεινών
</t>
  </si>
  <si>
    <t>Υλοποίηση μέτρων και μέσων πυροπροστασίας σχολικών μονάδων Δήμου Φλώρινας</t>
  </si>
  <si>
    <t>Μελέτες μέτρων και μέσων πυροπροστασίας σχολικών μονάδων Δήμου Φλώρινας</t>
  </si>
  <si>
    <t>Ενεργειακή αναβάθμιση Κλειστού Κολυμβητηρίου Φλώρινας</t>
  </si>
  <si>
    <t>Διαγραμμίσεις οδών Δήμου Φλώρινας (ΚΑΠ Επενδυτικών Δαπανών - ΣΑΤΑ 2022)</t>
  </si>
  <si>
    <t>30-7333.509</t>
  </si>
  <si>
    <t>64-7334.001</t>
  </si>
  <si>
    <t>Παρεμβάσεις Αναβάθμισης Δημοσίου Χώρου για τη δημιουργία του Ανοικτού Κέντρου Εμπορίου (Ε.Π. ΑΝ.Ε.Κ. ποσό 779.121,17 -ΣΑΤΑ ΠΟΕ ποσό 393.374,35)</t>
  </si>
  <si>
    <t>Αποκαταστάσεις - συντηρήσεις αθλητικών χώρων, αθλητικού εξοπλισμού, επισκευή σχολικών μονάδων και κατασκευή ραμπών και χώρων υγιεινής για την πρόσβαση και την εξυπηρετηση ΑΜΕΑ σε σχολικές μονάδες (ΣΑΤΑ ΣΧΟΛ. Π.Ο.Ε.: 428.151,78 € - ΣΑΤΑ ΣΧΟΛ. 2021: 118.621,80 € - ΠΔΕ (ΣΑΕΠ 541): 320.000,00 € - ΦΙΛΟΔΗΜΟΣ ΙΙ: 400.000,00 € - ΦΙΛΟΔΗΜΟΣ ΙΙ: 187.240,00 €)</t>
  </si>
  <si>
    <t>60-7331.002</t>
  </si>
  <si>
    <t>ΔΙΑΒΑΘΜΙΔΙΚΗ - ΠΕ ΦΛΩΡΙΝΑΣ</t>
  </si>
  <si>
    <t>Προμήθεια επίπλων Δήμου Φλώρινας (ΚΑΠ Επενδυτικών Δαπανών -Πρώην ΣΑΤΑ ΠΟΕ)</t>
  </si>
  <si>
    <t>Προμήθεια λογισμικού -εφαρμογής διαχείρισης Λαϊκών Αγορών (ΚΑΠ Επενδυτικών Δαπανών -Πρώην ΣΑΤΑ ΠΟΕ)</t>
  </si>
  <si>
    <t>Προμήθεια λογισμικού -εφαρμογής  συστήματος ηλεκτρονικών πληρωμών των οφειλετών του Δήμου στην ιστοσελίδα του Δήμου Φλώρινας (ΚΑΠ Επενδυτικών Δαπανών -Πρώην ΣΑΤΑ ΠΟΕ)</t>
  </si>
  <si>
    <t>Προμήθεια λοιπού εξοπλισμού Δήμου Φλώρινας (ΚΑΠ Επενδυτικών Δαπανών -Πρώην ΣΑΤΑ ΠΟΕ)</t>
  </si>
  <si>
    <t>Προμήθεια κάδων απορριμμάτων Δήμου Φλώρινας (ΚΑΠ Επενδυτικών Δαπανών -Πρώην ΣΑΤΑ ΠΟΕ)</t>
  </si>
  <si>
    <t>Προμήθεια παγκακίων Δήμου Φλώρινας (ΚΑΠ Επενδυτικών Δαπανών -Πρώην ΣΑΤΑ ΠΟΕ)</t>
  </si>
  <si>
    <t>Προμήθεια προστατευτικής σκάφης -λινάτσας και μεταλλικής περίφραξης (ΚΑΠ Επενδυτικών Δαπανών -Πρώην ΣΑΤΑ ΠΟΕ)</t>
  </si>
  <si>
    <t>Διαχειριστική μελέτη δημοτικού δάσους Κοινότητας Βεύης, Δήμου Φλώρινας (ΚΑΠ Επενδυτικών Δαπανών ΣΑΤΑ Π.Ο.Ε.)</t>
  </si>
  <si>
    <t>Προμήθεια οστεοθυρίδων κοιμητηρίων (ΚΑΠ Επενδυτικών Δαπανών -Πρώην ΣΑΤΑ ΠΟΕ)</t>
  </si>
  <si>
    <t>Προμήθεια υλικών στέγης (κεραμίδια και υδρορροές) της Αίθουσας Πολλαπλών Χρήσεων του Δήμου Φλώρινας  (ΚΑΠ Επενδυτικών Δαπανών -Πρώην ΣΑΤΑ ΠΟΕ)</t>
  </si>
  <si>
    <t>Προμήθεια αναβατορίου/πλατφόρμας για ΑμεΑ για την Αίθουσα Πολλαπλών Χρήσεων  (ΚΑΠ Επενδυτικών Δαπανών -Πρώην ΣΑΤΑ ΠΟΕ)</t>
  </si>
  <si>
    <t>70.04-7131.002</t>
  </si>
  <si>
    <t>Προμήθεια μηχανημάτων εργασιών Υπηρεσίας Πρασίνου (ΚΑΠ Επενδυτικών Δαπανών -Πρώην ΣΑΤΑ ΠΟΕ)</t>
  </si>
  <si>
    <t>Προμήθεια ειδών επικοινωνίας(ασύρματοι κ.α.)(ΚΑΠ Επενδυτικών Δαπανών -Πρώην ΣΑΤΑ ΠΟΕ)</t>
  </si>
  <si>
    <t>Προμήθεια σειρήνων και εξοπλισμού Πολιτικής Άμυνας (ΚΑΠ Επενδυτικών Δαπανών -Πρώην ΣΑΤΑ ΠΟΕ)</t>
  </si>
  <si>
    <t>Προμήθεια ηλιακών θερμοσιφώνων (ΚΑΠ Επενδυτικών Δαπανών -Πρώην ΣΑΤΑ ΠΟΕ)</t>
  </si>
  <si>
    <t xml:space="preserve">Προμήθεια μηχανογραφικού υλικού (ηλεκτρονικοί υπολογιστές, λογισμικά  και συναφή) 
(ΚΑΠ Επενδυτικών Δαπανών -Πρώην ΣΑΤΑ ΠΟΕ)
</t>
  </si>
  <si>
    <t>35-7413.028</t>
  </si>
  <si>
    <t>70.02-7135.017</t>
  </si>
  <si>
    <t>70.02-7135.018</t>
  </si>
  <si>
    <t>70.05-7135.009</t>
  </si>
  <si>
    <t>70.05-7135.010</t>
  </si>
  <si>
    <t>70.07-7135.003</t>
  </si>
  <si>
    <t>Υποστηρικτικές μελέτες για την αποκατάσταση του κτιρίου Δημοτικής αγοράς</t>
  </si>
  <si>
    <t>Επέκταση αστικών αναπλάσεων εμπορικού κέντρου Φλώρινας</t>
  </si>
  <si>
    <t>30-7413.</t>
  </si>
  <si>
    <t>30-77324…</t>
  </si>
  <si>
    <t>10-7133.003</t>
  </si>
  <si>
    <t>10-7134.004</t>
  </si>
  <si>
    <t>10-7134.005</t>
  </si>
  <si>
    <t>10-7134.006</t>
  </si>
  <si>
    <t>10-7135.006</t>
  </si>
  <si>
    <t>20-7135.029</t>
  </si>
  <si>
    <t>30-7135.044</t>
  </si>
  <si>
    <t>30-7135.045</t>
  </si>
  <si>
    <t>45-7135.006</t>
  </si>
  <si>
    <t>55-7322.019</t>
  </si>
  <si>
    <t>55-7323.001</t>
  </si>
  <si>
    <t>55-7135.007</t>
  </si>
  <si>
    <t>55-7331.017</t>
  </si>
  <si>
    <t>20-7135.026</t>
  </si>
  <si>
    <t>20-7135.027</t>
  </si>
  <si>
    <t>30-7135.038</t>
  </si>
  <si>
    <t>15-7331.521</t>
  </si>
  <si>
    <t>Επισκευή - συντήρηση σχολικών κτιρίων (ΚΑΠ Επενδυτικών Δαπανών - ΣΑΤΑ Σχολ. ΠΟΕ :41.056,15 &amp; ΣΑΤΑ Σχολ.2024 : 103.943,85)</t>
  </si>
  <si>
    <t>30-7331.520</t>
  </si>
  <si>
    <t>Συντήρηση ενεργειακή αναβάθμιση Κολυμβητηρίου</t>
  </si>
  <si>
    <t>30-7135.037</t>
  </si>
  <si>
    <t>30-7331.519</t>
  </si>
  <si>
    <t>Γενικό Άθροισμα</t>
  </si>
  <si>
    <t>Άθροισμα από Αρχικός Προϋπολογισμός 2024</t>
  </si>
  <si>
    <t>ΑΥΞΗΣΗ ΣΕ 30000</t>
  </si>
  <si>
    <t>ΑΥΞΗΣΗ ΣΕ 12000?</t>
  </si>
  <si>
    <t>ΑΥΞΗΣΗ ΣΕ 2000</t>
  </si>
  <si>
    <t>ΣΑΤΑ 2025</t>
  </si>
  <si>
    <t>ΔΙΑΓΡΑΦΗ--&gt;εξοικον</t>
  </si>
  <si>
    <t>ΑΥΞΗΣΗ ΣΕ 37200?</t>
  </si>
  <si>
    <t>Τροποποιήσεις 2024</t>
  </si>
  <si>
    <t>Αρχικός Προϋπολογισμός 2025</t>
  </si>
  <si>
    <t>ΑΝΑΓΚΕΣ</t>
  </si>
  <si>
    <t>ΣΑΤΑ ΣΧΟΛ. 2024</t>
  </si>
  <si>
    <t>ΦΙΛΟΔΗΜΟΣ ΙΙ (ΠΔΕ ΥΠΟΥΡΓΕΙΟΥ ΕΣΩΤΕΡΙΚΩΝ ΣΑΕ 055 2017ΣΕ055000010)</t>
  </si>
  <si>
    <t>Π.Δ.Ε. (ΣΑΕΠ 541-055-041)</t>
  </si>
  <si>
    <t>Τιμολογηθέντα 2024</t>
  </si>
  <si>
    <t>Άθροισμα από Τιμολογηθέντα 2024</t>
  </si>
  <si>
    <t>Άθροισμα από Τροποποιήσεις 2024</t>
  </si>
  <si>
    <t>Άθροισμα από Αρχικός Προϋπολογισμός 2025</t>
  </si>
  <si>
    <t>10-7133.003 Άθροισμα</t>
  </si>
  <si>
    <t>10-7134.004 Άθροισμα</t>
  </si>
  <si>
    <t>10-7134.005 Άθροισμα</t>
  </si>
  <si>
    <t>10-7134.006 Άθροισμα</t>
  </si>
  <si>
    <t>10-7135.006 Άθροισμα</t>
  </si>
  <si>
    <t>15-7135.005 Άθροισμα</t>
  </si>
  <si>
    <t>15-7135.007 Άθροισμα</t>
  </si>
  <si>
    <t>15-7135.008 Άθροισμα</t>
  </si>
  <si>
    <t>15-7135.012 Άθροισμα</t>
  </si>
  <si>
    <t>15-7135.013 Άθροισμα</t>
  </si>
  <si>
    <t>15-7135.014 Άθροισμα</t>
  </si>
  <si>
    <t>15-7331.521 Άθροισμα</t>
  </si>
  <si>
    <t>20-7135.026 Άθροισμα</t>
  </si>
  <si>
    <t>20-7135.029 Άθροισμα</t>
  </si>
  <si>
    <t>25-7336.517 Άθροισμα</t>
  </si>
  <si>
    <t>30-7135.037 Άθροισμα</t>
  </si>
  <si>
    <t>30-7135.038 Άθροισμα</t>
  </si>
  <si>
    <t>30-7135.040 Άθροισμα</t>
  </si>
  <si>
    <t>30-7135.041 Άθροισμα</t>
  </si>
  <si>
    <t>30-7135.044 Άθροισμα</t>
  </si>
  <si>
    <t>30-7135.045 Άθροισμα</t>
  </si>
  <si>
    <t>30-7321.202 Άθροισμα</t>
  </si>
  <si>
    <t>30-7323.510 Άθροισμα</t>
  </si>
  <si>
    <t>30-7324.404 Άθροισμα</t>
  </si>
  <si>
    <t>30-7324.405 Άθροισμα</t>
  </si>
  <si>
    <t>30-7325.403 Άθροισμα</t>
  </si>
  <si>
    <t>30-7325.404 Άθροισμα</t>
  </si>
  <si>
    <t>30-7326.316 Άθροισμα</t>
  </si>
  <si>
    <t>30-7331.512 Άθροισμα</t>
  </si>
  <si>
    <t>30-7331.514 Άθροισμα</t>
  </si>
  <si>
    <t>30-7331.515 Άθροισμα</t>
  </si>
  <si>
    <t>30-7331.516 Άθροισμα</t>
  </si>
  <si>
    <t>30-7331.519 Άθροισμα</t>
  </si>
  <si>
    <t>30-7331.520 Άθροισμα</t>
  </si>
  <si>
    <t>30-7331.521 Άθροισμα</t>
  </si>
  <si>
    <t>30-7331.522 Άθροισμα</t>
  </si>
  <si>
    <t>30-7332.511 Άθροισμα</t>
  </si>
  <si>
    <t>30-7332.512 Άθροισμα</t>
  </si>
  <si>
    <t>30-7332.513 Άθροισμα</t>
  </si>
  <si>
    <t>30-7333.508 Άθροισμα</t>
  </si>
  <si>
    <t>30-7333.509 Άθροισμα</t>
  </si>
  <si>
    <t>30-7333.510 Άθροισμα</t>
  </si>
  <si>
    <t>30-7336.423 Άθροισμα</t>
  </si>
  <si>
    <t>30-7336.424 Άθροισμα</t>
  </si>
  <si>
    <t>30-7413.347 Άθροισμα</t>
  </si>
  <si>
    <t>30-7413.349 Άθροισμα</t>
  </si>
  <si>
    <t>30-7413.356 Άθροισμα</t>
  </si>
  <si>
    <t>35-7413.019 Άθροισμα</t>
  </si>
  <si>
    <t>35-7413.027 Άθροισμα</t>
  </si>
  <si>
    <t>35-7413.028 Άθροισμα</t>
  </si>
  <si>
    <t>45-7135.006 Άθροισμα</t>
  </si>
  <si>
    <t>55-7135.007 Άθροισμα</t>
  </si>
  <si>
    <t>55-7322.019 Άθροισμα</t>
  </si>
  <si>
    <t>55-7323.001 Άθροισμα</t>
  </si>
  <si>
    <t>60-7331.002 Άθροισμα</t>
  </si>
  <si>
    <t>60-7331.005 Άθροισμα</t>
  </si>
  <si>
    <t>64-6117.001 Άθροισμα</t>
  </si>
  <si>
    <t>64-7135.004 Άθροισμα</t>
  </si>
  <si>
    <t>64-7326.001 Άθροισμα</t>
  </si>
  <si>
    <t>64-7333.001 Άθροισμα</t>
  </si>
  <si>
    <t>64-7333.002 Άθροισμα</t>
  </si>
  <si>
    <t>64-7333.003 Άθροισμα</t>
  </si>
  <si>
    <t>64-7334.001 Άθροισμα</t>
  </si>
  <si>
    <t>69-6117.004 Άθροισμα</t>
  </si>
  <si>
    <t>69-7135.016 Άθροισμα</t>
  </si>
  <si>
    <t>69-7321.001 Άθροισμα</t>
  </si>
  <si>
    <t>69-7326.001 Άθροισμα</t>
  </si>
  <si>
    <t>69-7331.003 Άθροισμα</t>
  </si>
  <si>
    <t>69-7331.004 Άθροισμα</t>
  </si>
  <si>
    <t>69-7331.005 Άθροισμα</t>
  </si>
  <si>
    <t>69-7331.006 Άθροισμα</t>
  </si>
  <si>
    <t>69-7331.007 Άθροισμα</t>
  </si>
  <si>
    <t>69-7331.008 Άθροισμα</t>
  </si>
  <si>
    <t>69-7331.009 Άθροισμα</t>
  </si>
  <si>
    <t>69-7331.010 Άθροισμα</t>
  </si>
  <si>
    <t>69-7331.011 Άθροισμα</t>
  </si>
  <si>
    <t>69-7331.012 Άθροισμα</t>
  </si>
  <si>
    <t>69-7331.013 Άθροισμα</t>
  </si>
  <si>
    <t>69-7331.014 Άθροισμα</t>
  </si>
  <si>
    <t>69-7331.015 Άθροισμα</t>
  </si>
  <si>
    <t>69-7331.016 Άθροισμα</t>
  </si>
  <si>
    <t>69-7413.001 Άθροισμα</t>
  </si>
  <si>
    <t>70.01-7336.023 Άθροισμα</t>
  </si>
  <si>
    <t>70.02-7135.017 Άθροισμα</t>
  </si>
  <si>
    <t>70.02-7135.018 Άθροισμα</t>
  </si>
  <si>
    <t>70.04-7131.002 Άθροισμα</t>
  </si>
  <si>
    <t>70.05-7135.009 Άθροισμα</t>
  </si>
  <si>
    <t>70.05-7135.010 Άθροισμα</t>
  </si>
  <si>
    <t>70.07-7135.003 Άθροισμα</t>
  </si>
  <si>
    <t>Προμήθεια ιστών φωτισμού και κεφαλών εξοικονόμησης ενέργειας για επεκτάσεις του Δημοτικού φωτισμού σε οδούς της πόλεως Φλώρινας</t>
  </si>
  <si>
    <t>Προμήθεια φωτιστικών σωμάτων και κεφαλών εξοικονόμησης ενέργειας για αντικατάσταση των υπαρχουσών στις ΔΕ Περάσματος , Μελίτης και Κάτω Κλεινών</t>
  </si>
  <si>
    <t>Προμήθεια μηχανογραφικού υλικού (ηλεκτρονικοί υπολογιστές, λογισμικά  και συναφή) (ΚΑΠ Επενδυτικών Δαπανών -Πρώην ΣΑΤΑ ΠΟΕ)</t>
  </si>
  <si>
    <t>Προμήθεια μηχανογραφικού υλικού (ηλεκτρονικοί υπολογιστές, λογισμικά  και συναφή) (ΚΑΠ Επενδυτικών Δαπανών -Πρώην ΣΑΤΑ ΠΟΕ)2</t>
  </si>
  <si>
    <t>ΜΕΤΑΒΟΛΗ (Σχόλιο)</t>
  </si>
  <si>
    <t>ΚΕΡΔΟΣ Διαγραφής</t>
  </si>
  <si>
    <t>ΣΑΤΑ 2025 =</t>
  </si>
  <si>
    <t>ΣΑΤΑ ΣΧΟΛ. 2025 =</t>
  </si>
  <si>
    <t>ΑΥΞΗΣΗ σε 37000</t>
  </si>
  <si>
    <t>ΑΥΞΗΣΗ σε 37200</t>
  </si>
  <si>
    <t>ΑΥΞΗΣΗ ΣΕ 5000?</t>
  </si>
  <si>
    <t>&lt;---ΣΑΤΑ ΠΟΕ</t>
  </si>
  <si>
    <t>&lt;---ΣΑΤΑ ΣΧΟΛ. ΠΟΕ</t>
  </si>
  <si>
    <t>&lt;---ΝΈΟ</t>
  </si>
  <si>
    <t>ΚΩΔΙΚΟΣ</t>
  </si>
  <si>
    <t>&lt;---ΝΈΟ?</t>
  </si>
  <si>
    <t>ΔΙΑΓΡΑΦΗ Εξοικ 302.51</t>
  </si>
  <si>
    <t>ΔΙΑΓΡΑΦΗ?</t>
  </si>
  <si>
    <t>ΜΕΙΩΣΗ σε 14000</t>
  </si>
  <si>
    <t>ΦΙΛΟΔΗΜΟΣ ΙΙ</t>
  </si>
  <si>
    <t>30-7413.357</t>
  </si>
  <si>
    <t>30-7324.407</t>
  </si>
  <si>
    <t>ΑΥΞΗΣΗ ΣΕ 7000?</t>
  </si>
  <si>
    <t>ΑΥΞΗΣΗ σε 74000</t>
  </si>
  <si>
    <t>ΑΥΞΗΣΗ ώστε να ειναι 37200</t>
  </si>
  <si>
    <t>Προμήθεια ανελκυστήρα για τις ανάγκες του Γυμνασίου Αμμοχωρίου</t>
  </si>
  <si>
    <t>Επεκτάσεις-παραλλαγή Δημοτικού φωτισμού</t>
  </si>
  <si>
    <t>20-7325.002</t>
  </si>
  <si>
    <t>ΔΙΑΓΡΑΦΗ Εξοικ 0</t>
  </si>
  <si>
    <t>Πληρώθηκε ολοσχερώς???</t>
  </si>
  <si>
    <t>να διαγραφεί????? Ναι</t>
  </si>
  <si>
    <t>ΔΙΑΓΡΑΦΗ</t>
  </si>
  <si>
    <t>ΑΥΞΗΣΗ ΣΕ ΑΡΧΙΚΟ</t>
  </si>
  <si>
    <t>ΑΥΞΗΣΗ ΣΕ 65850,08?</t>
  </si>
  <si>
    <t>########### 300000 ΟΔΟΠΟΙΑ</t>
  </si>
  <si>
    <t>ΕΙΔΙΚΟ ΠΡΟΓΡΑΜΜΑ ΦΥΣΙΚΩΝ ΚΑΤΑΣΤΡΟΦΩΝ</t>
  </si>
  <si>
    <t>Αποκατάσταση Δημοτικού οδικού δικτύου Δήμου Φλώρινας λόγω φυσικών καταστροφών</t>
  </si>
  <si>
    <t>Αποκατάσταση βλαβών σχολικών μονάδων Δήμου Φλώρινας λόγω έκτακτων καιρικών φαινομένων</t>
  </si>
  <si>
    <t>ΑΔΑ: 6ΧΑΡ46ΜΤΛ6-ΟΡ3 ΠΡΟΣΚΛΗΣΗ</t>
  </si>
  <si>
    <t>ΣΑΤΑ ΣΧΟΛ. 2025</t>
  </si>
  <si>
    <t>Συντήρηση οδικού δικτύου Δήμου Φλώρινας</t>
  </si>
  <si>
    <t>30-7413.357 Άθροισμα</t>
  </si>
  <si>
    <t>30-7324.407 Άθροισμα</t>
  </si>
  <si>
    <t>ΚΩΔΙΚΟΣ1</t>
  </si>
  <si>
    <t>ΚΩΔΙΚΟΣ2</t>
  </si>
  <si>
    <t>ΚΩΔΙΚΟΣ3</t>
  </si>
  <si>
    <t>ΚΩΔΙΚΟΣ4</t>
  </si>
  <si>
    <t>ΠΑΡΑΤΗΡΗΣΕΙΣ</t>
  </si>
  <si>
    <t>1. Στο Τεχνικο πρόγραμμα μπαίνουν τα τιμολογηθέντα και ΌΧΙ τα πληρωθέντα</t>
  </si>
  <si>
    <t>ΟΔΗΓΙΕΣ</t>
  </si>
  <si>
    <t>1. Πριν την κατασκευή νέου Τεχνικού Προγράμματος πρέπει να έχουν προηγουμένως ενσωματωθεί ΟΛΕΣ οι τροποποιήσεις που έχουν συμβεί (1Η, 2Η, 3Η)</t>
  </si>
  <si>
    <t>2. Αναποδογυρίζω την τελευταία στήλη και γύνεται πρώτη</t>
  </si>
  <si>
    <t>4. Καταγράφω στο πλάι του πίνακα τις αλλαγές (διαγραφές, αυξομειώσεις, νέα έργα)</t>
  </si>
  <si>
    <t>6. Για όλα τα στάδια δημιουργώ αντίγραφα φύλλων</t>
  </si>
  <si>
    <t>7. Μεταβάλω τυχόν ΝΕΑ/ΣΥΝΕΧΙΖΟΜΕΝΑ, περνάω τα ελεγμένα ποσά των αυξομειώσεων στην στήλη των τροποποιήσεων, ενώ για ΝΕΑ έργα κάνω 0 0 ποσό άθροισμα</t>
  </si>
  <si>
    <t>8. Δεν ξεχνάω να μετονομάσω τις ΣΑΤΑ προηγούμενων (πχ ΣΑΤΑ2024 ) ετών σε ΣΑΤΑ ΠΟΕ</t>
  </si>
  <si>
    <t>9. Έχοντας έτοιμες τις φόρμες εκτύπωσεις του ΤΟ, δεν ξεχνάω να κάνω λήψη των στοιχείων από τον ΚΑΝΟΝΙΚΟ πίνακα όπου έχου ολοκληρώσει τις αλλαγές</t>
  </si>
  <si>
    <t>10. Σε κάθε αλλαγή κάνω Συγκεντρωτικοί Πίνακες----&gt; ΑΝΑΝΕΩΣΗ</t>
  </si>
  <si>
    <t>ΔΙΑΓΡΑΦΗ ΚΩΔΙΚΩΝ:</t>
  </si>
  <si>
    <t>3. Αναζητώ και περνάω τα ΤΜΟΛΟΓΗΘΕΝΤΑ μέχρι τότε από την ΟΙΚΟΝΟΜΙΚΗ και ζητώ από λοιπές υπηρεσίες τα ΘΕΛΩ τους για το νέο ΤΠ. Επίσης ΖΗΤΑΩ τα ποσά ΣΑΤΑ και ΣΑΤΑ ΣΧΟΛ για το ερχόμενο ΕΤΟΣ</t>
  </si>
  <si>
    <t>5. Προσέχω τα σύνολα ΣΑΤΑ και ΣΑΤΑ ΣΧΟΛ να κλείνουν και αν έχω έλλειμα το "τραβάω" από τους κουβάδες. Κουβάδες να είναι η ΝΕΑ ΣΑΤΑ και ΣΑΤΑ ΣΧΟΛ</t>
  </si>
  <si>
    <t>Προμήθεια αστικού και αθλητικού εξοπλισμού</t>
  </si>
  <si>
    <t>να μην ενισχυθεί</t>
  </si>
  <si>
    <t xml:space="preserve">ΑΥΞΗΣΗ σε </t>
  </si>
  <si>
    <t xml:space="preserve">ΑΥΞΗΣΗ </t>
  </si>
  <si>
    <t>20-7325.002? Αμύνταιο</t>
  </si>
  <si>
    <t>Απόφαση ένταξης ΑΔΑ: 9ΥΤΟΩΗΙ-26Ω</t>
  </si>
  <si>
    <t>εχουν δημοπρατηθεί 5ο Νηπ, 5ο ΔΣ, Γυμν Βεύης , Γυμν Μελιτης</t>
  </si>
  <si>
    <t>προσοχή !!!!!!!! Όχι χωρίς απόφαση επιτροπής πόρου</t>
  </si>
  <si>
    <t>Απόφαση πόρου?</t>
  </si>
  <si>
    <t>από ΝΕΑ ΣΑΤΑ ΣΧΟΛΕΙΩΝ</t>
  </si>
  <si>
    <t>2. Τα ΕΡΓΑ του ΕΑΠ δεν μπορούν να διαγραφούν εάν προηγουμένως δεν το αποφασίσει η επιτροπή του πόρου</t>
  </si>
  <si>
    <t>3. Τα έργα με πολλές χρηματοδοτήσεις τα ομαδοποιώ χρωματίζοντάς τα με κίτρινο</t>
  </si>
  <si>
    <t>Υπηρεσίες διαμόρφωσης ρείθρων και καθαρισμού ερεισμάτων δημοτικού οδικού δικτύου</t>
  </si>
  <si>
    <t>&lt;---ΝΈΟ ΣΑΒΒΑΣ</t>
  </si>
  <si>
    <t>προσοχή !!!!! Όχι χωρίς απόφαση επιτροπής πόρου</t>
  </si>
  <si>
    <t>ΑΝΑΠΛΑΣΕΙΣ Άθροισμα</t>
  </si>
  <si>
    <t>ΔΙΑΒΑΘΜΙΔΙΚΗ - ΠΕ ΦΛΩΡΙΝΑΣ Άθροισμα</t>
  </si>
  <si>
    <t>ΗΛΕΚΤΡΟΛΟΓΙΚΑ - ΕΓΓΕΙΟΒΕΛΤΙΩΤΙΚΑ Άθροισμα</t>
  </si>
  <si>
    <t>ΚΤΙΡΙΑΚΑ Άθροισμα</t>
  </si>
  <si>
    <t>ΜΕΛΕΤΕΣ Άθροισμα</t>
  </si>
  <si>
    <t>ΟΔΟΠΟΙΪΑ Άθροισμα</t>
  </si>
  <si>
    <t>ΠΡΟΜΗΘΕΙΕΣ Άθροισμα</t>
  </si>
  <si>
    <t>ΣΧΟΛΕΙΑ Άθροισμα</t>
  </si>
  <si>
    <t>ΥΠΗΡΕΣΙΕΣ Άθροισμα</t>
  </si>
  <si>
    <t>Επέκταση αστικών αναπλάσεων εμπορικού κέντρου Φλώρινας (ΕΑΠ:200.000 &amp; ΠΡΑΣΙΝΟ ΤΑΜΕΙΟ Απόφαση ένταξης ΑΔΑ: 9ΥΤΟΩΗΙ-26Ω)</t>
  </si>
  <si>
    <t>Υπηρεσίες διαμόρφωσης ρείθρων και καθαρισμού πρανών και ερεισμάτων δημοτικού οδικού δικτύου</t>
  </si>
  <si>
    <t>ΣΑΤΑ ΠΟΕ Άθροισμα</t>
  </si>
  <si>
    <t>ΣΑΤΑ ΣΧΟΛ. ΠΟΕ Άθροισμα</t>
  </si>
  <si>
    <t>ΣΑΤΑ ΣΧΟΛ. 2025 Άθροισμα</t>
  </si>
  <si>
    <t>Ε.Α.Π. 2012-2016 Άθροισμα</t>
  </si>
  <si>
    <t>ΠΡΑΣΙΝΟ ΤΑΜΕΙΟ Άθροισμα</t>
  </si>
  <si>
    <t>ΠΡΟΓΡΑΜΜΑ ΥΠΟΣΤΗΡΙΞΗΣ ΠΡΑΣΙΝΟΥ ΚΑΙ ΒΙΩΣΙΜΟΥ ΜΕΤΑΣΧΗΜΑΤΙΣΜΟΥ ΤΩΝ ΛΙΓΝΙΤΙΚΩΝ ΠΕΡΙΟΧΩΝ Άθροισμα</t>
  </si>
  <si>
    <t>ΣΑΤΑ 2025 Άθροισμα</t>
  </si>
  <si>
    <t>ΤΑΜΕΙΟ ΑΝΑΚΑΜΨΗΣ Άθροισμα</t>
  </si>
  <si>
    <t>Π.Δ.Ε. (ΣΑΕΠ 541-055-041) Άθροισμα</t>
  </si>
  <si>
    <t>ΦΙΛΟΔΗΜΟΣ ΙΙ Άθροισμα</t>
  </si>
  <si>
    <t>ΠΔΕ ΥΠΟΥΡΓΕΙΟΥ ΕΣΩΤΕΡΙΚΩΝ ΣΑΕΠ 005 (2023ΕΠ00520000) Άθροισμα</t>
  </si>
  <si>
    <t>Ε.Π.ΑΝ.Ε.Κ. Άθροισμα</t>
  </si>
  <si>
    <t>ΠΡΟΓΡΑΜΜΑ ΑΝΤΩΝΗΣ ΤΡΙΤΣΗΣ Άθροισμα</t>
  </si>
  <si>
    <t>Ε.Τ.Π.Α. - Ε.Κ.Τ. Άθροισμα</t>
  </si>
  <si>
    <t>ΠΔΕ ΥΠΟΥΡΓΕΙΟΥ ΕΣΩΤΕΡΙΚΩΝ ΣΑΕΠ 041 2020ΕΠ041000009) Άθροισμα</t>
  </si>
  <si>
    <t>ΕΠ ΠΔΜ 2014 - 2020 Άθροισμα</t>
  </si>
  <si>
    <t>ΕΙΔΙΚΟ ΠΡΟΓΡΑΜΜΑ ΦΥΣΙΚΩΝ ΚΑΤΑΣΤΡΟΦΩΝ Άθροισμα</t>
  </si>
  <si>
    <t>Προμήθεια υλικών ύδρευσης - αποχέτευσης Σχολικών Κτιρίων Δήμου Φλώρινας (ΣΑΤΑ ΣΧΟΛ. ΠΟΕ : 7.374,28 &amp; ΣΑΤΑ ΣΧΟΛ. 2025 : 20.000,00)</t>
  </si>
  <si>
    <t>Προμήθεια Ηλεκτρολογικού υλικού Σχολικών Κτιρίων Δήμου Φλώρινας (ΣΑΤΑ ΣΧΟΛ. ΠΟΕ : 1,79 &amp; ΣΑΤΑ ΣΧΟΛ. 2025: 19.421,39)</t>
  </si>
  <si>
    <t>Προμήθεια υλικών στέγης σχολικών κτιρίων Δήμου Φλώρινας (ΣΑΤΑ ΣΧΟΛ. ΠΟΕ : 31.468,10 &amp; ΣΑΤΑ ΣΧΟΛ. 2025: 20.929,06)</t>
  </si>
  <si>
    <t>Αποκατάσταση οδοστρωμάτων Δημου Φλώρινας  (ΚΑΠ Επενδυτικών δαπανών - ΣΑΤΑ 2025: 636.420,00 , ΣΑΤΑ ΠΟΕ : 417.251,82 &amp; ΕΑΠ 1.500.000,00)</t>
  </si>
  <si>
    <t>Συντήρηση οδών, γεφυρών, πεζοδρομίων και κοινοχρήστων χώρων Δήμου Φλώρινας (ΚΑΠ Επενδυτικών Δαπανών ΣΑΤΑ ΠΟΕ:1.902.692,60 € -ΕΑΠ ΔΜ 2012-2016 :400.000,00 €)</t>
  </si>
  <si>
    <t>ΓΙΑ ΔΙΑΓΡΑΦΗ (άθροισμα 136.212,77)</t>
  </si>
  <si>
    <t>Επέκταση αστικών αναπλάσεων εμπορικού κέντρου Φλώρινας (ΕΑΠ -Απόφαση ένταξης αριθ.6/16-7-2024, ΑΔΑ: ΨΠΑ57ΛΨ-Α73, ποσό: 200.000,00 &amp; ΠΡΑΣΙΝΟ ΤΑΜΕΙΟ Απόφαση ένταξης )</t>
  </si>
  <si>
    <t>ΠΛΗΡΩΜΕΣ ΣΥΝΟΛΑ</t>
  </si>
  <si>
    <t>30-7325.406</t>
  </si>
  <si>
    <t>30-7333.511</t>
  </si>
  <si>
    <t>70-7135.017</t>
  </si>
  <si>
    <t>70-7135.018</t>
  </si>
  <si>
    <t>30-7333.512</t>
  </si>
  <si>
    <t>64-7331.001</t>
  </si>
  <si>
    <t>64-7333.004</t>
  </si>
  <si>
    <t>30-7325.406 Άθροισμα</t>
  </si>
  <si>
    <t>30-7333.511 Άθροισμα</t>
  </si>
  <si>
    <t>70-7135.017 Άθροισμα</t>
  </si>
  <si>
    <t>70-7135.018 Άθροισμα</t>
  </si>
  <si>
    <t>30-7333.512 Άθροισμα</t>
  </si>
  <si>
    <t>64-7333.004 Άθροισμα</t>
  </si>
  <si>
    <t>64-7331.001 Άθροισμα</t>
  </si>
  <si>
    <t>ΑΛΛΑΓΕΣ</t>
  </si>
  <si>
    <t>Αλλαγή τίτλων στα του ΕΠ ΠΔΜ 2014 - 2020</t>
  </si>
  <si>
    <t>Ενεργειακή Αναβάθμιση 1ου Δημοτικού Σχολείου Φλώρινας (Δυτική Μακεδονία 2021-2027)</t>
  </si>
  <si>
    <t>Ενεργειακή Αναβάθμιση 3ου Γυμνασίου Φλώρινας (Δυτική Μακεδονία 2021-2027)</t>
  </si>
  <si>
    <t>Ενεργειακή Αναβάθμιση 1ου Λυκείου Φλώρινας (Δυτική Μακεδονία 2021-2027)</t>
  </si>
  <si>
    <t>Ενεργειακή Αναβάθμιση 3ου Νηπιαγωγείου - Δημοτικού Φλώρινας (Δυτική Μακεδονία 2021-2027)</t>
  </si>
  <si>
    <t>Ενεργειακή Αναβάθμιση 6ου Νηπιαγωγείου Φλώρινας (Δυτική Μακεδονία 2021-2027)</t>
  </si>
  <si>
    <t>Ενεργειακή Αναβάθμιση Δημοτικού - Νηπιαγωγείου Βεύης (Δυτική Μακεδονία 2021-2027)</t>
  </si>
  <si>
    <t>Ενεργειακή Αναβάθμιση Νηπιαγωγείου Καλλινίκης (Δυτική Μακεδονία 2021-2027)</t>
  </si>
  <si>
    <t>Ενίσχυση κωδικού Κέντρου Φιλοξενίας κατά 138776,33 ?</t>
  </si>
  <si>
    <t>Αλλαγή κωδικού δράσης από 62-7335.001 σε 20-7135.031 (ΝΑ ΜΟΥ ΔΩΣΕΙ ΚΩΔΙΚΟ!)</t>
  </si>
  <si>
    <t>62-7135.005</t>
  </si>
  <si>
    <t>Ενεργειακή Αναβάθμιση 5ου Δημοτικού Σχολείου Φλώρινας (Δυτική Μακεδονία 2021-2027)</t>
  </si>
  <si>
    <t>Ενεργειακή Αναβάθμιση 1ου Γυμνάσιου Φλώρινας (Δυτική Μακεδονία 2021-2027)</t>
  </si>
  <si>
    <t>Ενεργειακή Αναβάθμιση 2ου Γυμνάσιου Φλώρινας (Δυτική Μακεδονία 2021-2027)</t>
  </si>
  <si>
    <t>Ενεργειακή Αναβάθμιση 2ου Λυκείου Φλώρινας (Δυτική Μακεδονία 2021-2027)</t>
  </si>
  <si>
    <t>Ενεργειακή Αναβάθμιση 5ου Νηπιαγωγείου Φλώρινας (Δυτική Μακεδονία 2021-2027)</t>
  </si>
  <si>
    <t>Ενεργειακή Αναβάθμιση Γυμνασίου Βεύης (Δυτική Μακεδονία 2021-2027)</t>
  </si>
  <si>
    <t>Ενεργειακή Αναβάθμιση Γυμνασίου Μελίτης (Δυτική Μακεδονία 2021-2027)</t>
  </si>
  <si>
    <t>Διαδρομές σύνδεσης και ανάδειξης νερόμυλων Κρατερού (Δυτική Μακεδονία 2021-2027)</t>
  </si>
  <si>
    <t>62-7135.005 Άθροισμα</t>
  </si>
  <si>
    <t>Τιμολογηθέντα</t>
  </si>
  <si>
    <t>Τροποποιήσεις 2025</t>
  </si>
  <si>
    <t>Τελικός Προϋπολογισμός 2025</t>
  </si>
  <si>
    <t>Άθροισμα από Τιμολογηθέντα</t>
  </si>
  <si>
    <t>Άθροισμα από Τροποποιήσεις 2025</t>
  </si>
  <si>
    <t>Άθροισμα από Τελικός Προϋπολογισμός 2025</t>
  </si>
  <si>
    <t>ΕΠ ΠΔΜ ΔΥΤΙΚΗ ΜΑΚΕΔΟΝΙΑ 2021-2027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</si>
</sst>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 _€_-;\-* #,##0.00\ _€_-;_-* &quot;-&quot;??\ _€_-;_-@_-"/>
    <numFmt numFmtId="165" formatCode="#,##0.00\ &quot;€&quot;"/>
  </numFmts>
  <fonts count="16" x14ac:knownFonts="1">
    <font>
      <sz val="11"/>
      <color theme="1"/>
      <name val="Calibri"/>
      <family val="2"/>
      <charset val="161"/>
      <scheme val="minor"/>
    </font>
    <font>
      <b/>
      <sz val="11"/>
      <color theme="1"/>
      <name val="Calibri"/>
      <family val="2"/>
      <charset val="161"/>
      <scheme val="minor"/>
    </font>
    <font>
      <sz val="8"/>
      <name val="Calibri"/>
      <family val="2"/>
      <charset val="161"/>
      <scheme val="minor"/>
    </font>
    <font>
      <sz val="11"/>
      <color theme="1"/>
      <name val="Calibri"/>
      <family val="2"/>
      <charset val="161"/>
      <scheme val="minor"/>
    </font>
    <font>
      <sz val="10"/>
      <name val="Arial"/>
      <family val="2"/>
      <charset val="161"/>
    </font>
    <font>
      <sz val="10"/>
      <color indexed="8"/>
      <name val="Arial"/>
      <family val="2"/>
      <charset val="161"/>
    </font>
    <font>
      <sz val="11"/>
      <name val="Calibri"/>
      <family val="2"/>
      <charset val="161"/>
      <scheme val="minor"/>
    </font>
    <font>
      <sz val="11"/>
      <color indexed="8"/>
      <name val="Calibri"/>
      <family val="2"/>
      <charset val="161"/>
      <scheme val="minor"/>
    </font>
    <font>
      <sz val="11"/>
      <color rgb="FF000000"/>
      <name val="Calibri"/>
      <family val="2"/>
      <charset val="161"/>
      <scheme val="minor"/>
    </font>
    <font>
      <strike/>
      <sz val="11"/>
      <color theme="1"/>
      <name val="Calibri"/>
      <family val="2"/>
      <charset val="161"/>
      <scheme val="minor"/>
    </font>
    <font>
      <sz val="14"/>
      <color theme="1"/>
      <name val="Calibri"/>
      <family val="2"/>
      <charset val="161"/>
      <scheme val="minor"/>
    </font>
    <font>
      <b/>
      <sz val="18"/>
      <color theme="1"/>
      <name val="Calibri"/>
      <family val="2"/>
      <charset val="161"/>
      <scheme val="minor"/>
    </font>
    <font>
      <sz val="16"/>
      <color theme="1"/>
      <name val="Calibri"/>
      <family val="2"/>
      <charset val="161"/>
      <scheme val="minor"/>
    </font>
    <font>
      <b/>
      <sz val="16"/>
      <color theme="1"/>
      <name val="Calibri"/>
      <family val="2"/>
      <charset val="161"/>
      <scheme val="minor"/>
    </font>
    <font>
      <b/>
      <sz val="20"/>
      <color theme="1"/>
      <name val="Calibri"/>
      <family val="2"/>
      <charset val="161"/>
      <scheme val="minor"/>
    </font>
    <font>
      <b/>
      <sz val="26"/>
      <color theme="1"/>
      <name val="Calibri"/>
      <family val="2"/>
      <charset val="161"/>
      <scheme val="minor"/>
    </font>
  </fonts>
  <fills count="11">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50"/>
        <bgColor indexed="64"/>
      </patternFill>
    </fill>
    <fill>
      <patternFill patternType="solid">
        <fgColor rgb="FF0070C0"/>
        <bgColor indexed="64"/>
      </patternFill>
    </fill>
    <fill>
      <patternFill patternType="solid">
        <fgColor theme="9" tint="0.79998168889431442"/>
        <bgColor indexed="64"/>
      </patternFill>
    </fill>
    <fill>
      <patternFill patternType="solid">
        <fgColor theme="9"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4" fillId="0" borderId="0"/>
    <xf numFmtId="0" fontId="4" fillId="0" borderId="0"/>
    <xf numFmtId="164" fontId="3" fillId="0" borderId="0" applyFont="0" applyFill="0" applyBorder="0" applyAlignment="0" applyProtection="0"/>
    <xf numFmtId="0" fontId="5" fillId="0" borderId="0">
      <alignment vertical="top"/>
    </xf>
    <xf numFmtId="164" fontId="3" fillId="0" borderId="0" applyFont="0" applyFill="0" applyBorder="0" applyAlignment="0" applyProtection="0"/>
  </cellStyleXfs>
  <cellXfs count="86">
    <xf numFmtId="0" fontId="0" fillId="0" borderId="0" xfId="0"/>
    <xf numFmtId="0" fontId="0" fillId="0" borderId="0" xfId="0" applyAlignment="1">
      <alignment vertical="center"/>
    </xf>
    <xf numFmtId="0" fontId="0" fillId="0" borderId="0" xfId="0" applyAlignment="1">
      <alignment vertical="center" wrapText="1"/>
    </xf>
    <xf numFmtId="0" fontId="1" fillId="0" borderId="0" xfId="0" applyFont="1" applyAlignment="1">
      <alignment vertical="center"/>
    </xf>
    <xf numFmtId="4" fontId="0" fillId="0" borderId="0" xfId="0" applyNumberFormat="1" applyAlignment="1">
      <alignment vertical="center"/>
    </xf>
    <xf numFmtId="0" fontId="6" fillId="0" borderId="0" xfId="2" applyFont="1" applyAlignment="1">
      <alignment horizontal="left" vertical="center" wrapText="1"/>
    </xf>
    <xf numFmtId="0" fontId="0" fillId="2" borderId="0" xfId="0" applyFill="1" applyAlignment="1">
      <alignment vertical="center"/>
    </xf>
    <xf numFmtId="4" fontId="0" fillId="2" borderId="0" xfId="0" applyNumberFormat="1" applyFill="1" applyAlignment="1">
      <alignment vertical="center"/>
    </xf>
    <xf numFmtId="0" fontId="7" fillId="0" borderId="0" xfId="0" applyFont="1" applyAlignment="1">
      <alignment horizontal="left" vertical="center"/>
    </xf>
    <xf numFmtId="0" fontId="7" fillId="0" borderId="0" xfId="0" applyFont="1" applyAlignment="1">
      <alignment vertical="center"/>
    </xf>
    <xf numFmtId="0" fontId="8" fillId="0" borderId="0" xfId="0" applyFont="1" applyAlignment="1">
      <alignment vertical="center" wrapText="1"/>
    </xf>
    <xf numFmtId="0" fontId="8" fillId="0" borderId="0" xfId="0" applyFont="1" applyAlignment="1">
      <alignment horizontal="left" vertical="center" wrapText="1"/>
    </xf>
    <xf numFmtId="4" fontId="8" fillId="0" borderId="0" xfId="0" applyNumberFormat="1" applyFont="1" applyAlignment="1">
      <alignment horizontal="right" vertical="center" wrapText="1"/>
    </xf>
    <xf numFmtId="0" fontId="7" fillId="0" borderId="0" xfId="0" applyFont="1" applyAlignment="1">
      <alignment vertical="top"/>
    </xf>
    <xf numFmtId="165" fontId="0" fillId="0" borderId="0" xfId="0" applyNumberFormat="1" applyAlignment="1">
      <alignment vertical="center"/>
    </xf>
    <xf numFmtId="0" fontId="9" fillId="0" borderId="0" xfId="0" applyFont="1" applyAlignment="1">
      <alignment vertical="center"/>
    </xf>
    <xf numFmtId="4" fontId="9" fillId="0" borderId="0" xfId="0" applyNumberFormat="1" applyFont="1" applyAlignment="1">
      <alignment vertical="center"/>
    </xf>
    <xf numFmtId="165" fontId="1" fillId="0" borderId="0" xfId="0" applyNumberFormat="1" applyFont="1" applyAlignment="1">
      <alignment vertical="center"/>
    </xf>
    <xf numFmtId="0" fontId="0" fillId="3" borderId="0" xfId="0" applyFill="1" applyAlignment="1">
      <alignment vertical="center"/>
    </xf>
    <xf numFmtId="0" fontId="0" fillId="2" borderId="0" xfId="0" applyFill="1" applyAlignment="1">
      <alignment vertical="center" wrapText="1"/>
    </xf>
    <xf numFmtId="0" fontId="8" fillId="2" borderId="0" xfId="0" applyFont="1" applyFill="1" applyAlignment="1">
      <alignment vertical="center" wrapText="1"/>
    </xf>
    <xf numFmtId="0" fontId="8" fillId="2" borderId="0" xfId="0" applyFont="1" applyFill="1" applyAlignment="1">
      <alignment horizontal="left" vertical="center" wrapText="1"/>
    </xf>
    <xf numFmtId="4" fontId="8" fillId="2" borderId="0" xfId="0" applyNumberFormat="1" applyFont="1" applyFill="1" applyAlignment="1">
      <alignment horizontal="right" vertical="center" wrapText="1"/>
    </xf>
    <xf numFmtId="20" fontId="0" fillId="0" borderId="0" xfId="0" applyNumberFormat="1" applyAlignment="1">
      <alignment vertical="center"/>
    </xf>
    <xf numFmtId="165" fontId="1" fillId="0" borderId="0" xfId="0" applyNumberFormat="1" applyFont="1" applyAlignment="1">
      <alignment horizontal="center" vertical="center"/>
    </xf>
    <xf numFmtId="0" fontId="1" fillId="0" borderId="0" xfId="0" applyFont="1" applyAlignment="1">
      <alignment vertical="center" wrapText="1"/>
    </xf>
    <xf numFmtId="0" fontId="0" fillId="4" borderId="0" xfId="0" applyFill="1" applyAlignment="1">
      <alignment vertical="center" wrapText="1"/>
    </xf>
    <xf numFmtId="0" fontId="0" fillId="5" borderId="0" xfId="0" applyFill="1" applyAlignment="1">
      <alignment vertical="center" wrapText="1"/>
    </xf>
    <xf numFmtId="0" fontId="0" fillId="6" borderId="0" xfId="0" applyFill="1" applyAlignment="1">
      <alignment vertical="center" wrapText="1"/>
    </xf>
    <xf numFmtId="0" fontId="0" fillId="7" borderId="0" xfId="0" applyFill="1" applyAlignment="1">
      <alignment vertical="center" wrapText="1"/>
    </xf>
    <xf numFmtId="0" fontId="0" fillId="8" borderId="0" xfId="0" applyFill="1" applyAlignment="1">
      <alignment vertical="center" wrapText="1"/>
    </xf>
    <xf numFmtId="0" fontId="0" fillId="9" borderId="0" xfId="0" applyFill="1" applyAlignment="1">
      <alignment vertical="center" wrapText="1"/>
    </xf>
    <xf numFmtId="0" fontId="0" fillId="10" borderId="0" xfId="0" applyFill="1" applyAlignment="1">
      <alignment vertical="center" wrapText="1"/>
    </xf>
    <xf numFmtId="165" fontId="0" fillId="0" borderId="0" xfId="0" applyNumberFormat="1" applyAlignment="1">
      <alignment horizontal="center" vertical="center" wrapText="1"/>
    </xf>
    <xf numFmtId="165" fontId="0" fillId="0" borderId="0" xfId="0" applyNumberFormat="1" applyAlignment="1">
      <alignment horizontal="left" vertical="center" wrapText="1"/>
    </xf>
    <xf numFmtId="165" fontId="0" fillId="0" borderId="0" xfId="0" applyNumberFormat="1" applyAlignment="1">
      <alignment vertical="center" wrapText="1"/>
    </xf>
    <xf numFmtId="0" fontId="1" fillId="0" borderId="1" xfId="0" applyFont="1" applyBorder="1" applyAlignment="1">
      <alignment vertical="center"/>
    </xf>
    <xf numFmtId="165" fontId="1" fillId="0" borderId="1" xfId="0" applyNumberFormat="1" applyFont="1" applyBorder="1" applyAlignment="1">
      <alignment horizontal="center" vertical="center"/>
    </xf>
    <xf numFmtId="165" fontId="1" fillId="0" borderId="1" xfId="0" applyNumberFormat="1" applyFont="1" applyBorder="1" applyAlignment="1">
      <alignment horizontal="center" vertical="center" wrapText="1"/>
    </xf>
    <xf numFmtId="0" fontId="1" fillId="0" borderId="0" xfId="0" applyFont="1" applyAlignment="1">
      <alignment horizontal="left" vertical="top" wrapText="1"/>
    </xf>
    <xf numFmtId="165" fontId="1" fillId="0" borderId="0" xfId="0" applyNumberFormat="1" applyFont="1" applyAlignment="1">
      <alignment vertical="top" wrapText="1"/>
    </xf>
    <xf numFmtId="0" fontId="1" fillId="0" borderId="0" xfId="0" applyFont="1" applyAlignment="1">
      <alignment vertical="top"/>
    </xf>
    <xf numFmtId="165" fontId="1" fillId="0" borderId="0" xfId="0" applyNumberFormat="1" applyFont="1" applyAlignment="1">
      <alignment vertical="top"/>
    </xf>
    <xf numFmtId="165" fontId="1" fillId="0" borderId="0" xfId="0" applyNumberFormat="1" applyFont="1" applyAlignment="1">
      <alignment horizontal="center" vertical="center" wrapText="1"/>
    </xf>
    <xf numFmtId="0" fontId="9" fillId="0" borderId="0" xfId="0" applyFont="1" applyAlignment="1">
      <alignment vertical="center" wrapText="1"/>
    </xf>
    <xf numFmtId="0" fontId="9" fillId="4" borderId="0" xfId="0" applyFont="1" applyFill="1" applyAlignment="1">
      <alignment vertical="center" wrapText="1"/>
    </xf>
    <xf numFmtId="0" fontId="9" fillId="2" borderId="0" xfId="0" applyFont="1" applyFill="1" applyAlignment="1">
      <alignment vertical="center" wrapText="1"/>
    </xf>
    <xf numFmtId="0" fontId="1" fillId="0" borderId="0" xfId="0" applyFont="1" applyAlignment="1">
      <alignment horizontal="center" vertical="center"/>
    </xf>
    <xf numFmtId="165" fontId="0" fillId="0" borderId="0" xfId="0" pivotButton="1" applyNumberFormat="1" applyAlignment="1">
      <alignment horizontal="left" vertical="center" wrapText="1"/>
    </xf>
    <xf numFmtId="0" fontId="0" fillId="0" borderId="0" xfId="0" applyAlignment="1">
      <alignment horizontal="left" vertical="center" wrapText="1"/>
    </xf>
    <xf numFmtId="0" fontId="8" fillId="0" borderId="0" xfId="0" applyFont="1" applyAlignment="1">
      <alignment vertical="center"/>
    </xf>
    <xf numFmtId="4" fontId="8" fillId="0" borderId="0" xfId="0" applyNumberFormat="1" applyFont="1" applyAlignment="1">
      <alignment vertical="center"/>
    </xf>
    <xf numFmtId="0" fontId="9" fillId="6" borderId="0" xfId="0" applyFont="1" applyFill="1" applyAlignment="1">
      <alignment vertical="center" wrapText="1"/>
    </xf>
    <xf numFmtId="2" fontId="0" fillId="0" borderId="0" xfId="0" applyNumberFormat="1" applyAlignment="1">
      <alignment vertical="center"/>
    </xf>
    <xf numFmtId="0" fontId="10" fillId="0" borderId="0" xfId="0" applyFont="1"/>
    <xf numFmtId="0" fontId="11" fillId="0" borderId="0" xfId="0" applyFont="1"/>
    <xf numFmtId="0" fontId="12" fillId="0" borderId="0" xfId="0" applyFont="1" applyAlignment="1">
      <alignment vertical="center"/>
    </xf>
    <xf numFmtId="0" fontId="10" fillId="0" borderId="0" xfId="0" applyFont="1" applyAlignment="1">
      <alignment vertical="center"/>
    </xf>
    <xf numFmtId="0" fontId="0" fillId="6" borderId="0" xfId="0" applyFill="1" applyAlignment="1">
      <alignment vertical="center"/>
    </xf>
    <xf numFmtId="4" fontId="0" fillId="6" borderId="0" xfId="0" applyNumberFormat="1" applyFill="1" applyAlignment="1">
      <alignment vertical="center"/>
    </xf>
    <xf numFmtId="165" fontId="1" fillId="0" borderId="0" xfId="0" applyNumberFormat="1" applyFont="1" applyAlignment="1">
      <alignment vertical="center" wrapText="1"/>
    </xf>
    <xf numFmtId="165" fontId="0" fillId="0" borderId="0" xfId="0" applyNumberFormat="1" applyAlignment="1">
      <alignment horizontal="center" vertical="center"/>
    </xf>
    <xf numFmtId="165" fontId="0" fillId="0" borderId="0" xfId="0" applyNumberFormat="1" applyAlignment="1">
      <alignment horizontal="right" vertical="center" wrapText="1"/>
    </xf>
    <xf numFmtId="0" fontId="0" fillId="0" borderId="0" xfId="0" applyAlignment="1">
      <alignment horizontal="right" vertical="center" wrapText="1"/>
    </xf>
    <xf numFmtId="0" fontId="10" fillId="7" borderId="0" xfId="0" applyFont="1" applyFill="1" applyAlignment="1">
      <alignment vertical="center"/>
    </xf>
    <xf numFmtId="165" fontId="0" fillId="2" borderId="0" xfId="0" applyNumberFormat="1" applyFill="1" applyAlignment="1">
      <alignment horizontal="right" vertical="center" wrapText="1"/>
    </xf>
    <xf numFmtId="165" fontId="0" fillId="2" borderId="0" xfId="0" applyNumberFormat="1" applyFill="1" applyAlignment="1">
      <alignment vertical="center" wrapText="1"/>
    </xf>
    <xf numFmtId="0" fontId="0" fillId="0" borderId="0" xfId="0" pivotButton="1" applyAlignment="1">
      <alignment vertical="center" wrapText="1"/>
    </xf>
    <xf numFmtId="0" fontId="0" fillId="0" borderId="0" xfId="0" applyAlignment="1">
      <alignment horizontal="center" vertical="center" wrapText="1"/>
    </xf>
    <xf numFmtId="0" fontId="0" fillId="0" borderId="0" xfId="0" applyAlignment="1">
      <alignment horizontal="center"/>
    </xf>
    <xf numFmtId="165" fontId="0" fillId="0" borderId="0" xfId="0" applyNumberFormat="1" applyAlignment="1">
      <alignment horizontal="right"/>
    </xf>
    <xf numFmtId="165" fontId="13" fillId="0" borderId="0" xfId="0" applyNumberFormat="1" applyFont="1" applyAlignment="1">
      <alignment vertical="center" wrapText="1"/>
    </xf>
    <xf numFmtId="165" fontId="13" fillId="0" borderId="0" xfId="0" applyNumberFormat="1" applyFont="1" applyAlignment="1">
      <alignment vertical="center"/>
    </xf>
    <xf numFmtId="0" fontId="0" fillId="0" borderId="0" xfId="0" applyAlignment="1">
      <alignment horizontal="center" vertical="center"/>
    </xf>
    <xf numFmtId="4" fontId="0" fillId="0" borderId="0" xfId="0" applyNumberFormat="1" applyAlignment="1">
      <alignment horizontal="center" vertical="center"/>
    </xf>
    <xf numFmtId="0" fontId="15" fillId="0" borderId="0" xfId="0" applyFont="1" applyAlignment="1">
      <alignment horizontal="center" vertical="center" wrapText="1"/>
    </xf>
    <xf numFmtId="165" fontId="13" fillId="0" borderId="0" xfId="0" applyNumberFormat="1" applyFont="1" applyAlignment="1">
      <alignment horizontal="left" vertical="center"/>
    </xf>
    <xf numFmtId="165" fontId="13" fillId="0" borderId="0" xfId="0" applyNumberFormat="1" applyFont="1" applyAlignment="1">
      <alignment horizontal="left" vertical="center" wrapText="1"/>
    </xf>
    <xf numFmtId="0" fontId="13" fillId="0" borderId="0" xfId="0" applyFont="1" applyAlignment="1">
      <alignment horizontal="left" vertical="center" wrapText="1"/>
    </xf>
    <xf numFmtId="0" fontId="12" fillId="0" borderId="0" xfId="0" applyFont="1" applyAlignment="1">
      <alignment horizontal="left" vertical="center"/>
    </xf>
    <xf numFmtId="165" fontId="12" fillId="0" borderId="0" xfId="0" applyNumberFormat="1" applyFont="1" applyAlignment="1">
      <alignment horizontal="left" vertical="center"/>
    </xf>
    <xf numFmtId="4" fontId="12" fillId="0" borderId="0" xfId="0" applyNumberFormat="1" applyFont="1" applyAlignment="1">
      <alignment horizontal="left" vertical="center"/>
    </xf>
    <xf numFmtId="0" fontId="14" fillId="0" borderId="0" xfId="0" applyFont="1" applyAlignment="1">
      <alignment horizontal="center" vertical="center"/>
    </xf>
    <xf numFmtId="0" fontId="0" fillId="0" borderId="0" xfId="0" applyAlignment="1">
      <alignment wrapText="1"/>
    </xf>
    <xf numFmtId="165" fontId="0" fillId="0" borderId="0" xfId="0" applyNumberFormat="1"/>
    <xf numFmtId="0" fontId="0" fillId="0" borderId="0" xfId="0" pivotButton="1"/>
  </cellXfs>
  <cellStyles count="6">
    <cellStyle name="Κανονικό" xfId="0" builtinId="0"/>
    <cellStyle name="Κανονικό 2" xfId="4" xr:uid="{4D133BC6-CEDC-4C50-9CD2-48086D327614}"/>
    <cellStyle name="Κανονικό 3" xfId="2" xr:uid="{BD607F9C-5ABA-4429-BDE4-D18B9936C759}"/>
    <cellStyle name="Κανονικό 4" xfId="1" xr:uid="{630C136C-502F-4E26-BBCB-DDD46D71F088}"/>
    <cellStyle name="Κόμμα 2" xfId="5" xr:uid="{96098280-CD93-425B-884B-C8EF0D7D559E}"/>
    <cellStyle name="Κόμμα 3" xfId="3" xr:uid="{C759E5DC-E17D-45A8-973B-5D8B0EAD7331}"/>
  </cellStyles>
  <dxfs count="1271">
    <dxf>
      <alignment wrapText="1"/>
    </dxf>
    <dxf>
      <alignment wrapText="1"/>
    </dxf>
    <dxf>
      <alignment vertical="center"/>
    </dxf>
    <dxf>
      <alignment vertical="center"/>
    </dxf>
    <dxf>
      <alignment horizontal="center"/>
    </dxf>
    <dxf>
      <alignment horizontal="right"/>
    </dxf>
    <dxf>
      <numFmt numFmtId="165" formatCode="#,##0.00\ &quot;€&quot;"/>
    </dxf>
    <dxf>
      <alignment wrapText="1"/>
    </dxf>
    <dxf>
      <alignment wrapText="1"/>
    </dxf>
    <dxf>
      <alignment horizontal="center"/>
    </dxf>
    <dxf>
      <alignment vertical="center"/>
    </dxf>
    <dxf>
      <alignment wrapText="1"/>
    </dxf>
    <dxf>
      <alignment wrapText="1"/>
    </dxf>
    <dxf>
      <numFmt numFmtId="165" formatCode="#,##0.00\ &quot;€&quot;"/>
    </dxf>
    <dxf>
      <numFmt numFmtId="165" formatCode="#,##0.00\ &quot;€&quot;"/>
    </dxf>
    <dxf>
      <numFmt numFmtId="165" formatCode="#,##0.00\ &quot;€&quot;"/>
    </dxf>
    <dxf>
      <numFmt numFmtId="165" formatCode="#,##0.00\ &quot;€&quot;"/>
    </dxf>
    <dxf>
      <numFmt numFmtId="165" formatCode="#,##0.00\ &quot;€&quot;"/>
    </dxf>
    <dxf>
      <alignment horizontal="center"/>
    </dxf>
    <dxf>
      <alignment vertical="center"/>
    </dxf>
    <dxf>
      <alignment vertical="center"/>
    </dxf>
    <dxf>
      <alignment vertical="center"/>
    </dxf>
    <dxf>
      <alignment vertical="center"/>
    </dxf>
    <dxf>
      <alignment vertical="center"/>
    </dxf>
    <dxf>
      <alignment horizontal="center"/>
    </dxf>
    <dxf>
      <alignment vertical="center"/>
    </dxf>
    <dxf>
      <alignment wrapText="1"/>
    </dxf>
    <dxf>
      <alignment wrapText="1"/>
    </dxf>
    <dxf>
      <alignment horizontal="center"/>
    </dxf>
    <dxf>
      <alignment horizontal="right"/>
    </dxf>
    <dxf>
      <alignment wrapText="1"/>
    </dxf>
    <dxf>
      <alignment wrapText="1"/>
    </dxf>
    <dxf>
      <alignment wrapText="1"/>
    </dxf>
    <dxf>
      <alignment vertical="center"/>
    </dxf>
    <dxf>
      <alignment vertical="center"/>
    </dxf>
    <dxf>
      <alignment vertical="center"/>
    </dxf>
    <dxf>
      <alignment vertical="center"/>
    </dxf>
    <dxf>
      <numFmt numFmtId="165" formatCode="#,##0.00\ &quot;€&quot;"/>
    </dxf>
    <dxf>
      <numFmt numFmtId="165" formatCode="#,##0.00\ &quot;€&quot;"/>
    </dxf>
    <dxf>
      <numFmt numFmtId="165" formatCode="#,##0.00\ &quot;€&quot;"/>
    </dxf>
    <dxf>
      <numFmt numFmtId="165" formatCode="#,##0.00\ &quot;€&quot;"/>
    </dxf>
    <dxf>
      <alignment vertical="center"/>
    </dxf>
    <dxf>
      <alignment wrapText="1"/>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ont>
        <b/>
      </font>
    </dxf>
    <dxf>
      <alignment vertical="center"/>
    </dxf>
    <dxf>
      <alignment vertical="center"/>
    </dxf>
    <dxf>
      <alignment horizontal="center"/>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numFmt numFmtId="165" formatCode="#,##0.00\ &quot;€&quot;"/>
    </dxf>
    <dxf>
      <numFmt numFmtId="165" formatCode="#,##0.00\ &quot;€&quot;"/>
    </dxf>
    <dxf>
      <numFmt numFmtId="165" formatCode="#,##0.00\ &quot;€&quot;"/>
    </dxf>
    <dxf>
      <numFmt numFmtId="165" formatCode="#,##0.00\ &quot;€&quot;"/>
    </dxf>
    <dxf>
      <numFmt numFmtId="165" formatCode="#,##0.00\ &quot;€&quot;"/>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wrapText="1"/>
    </dxf>
    <dxf>
      <alignment wrapText="1"/>
    </dxf>
    <dxf>
      <alignment wrapText="1"/>
    </dxf>
    <dxf>
      <alignment wrapText="1"/>
    </dxf>
    <dxf>
      <alignment horizontal="left"/>
    </dxf>
    <dxf>
      <alignment horizontal="left"/>
    </dxf>
    <dxf>
      <alignment horizontal="left"/>
    </dxf>
    <dxf>
      <alignment horizontal="left"/>
    </dxf>
    <dxf>
      <alignment horizontal="left"/>
    </dxf>
    <dxf>
      <alignment horizontal="left"/>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numFmt numFmtId="165" formatCode="#,##0.00\ &quot;€&quot;"/>
    </dxf>
    <dxf>
      <numFmt numFmtId="165" formatCode="#,##0.00\ &quot;€&quot;"/>
    </dxf>
    <dxf>
      <numFmt numFmtId="165" formatCode="#,##0.00\ &quot;€&quot;"/>
    </dxf>
    <dxf>
      <numFmt numFmtId="165" formatCode="#,##0.00\ &quot;€&quot;"/>
    </dxf>
    <dxf>
      <alignment wrapText="1"/>
    </dxf>
    <dxf>
      <numFmt numFmtId="165" formatCode="#,##0.00\ &quot;€&quot;"/>
    </dxf>
    <dxf>
      <numFmt numFmtId="165" formatCode="#,##0.00\ &quot;€&quot;"/>
    </dxf>
    <dxf>
      <numFmt numFmtId="165" formatCode="#,##0.00\ &quot;€&quot;"/>
    </dxf>
    <dxf>
      <alignment vertical="center"/>
    </dxf>
    <dxf>
      <alignment vertical="center"/>
    </dxf>
    <dxf>
      <alignment vertical="center"/>
    </dxf>
    <dxf>
      <alignment vertical="center"/>
    </dxf>
    <dxf>
      <alignment vertical="center"/>
    </dxf>
    <dxf>
      <alignment wrapText="1"/>
    </dxf>
    <dxf>
      <numFmt numFmtId="165" formatCode="#,##0.00\ &quot;€&quot;"/>
    </dxf>
    <dxf>
      <alignment horizontal="right"/>
    </dxf>
    <dxf>
      <alignment horizontal="center"/>
    </dxf>
    <dxf>
      <alignment vertical="center"/>
    </dxf>
    <dxf>
      <alignment vertical="center"/>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numFmt numFmtId="165" formatCode="#,##0.00\ &quot;€&quot;"/>
    </dxf>
    <dxf>
      <font>
        <b val="0"/>
      </font>
    </dxf>
    <dxf>
      <alignment vertical="center"/>
    </dxf>
    <dxf>
      <alignment vertical="center"/>
    </dxf>
    <dxf>
      <alignment vertical="center"/>
    </dxf>
    <dxf>
      <alignment vertical="center"/>
    </dxf>
    <dxf>
      <alignment vertical="center"/>
    </dxf>
    <dxf>
      <alignment wrapText="1"/>
    </dxf>
    <dxf>
      <alignment wrapText="1"/>
    </dxf>
    <dxf>
      <font>
        <b val="0"/>
      </font>
    </dxf>
    <dxf>
      <alignment wrapText="1"/>
    </dxf>
    <dxf>
      <font>
        <b val="0"/>
      </font>
    </dxf>
    <dxf>
      <fill>
        <patternFill patternType="none">
          <fgColor indexed="64"/>
          <bgColor indexed="65"/>
        </patternFill>
      </fill>
      <alignment horizontal="general" vertical="center" textRotation="0" wrapText="1" indent="0" justifyLastLine="0" shrinkToFit="0" readingOrder="0"/>
    </dxf>
    <dxf>
      <fill>
        <patternFill patternType="none">
          <fgColor indexed="64"/>
          <bgColor indexed="65"/>
        </patternFill>
      </fill>
      <alignment horizontal="general" vertical="center" textRotation="0" wrapText="0" indent="0" justifyLastLine="0" shrinkToFit="0" readingOrder="0"/>
    </dxf>
    <dxf>
      <fill>
        <patternFill patternType="none">
          <fgColor indexed="64"/>
          <bgColor indexed="65"/>
        </patternFill>
      </fill>
      <alignment horizontal="general" vertical="center" textRotation="0" wrapText="0" indent="0" justifyLastLine="0" shrinkToFit="0" readingOrder="0"/>
    </dxf>
    <dxf>
      <numFmt numFmtId="4" formatCode="#,##0.00"/>
      <fill>
        <patternFill patternType="none">
          <fgColor indexed="64"/>
          <bgColor indexed="65"/>
        </patternFill>
      </fill>
      <alignment horizontal="general" vertical="center" textRotation="0" wrapText="0" indent="0" justifyLastLine="0" shrinkToFit="0" readingOrder="0"/>
    </dxf>
    <dxf>
      <numFmt numFmtId="4" formatCode="#,##0.00"/>
      <fill>
        <patternFill patternType="none">
          <fgColor indexed="64"/>
          <bgColor indexed="65"/>
        </patternFill>
      </fill>
      <alignment horizontal="general" vertical="center" textRotation="0" wrapText="0" indent="0" justifyLastLine="0" shrinkToFit="0" readingOrder="0"/>
    </dxf>
    <dxf>
      <fill>
        <patternFill patternType="none">
          <fgColor indexed="64"/>
          <bgColor indexed="65"/>
        </patternFill>
      </fill>
      <alignment horizontal="general" vertical="center" textRotation="0" wrapText="0" indent="0" justifyLastLine="0" shrinkToFit="0" readingOrder="0"/>
    </dxf>
    <dxf>
      <numFmt numFmtId="4" formatCode="#,##0.00"/>
      <fill>
        <patternFill patternType="none">
          <fgColor indexed="64"/>
          <bgColor indexed="65"/>
        </patternFill>
      </fill>
      <alignment horizontal="general" vertical="center" textRotation="0" wrapText="0" indent="0" justifyLastLine="0" shrinkToFit="0" readingOrder="0"/>
    </dxf>
    <dxf>
      <numFmt numFmtId="4" formatCode="#,##0.00"/>
      <fill>
        <patternFill patternType="none">
          <fgColor indexed="64"/>
          <bgColor indexed="65"/>
        </patternFill>
      </fill>
      <alignment horizontal="general" vertical="center" textRotation="0" wrapText="0" indent="0" justifyLastLine="0" shrinkToFit="0" readingOrder="0"/>
    </dxf>
    <dxf>
      <fill>
        <patternFill patternType="none">
          <fgColor indexed="64"/>
          <bgColor indexed="65"/>
        </patternFill>
      </fill>
      <alignment horizontal="general" vertical="center" textRotation="0" wrapText="0" indent="0" justifyLastLine="0" shrinkToFit="0" readingOrder="0"/>
    </dxf>
    <dxf>
      <fill>
        <patternFill patternType="none">
          <fgColor indexed="64"/>
          <bgColor indexed="65"/>
        </patternFill>
      </fill>
      <alignment horizontal="general" vertical="center" textRotation="0" wrapText="0" indent="0" justifyLastLine="0" shrinkToFit="0" readingOrder="0"/>
    </dxf>
    <dxf>
      <fill>
        <patternFill patternType="none">
          <fgColor indexed="64"/>
          <bgColor indexed="65"/>
        </patternFill>
      </fill>
      <alignment horizontal="general" vertical="center" textRotation="0" wrapText="1" indent="0" justifyLastLine="0" shrinkToFit="0" readingOrder="0"/>
    </dxf>
    <dxf>
      <fill>
        <patternFill patternType="none">
          <fgColor indexed="64"/>
          <bgColor indexed="65"/>
        </patternFill>
      </fill>
      <alignment horizontal="general" vertical="center" textRotation="0" wrapText="0" indent="0" justifyLastLine="0" shrinkToFit="0" readingOrder="0"/>
    </dxf>
    <dxf>
      <fill>
        <patternFill patternType="none">
          <fgColor indexed="64"/>
          <bgColor indexed="65"/>
        </patternFill>
      </fill>
      <alignment horizontal="general" vertical="center" textRotation="0" wrapText="0" indent="0" justifyLastLine="0" shrinkToFit="0" readingOrder="0"/>
    </dxf>
    <dxf>
      <fill>
        <patternFill patternType="none">
          <fgColor rgb="FF000000"/>
          <bgColor rgb="FFFFFFFF"/>
        </patternFill>
      </fill>
      <alignment horizontal="general" vertical="center" textRotation="0" wrapText="0" indent="0" justifyLastLine="0" shrinkToFit="0" readingOrder="0"/>
    </dxf>
    <dxf>
      <font>
        <b/>
        <i val="0"/>
        <strike val="0"/>
        <condense val="0"/>
        <extend val="0"/>
        <outline val="0"/>
        <shadow val="0"/>
        <u val="none"/>
        <vertAlign val="baseline"/>
        <sz val="11"/>
        <color theme="1"/>
        <name val="Calibri"/>
        <family val="2"/>
        <charset val="161"/>
        <scheme val="minor"/>
      </font>
      <fill>
        <patternFill patternType="none">
          <fgColor indexed="64"/>
          <bgColor indexed="65"/>
        </patternFill>
      </fill>
      <alignment horizontal="general" vertical="center" textRotation="0" wrapText="1" indent="0" justifyLastLine="0" shrinkToFit="0" readingOrder="0"/>
    </dxf>
    <dxf>
      <fill>
        <patternFill patternType="none">
          <fgColor indexed="64"/>
          <bgColor indexed="65"/>
        </patternFill>
      </fill>
      <alignment horizontal="general" vertical="center" textRotation="0" wrapText="1" indent="0" justifyLastLine="0" shrinkToFit="0" readingOrder="0"/>
    </dxf>
    <dxf>
      <fill>
        <patternFill patternType="none">
          <fgColor indexed="64"/>
          <bgColor indexed="65"/>
        </patternFill>
      </fill>
      <alignment horizontal="general" vertical="center" textRotation="0" wrapText="0" indent="0" justifyLastLine="0" shrinkToFit="0" readingOrder="0"/>
    </dxf>
    <dxf>
      <fill>
        <patternFill patternType="none">
          <fgColor indexed="64"/>
          <bgColor indexed="65"/>
        </patternFill>
      </fill>
      <alignment horizontal="general" vertical="center" textRotation="0" wrapText="0" indent="0" justifyLastLine="0" shrinkToFit="0" readingOrder="0"/>
    </dxf>
    <dxf>
      <numFmt numFmtId="4" formatCode="#,##0.00"/>
      <fill>
        <patternFill patternType="none">
          <fgColor indexed="64"/>
          <bgColor indexed="65"/>
        </patternFill>
      </fill>
      <alignment horizontal="general" vertical="center" textRotation="0" wrapText="0" indent="0" justifyLastLine="0" shrinkToFit="0" readingOrder="0"/>
    </dxf>
    <dxf>
      <numFmt numFmtId="4" formatCode="#,##0.00"/>
      <fill>
        <patternFill patternType="none">
          <fgColor indexed="64"/>
          <bgColor indexed="65"/>
        </patternFill>
      </fill>
      <alignment horizontal="general" vertical="center" textRotation="0" wrapText="0" indent="0" justifyLastLine="0" shrinkToFit="0" readingOrder="0"/>
    </dxf>
    <dxf>
      <fill>
        <patternFill patternType="none">
          <fgColor indexed="64"/>
          <bgColor indexed="65"/>
        </patternFill>
      </fill>
      <alignment horizontal="general" vertical="center" textRotation="0" wrapText="0" indent="0" justifyLastLine="0" shrinkToFit="0" readingOrder="0"/>
    </dxf>
    <dxf>
      <numFmt numFmtId="4" formatCode="#,##0.00"/>
      <fill>
        <patternFill patternType="none">
          <fgColor indexed="64"/>
          <bgColor indexed="65"/>
        </patternFill>
      </fill>
      <alignment horizontal="general" vertical="center" textRotation="0" wrapText="0" indent="0" justifyLastLine="0" shrinkToFit="0" readingOrder="0"/>
    </dxf>
    <dxf>
      <numFmt numFmtId="4" formatCode="#,##0.00"/>
      <fill>
        <patternFill patternType="none">
          <fgColor indexed="64"/>
          <bgColor indexed="65"/>
        </patternFill>
      </fill>
      <alignment horizontal="general" vertical="center" textRotation="0" wrapText="0" indent="0" justifyLastLine="0" shrinkToFit="0" readingOrder="0"/>
    </dxf>
    <dxf>
      <fill>
        <patternFill patternType="none">
          <fgColor indexed="64"/>
          <bgColor indexed="65"/>
        </patternFill>
      </fill>
      <alignment horizontal="general" vertical="center" textRotation="0" wrapText="0" indent="0" justifyLastLine="0" shrinkToFit="0" readingOrder="0"/>
    </dxf>
    <dxf>
      <fill>
        <patternFill patternType="none">
          <fgColor indexed="64"/>
          <bgColor indexed="65"/>
        </patternFill>
      </fill>
      <alignment horizontal="general" vertical="center" textRotation="0" wrapText="0" indent="0" justifyLastLine="0" shrinkToFit="0" readingOrder="0"/>
    </dxf>
    <dxf>
      <fill>
        <patternFill patternType="none">
          <fgColor indexed="64"/>
          <bgColor indexed="65"/>
        </patternFill>
      </fill>
      <alignment horizontal="general" vertical="center" textRotation="0" wrapText="1" indent="0" justifyLastLine="0" shrinkToFit="0" readingOrder="0"/>
    </dxf>
    <dxf>
      <fill>
        <patternFill patternType="none">
          <fgColor indexed="64"/>
          <bgColor indexed="65"/>
        </patternFill>
      </fill>
      <alignment horizontal="general" vertical="center" textRotation="0" wrapText="0" indent="0" justifyLastLine="0" shrinkToFit="0" readingOrder="0"/>
    </dxf>
    <dxf>
      <fill>
        <patternFill patternType="none">
          <fgColor indexed="64"/>
          <bgColor indexed="65"/>
        </patternFill>
      </fill>
      <alignment horizontal="general" vertical="center" textRotation="0" wrapText="0" indent="0" justifyLastLine="0" shrinkToFit="0" readingOrder="0"/>
    </dxf>
    <dxf>
      <fill>
        <patternFill patternType="none">
          <fgColor rgb="FF000000"/>
          <bgColor rgb="FFFFFFFF"/>
        </patternFill>
      </fill>
      <alignment horizontal="general" vertical="center" textRotation="0" wrapText="0" indent="0" justifyLastLine="0" shrinkToFit="0" readingOrder="0"/>
    </dxf>
    <dxf>
      <font>
        <b/>
        <i val="0"/>
        <strike val="0"/>
        <condense val="0"/>
        <extend val="0"/>
        <outline val="0"/>
        <shadow val="0"/>
        <u val="none"/>
        <vertAlign val="baseline"/>
        <sz val="11"/>
        <color theme="1"/>
        <name val="Calibri"/>
        <family val="2"/>
        <charset val="161"/>
        <scheme val="minor"/>
      </font>
      <fill>
        <patternFill patternType="none">
          <fgColor indexed="64"/>
          <bgColor indexed="65"/>
        </patternFill>
      </fill>
      <alignment horizontal="general" vertical="center" textRotation="0" wrapText="1" indent="0" justifyLastLine="0" shrinkToFit="0" readingOrder="0"/>
    </dxf>
    <dxf>
      <fill>
        <patternFill patternType="none">
          <fgColor indexed="64"/>
          <bgColor indexed="65"/>
        </patternFill>
      </fill>
      <alignment horizontal="general" vertical="center" textRotation="0" wrapText="1" indent="0" justifyLastLine="0" shrinkToFit="0" readingOrder="0"/>
    </dxf>
    <dxf>
      <fill>
        <patternFill patternType="none">
          <fgColor indexed="64"/>
          <bgColor indexed="65"/>
        </patternFill>
      </fill>
      <alignment horizontal="general" vertical="center" textRotation="0" wrapText="0" indent="0" justifyLastLine="0" shrinkToFit="0" readingOrder="0"/>
    </dxf>
    <dxf>
      <fill>
        <patternFill patternType="none">
          <fgColor indexed="64"/>
          <bgColor indexed="65"/>
        </patternFill>
      </fill>
      <alignment horizontal="general" vertical="center" textRotation="0" wrapText="0" indent="0" justifyLastLine="0" shrinkToFit="0" readingOrder="0"/>
    </dxf>
    <dxf>
      <numFmt numFmtId="4" formatCode="#,##0.00"/>
      <fill>
        <patternFill patternType="none">
          <fgColor indexed="64"/>
          <bgColor indexed="65"/>
        </patternFill>
      </fill>
      <alignment horizontal="general" vertical="center" textRotation="0" wrapText="0" indent="0" justifyLastLine="0" shrinkToFit="0" readingOrder="0"/>
    </dxf>
    <dxf>
      <numFmt numFmtId="4" formatCode="#,##0.00"/>
      <fill>
        <patternFill patternType="none">
          <fgColor indexed="64"/>
          <bgColor indexed="65"/>
        </patternFill>
      </fill>
      <alignment horizontal="general" vertical="center" textRotation="0" wrapText="0" indent="0" justifyLastLine="0" shrinkToFit="0" readingOrder="0"/>
    </dxf>
    <dxf>
      <fill>
        <patternFill patternType="none">
          <fgColor indexed="64"/>
          <bgColor indexed="65"/>
        </patternFill>
      </fill>
      <alignment horizontal="general" vertical="center" textRotation="0" wrapText="0" indent="0" justifyLastLine="0" shrinkToFit="0" readingOrder="0"/>
    </dxf>
    <dxf>
      <numFmt numFmtId="4" formatCode="#,##0.00"/>
      <fill>
        <patternFill patternType="none">
          <fgColor indexed="64"/>
          <bgColor indexed="65"/>
        </patternFill>
      </fill>
      <alignment horizontal="general" vertical="center" textRotation="0" wrapText="0" indent="0" justifyLastLine="0" shrinkToFit="0" readingOrder="0"/>
    </dxf>
    <dxf>
      <numFmt numFmtId="4" formatCode="#,##0.00"/>
      <fill>
        <patternFill patternType="none">
          <fgColor indexed="64"/>
          <bgColor indexed="65"/>
        </patternFill>
      </fill>
      <alignment horizontal="general" vertical="center" textRotation="0" wrapText="0" indent="0" justifyLastLine="0" shrinkToFit="0" readingOrder="0"/>
    </dxf>
    <dxf>
      <fill>
        <patternFill patternType="none">
          <fgColor indexed="64"/>
          <bgColor indexed="65"/>
        </patternFill>
      </fill>
      <alignment horizontal="general" vertical="center" textRotation="0" wrapText="0" indent="0" justifyLastLine="0" shrinkToFit="0" readingOrder="0"/>
    </dxf>
    <dxf>
      <fill>
        <patternFill patternType="none">
          <fgColor indexed="64"/>
          <bgColor indexed="65"/>
        </patternFill>
      </fill>
      <alignment horizontal="general" vertical="center" textRotation="0" wrapText="0" indent="0" justifyLastLine="0" shrinkToFit="0" readingOrder="0"/>
    </dxf>
    <dxf>
      <fill>
        <patternFill patternType="none">
          <fgColor indexed="64"/>
          <bgColor indexed="65"/>
        </patternFill>
      </fill>
      <alignment horizontal="general" vertical="center" textRotation="0" wrapText="1" indent="0" justifyLastLine="0" shrinkToFit="0" readingOrder="0"/>
    </dxf>
    <dxf>
      <fill>
        <patternFill patternType="none">
          <fgColor indexed="64"/>
          <bgColor indexed="65"/>
        </patternFill>
      </fill>
      <alignment horizontal="general" vertical="center" textRotation="0" wrapText="0" indent="0" justifyLastLine="0" shrinkToFit="0" readingOrder="0"/>
    </dxf>
    <dxf>
      <fill>
        <patternFill patternType="none">
          <fgColor indexed="64"/>
          <bgColor indexed="65"/>
        </patternFill>
      </fill>
      <alignment horizontal="general" vertical="center" textRotation="0" wrapText="0" indent="0" justifyLastLine="0" shrinkToFit="0" readingOrder="0"/>
    </dxf>
    <dxf>
      <fill>
        <patternFill patternType="none">
          <fgColor rgb="FF000000"/>
          <bgColor rgb="FFFFFFFF"/>
        </patternFill>
      </fill>
      <alignment horizontal="general" vertical="center" textRotation="0" wrapText="0" indent="0" justifyLastLine="0" shrinkToFit="0" readingOrder="0"/>
    </dxf>
    <dxf>
      <font>
        <b/>
        <i val="0"/>
        <strike val="0"/>
        <condense val="0"/>
        <extend val="0"/>
        <outline val="0"/>
        <shadow val="0"/>
        <u val="none"/>
        <vertAlign val="baseline"/>
        <sz val="11"/>
        <color theme="1"/>
        <name val="Calibri"/>
        <family val="2"/>
        <charset val="161"/>
        <scheme val="minor"/>
      </font>
      <fill>
        <patternFill patternType="none">
          <fgColor indexed="64"/>
          <bgColor indexed="65"/>
        </patternFill>
      </fill>
      <alignment horizontal="general" vertical="center" textRotation="0" wrapText="1" indent="0" justifyLastLine="0" shrinkToFit="0" readingOrder="0"/>
    </dxf>
    <dxf>
      <fill>
        <patternFill patternType="none">
          <fgColor indexed="64"/>
          <bgColor indexed="65"/>
        </patternFill>
      </fill>
      <alignment horizontal="general" vertical="center" textRotation="0" wrapText="1" indent="0" justifyLastLine="0" shrinkToFit="0" readingOrder="0"/>
    </dxf>
    <dxf>
      <fill>
        <patternFill patternType="none">
          <fgColor indexed="64"/>
          <bgColor indexed="65"/>
        </patternFill>
      </fill>
      <alignment horizontal="general" vertical="center" textRotation="0" wrapText="0" indent="0" justifyLastLine="0" shrinkToFit="0" readingOrder="0"/>
    </dxf>
    <dxf>
      <fill>
        <patternFill patternType="none">
          <fgColor indexed="64"/>
          <bgColor indexed="65"/>
        </patternFill>
      </fill>
      <alignment horizontal="general" vertical="center" textRotation="0" wrapText="0" indent="0" justifyLastLine="0" shrinkToFit="0" readingOrder="0"/>
    </dxf>
    <dxf>
      <numFmt numFmtId="4" formatCode="#,##0.00"/>
      <fill>
        <patternFill patternType="none">
          <fgColor indexed="64"/>
          <bgColor indexed="65"/>
        </patternFill>
      </fill>
      <alignment horizontal="general" vertical="center" textRotation="0" wrapText="0" indent="0" justifyLastLine="0" shrinkToFit="0" readingOrder="0"/>
    </dxf>
    <dxf>
      <numFmt numFmtId="4" formatCode="#,##0.00"/>
      <fill>
        <patternFill patternType="none">
          <fgColor indexed="64"/>
          <bgColor indexed="65"/>
        </patternFill>
      </fill>
      <alignment horizontal="general" vertical="center" textRotation="0" wrapText="0" indent="0" justifyLastLine="0" shrinkToFit="0" readingOrder="0"/>
    </dxf>
    <dxf>
      <fill>
        <patternFill patternType="none">
          <fgColor indexed="64"/>
          <bgColor indexed="65"/>
        </patternFill>
      </fill>
      <alignment horizontal="general" vertical="center" textRotation="0" wrapText="0" indent="0" justifyLastLine="0" shrinkToFit="0" readingOrder="0"/>
    </dxf>
    <dxf>
      <numFmt numFmtId="4" formatCode="#,##0.00"/>
      <fill>
        <patternFill patternType="none">
          <fgColor indexed="64"/>
          <bgColor indexed="65"/>
        </patternFill>
      </fill>
      <alignment horizontal="general" vertical="center" textRotation="0" wrapText="0" indent="0" justifyLastLine="0" shrinkToFit="0" readingOrder="0"/>
    </dxf>
    <dxf>
      <numFmt numFmtId="4" formatCode="#,##0.00"/>
      <fill>
        <patternFill patternType="none">
          <fgColor indexed="64"/>
          <bgColor indexed="65"/>
        </patternFill>
      </fill>
      <alignment horizontal="general" vertical="center" textRotation="0" wrapText="0" indent="0" justifyLastLine="0" shrinkToFit="0" readingOrder="0"/>
    </dxf>
    <dxf>
      <fill>
        <patternFill patternType="none">
          <fgColor indexed="64"/>
          <bgColor indexed="65"/>
        </patternFill>
      </fill>
      <alignment horizontal="general" vertical="center" textRotation="0" wrapText="0" indent="0" justifyLastLine="0" shrinkToFit="0" readingOrder="0"/>
    </dxf>
    <dxf>
      <fill>
        <patternFill patternType="none">
          <fgColor indexed="64"/>
          <bgColor indexed="65"/>
        </patternFill>
      </fill>
      <alignment horizontal="general" vertical="center" textRotation="0" wrapText="0" indent="0" justifyLastLine="0" shrinkToFit="0" readingOrder="0"/>
    </dxf>
    <dxf>
      <fill>
        <patternFill patternType="none">
          <fgColor indexed="64"/>
          <bgColor indexed="65"/>
        </patternFill>
      </fill>
      <alignment horizontal="general" vertical="center" textRotation="0" wrapText="1" indent="0" justifyLastLine="0" shrinkToFit="0" readingOrder="0"/>
    </dxf>
    <dxf>
      <fill>
        <patternFill patternType="none">
          <fgColor indexed="64"/>
          <bgColor indexed="65"/>
        </patternFill>
      </fill>
      <alignment horizontal="general" vertical="center" textRotation="0" wrapText="0" indent="0" justifyLastLine="0" shrinkToFit="0" readingOrder="0"/>
    </dxf>
    <dxf>
      <fill>
        <patternFill patternType="none">
          <fgColor indexed="64"/>
          <bgColor indexed="65"/>
        </patternFill>
      </fill>
      <alignment horizontal="general" vertical="center" textRotation="0" wrapText="0" indent="0" justifyLastLine="0" shrinkToFit="0" readingOrder="0"/>
    </dxf>
    <dxf>
      <fill>
        <patternFill patternType="none">
          <fgColor rgb="FF000000"/>
          <bgColor rgb="FFFFFFFF"/>
        </patternFill>
      </fill>
      <alignment horizontal="general" vertical="center" textRotation="0" wrapText="0" indent="0" justifyLastLine="0" shrinkToFit="0" readingOrder="0"/>
    </dxf>
    <dxf>
      <font>
        <b/>
        <i val="0"/>
        <strike val="0"/>
        <condense val="0"/>
        <extend val="0"/>
        <outline val="0"/>
        <shadow val="0"/>
        <u val="none"/>
        <vertAlign val="baseline"/>
        <sz val="11"/>
        <color theme="1"/>
        <name val="Calibri"/>
        <family val="2"/>
        <charset val="161"/>
        <scheme val="minor"/>
      </font>
      <fill>
        <patternFill patternType="none">
          <fgColor indexed="64"/>
          <bgColor indexed="65"/>
        </patternFill>
      </fill>
      <alignment horizontal="general" vertical="center" textRotation="0" wrapText="1" indent="0" justifyLastLine="0" shrinkToFit="0" readingOrder="0"/>
    </dxf>
    <dxf>
      <fill>
        <patternFill patternType="none">
          <fgColor indexed="64"/>
          <bgColor indexed="65"/>
        </patternFill>
      </fill>
      <alignment horizontal="general" vertical="center" textRotation="0" wrapText="1" indent="0" justifyLastLine="0" shrinkToFit="0" readingOrder="0"/>
    </dxf>
    <dxf>
      <fill>
        <patternFill patternType="none">
          <fgColor indexed="64"/>
          <bgColor indexed="65"/>
        </patternFill>
      </fill>
      <alignment horizontal="general" vertical="center" textRotation="0" wrapText="0" indent="0" justifyLastLine="0" shrinkToFit="0" readingOrder="0"/>
    </dxf>
    <dxf>
      <fill>
        <patternFill patternType="none">
          <fgColor indexed="64"/>
          <bgColor indexed="65"/>
        </patternFill>
      </fill>
      <alignment horizontal="general" vertical="center" textRotation="0" wrapText="0" indent="0" justifyLastLine="0" shrinkToFit="0" readingOrder="0"/>
    </dxf>
    <dxf>
      <numFmt numFmtId="4" formatCode="#,##0.00"/>
      <fill>
        <patternFill patternType="none">
          <fgColor indexed="64"/>
          <bgColor indexed="65"/>
        </patternFill>
      </fill>
      <alignment horizontal="general" vertical="center" textRotation="0" wrapText="0" indent="0" justifyLastLine="0" shrinkToFit="0" readingOrder="0"/>
    </dxf>
    <dxf>
      <numFmt numFmtId="4" formatCode="#,##0.00"/>
      <fill>
        <patternFill patternType="none">
          <fgColor indexed="64"/>
          <bgColor indexed="65"/>
        </patternFill>
      </fill>
      <alignment horizontal="general" vertical="center" textRotation="0" wrapText="0" indent="0" justifyLastLine="0" shrinkToFit="0" readingOrder="0"/>
    </dxf>
    <dxf>
      <fill>
        <patternFill patternType="none">
          <fgColor indexed="64"/>
          <bgColor indexed="65"/>
        </patternFill>
      </fill>
      <alignment horizontal="general" vertical="center" textRotation="0" wrapText="0" indent="0" justifyLastLine="0" shrinkToFit="0" readingOrder="0"/>
    </dxf>
    <dxf>
      <numFmt numFmtId="4" formatCode="#,##0.00"/>
      <fill>
        <patternFill patternType="none">
          <fgColor indexed="64"/>
          <bgColor indexed="65"/>
        </patternFill>
      </fill>
      <alignment horizontal="general" vertical="center" textRotation="0" wrapText="0" indent="0" justifyLastLine="0" shrinkToFit="0" readingOrder="0"/>
    </dxf>
    <dxf>
      <numFmt numFmtId="4" formatCode="#,##0.00"/>
      <fill>
        <patternFill patternType="none">
          <fgColor indexed="64"/>
          <bgColor indexed="65"/>
        </patternFill>
      </fill>
      <alignment horizontal="general" vertical="center" textRotation="0" wrapText="0" indent="0" justifyLastLine="0" shrinkToFit="0" readingOrder="0"/>
    </dxf>
    <dxf>
      <fill>
        <patternFill patternType="none">
          <fgColor indexed="64"/>
          <bgColor indexed="65"/>
        </patternFill>
      </fill>
      <alignment horizontal="general" vertical="center" textRotation="0" wrapText="0" indent="0" justifyLastLine="0" shrinkToFit="0" readingOrder="0"/>
    </dxf>
    <dxf>
      <fill>
        <patternFill patternType="none">
          <fgColor indexed="64"/>
          <bgColor indexed="65"/>
        </patternFill>
      </fill>
      <alignment horizontal="general" vertical="center" textRotation="0" wrapText="0" indent="0" justifyLastLine="0" shrinkToFit="0" readingOrder="0"/>
    </dxf>
    <dxf>
      <fill>
        <patternFill patternType="none">
          <fgColor indexed="64"/>
          <bgColor indexed="65"/>
        </patternFill>
      </fill>
      <alignment horizontal="general" vertical="center" textRotation="0" wrapText="1" indent="0" justifyLastLine="0" shrinkToFit="0" readingOrder="0"/>
    </dxf>
    <dxf>
      <fill>
        <patternFill patternType="none">
          <fgColor indexed="64"/>
          <bgColor indexed="65"/>
        </patternFill>
      </fill>
      <alignment horizontal="general" vertical="center" textRotation="0" wrapText="0" indent="0" justifyLastLine="0" shrinkToFit="0" readingOrder="0"/>
    </dxf>
    <dxf>
      <fill>
        <patternFill patternType="none">
          <fgColor indexed="64"/>
          <bgColor indexed="65"/>
        </patternFill>
      </fill>
      <alignment horizontal="general" vertical="center" textRotation="0" wrapText="0" indent="0" justifyLastLine="0" shrinkToFit="0" readingOrder="0"/>
    </dxf>
    <dxf>
      <fill>
        <patternFill patternType="none">
          <fgColor rgb="FF000000"/>
          <bgColor rgb="FFFFFFFF"/>
        </patternFill>
      </fill>
      <alignment horizontal="general" vertical="center" textRotation="0" wrapText="0" indent="0" justifyLastLine="0" shrinkToFit="0" readingOrder="0"/>
    </dxf>
    <dxf>
      <font>
        <b/>
        <i val="0"/>
        <strike val="0"/>
        <condense val="0"/>
        <extend val="0"/>
        <outline val="0"/>
        <shadow val="0"/>
        <u val="none"/>
        <vertAlign val="baseline"/>
        <sz val="11"/>
        <color theme="1"/>
        <name val="Calibri"/>
        <family val="2"/>
        <charset val="161"/>
        <scheme val="minor"/>
      </font>
      <fill>
        <patternFill patternType="none">
          <fgColor indexed="64"/>
          <bgColor indexed="65"/>
        </patternFill>
      </fill>
      <alignment horizontal="general" vertical="center" textRotation="0" wrapText="1" indent="0" justifyLastLine="0" shrinkToFit="0" readingOrder="0"/>
    </dxf>
    <dxf>
      <fill>
        <patternFill patternType="none">
          <fgColor indexed="64"/>
          <bgColor indexed="65"/>
        </patternFill>
      </fill>
      <alignment horizontal="general" vertical="center" textRotation="0" wrapText="1" indent="0" justifyLastLine="0" shrinkToFit="0" readingOrder="0"/>
    </dxf>
    <dxf>
      <fill>
        <patternFill patternType="none">
          <fgColor indexed="64"/>
          <bgColor indexed="65"/>
        </patternFill>
      </fill>
      <alignment horizontal="general" vertical="center" textRotation="0" wrapText="0" indent="0" justifyLastLine="0" shrinkToFit="0" readingOrder="0"/>
    </dxf>
    <dxf>
      <fill>
        <patternFill patternType="none">
          <fgColor indexed="64"/>
          <bgColor indexed="65"/>
        </patternFill>
      </fill>
      <alignment horizontal="general" vertical="center" textRotation="0" wrapText="0" indent="0" justifyLastLine="0" shrinkToFit="0" readingOrder="0"/>
    </dxf>
    <dxf>
      <numFmt numFmtId="4" formatCode="#,##0.00"/>
      <fill>
        <patternFill patternType="none">
          <fgColor indexed="64"/>
          <bgColor indexed="65"/>
        </patternFill>
      </fill>
      <alignment horizontal="general" vertical="center" textRotation="0" wrapText="0" indent="0" justifyLastLine="0" shrinkToFit="0" readingOrder="0"/>
    </dxf>
    <dxf>
      <numFmt numFmtId="4" formatCode="#,##0.00"/>
      <fill>
        <patternFill patternType="none">
          <fgColor indexed="64"/>
          <bgColor indexed="65"/>
        </patternFill>
      </fill>
      <alignment horizontal="general" vertical="center" textRotation="0" wrapText="0" indent="0" justifyLastLine="0" shrinkToFit="0" readingOrder="0"/>
    </dxf>
    <dxf>
      <fill>
        <patternFill patternType="none">
          <fgColor indexed="64"/>
          <bgColor indexed="65"/>
        </patternFill>
      </fill>
      <alignment horizontal="general" vertical="center" textRotation="0" wrapText="0" indent="0" justifyLastLine="0" shrinkToFit="0" readingOrder="0"/>
    </dxf>
    <dxf>
      <numFmt numFmtId="4" formatCode="#,##0.00"/>
      <fill>
        <patternFill patternType="none">
          <fgColor indexed="64"/>
          <bgColor indexed="65"/>
        </patternFill>
      </fill>
      <alignment horizontal="general" vertical="center" textRotation="0" wrapText="0" indent="0" justifyLastLine="0" shrinkToFit="0" readingOrder="0"/>
    </dxf>
    <dxf>
      <numFmt numFmtId="4" formatCode="#,##0.00"/>
      <fill>
        <patternFill patternType="none">
          <fgColor indexed="64"/>
          <bgColor indexed="65"/>
        </patternFill>
      </fill>
      <alignment horizontal="general" vertical="center" textRotation="0" wrapText="0" indent="0" justifyLastLine="0" shrinkToFit="0" readingOrder="0"/>
    </dxf>
    <dxf>
      <fill>
        <patternFill patternType="none">
          <fgColor indexed="64"/>
          <bgColor indexed="65"/>
        </patternFill>
      </fill>
      <alignment horizontal="general" vertical="center" textRotation="0" wrapText="0" indent="0" justifyLastLine="0" shrinkToFit="0" readingOrder="0"/>
    </dxf>
    <dxf>
      <fill>
        <patternFill patternType="none">
          <fgColor indexed="64"/>
          <bgColor indexed="65"/>
        </patternFill>
      </fill>
      <alignment horizontal="general" vertical="center" textRotation="0" wrapText="0" indent="0" justifyLastLine="0" shrinkToFit="0" readingOrder="0"/>
    </dxf>
    <dxf>
      <fill>
        <patternFill patternType="none">
          <fgColor indexed="64"/>
          <bgColor indexed="65"/>
        </patternFill>
      </fill>
      <alignment horizontal="general" vertical="center" textRotation="0" wrapText="1" indent="0" justifyLastLine="0" shrinkToFit="0" readingOrder="0"/>
    </dxf>
    <dxf>
      <fill>
        <patternFill patternType="none">
          <fgColor indexed="64"/>
          <bgColor indexed="65"/>
        </patternFill>
      </fill>
      <alignment horizontal="general" vertical="center" textRotation="0" wrapText="0" indent="0" justifyLastLine="0" shrinkToFit="0" readingOrder="0"/>
    </dxf>
    <dxf>
      <fill>
        <patternFill patternType="none">
          <fgColor indexed="64"/>
          <bgColor indexed="65"/>
        </patternFill>
      </fill>
      <alignment horizontal="general" vertical="center" textRotation="0" wrapText="0" indent="0" justifyLastLine="0" shrinkToFit="0" readingOrder="0"/>
    </dxf>
    <dxf>
      <fill>
        <patternFill patternType="none">
          <fgColor rgb="FF000000"/>
          <bgColor rgb="FFFFFFFF"/>
        </patternFill>
      </fill>
      <alignment horizontal="general" vertical="center" textRotation="0" wrapText="0" indent="0" justifyLastLine="0" shrinkToFit="0" readingOrder="0"/>
    </dxf>
    <dxf>
      <font>
        <b/>
        <i val="0"/>
        <strike val="0"/>
        <condense val="0"/>
        <extend val="0"/>
        <outline val="0"/>
        <shadow val="0"/>
        <u val="none"/>
        <vertAlign val="baseline"/>
        <sz val="11"/>
        <color theme="1"/>
        <name val="Calibri"/>
        <family val="2"/>
        <charset val="161"/>
        <scheme val="minor"/>
      </font>
      <fill>
        <patternFill patternType="none">
          <fgColor indexed="64"/>
          <bgColor indexed="65"/>
        </patternFill>
      </fill>
      <alignment horizontal="general" vertical="center" textRotation="0" wrapText="1" indent="0" justifyLastLine="0" shrinkToFit="0" readingOrder="0"/>
    </dxf>
    <dxf>
      <fill>
        <patternFill patternType="none">
          <fgColor indexed="64"/>
          <bgColor indexed="65"/>
        </patternFill>
      </fill>
      <alignment horizontal="general" vertical="center" textRotation="0" wrapText="1" indent="0" justifyLastLine="0" shrinkToFit="0" readingOrder="0"/>
    </dxf>
    <dxf>
      <fill>
        <patternFill patternType="none">
          <fgColor indexed="64"/>
          <bgColor indexed="65"/>
        </patternFill>
      </fill>
      <alignment horizontal="general" vertical="center" textRotation="0" wrapText="0" indent="0" justifyLastLine="0" shrinkToFit="0" readingOrder="0"/>
    </dxf>
    <dxf>
      <fill>
        <patternFill patternType="none">
          <fgColor indexed="64"/>
          <bgColor indexed="65"/>
        </patternFill>
      </fill>
      <alignment horizontal="general" vertical="center" textRotation="0" wrapText="0" indent="0" justifyLastLine="0" shrinkToFit="0" readingOrder="0"/>
    </dxf>
    <dxf>
      <numFmt numFmtId="4" formatCode="#,##0.00"/>
      <fill>
        <patternFill patternType="none">
          <fgColor indexed="64"/>
          <bgColor indexed="65"/>
        </patternFill>
      </fill>
      <alignment horizontal="general" vertical="center" textRotation="0" wrapText="0" indent="0" justifyLastLine="0" shrinkToFit="0" readingOrder="0"/>
    </dxf>
    <dxf>
      <fill>
        <patternFill patternType="none">
          <fgColor indexed="64"/>
          <bgColor indexed="65"/>
        </patternFill>
      </fill>
      <alignment horizontal="general" vertical="center" textRotation="0" wrapText="0" indent="0" justifyLastLine="0" shrinkToFit="0" readingOrder="0"/>
    </dxf>
    <dxf>
      <numFmt numFmtId="4" formatCode="#,##0.00"/>
      <fill>
        <patternFill patternType="none">
          <fgColor indexed="64"/>
          <bgColor indexed="65"/>
        </patternFill>
      </fill>
      <alignment horizontal="general" vertical="center" textRotation="0" wrapText="0" indent="0" justifyLastLine="0" shrinkToFit="0" readingOrder="0"/>
    </dxf>
    <dxf>
      <fill>
        <patternFill patternType="none">
          <fgColor indexed="64"/>
          <bgColor indexed="65"/>
        </patternFill>
      </fill>
      <alignment horizontal="general" vertical="center" textRotation="0" wrapText="0" indent="0" justifyLastLine="0" shrinkToFit="0" readingOrder="0"/>
    </dxf>
    <dxf>
      <numFmt numFmtId="4" formatCode="#,##0.00"/>
      <fill>
        <patternFill patternType="none">
          <fgColor indexed="64"/>
          <bgColor indexed="65"/>
        </patternFill>
      </fill>
      <alignment horizontal="general" vertical="center" textRotation="0" wrapText="0" indent="0" justifyLastLine="0" shrinkToFit="0" readingOrder="0"/>
    </dxf>
    <dxf>
      <numFmt numFmtId="4" formatCode="#,##0.00"/>
      <fill>
        <patternFill patternType="none">
          <fgColor indexed="64"/>
          <bgColor indexed="65"/>
        </patternFill>
      </fill>
      <alignment horizontal="general" vertical="center" textRotation="0" wrapText="0" indent="0" justifyLastLine="0" shrinkToFit="0" readingOrder="0"/>
    </dxf>
    <dxf>
      <fill>
        <patternFill patternType="none">
          <fgColor indexed="64"/>
          <bgColor indexed="65"/>
        </patternFill>
      </fill>
      <alignment horizontal="general" vertical="center" textRotation="0" wrapText="0" indent="0" justifyLastLine="0" shrinkToFit="0" readingOrder="0"/>
    </dxf>
    <dxf>
      <fill>
        <patternFill patternType="none">
          <fgColor indexed="64"/>
          <bgColor indexed="65"/>
        </patternFill>
      </fill>
      <alignment horizontal="general" vertical="center" textRotation="0" wrapText="0" indent="0" justifyLastLine="0" shrinkToFit="0" readingOrder="0"/>
    </dxf>
    <dxf>
      <fill>
        <patternFill patternType="none">
          <fgColor indexed="64"/>
          <bgColor indexed="65"/>
        </patternFill>
      </fill>
      <alignment horizontal="general" vertical="center" textRotation="0" wrapText="1" indent="0" justifyLastLine="0" shrinkToFit="0" readingOrder="0"/>
    </dxf>
    <dxf>
      <fill>
        <patternFill patternType="none">
          <fgColor indexed="64"/>
          <bgColor indexed="65"/>
        </patternFill>
      </fill>
      <alignment horizontal="general" vertical="center" textRotation="0" wrapText="0" indent="0" justifyLastLine="0" shrinkToFit="0" readingOrder="0"/>
    </dxf>
    <dxf>
      <fill>
        <patternFill patternType="none">
          <fgColor indexed="64"/>
          <bgColor indexed="65"/>
        </patternFill>
      </fill>
      <alignment horizontal="general" vertical="center" textRotation="0" wrapText="0" indent="0" justifyLastLine="0" shrinkToFit="0" readingOrder="0"/>
    </dxf>
    <dxf>
      <fill>
        <patternFill patternType="none">
          <fgColor rgb="FF000000"/>
          <bgColor rgb="FFFFFFFF"/>
        </patternFill>
      </fill>
      <alignment horizontal="general" vertical="center" textRotation="0" wrapText="0" indent="0" justifyLastLine="0" shrinkToFit="0" readingOrder="0"/>
    </dxf>
    <dxf>
      <font>
        <b/>
        <i val="0"/>
        <strike val="0"/>
        <condense val="0"/>
        <extend val="0"/>
        <outline val="0"/>
        <shadow val="0"/>
        <u val="none"/>
        <vertAlign val="baseline"/>
        <sz val="11"/>
        <color theme="1"/>
        <name val="Calibri"/>
        <family val="2"/>
        <charset val="161"/>
        <scheme val="minor"/>
      </font>
      <fill>
        <patternFill patternType="none">
          <fgColor indexed="64"/>
          <bgColor indexed="65"/>
        </patternFill>
      </fill>
      <alignment horizontal="general" vertical="center" textRotation="0" wrapText="1" indent="0" justifyLastLine="0" shrinkToFit="0" readingOrder="0"/>
    </dxf>
    <dxf>
      <fill>
        <patternFill patternType="none">
          <fgColor indexed="64"/>
          <bgColor indexed="65"/>
        </patternFill>
      </fill>
      <alignment horizontal="general" vertical="center" textRotation="0" wrapText="1" indent="0" justifyLastLine="0" shrinkToFit="0" readingOrder="0"/>
    </dxf>
    <dxf>
      <fill>
        <patternFill patternType="none">
          <fgColor indexed="64"/>
          <bgColor indexed="65"/>
        </patternFill>
      </fill>
      <alignment horizontal="general" vertical="center" textRotation="0" wrapText="0" indent="0" justifyLastLine="0" shrinkToFit="0" readingOrder="0"/>
    </dxf>
    <dxf>
      <fill>
        <patternFill patternType="none">
          <fgColor indexed="64"/>
          <bgColor indexed="65"/>
        </patternFill>
      </fill>
      <alignment horizontal="general" vertical="center" textRotation="0" wrapText="0" indent="0" justifyLastLine="0" shrinkToFit="0" readingOrder="0"/>
    </dxf>
    <dxf>
      <numFmt numFmtId="4" formatCode="#,##0.00"/>
      <fill>
        <patternFill patternType="none">
          <fgColor indexed="64"/>
          <bgColor indexed="65"/>
        </patternFill>
      </fill>
      <alignment horizontal="general" vertical="center" textRotation="0" wrapText="0" indent="0" justifyLastLine="0" shrinkToFit="0" readingOrder="0"/>
    </dxf>
    <dxf>
      <fill>
        <patternFill patternType="none">
          <fgColor indexed="64"/>
          <bgColor indexed="65"/>
        </patternFill>
      </fill>
      <alignment horizontal="general" vertical="center" textRotation="0" wrapText="0" indent="0" justifyLastLine="0" shrinkToFit="0" readingOrder="0"/>
    </dxf>
    <dxf>
      <numFmt numFmtId="4" formatCode="#,##0.00"/>
      <fill>
        <patternFill patternType="none">
          <fgColor indexed="64"/>
          <bgColor indexed="65"/>
        </patternFill>
      </fill>
      <alignment horizontal="general" vertical="center" textRotation="0" wrapText="0" indent="0" justifyLastLine="0" shrinkToFit="0" readingOrder="0"/>
    </dxf>
    <dxf>
      <fill>
        <patternFill patternType="none">
          <fgColor indexed="64"/>
          <bgColor indexed="65"/>
        </patternFill>
      </fill>
      <alignment horizontal="general" vertical="center" textRotation="0" wrapText="0" indent="0" justifyLastLine="0" shrinkToFit="0" readingOrder="0"/>
    </dxf>
    <dxf>
      <numFmt numFmtId="4" formatCode="#,##0.00"/>
      <fill>
        <patternFill patternType="none">
          <fgColor indexed="64"/>
          <bgColor indexed="65"/>
        </patternFill>
      </fill>
      <alignment horizontal="general" vertical="center" textRotation="0" wrapText="0" indent="0" justifyLastLine="0" shrinkToFit="0" readingOrder="0"/>
    </dxf>
    <dxf>
      <fill>
        <patternFill patternType="none">
          <fgColor indexed="64"/>
          <bgColor indexed="65"/>
        </patternFill>
      </fill>
      <alignment horizontal="general" vertical="center" textRotation="0" wrapText="0" indent="0" justifyLastLine="0" shrinkToFit="0" readingOrder="0"/>
    </dxf>
    <dxf>
      <numFmt numFmtId="4" formatCode="#,##0.00"/>
      <fill>
        <patternFill patternType="none">
          <fgColor indexed="64"/>
          <bgColor indexed="65"/>
        </patternFill>
      </fill>
      <alignment horizontal="general" vertical="center" textRotation="0" wrapText="0" indent="0" justifyLastLine="0" shrinkToFit="0" readingOrder="0"/>
    </dxf>
    <dxf>
      <fill>
        <patternFill patternType="none">
          <fgColor indexed="64"/>
          <bgColor indexed="65"/>
        </patternFill>
      </fill>
      <alignment horizontal="general" vertical="center" textRotation="0" wrapText="0" indent="0" justifyLastLine="0" shrinkToFit="0" readingOrder="0"/>
    </dxf>
    <dxf>
      <fill>
        <patternFill patternType="none">
          <fgColor indexed="64"/>
          <bgColor indexed="65"/>
        </patternFill>
      </fill>
      <alignment horizontal="general" vertical="center" textRotation="0" wrapText="0" indent="0" justifyLastLine="0" shrinkToFit="0" readingOrder="0"/>
    </dxf>
    <dxf>
      <fill>
        <patternFill patternType="none">
          <fgColor indexed="64"/>
          <bgColor indexed="65"/>
        </patternFill>
      </fill>
      <alignment horizontal="general" vertical="center" textRotation="0" wrapText="1" indent="0" justifyLastLine="0" shrinkToFit="0" readingOrder="0"/>
    </dxf>
    <dxf>
      <fill>
        <patternFill patternType="none">
          <fgColor indexed="64"/>
          <bgColor indexed="65"/>
        </patternFill>
      </fill>
      <alignment horizontal="general" vertical="center" textRotation="0" wrapText="0" indent="0" justifyLastLine="0" shrinkToFit="0" readingOrder="0"/>
    </dxf>
    <dxf>
      <fill>
        <patternFill patternType="none">
          <fgColor indexed="64"/>
          <bgColor indexed="65"/>
        </patternFill>
      </fill>
      <alignment horizontal="general" vertical="center" textRotation="0" wrapText="0" indent="0" justifyLastLine="0" shrinkToFit="0" readingOrder="0"/>
    </dxf>
    <dxf>
      <fill>
        <patternFill patternType="none">
          <fgColor rgb="FF000000"/>
          <bgColor rgb="FFFFFFFF"/>
        </patternFill>
      </fill>
      <alignment horizontal="general" vertical="center" textRotation="0" wrapText="0" indent="0" justifyLastLine="0" shrinkToFit="0" readingOrder="0"/>
    </dxf>
    <dxf>
      <font>
        <b/>
        <i val="0"/>
        <strike val="0"/>
        <condense val="0"/>
        <extend val="0"/>
        <outline val="0"/>
        <shadow val="0"/>
        <u val="none"/>
        <vertAlign val="baseline"/>
        <sz val="11"/>
        <color theme="1"/>
        <name val="Calibri"/>
        <family val="2"/>
        <charset val="161"/>
        <scheme val="minor"/>
      </font>
      <fill>
        <patternFill patternType="none">
          <fgColor indexed="64"/>
          <bgColor indexed="65"/>
        </patternFill>
      </fill>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29" Type="http://schemas.microsoft.com/office/2017/10/relationships/person" Target="persons/person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32"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8" Type="http://schemas.microsoft.com/office/2017/10/relationships/person" Target="persons/person2.xml"/><Relationship Id="rId10" Type="http://schemas.openxmlformats.org/officeDocument/2006/relationships/worksheet" Target="worksheets/sheet10.xml"/><Relationship Id="rId19" Type="http://schemas.openxmlformats.org/officeDocument/2006/relationships/theme" Target="theme/theme1.xml"/><Relationship Id="rId31" Type="http://schemas.microsoft.com/office/2017/10/relationships/person" Target="persons/person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 Id="rId27" Type="http://schemas.microsoft.com/office/2017/10/relationships/person" Target="persons/person3.xml"/><Relationship Id="rId30" Type="http://schemas.microsoft.com/office/2017/10/relationships/person" Target="persons/person1.xml"/></Relationships>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5681.311591087964" createdVersion="8" refreshedVersion="8" minRefreshableVersion="3" recordCount="112" xr:uid="{6A9F823F-12A9-46B4-BB9C-89308CABBEFE}">
  <cacheSource type="worksheet">
    <worksheetSource name="Πίνακας1345682"/>
  </cacheSource>
  <cacheFields count="9">
    <cacheField name="κα" numFmtId="0">
      <sharedItems count="100">
        <s v="30-7333.510"/>
        <s v="25-7336.517"/>
        <s v="30-7135.040"/>
        <s v="30-7135.041"/>
        <s v="30-7323.510"/>
        <s v="30-7324.404"/>
        <s v="30-7324.405"/>
        <s v="30-7325.404"/>
        <s v="30-7326.316"/>
        <s v="30-7333.508"/>
        <s v="30-7333.509"/>
        <s v="30-7336.423"/>
        <s v="30-7413.356"/>
        <s v="35-7413.019"/>
        <s v="35-7413.027"/>
        <s v="70.01-7336.023"/>
        <s v="10-7133.003"/>
        <s v="10-7134.004"/>
        <s v="10-7134.005"/>
        <s v="10-7134.006"/>
        <s v="10-7135.006"/>
        <s v="20-7135.029"/>
        <s v="30-7135.044"/>
        <s v="30-7135.045"/>
        <s v="35-7413.028"/>
        <s v="45-7135.006"/>
        <s v="70.02-7135.017"/>
        <s v="70.02-7135.018"/>
        <s v="70.04-7131.002"/>
        <s v="70.05-7135.009"/>
        <s v="70.05-7135.010"/>
        <s v="70.07-7135.003"/>
        <s v="30-7325.406"/>
        <s v="30-7333.511"/>
        <s v="15-7331.521"/>
        <s v="15-7135.005"/>
        <s v="15-7135.007"/>
        <s v="15-7135.008"/>
        <s v="15-7135.012"/>
        <s v="15-7135.013"/>
        <s v="15-7135.014"/>
        <s v="70-7135.017"/>
        <s v="70-7135.018"/>
        <s v="60-7331.002"/>
        <s v="69-7331.003"/>
        <s v="69-7331.004"/>
        <s v="69-7331.005"/>
        <s v="69-7331.006"/>
        <s v="69-7331.007"/>
        <s v="69-7331.008"/>
        <s v="69-7331.009"/>
        <s v="69-7331.010"/>
        <s v="69-7331.011"/>
        <s v="69-7331.012"/>
        <s v="69-7331.013"/>
        <s v="69-7331.014"/>
        <s v="69-7331.015"/>
        <s v="69-7331.016"/>
        <s v="69-7326.001"/>
        <s v="69-6117.004"/>
        <s v="64-6117.001"/>
        <s v="64-7334.001"/>
        <s v="64-7135.004"/>
        <s v="64-7333.001"/>
        <s v="55-7322.019"/>
        <s v="55-7323.001"/>
        <s v="55-7135.007"/>
        <s v="30-7413.347"/>
        <s v="30-7413.349"/>
        <s v="30-7331.512"/>
        <s v="30-7325.403"/>
        <s v="30-7331.522"/>
        <s v="30-7331.521"/>
        <s v="30-7336.424"/>
        <s v="30-7331.514"/>
        <s v="30-7331.515"/>
        <s v="30-7331.516"/>
        <s v="30-7332.511"/>
        <s v="30-7332.512"/>
        <s v="30-7332.513"/>
        <s v="30-7331.520"/>
        <s v="20-7135.026"/>
        <s v="30-7135.037"/>
        <s v="30-7135.038"/>
        <s v="30-7413.357"/>
        <s v="30-7324.407"/>
        <s v="30-7333.512"/>
        <s v="69-7135.016"/>
        <s v="69-7413.001"/>
        <s v="60-7331.005"/>
        <s v="64-7333.002"/>
        <s v="69-7321.001"/>
        <s v="64-7333.003"/>
        <s v="64-7326.001"/>
        <s v="30-7331.519"/>
        <s v="30-7321.202"/>
        <s v="62-7135.005"/>
        <s v="64-7333.004"/>
        <s v="64-7331.001"/>
        <s v="20-7135.031" u="1"/>
      </sharedItems>
    </cacheField>
    <cacheField name="Τίτλος" numFmtId="0">
      <sharedItems count="107" longText="1">
        <s v="Αποκατάσταση οδοστρωμάτων Δημου Φλώρινας  (ΚΑΠ Επενδυτικών δαπανών - ΣΑΤΑ 2025: 636.420,00 , ΣΑΤΑ ΠΟΕ : 417.251,82 &amp; ΕΑΠ 1.500.000,00)"/>
        <s v="Συντήρηση και επεκταση αρδευτικών δικτύων Δήμου Φλώρινας  (ΚΑΠ Επενδυτικών Δαπανών ΣΑΤΑ ΠΟΕ)"/>
        <s v="Προμήθεια πινακίδων και υλικών οδοσήμανσης Δ.Ε. Φλώρινας(ΚΑΠ Επενδυτικών δαπανών ΣΑΤΑ Π.Ο.Ε.)"/>
        <s v="Προμήθεια πινακίδων και υλικών οδοσήμανσης Δ.Ε. Μελίτης (ΚΑΠ Επενδυτικών δαπανών ΣΑΤΑ Π.Ο.Ε.)"/>
        <s v="Ασφαλτοστρώσεις δρόμων στις Τ.Κ. Φλαμπούρου, Κολχικής, Τριποτάμου, Αγίου Βαρθολομαίου (ΚΑΠ Επενδυτικών δαπανών ΣΑΤΑ Π.Ο.Ε.)"/>
        <s v="Κατασκευή πεζοδρομίων στον οικισμό Αγίου Αθανασίου στη διασταύρωση Μελίτης (ΚΑΠ Επενδυτικών δαπανών ΣΑΤΑ Π.Ο.Ε.)"/>
        <s v="Κατασκευή πεζοδρομίων στην Τ.Κ. Αρμενοχωρίου (ΚΑΠ Επενδυτικών δαπανών ΣΑΤΑ Π.Ο.Ε.)"/>
        <s v="Έργο υπογείωσης εναέριου δικτύου διανομής_x000a_ηλεκτρικής ενέργειας στη πόλη της Φλώρινας_x000a_(ΚΑΠ Επενδυτικών δαπανών ΣΑΤΑ ΠΟΕ)"/>
        <s v="Κατασκευή γέφυρας διάβασης ποταμού Εριγώνα στην Τ.Κ. Φλαμπούρου (ΚΑΠ Επενδυτικών δαπανών ΣΑΤΑ Π.Ο.Ε.)"/>
        <s v="Συντήρηση οδών, γεφυρών, πεζοδρομίων και κοινοχρήστων χώρων Δήμου Φλώρινας (ΚΑΠ Επενδυτικών Δαπανών ΣΑΤΑ ΠΟΕ:1.902.692,60 € -ΕΑΠ ΔΜ 2012-2016 :400.000,00 €)"/>
        <s v="Διαγραμμίσεις οδών Δήμου Φλώρινας (ΚΑΠ Επενδυτικών Δαπανών - ΣΑΤΑ 2022)"/>
        <s v="Αποκατάσταση παλαιάς γέφυρας Τ.Κ. Αλώνων (ΚΑΠ Επενδυτικών δαπανών ΣΑΤΑ Π.Ο.Ε.)"/>
        <s v="Μελέτη διάνοιξης οδού Ολυμπιάδος (ΚΑΠ Επενδυτικών Δαπανών - ΣΑΤΑ ΠΟΕ)"/>
        <s v="Διαχειριστική μελέτη δημοτικού δάσους Κ.Ν. Κουρί (Όσοϊ) Τα.Κ. Σκοπιάς (ΚΑΠ Επενδυτικών Δαπανών ΣΑΤΑ ΠΟΕ)"/>
        <s v="Σύνταξη μελέτης αντιπυρικής προστασίας_x000a_στο κ.ν. περιαστικό Δάσος Λόφος Αγίου _x000a_Παντελεήμονα Φλώρινας"/>
        <s v="Μετατοπίσεις - επισκευές μητροπολιτικού δικτύου οπτικών ινών  (ΚΑΠ επενδυτικών δαπανών  ΣΑΤΑ Π.Ο.Ε.)"/>
        <s v="Προμήθεια επίπλων Δήμου Φλώρινας (ΚΑΠ Επενδυτικών Δαπανών -Πρώην ΣΑΤΑ ΠΟΕ)"/>
        <s v="Προμήθεια μηχανογραφικού υλικού (ηλεκτρονικοί υπολογιστές, λογισμικά  και συναφή) (ΚΑΠ Επενδυτικών Δαπανών -Πρώην ΣΑΤΑ ΠΟΕ)"/>
        <s v="Προμήθεια λογισμικού -εφαρμογής διαχείρισης Λαϊκών Αγορών (ΚΑΠ Επενδυτικών Δαπανών -Πρώην ΣΑΤΑ ΠΟΕ)"/>
        <s v="Προμήθεια λογισμικού -εφαρμογής  συστήματος ηλεκτρονικών πληρωμών των οφειλετών του Δήμου στην ιστοσελίδα του Δήμου Φλώρινας (ΚΑΠ Επενδυτικών Δαπανών -Πρώην ΣΑΤΑ ΠΟΕ)"/>
        <s v="Προμήθεια λοιπού εξοπλισμού Δήμου Φλώρινας (ΚΑΠ Επενδυτικών Δαπανών -Πρώην ΣΑΤΑ ΠΟΕ)"/>
        <s v="Προμήθεια κάδων απορριμμάτων Δήμου Φλώρινας (ΚΑΠ Επενδυτικών Δαπανών -Πρώην ΣΑΤΑ ΠΟΕ)"/>
        <s v="Προμήθεια παγκακίων Δήμου Φλώρινας (ΚΑΠ Επενδυτικών Δαπανών -Πρώην ΣΑΤΑ ΠΟΕ)"/>
        <s v="Προμήθεια προστατευτικής σκάφης -λινάτσας και μεταλλικής περίφραξης (ΚΑΠ Επενδυτικών Δαπανών -Πρώην ΣΑΤΑ ΠΟΕ)"/>
        <s v="Διαχειριστική μελέτη δημοτικού δάσους Κοινότητας Βεύης, Δήμου Φλώρινας (ΚΑΠ Επενδυτικών Δαπανών ΣΑΤΑ Π.Ο.Ε.)"/>
        <s v="Προμήθεια οστεοθυρίδων κοιμητηρίων (ΚΑΠ Επενδυτικών Δαπανών -Πρώην ΣΑΤΑ ΠΟΕ)"/>
        <s v="Προμήθεια υλικών στέγης (κεραμίδια και υδρορροές) της Αίθουσας Πολλαπλών Χρήσεων του Δήμου Φλώρινας  (ΚΑΠ Επενδυτικών Δαπανών -Πρώην ΣΑΤΑ ΠΟΕ)"/>
        <s v="Προμήθεια αναβατορίου/πλατφόρμας για ΑμεΑ για την Αίθουσα Πολλαπλών Χρήσεων  (ΚΑΠ Επενδυτικών Δαπανών -Πρώην ΣΑΤΑ ΠΟΕ)"/>
        <s v="Προμήθεια μηχανημάτων εργασιών Υπηρεσίας Πρασίνου (ΚΑΠ Επενδυτικών Δαπανών -Πρώην ΣΑΤΑ ΠΟΕ)"/>
        <s v="Προμήθεια ειδών επικοινωνίας(ασύρματοι κ.α.)(ΚΑΠ Επενδυτικών Δαπανών -Πρώην ΣΑΤΑ ΠΟΕ)"/>
        <s v="Προμήθεια σειρήνων και εξοπλισμού Πολιτικής Άμυνας (ΚΑΠ Επενδυτικών Δαπανών -Πρώην ΣΑΤΑ ΠΟΕ)"/>
        <s v="Προμήθεια ηλιακών θερμοσιφώνων (ΚΑΠ Επενδυτικών Δαπανών -Πρώην ΣΑΤΑ ΠΟΕ)"/>
        <s v="Επεκτάσεις-παραλλαγή Δημοτικού φωτισμού"/>
        <s v="Υπηρεσίες διαμόρφωσης ρείθρων και καθαρισμού πρανών και ερεισμάτων δημοτικού οδικού δικτύου"/>
        <s v="Επισκευή - συντήρηση σχολικών κτιρίων (ΚΑΠ Επενδυτικών Δαπανών - ΣΑΤΑ Σχολ. ΠΟΕ :41.056,15 &amp; ΣΑΤΑ Σχολ.2024 : 103.943,85)"/>
        <s v="Προμήθεια υλικών θέρμανσης Σχολικών Κτιρίων Δήμου Φλώρινας έτους 2023(ΣΑΤΑ Σχολ. ΠΟΕ)"/>
        <s v="Προμήθεια υλικών ύδρευσης - αποχέτευσης Σχολικών Κτιρίων Δήμου Φλώρινας (ΣΑΤΑ ΣΧΟΛ. ΠΟΕ : 7.374,28 &amp; ΣΑΤΑ ΣΧΟΛ. 2025 : 20.000,00)"/>
        <s v="Προμήθεια Ηλεκτρολογικού υλικού Σχολικών Κτιρίων Δήμου Φλώρινας (ΣΑΤΑ ΣΧΟΛ. ΠΟΕ : 1,79 &amp; ΣΑΤΑ ΣΧΟΛ. 2025: 19.421,39)"/>
        <s v="Προμήθεια μεταλλικών κατασκευών, ραμπών, εξεδρών, κιγκλιδωμάτων,  θυρών και αυλοθυρών (ΣΑΤΑ Σχολ. ΠΟΕ)"/>
        <s v="Προμήθεια υλικών στέγης σχολικών κτιρίων Δήμου Φλώρινας (ΣΑΤΑ ΣΧΟΛ. ΠΟΕ : 31.468,10 &amp; ΣΑΤΑ ΣΧΟΛ. 2025: 20.929,06)"/>
        <s v="Προμήθεια εσωτερικών θυρών σχολικών κτιρίων Δήμου φλώρινας (ΣΑΤΑ Σχολ. ΠΟΕ)"/>
        <s v="Προμήθεια ανελκυστήρα για τις ανάγκες του Γυμνασίου Αμμοχωρίου"/>
        <s v="Προμήθεια αστικού και αθλητικού εξοπλισμού"/>
        <s v="Αποκαταστάσεις - συντηρήσεις αθλητικών χώρων, αθλητικού εξοπλισμού, επισκευή σχολικών μονάδων και κατασκευή ραμπών και χώρων υγιεινής για την πρόσβαση και την εξυπηρετηση ΑΜΕΑ σε σχολικές μονάδες (ΣΑΤΑ ΣΧΟΛ. Π.Ο.Ε.: 428.151,78 € - ΣΑΤΑ ΣΧΟΛ. 2021: 118.621,80 € - ΠΔΕ (ΣΑΕΠ 541): 320.000,00 € - ΦΙΛΟΔΗΜΟΣ ΙΙ: 400.000,00 € - ΦΙΛΟΔΗΜΟΣ ΙΙ: 187.240,00 €)"/>
        <s v="Ενεργειακή Αναβάθμιση 1ου Δημοτικού Σχολείου Φλώρινας (Δυτική Μακεδονία 2021-2027)"/>
        <s v="Ενεργειακή Αναβάθμιση 5ου Δημοτικού Σχολείου Φλώρινας (Δυτική Μακεδονία 2021-2027)"/>
        <s v="Ενεργειακή Αναβάθμιση 3ου Γυμνασίου Φλώρινας (Δυτική Μακεδονία 2021-2027)"/>
        <s v="Ενεργειακή Αναβάθμιση 1ου Γυμνάσιου Φλώρινας (Δυτική Μακεδονία 2021-2027)"/>
        <s v="Ενεργειακή Αναβάθμιση 2ου Γυμνάσιου Φλώρινας (Δυτική Μακεδονία 2021-2027)"/>
        <s v="Ενεργειακή Αναβάθμιση 1ου Λυκείου Φλώρινας (Δυτική Μακεδονία 2021-2027)"/>
        <s v="Ενεργειακή Αναβάθμιση 2ου Λυκείου Φλώρινας (Δυτική Μακεδονία 2021-2027)"/>
        <s v="Ενεργειακή Αναβάθμιση 3ου Νηπιαγωγείου - Δημοτικού Φλώρινας (Δυτική Μακεδονία 2021-2027)"/>
        <s v="Ενεργειακή Αναβάθμιση 5ου Νηπιαγωγείου Φλώρινας (Δυτική Μακεδονία 2021-2027)"/>
        <s v="Ενεργειακή Αναβάθμιση 6ου Νηπιαγωγείου Φλώρινας (Δυτική Μακεδονία 2021-2027)"/>
        <s v="Ενεργειακή Αναβάθμιση Γυμνασίου Βεύης (Δυτική Μακεδονία 2021-2027)"/>
        <s v="Ενεργειακή Αναβάθμιση Γυμνασίου Μελίτης (Δυτική Μακεδονία 2021-2027)"/>
        <s v="Ενεργειακή Αναβάθμιση Δημοτικού - Νηπιαγωγείου Βεύης (Δυτική Μακεδονία 2021-2027)"/>
        <s v="Ενεργειακή Αναβάθμιση Νηπιαγωγείου Καλλινίκης (Δυτική Μακεδονία 2021-2027)"/>
        <s v="Διαδρομές σύνδεσης και ανάδειξης νερόμυλων Κρατερού (Δυτική Μακεδονία 2021-2027)"/>
        <s v="Προβολή και δημοσιότητα (Νερόμυλοι Κρατερού)"/>
        <s v="Συμβουλευτικές υπηρεσίες για την υλοποίηση της πράξης για τον δικαιούχο (Ε.Π. ΑΝ.Ε.Κ.)"/>
        <s v="Παρεμβάσεις Αναβάθμισης Δημοσίου Χώρου για τη δημιουργία του Ανοικτού Κέντρου Εμπορίου (Ε.Π. ΑΝ.Ε.Κ. ποσό 779.121,17 -ΣΑΤΑ ΠΟΕ ποσό 393.374,35)"/>
        <s v="Προμήθεια και εγκατάσταση συστημάτων &quot;έξυπνης&quot; πόλης και βιώσιμης αστικής κινητικότητας (Ε.Π. ΑΝ.Ε.Κ.)"/>
        <s v="Ανάπλαση τμήματος ποταμού Σακουλέβα από την γέφυρα των δικαστηρίων έως την οδό Βουκεφάλα "/>
        <s v="Μητροπολιτικό πάρκο πρασίνου και αναψυχής (Μπουάτ πρότζεκτ)"/>
        <s v="Παρεμβάσεις οδικής ασφάλειας επί _x000a_της Μεγ. Αλεξάνδρου_x000a_"/>
        <s v="Έξυπνες διαβάσεις"/>
        <s v="Μελέτη ανάπλασης πλατειών και οδών Δήμου Φλώρινας"/>
        <s v="Μελέτη ανάπλασης καταφυγίου - Υπ. Θεάτρου Λόφου Αγ. Παντελεήμονα"/>
        <s v="Αποκατάσταση προσόψεων διατηρητέων"/>
        <s v="Φωτοσήμανση διαβάσεων πεζών στην πόλη της Φλώρινας"/>
        <s v="Επισκευή και συντήρηση δημοτικού κτιρίου εντός του πρώην στρατοπέδου _x000a_Τάγαρη"/>
        <s v="Επισκευή και συντήρηση ακινήτου στην Κοινότητα Τροπαιούχου _x000a_(πρώην Αστυνομικό Τμήμα)"/>
        <s v="Αναμόρφωση κτιρίου Δημοτικής Αγοράς Φλώρινας και περιβάλλοντος χώρου"/>
        <s v="Συντήρηση - επισκευή Δημοτικών Καταστημάτων Τοπικών Κοινοτήτων Δ.Ε. Μελίτης"/>
        <s v="Συντήρηση - επισκευή Δημοτικών Καταστημάτων Τοπικών Κοινοτήτων Δ.Ε. Περάσματος"/>
        <s v="Συντήρηση - επισκευή Δημοτικών Καταστημάτων Τοπικών Κοινοτήτων Δ.Ε. Κάτω Κλεινών"/>
        <s v="Εργασίες συντήρησης πλατειών και κοινοχρήστων χώρων Τοπικών Κοινοτήτων Δ.Ε. Φλώρινας"/>
        <s v="Εργασίες συντήρησης πλατειών και κοινοχρήστων χώρων Τοπικών Κοινοτήτων Δ.Ε. Μελίτης"/>
        <s v="Εργασίες συντήρησης πλατειών και κοινοχρήστων χώρων Τοπικών Κοινοτήτων Δ.Ε. Περάσματος"/>
        <s v="Συντήρηση ενεργειακή αναβάθμιση Κολυμβητηρίου"/>
        <s v="Προμήθεια ιστών φωτισμού και κεφαλών εξοικονόμησης ενέργειας για επεκτάσεις του Δημοτικού φωτισμού σε οδούς της πόλεως Φλώρινας"/>
        <s v="Προμήθεια οργάνων παιδικών χαρών για τις Τ.Κ. Κάτω Υδρούσας, Σ. Ιωαννίδη, Τροπαιούχου, Αχλάδας, Παπαγιάννης κ.α."/>
        <s v="Κατασκευή μνημείου εργατικού κέντρου"/>
        <s v="Υποστηρικτικές μελέτες για την αποκατάσταση του κτιρίου Δημοτικής αγοράς"/>
        <s v="Επέκταση αστικών αναπλάσεων εμπορικού κέντρου Φλώρινας (ΕΑΠ -Απόφαση ένταξης αριθ.6/16-7-2024, ΑΔΑ: ΨΠΑ57ΛΨ-Α73, ποσό: 200.000,00 &amp; ΠΡΑΣΙΝΟ ΤΑΜΕΙΟ Απόφαση ένταξης )"/>
        <s v="Συντήρηση οδικού δικτύου Δήμου Φλώρινας"/>
        <s v="Υλοποίηση μέτρων και μέσων πυροπροστασίας σχολικών μονάδων Δήμου Φλώρινας"/>
        <s v="Μελέτες μέτρων και μέσων πυροπροστασίας σχολικών μονάδων Δήμου Φλώρινας"/>
        <s v="Κατασκευή και λειτουργία κέντρου φιλοξενίας (καταφυγίου) αδέσποτων ζώων Δήμου Φλώρινας (ΦΙΛΟΔΗΜΟΣ ΙΙ - Απόφαση Ένταξης α.π. 3711/15-01-2021 με ΑΔΑ: ΩΘΙ946ΜΤΛ6-ΝΔ2)"/>
        <s v="Υποδομές οδοποιίας για τη στήριξη της επιχειρηματικότητας στην Π.Ε. Φλώρινας"/>
        <s v="Προσαρμογή λειτουργούντων Παιδικών ΚΑΙ Βρεφονηπιακών Σταθμών του Δήμου Φλώρινας στο νέο θεσμικό πλαίσιο αδειοδότησης"/>
        <s v="Βελτίωση – Αναβάθμιση δικτύου αγροτικής Οδοποιϊας Δήμου Φλώρινας (ΑΝΤΩΝΗΣ ΤΡΙΤΣΗΣ – Αποφ. Ένταξης Α.Π. 10155/2021 /12-01-2022 – ΑΔΑ: ΨΘΜ346ΜΤΛ6-Ζ7Ζ)"/>
        <s v="Υπόγειος χώρος στάθμευσης αυτοκινήτων Δήμου Φλώρινας"/>
        <s v="Ενεργειακή αναβάθμιση Κλειστού Κολυμβητηρίου Φλώρινας"/>
        <s v="Πιλοτικές Ενεργειακές Παρεμβάσεις για δράσεις προτεραιότητας με βάση τις κατευθύνσεις των ΣΔΑΕΚ (κατασκευή Δημαρχείου)"/>
        <s v="Εξοικονόμηση ενέργειας μέσω της αναβάθμισης του συστήματος οδοφωτισμού του Δήμου Φλώρινας"/>
        <s v="Αποκατάσταση Δημοτικού οδικού δικτύου Δήμου Φλώρινας λόγω φυσικών καταστροφών"/>
        <s v="Αποκατάσταση βλαβών σχολικών μονάδων Δήμου Φλώρινας λόγω έκτακτων καιρικών φαινομένων"/>
        <s v="Ενεργειακή Αναβάθμιση 5ου Δημοτικού Σχολείου Φλώρινας (Ε.Π. Π.Δ.Μ. 2014-2020)" u="1"/>
        <s v="Ενεργειακή Αναβάθμιση 1ου Γυμνάσιου Φλώρινας (Ε.Π. Π.Δ.Μ. 2014-2020)" u="1"/>
        <s v="Ενεργειακή Αναβάθμιση 2ου Γυμνάσιου Φλώρινας (Ε.Π. Π.Δ.Μ. 2014-2020)" u="1"/>
        <s v="Ενεργειακή Αναβάθμιση 2ου Λυκείου Φλώρινας (Ε.Π. Π.Δ.Μ. 2014-2020)" u="1"/>
        <s v="Ενεργειακή Αναβάθμιση 5ου Νηπιαγωγείου Φλώρινας (Ε.Π. Π.Δ.Μ. 2014-2020)" u="1"/>
        <s v="Ενεργειακή Αναβάθμιση Γυμνασίου Βεύης (Ε.Π. Π.Δ.Μ. 2014-2020)" u="1"/>
        <s v="Ενεργειακή Αναβάθμιση Γυμνασίου Μελίτης (Ε.Π. Π.Δ.Μ. 2014-2020)" u="1"/>
        <s v="Διαδρομές σύνδεσης και ανάδειξης νερόμυλων Κρατερού (Ε.Π. Π.Δ.Μ. 2014-2020)" u="1"/>
      </sharedItems>
    </cacheField>
    <cacheField name="Κατάσταση" numFmtId="0">
      <sharedItems count="2">
        <s v="ΣΥΝΕΧΙΖΟΜΕΝΟ"/>
        <s v="ΝΕΟ"/>
      </sharedItems>
    </cacheField>
    <cacheField name="Αρχικός Προϋπολογισμός 2024" numFmtId="4">
      <sharedItems containsSemiMixedTypes="0" containsString="0" containsNumber="1" minValue="0" maxValue="6782835.0300000003"/>
    </cacheField>
    <cacheField name="Τιμολογηθέντα 2024" numFmtId="4">
      <sharedItems containsSemiMixedTypes="0" containsString="0" containsNumber="1" minValue="-255221.16" maxValue="0"/>
    </cacheField>
    <cacheField name="Τροποποιήσεις 2024" numFmtId="4">
      <sharedItems containsSemiMixedTypes="0" containsString="0" containsNumber="1" minValue="-138776.32999999999" maxValue="138776.32999999999"/>
    </cacheField>
    <cacheField name="Αρχικός Προϋπολογισμός 2025" numFmtId="4">
      <sharedItems containsSemiMixedTypes="0" containsString="0" containsNumber="1" minValue="1.7900000000008731" maxValue="6782835.0300000003"/>
    </cacheField>
    <cacheField name="Κατηγορία Έργου" numFmtId="0">
      <sharedItems count="9">
        <s v="ΟΔΟΠΟΙΪΑ"/>
        <s v="ΗΛΕΚΤΡΟΛΟΓΙΚΑ - ΕΓΓΕΙΟΒΕΛΤΙΩΤΙΚΑ"/>
        <s v="ΠΡΟΜΗΘΕΙΕΣ"/>
        <s v="ΔΙΑΒΑΘΜΙΔΙΚΗ - ΠΕ ΦΛΩΡΙΝΑΣ"/>
        <s v="ΜΕΛΕΤΕΣ"/>
        <s v="ΥΠΗΡΕΣΙΕΣ"/>
        <s v="ΣΧΟΛΕΙΑ"/>
        <s v="ΑΝΑΠΛΑΣΕΙΣ"/>
        <s v="ΚΤΙΡΙΑΚΑ"/>
      </sharedItems>
    </cacheField>
    <cacheField name="Πηγή Χρηματοδότησης" numFmtId="0">
      <sharedItems count="17">
        <s v="ΣΑΤΑ ΠΟΕ"/>
        <s v="Ε.Α.Π. 2012-2016"/>
        <s v="ΣΑΤΑ 2025"/>
        <s v="ΣΑΤΑ ΣΧΟΛ. ΠΟΕ"/>
        <s v="ΣΑΤΑ ΣΧΟΛ. 2025"/>
        <s v="Π.Δ.Ε. (ΣΑΕΠ 541-055-041)"/>
        <s v="ΦΙΛΟΔΗΜΟΣ ΙΙ"/>
        <s v="ΕΠ ΠΔΜ 2014 - 2020"/>
        <s v="Ε.Π.ΑΝ.Ε.Κ."/>
        <s v="Ε.Τ.Π.Α. - Ε.Κ.Τ."/>
        <s v="ΤΑΜΕΙΟ ΑΝΑΚΑΜΨΗΣ"/>
        <s v="ΠΡΑΣΙΝΟ ΤΑΜΕΙΟ"/>
        <s v="ΠΔΕ ΥΠΟΥΡΓΕΙΟΥ ΕΣΩΤΕΡΙΚΩΝ ΣΑΕΠ 041 2020ΕΠ041000009)"/>
        <s v="ΠΡΟΓΡΑΜΜΑ ΑΝΤΩΝΗΣ ΤΡΙΤΣΗΣ"/>
        <s v="ΠΡΟΓΡΑΜΜΑ ΥΠΟΣΤΗΡΙΞΗΣ ΠΡΑΣΙΝΟΥ ΚΑΙ ΒΙΩΣΙΜΟΥ ΜΕΤΑΣΧΗΜΑΤΙΣΜΟΥ ΤΩΝ ΛΙΓΝΙΤΙΚΩΝ ΠΕΡΙΟΧΩΝ"/>
        <s v="ΠΔΕ ΥΠΟΥΡΓΕΙΟΥ ΕΣΩΤΕΡΙΚΩΝ ΣΑΕΠ 005 (2023ΕΠ00520000)"/>
        <s v="ΕΙΔΙΚΟ ΠΡΟΓΡΑΜΜΑ ΦΥΣΙΚΩΝ ΚΑΤΑΣΤΡΟΦΩΝ"/>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5681.372692708333" createdVersion="8" refreshedVersion="8" minRefreshableVersion="3" recordCount="112" xr:uid="{7A3ACCB8-4B13-4058-A3CA-6553292069BA}">
  <cacheSource type="worksheet">
    <worksheetSource name="Πίνακας13456829"/>
  </cacheSource>
  <cacheFields count="9">
    <cacheField name="κα" numFmtId="0">
      <sharedItems count="99">
        <s v="30-7333.510"/>
        <s v="25-7336.517"/>
        <s v="30-7135.040"/>
        <s v="30-7135.041"/>
        <s v="30-7323.510"/>
        <s v="30-7324.404"/>
        <s v="30-7324.405"/>
        <s v="30-7325.404"/>
        <s v="30-7326.316"/>
        <s v="30-7333.508"/>
        <s v="30-7333.509"/>
        <s v="30-7336.423"/>
        <s v="30-7413.356"/>
        <s v="35-7413.019"/>
        <s v="35-7413.027"/>
        <s v="70.01-7336.023"/>
        <s v="10-7133.003"/>
        <s v="10-7134.004"/>
        <s v="10-7134.005"/>
        <s v="10-7134.006"/>
        <s v="10-7135.006"/>
        <s v="20-7135.029"/>
        <s v="30-7135.044"/>
        <s v="30-7135.045"/>
        <s v="35-7413.028"/>
        <s v="45-7135.006"/>
        <s v="70.02-7135.017"/>
        <s v="70.02-7135.018"/>
        <s v="70.04-7131.002"/>
        <s v="70.05-7135.009"/>
        <s v="70.05-7135.010"/>
        <s v="70.07-7135.003"/>
        <s v="30-7325.406"/>
        <s v="30-7333.511"/>
        <s v="15-7331.521"/>
        <s v="15-7135.005"/>
        <s v="15-7135.007"/>
        <s v="15-7135.008"/>
        <s v="15-7135.012"/>
        <s v="15-7135.013"/>
        <s v="15-7135.014"/>
        <s v="70-7135.017"/>
        <s v="70-7135.018"/>
        <s v="60-7331.002"/>
        <s v="69-7331.003"/>
        <s v="69-7331.004"/>
        <s v="69-7331.005"/>
        <s v="69-7331.006"/>
        <s v="69-7331.007"/>
        <s v="69-7331.008"/>
        <s v="69-7331.009"/>
        <s v="69-7331.010"/>
        <s v="69-7331.011"/>
        <s v="69-7331.012"/>
        <s v="69-7331.013"/>
        <s v="69-7331.014"/>
        <s v="69-7331.015"/>
        <s v="69-7331.016"/>
        <s v="69-7326.001"/>
        <s v="69-6117.004"/>
        <s v="64-6117.001"/>
        <s v="64-7334.001"/>
        <s v="64-7135.004"/>
        <s v="64-7333.001"/>
        <s v="55-7322.019"/>
        <s v="55-7323.001"/>
        <s v="55-7135.007"/>
        <s v="30-7413.347"/>
        <s v="30-7413.349"/>
        <s v="30-7331.512"/>
        <s v="30-7325.403"/>
        <s v="30-7331.522"/>
        <s v="30-7331.521"/>
        <s v="30-7336.424"/>
        <s v="30-7331.514"/>
        <s v="30-7331.515"/>
        <s v="30-7331.516"/>
        <s v="30-7332.511"/>
        <s v="30-7332.512"/>
        <s v="30-7332.513"/>
        <s v="30-7331.520"/>
        <s v="20-7135.026"/>
        <s v="30-7135.037"/>
        <s v="30-7135.038"/>
        <s v="30-7413.357"/>
        <s v="30-7324.407"/>
        <s v="30-7333.512"/>
        <s v="69-7135.016"/>
        <s v="69-7413.001"/>
        <s v="60-7331.005"/>
        <s v="64-7333.002"/>
        <s v="69-7321.001"/>
        <s v="64-7333.003"/>
        <s v="64-7326.001"/>
        <s v="30-7331.519"/>
        <s v="30-7321.202"/>
        <s v="62-7135.005"/>
        <s v="64-7333.004"/>
        <s v="64-7331.001"/>
      </sharedItems>
    </cacheField>
    <cacheField name="Τίτλος" numFmtId="0">
      <sharedItems count="99" longText="1">
        <s v="Αποκατάσταση οδοστρωμάτων Δημου Φλώρινας  (ΚΑΠ Επενδυτικών δαπανών - ΣΑΤΑ 2025: 636.420,00 , ΣΑΤΑ ΠΟΕ : 417.251,82 &amp; ΕΑΠ 1.500.000,00)"/>
        <s v="Συντήρηση και επεκταση αρδευτικών δικτύων Δήμου Φλώρινας  (ΚΑΠ Επενδυτικών Δαπανών ΣΑΤΑ ΠΟΕ)"/>
        <s v="Προμήθεια πινακίδων και υλικών οδοσήμανσης Δ.Ε. Φλώρινας(ΚΑΠ Επενδυτικών δαπανών ΣΑΤΑ Π.Ο.Ε.)"/>
        <s v="Προμήθεια πινακίδων και υλικών οδοσήμανσης Δ.Ε. Μελίτης (ΚΑΠ Επενδυτικών δαπανών ΣΑΤΑ Π.Ο.Ε.)"/>
        <s v="Ασφαλτοστρώσεις δρόμων στις Τ.Κ. Φλαμπούρου, Κολχικής, Τριποτάμου, Αγίου Βαρθολομαίου (ΚΑΠ Επενδυτικών δαπανών ΣΑΤΑ Π.Ο.Ε.)"/>
        <s v="Κατασκευή πεζοδρομίων στον οικισμό Αγίου Αθανασίου στη διασταύρωση Μελίτης (ΚΑΠ Επενδυτικών δαπανών ΣΑΤΑ Π.Ο.Ε.)"/>
        <s v="Κατασκευή πεζοδρομίων στην Τ.Κ. Αρμενοχωρίου (ΚΑΠ Επενδυτικών δαπανών ΣΑΤΑ Π.Ο.Ε.)"/>
        <s v="Έργο υπογείωσης εναέριου δικτύου διανομής_x000a_ηλεκτρικής ενέργειας στη πόλη της Φλώρινας_x000a_(ΚΑΠ Επενδυτικών δαπανών ΣΑΤΑ ΠΟΕ)"/>
        <s v="Κατασκευή γέφυρας διάβασης ποταμού Εριγώνα στην Τ.Κ. Φλαμπούρου (ΚΑΠ Επενδυτικών δαπανών ΣΑΤΑ Π.Ο.Ε.)"/>
        <s v="Συντήρηση οδών, γεφυρών, πεζοδρομίων και κοινοχρήστων χώρων Δήμου Φλώρινας (ΚΑΠ Επενδυτικών Δαπανών ΣΑΤΑ ΠΟΕ:1.902.692,60 € -ΕΑΠ ΔΜ 2012-2016 :400.000,00 €)"/>
        <s v="Διαγραμμίσεις οδών Δήμου Φλώρινας (ΚΑΠ Επενδυτικών Δαπανών - ΣΑΤΑ 2022)"/>
        <s v="Αποκατάσταση παλαιάς γέφυρας Τ.Κ. Αλώνων (ΚΑΠ Επενδυτικών δαπανών ΣΑΤΑ Π.Ο.Ε.)"/>
        <s v="Μελέτη διάνοιξης οδού Ολυμπιάδος (ΚΑΠ Επενδυτικών Δαπανών - ΣΑΤΑ ΠΟΕ)"/>
        <s v="Διαχειριστική μελέτη δημοτικού δάσους Κ.Ν. Κουρί (Όσοϊ) Τα.Κ. Σκοπιάς (ΚΑΠ Επενδυτικών Δαπανών ΣΑΤΑ ΠΟΕ)"/>
        <s v="Σύνταξη μελέτης αντιπυρικής προστασίας_x000a_στο κ.ν. περιαστικό Δάσος Λόφος Αγίου _x000a_Παντελεήμονα Φλώρινας"/>
        <s v="Μετατοπίσεις - επισκευές μητροπολιτικού δικτύου οπτικών ινών  (ΚΑΠ επενδυτικών δαπανών  ΣΑΤΑ Π.Ο.Ε.)"/>
        <s v="Προμήθεια επίπλων Δήμου Φλώρινας (ΚΑΠ Επενδυτικών Δαπανών -Πρώην ΣΑΤΑ ΠΟΕ)"/>
        <s v="Προμήθεια μηχανογραφικού υλικού (ηλεκτρονικοί υπολογιστές, λογισμικά  και συναφή) (ΚΑΠ Επενδυτικών Δαπανών -Πρώην ΣΑΤΑ ΠΟΕ)"/>
        <s v="Προμήθεια λογισμικού -εφαρμογής διαχείρισης Λαϊκών Αγορών (ΚΑΠ Επενδυτικών Δαπανών -Πρώην ΣΑΤΑ ΠΟΕ)"/>
        <s v="Προμήθεια λογισμικού -εφαρμογής  συστήματος ηλεκτρονικών πληρωμών των οφειλετών του Δήμου στην ιστοσελίδα του Δήμου Φλώρινας (ΚΑΠ Επενδυτικών Δαπανών -Πρώην ΣΑΤΑ ΠΟΕ)"/>
        <s v="Προμήθεια λοιπού εξοπλισμού Δήμου Φλώρινας (ΚΑΠ Επενδυτικών Δαπανών -Πρώην ΣΑΤΑ ΠΟΕ)"/>
        <s v="Προμήθεια κάδων απορριμμάτων Δήμου Φλώρινας (ΚΑΠ Επενδυτικών Δαπανών -Πρώην ΣΑΤΑ ΠΟΕ)"/>
        <s v="Προμήθεια παγκακίων Δήμου Φλώρινας (ΚΑΠ Επενδυτικών Δαπανών -Πρώην ΣΑΤΑ ΠΟΕ)"/>
        <s v="Προμήθεια προστατευτικής σκάφης -λινάτσας και μεταλλικής περίφραξης (ΚΑΠ Επενδυτικών Δαπανών -Πρώην ΣΑΤΑ ΠΟΕ)"/>
        <s v="Διαχειριστική μελέτη δημοτικού δάσους Κοινότητας Βεύης, Δήμου Φλώρινας (ΚΑΠ Επενδυτικών Δαπανών ΣΑΤΑ Π.Ο.Ε.)"/>
        <s v="Προμήθεια οστεοθυρίδων κοιμητηρίων (ΚΑΠ Επενδυτικών Δαπανών -Πρώην ΣΑΤΑ ΠΟΕ)"/>
        <s v="Προμήθεια υλικών στέγης (κεραμίδια και υδρορροές) της Αίθουσας Πολλαπλών Χρήσεων του Δήμου Φλώρινας  (ΚΑΠ Επενδυτικών Δαπανών -Πρώην ΣΑΤΑ ΠΟΕ)"/>
        <s v="Προμήθεια αναβατορίου/πλατφόρμας για ΑμεΑ για την Αίθουσα Πολλαπλών Χρήσεων  (ΚΑΠ Επενδυτικών Δαπανών -Πρώην ΣΑΤΑ ΠΟΕ)"/>
        <s v="Προμήθεια μηχανημάτων εργασιών Υπηρεσίας Πρασίνου (ΚΑΠ Επενδυτικών Δαπανών -Πρώην ΣΑΤΑ ΠΟΕ)"/>
        <s v="Προμήθεια ειδών επικοινωνίας(ασύρματοι κ.α.)(ΚΑΠ Επενδυτικών Δαπανών -Πρώην ΣΑΤΑ ΠΟΕ)"/>
        <s v="Προμήθεια σειρήνων και εξοπλισμού Πολιτικής Άμυνας (ΚΑΠ Επενδυτικών Δαπανών -Πρώην ΣΑΤΑ ΠΟΕ)"/>
        <s v="Προμήθεια ηλιακών θερμοσιφώνων (ΚΑΠ Επενδυτικών Δαπανών -Πρώην ΣΑΤΑ ΠΟΕ)"/>
        <s v="Επεκτάσεις-παραλλαγή Δημοτικού φωτισμού"/>
        <s v="Υπηρεσίες διαμόρφωσης ρείθρων και καθαρισμού πρανών και ερεισμάτων δημοτικού οδικού δικτύου"/>
        <s v="Επισκευή - συντήρηση σχολικών κτιρίων (ΚΑΠ Επενδυτικών Δαπανών - ΣΑΤΑ Σχολ. ΠΟΕ :41.056,15 &amp; ΣΑΤΑ Σχολ.2024 : 103.943,85)"/>
        <s v="Προμήθεια υλικών θέρμανσης Σχολικών Κτιρίων Δήμου Φλώρινας έτους 2023(ΣΑΤΑ Σχολ. ΠΟΕ)"/>
        <s v="Προμήθεια υλικών ύδρευσης - αποχέτευσης Σχολικών Κτιρίων Δήμου Φλώρινας (ΣΑΤΑ ΣΧΟΛ. ΠΟΕ : 7.374,28 &amp; ΣΑΤΑ ΣΧΟΛ. 2025 : 20.000,00)"/>
        <s v="Προμήθεια Ηλεκτρολογικού υλικού Σχολικών Κτιρίων Δήμου Φλώρινας (ΣΑΤΑ ΣΧΟΛ. ΠΟΕ : 1,79 &amp; ΣΑΤΑ ΣΧΟΛ. 2025: 19.421,39)"/>
        <s v="Προμήθεια μεταλλικών κατασκευών, ραμπών, εξεδρών, κιγκλιδωμάτων,  θυρών και αυλοθυρών (ΣΑΤΑ Σχολ. ΠΟΕ)"/>
        <s v="Προμήθεια υλικών στέγης σχολικών κτιρίων Δήμου Φλώρινας (ΣΑΤΑ ΣΧΟΛ. ΠΟΕ : 31.468,10 &amp; ΣΑΤΑ ΣΧΟΛ. 2025: 20.929,06)"/>
        <s v="Προμήθεια εσωτερικών θυρών σχολικών κτιρίων Δήμου φλώρινας (ΣΑΤΑ Σχολ. ΠΟΕ)"/>
        <s v="Προμήθεια ανελκυστήρα για τις ανάγκες του Γυμνασίου Αμμοχωρίου"/>
        <s v="Προμήθεια αστικού και αθλητικού εξοπλισμού"/>
        <s v="Αποκαταστάσεις - συντηρήσεις αθλητικών χώρων, αθλητικού εξοπλισμού, επισκευή σχολικών μονάδων και κατασκευή ραμπών και χώρων υγιεινής για την πρόσβαση και την εξυπηρετηση ΑΜΕΑ σε σχολικές μονάδες (ΣΑΤΑ ΣΧΟΛ. Π.Ο.Ε.: 428.151,78 € - ΣΑΤΑ ΣΧΟΛ. 2021: 118.621,80 € - ΠΔΕ (ΣΑΕΠ 541): 320.000,00 € - ΦΙΛΟΔΗΜΟΣ ΙΙ: 400.000,00 € - ΦΙΛΟΔΗΜΟΣ ΙΙ: 187.240,00 €)"/>
        <s v="Ενεργειακή Αναβάθμιση 1ου Δημοτικού Σχολείου Φλώρινας (Δυτική Μακεδονία 2021-2027)"/>
        <s v="Ενεργειακή Αναβάθμιση 5ου Δημοτικού Σχολείου Φλώρινας (Δυτική Μακεδονία 2021-2027)"/>
        <s v="Ενεργειακή Αναβάθμιση 3ου Γυμνασίου Φλώρινας (Δυτική Μακεδονία 2021-2027)"/>
        <s v="Ενεργειακή Αναβάθμιση 1ου Γυμνάσιου Φλώρινας (Δυτική Μακεδονία 2021-2027)"/>
        <s v="Ενεργειακή Αναβάθμιση 2ου Γυμνάσιου Φλώρινας (Δυτική Μακεδονία 2021-2027)"/>
        <s v="Ενεργειακή Αναβάθμιση 1ου Λυκείου Φλώρινας (Δυτική Μακεδονία 2021-2027)"/>
        <s v="Ενεργειακή Αναβάθμιση 2ου Λυκείου Φλώρινας (Δυτική Μακεδονία 2021-2027)"/>
        <s v="Ενεργειακή Αναβάθμιση 3ου Νηπιαγωγείου - Δημοτικού Φλώρινας (Δυτική Μακεδονία 2021-2027)"/>
        <s v="Ενεργειακή Αναβάθμιση 5ου Νηπιαγωγείου Φλώρινας (Δυτική Μακεδονία 2021-2027)"/>
        <s v="Ενεργειακή Αναβάθμιση 6ου Νηπιαγωγείου Φλώρινας (Δυτική Μακεδονία 2021-2027)"/>
        <s v="Ενεργειακή Αναβάθμιση Γυμνασίου Βεύης (Δυτική Μακεδονία 2021-2027)"/>
        <s v="Ενεργειακή Αναβάθμιση Γυμνασίου Μελίτης (Δυτική Μακεδονία 2021-2027)"/>
        <s v="Ενεργειακή Αναβάθμιση Δημοτικού - Νηπιαγωγείου Βεύης (Δυτική Μακεδονία 2021-2027)"/>
        <s v="Ενεργειακή Αναβάθμιση Νηπιαγωγείου Καλλινίκης (Δυτική Μακεδονία 2021-2027)"/>
        <s v="Διαδρομές σύνδεσης και ανάδειξης νερόμυλων Κρατερού (Δυτική Μακεδονία 2021-2027)"/>
        <s v="Προβολή και δημοσιότητα (Νερόμυλοι Κρατερού)"/>
        <s v="Συμβουλευτικές υπηρεσίες για την υλοποίηση της πράξης για τον δικαιούχο (Ε.Π. ΑΝ.Ε.Κ.)"/>
        <s v="Παρεμβάσεις Αναβάθμισης Δημοσίου Χώρου για τη δημιουργία του Ανοικτού Κέντρου Εμπορίου (Ε.Π. ΑΝ.Ε.Κ. ποσό 779.121,17 -ΣΑΤΑ ΠΟΕ ποσό 393.374,35)"/>
        <s v="Προμήθεια και εγκατάσταση συστημάτων &quot;έξυπνης&quot; πόλης και βιώσιμης αστικής κινητικότητας (Ε.Π. ΑΝ.Ε.Κ.)"/>
        <s v="Ανάπλαση τμήματος ποταμού Σακουλέβα από την γέφυρα των δικαστηρίων έως την οδό Βουκεφάλα "/>
        <s v="Μητροπολιτικό πάρκο πρασίνου και αναψυχής (Μπουάτ πρότζεκτ)"/>
        <s v="Παρεμβάσεις οδικής ασφάλειας επί _x000a_της Μεγ. Αλεξάνδρου_x000a_"/>
        <s v="Έξυπνες διαβάσεις"/>
        <s v="Μελέτη ανάπλασης πλατειών και οδών Δήμου Φλώρινας"/>
        <s v="Μελέτη ανάπλασης καταφυγίου - Υπ. Θεάτρου Λόφου Αγ. Παντελεήμονα"/>
        <s v="Αποκατάσταση προσόψεων διατηρητέων"/>
        <s v="Φωτοσήμανση διαβάσεων πεζών στην πόλη της Φλώρινας"/>
        <s v="Επισκευή και συντήρηση δημοτικού κτιρίου εντός του πρώην στρατοπέδου _x000a_Τάγαρη"/>
        <s v="Επισκευή και συντήρηση ακινήτου στην Κοινότητα Τροπαιούχου _x000a_(πρώην Αστυνομικό Τμήμα)"/>
        <s v="Αναμόρφωση κτιρίου Δημοτικής Αγοράς Φλώρινας και περιβάλλοντος χώρου"/>
        <s v="Συντήρηση - επισκευή Δημοτικών Καταστημάτων Τοπικών Κοινοτήτων Δ.Ε. Μελίτης"/>
        <s v="Συντήρηση - επισκευή Δημοτικών Καταστημάτων Τοπικών Κοινοτήτων Δ.Ε. Περάσματος"/>
        <s v="Συντήρηση - επισκευή Δημοτικών Καταστημάτων Τοπικών Κοινοτήτων Δ.Ε. Κάτω Κλεινών"/>
        <s v="Εργασίες συντήρησης πλατειών και κοινοχρήστων χώρων Τοπικών Κοινοτήτων Δ.Ε. Φλώρινας"/>
        <s v="Εργασίες συντήρησης πλατειών και κοινοχρήστων χώρων Τοπικών Κοινοτήτων Δ.Ε. Μελίτης"/>
        <s v="Εργασίες συντήρησης πλατειών και κοινοχρήστων χώρων Τοπικών Κοινοτήτων Δ.Ε. Περάσματος"/>
        <s v="Συντήρηση ενεργειακή αναβάθμιση Κολυμβητηρίου"/>
        <s v="Προμήθεια ιστών φωτισμού και κεφαλών εξοικονόμησης ενέργειας για επεκτάσεις του Δημοτικού φωτισμού σε οδούς της πόλεως Φλώρινας"/>
        <s v="Προμήθεια οργάνων παιδικών χαρών για τις Τ.Κ. Κάτω Υδρούσας, Σ. Ιωαννίδη, Τροπαιούχου, Αχλάδας, Παπαγιάννης κ.α."/>
        <s v="Κατασκευή μνημείου εργατικού κέντρου"/>
        <s v="Υποστηρικτικές μελέτες για την αποκατάσταση του κτιρίου Δημοτικής αγοράς"/>
        <s v="Επέκταση αστικών αναπλάσεων εμπορικού κέντρου Φλώρινας (ΕΑΠ -Απόφαση ένταξης αριθ.6/16-7-2024, ΑΔΑ: ΨΠΑ57ΛΨ-Α73, ποσό: 200.000,00 &amp; ΠΡΑΣΙΝΟ ΤΑΜΕΙΟ Απόφαση ένταξης )"/>
        <s v="Συντήρηση οδικού δικτύου Δήμου Φλώρινας"/>
        <s v="Υλοποίηση μέτρων και μέσων πυροπροστασίας σχολικών μονάδων Δήμου Φλώρινας"/>
        <s v="Μελέτες μέτρων και μέσων πυροπροστασίας σχολικών μονάδων Δήμου Φλώρινας"/>
        <s v="Κατασκευή και λειτουργία κέντρου φιλοξενίας (καταφυγίου) αδέσποτων ζώων Δήμου Φλώρινας (ΦΙΛΟΔΗΜΟΣ ΙΙ - Απόφαση Ένταξης α.π. 3711/15-01-2021 με ΑΔΑ: ΩΘΙ946ΜΤΛ6-ΝΔ2)"/>
        <s v="Υποδομές οδοποιίας για τη στήριξη της επιχειρηματικότητας στην Π.Ε. Φλώρινας"/>
        <s v="Προσαρμογή λειτουργούντων Παιδικών ΚΑΙ Βρεφονηπιακών Σταθμών του Δήμου Φλώρινας στο νέο θεσμικό πλαίσιο αδειοδότησης"/>
        <s v="Βελτίωση – Αναβάθμιση δικτύου αγροτικής Οδοποιϊας Δήμου Φλώρινας (ΑΝΤΩΝΗΣ ΤΡΙΤΣΗΣ – Αποφ. Ένταξης Α.Π. 10155/2021 /12-01-2022 – ΑΔΑ: ΨΘΜ346ΜΤΛ6-Ζ7Ζ)"/>
        <s v="Υπόγειος χώρος στάθμευσης αυτοκινήτων Δήμου Φλώρινας"/>
        <s v="Ενεργειακή αναβάθμιση Κλειστού Κολυμβητηρίου Φλώρινας"/>
        <s v="Πιλοτικές Ενεργειακές Παρεμβάσεις για δράσεις προτεραιότητας με βάση τις κατευθύνσεις των ΣΔΑΕΚ (κατασκευή Δημαρχείου)"/>
        <s v="Εξοικονόμηση ενέργειας μέσω της αναβάθμισης του συστήματος οδοφωτισμού του Δήμου Φλώρινας"/>
        <s v="Αποκατάσταση Δημοτικού οδικού δικτύου Δήμου Φλώρινας λόγω φυσικών καταστροφών"/>
        <s v="Αποκατάσταση βλαβών σχολικών μονάδων Δήμου Φλώρινας λόγω έκτακτων καιρικών φαινομένων"/>
      </sharedItems>
    </cacheField>
    <cacheField name="Κατάσταση" numFmtId="0">
      <sharedItems/>
    </cacheField>
    <cacheField name="Αρχικός Προϋπολογισμός 2025" numFmtId="4">
      <sharedItems containsSemiMixedTypes="0" containsString="0" containsNumber="1" minValue="0" maxValue="6782835.0300000003"/>
    </cacheField>
    <cacheField name="Τιμολογηθέντα" numFmtId="4">
      <sharedItems containsSemiMixedTypes="0" containsString="0" containsNumber="1" minValue="-255221.16" maxValue="0"/>
    </cacheField>
    <cacheField name="Τροποποιήσεις 2025" numFmtId="4">
      <sharedItems containsSemiMixedTypes="0" containsString="0" containsNumber="1" minValue="-138776.32999999999" maxValue="138776.32999999999"/>
    </cacheField>
    <cacheField name="Τελικός Προϋπολογισμός 2025" numFmtId="4">
      <sharedItems containsSemiMixedTypes="0" containsString="0" containsNumber="1" minValue="1.7900000000008731" maxValue="6782835.0300000003"/>
    </cacheField>
    <cacheField name="Κατηγορία Έργου" numFmtId="0">
      <sharedItems count="9">
        <s v="ΟΔΟΠΟΙΪΑ"/>
        <s v="ΗΛΕΚΤΡΟΛΟΓΙΚΑ - ΕΓΓΕΙΟΒΕΛΤΙΩΤΙΚΑ"/>
        <s v="ΠΡΟΜΗΘΕΙΕΣ"/>
        <s v="ΔΙΑΒΑΘΜΙΔΙΚΗ - ΠΕ ΦΛΩΡΙΝΑΣ"/>
        <s v="ΜΕΛΕΤΕΣ"/>
        <s v="ΥΠΗΡΕΣΙΕΣ"/>
        <s v="ΣΧΟΛΕΙΑ"/>
        <s v="ΑΝΑΠΛΑΣΕΙΣ"/>
        <s v="ΚΤΙΡΙΑΚΑ"/>
      </sharedItems>
    </cacheField>
    <cacheField name="Πηγή Χρηματοδότησης" numFmtId="0">
      <sharedItems count="18">
        <s v="ΣΑΤΑ ΠΟΕ"/>
        <s v="Ε.Α.Π. 2012-2016"/>
        <s v="ΣΑΤΑ 2025"/>
        <s v="ΣΑΤΑ ΣΧΟΛ. ΠΟΕ"/>
        <s v="ΣΑΤΑ ΣΧΟΛ. 2025"/>
        <s v="Π.Δ.Ε. (ΣΑΕΠ 541-055-041)"/>
        <s v="ΦΙΛΟΔΗΜΟΣ ΙΙ"/>
        <s v="ΕΠ ΠΔΜ ΔΥΤΙΚΗ ΜΑΚΕΔΟΝΙΑ 2021-2027"/>
        <s v="Ε.Π.ΑΝ.Ε.Κ."/>
        <s v="Ε.Τ.Π.Α. - Ε.Κ.Τ."/>
        <s v="ΤΑΜΕΙΟ ΑΝΑΚΑΜΨΗΣ"/>
        <s v="ΠΡΑΣΙΝΟ ΤΑΜΕΙΟ"/>
        <s v="ΠΔΕ ΥΠΟΥΡΓΕΙΟΥ ΕΣΩΤΕΡΙΚΩΝ ΣΑΕΠ 041 2020ΕΠ041000009)"/>
        <s v="ΠΡΟΓΡΑΜΜΑ ΑΝΤΩΝΗΣ ΤΡΙΤΣΗΣ"/>
        <s v="ΠΡΟΓΡΑΜΜΑ ΥΠΟΣΤΗΡΙΞΗΣ ΠΡΑΣΙΝΟΥ ΚΑΙ ΒΙΩΣΙΜΟΥ ΜΕΤΑΣΧΗΜΑΤΙΣΜΟΥ ΤΩΝ ΛΙΓΝΙΤΙΚΩΝ ΠΕΡΙΟΧΩΝ"/>
        <s v="ΠΔΕ ΥΠΟΥΡΓΕΙΟΥ ΕΣΩΤΕΡΙΚΩΝ ΣΑΕΠ 005 (2023ΕΠ00520000)"/>
        <s v="ΕΙΔΙΚΟ ΠΡΟΓΡΑΜΜΑ ΦΥΣΙΚΩΝ ΚΑΤΑΣΤΡΟΦΩΝ"/>
        <s v="ΕΠ ΠΔΜ 2014 - 2020"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2">
  <r>
    <x v="0"/>
    <x v="0"/>
    <x v="0"/>
    <n v="417251.82"/>
    <n v="0"/>
    <n v="-138776.32999999999"/>
    <n v="278475.49"/>
    <x v="0"/>
    <x v="0"/>
  </r>
  <r>
    <x v="0"/>
    <x v="0"/>
    <x v="0"/>
    <n v="1500000"/>
    <n v="0"/>
    <n v="0"/>
    <n v="1500000"/>
    <x v="0"/>
    <x v="1"/>
  </r>
  <r>
    <x v="0"/>
    <x v="0"/>
    <x v="1"/>
    <n v="636420"/>
    <n v="0"/>
    <n v="0"/>
    <n v="636420"/>
    <x v="0"/>
    <x v="2"/>
  </r>
  <r>
    <x v="1"/>
    <x v="1"/>
    <x v="0"/>
    <n v="30000"/>
    <n v="0"/>
    <n v="0"/>
    <n v="30000"/>
    <x v="1"/>
    <x v="0"/>
  </r>
  <r>
    <x v="2"/>
    <x v="2"/>
    <x v="0"/>
    <n v="65850.080000000002"/>
    <n v="0"/>
    <n v="0"/>
    <n v="65850.080000000002"/>
    <x v="2"/>
    <x v="0"/>
  </r>
  <r>
    <x v="3"/>
    <x v="3"/>
    <x v="0"/>
    <n v="37000"/>
    <n v="0"/>
    <n v="0"/>
    <n v="37000"/>
    <x v="2"/>
    <x v="0"/>
  </r>
  <r>
    <x v="4"/>
    <x v="4"/>
    <x v="0"/>
    <n v="28500"/>
    <n v="0"/>
    <n v="0"/>
    <n v="28500"/>
    <x v="3"/>
    <x v="0"/>
  </r>
  <r>
    <x v="5"/>
    <x v="5"/>
    <x v="0"/>
    <n v="9000"/>
    <n v="0"/>
    <n v="0"/>
    <n v="9000"/>
    <x v="3"/>
    <x v="0"/>
  </r>
  <r>
    <x v="6"/>
    <x v="6"/>
    <x v="0"/>
    <n v="7500"/>
    <n v="0"/>
    <n v="0"/>
    <n v="7500"/>
    <x v="3"/>
    <x v="0"/>
  </r>
  <r>
    <x v="7"/>
    <x v="7"/>
    <x v="0"/>
    <n v="136400"/>
    <n v="0"/>
    <n v="0"/>
    <n v="136400"/>
    <x v="1"/>
    <x v="0"/>
  </r>
  <r>
    <x v="8"/>
    <x v="8"/>
    <x v="0"/>
    <n v="9000"/>
    <n v="0"/>
    <n v="0"/>
    <n v="9000"/>
    <x v="3"/>
    <x v="0"/>
  </r>
  <r>
    <x v="9"/>
    <x v="9"/>
    <x v="0"/>
    <n v="1902692.5999999996"/>
    <n v="0"/>
    <n v="0"/>
    <n v="1902692.5999999996"/>
    <x v="0"/>
    <x v="0"/>
  </r>
  <r>
    <x v="9"/>
    <x v="9"/>
    <x v="0"/>
    <n v="400000"/>
    <n v="0"/>
    <n v="0"/>
    <n v="400000"/>
    <x v="0"/>
    <x v="1"/>
  </r>
  <r>
    <x v="10"/>
    <x v="10"/>
    <x v="0"/>
    <n v="250000"/>
    <n v="0"/>
    <n v="0"/>
    <n v="250000"/>
    <x v="0"/>
    <x v="0"/>
  </r>
  <r>
    <x v="11"/>
    <x v="11"/>
    <x v="0"/>
    <n v="6720"/>
    <n v="0"/>
    <n v="0"/>
    <n v="6720"/>
    <x v="3"/>
    <x v="0"/>
  </r>
  <r>
    <x v="12"/>
    <x v="12"/>
    <x v="0"/>
    <n v="20000"/>
    <n v="0"/>
    <n v="0"/>
    <n v="20000"/>
    <x v="4"/>
    <x v="0"/>
  </r>
  <r>
    <x v="13"/>
    <x v="13"/>
    <x v="0"/>
    <n v="7000"/>
    <n v="0"/>
    <n v="0"/>
    <n v="7000"/>
    <x v="4"/>
    <x v="0"/>
  </r>
  <r>
    <x v="14"/>
    <x v="14"/>
    <x v="0"/>
    <n v="12000"/>
    <n v="0"/>
    <n v="0"/>
    <n v="12000"/>
    <x v="4"/>
    <x v="0"/>
  </r>
  <r>
    <x v="15"/>
    <x v="15"/>
    <x v="0"/>
    <n v="9000"/>
    <n v="0"/>
    <n v="0"/>
    <n v="9000"/>
    <x v="1"/>
    <x v="0"/>
  </r>
  <r>
    <x v="16"/>
    <x v="16"/>
    <x v="0"/>
    <n v="10000"/>
    <n v="0"/>
    <n v="0"/>
    <n v="10000"/>
    <x v="2"/>
    <x v="0"/>
  </r>
  <r>
    <x v="17"/>
    <x v="17"/>
    <x v="0"/>
    <n v="34300"/>
    <n v="0"/>
    <n v="0"/>
    <n v="34300"/>
    <x v="2"/>
    <x v="0"/>
  </r>
  <r>
    <x v="18"/>
    <x v="18"/>
    <x v="0"/>
    <n v="4960"/>
    <n v="0"/>
    <n v="0"/>
    <n v="4960"/>
    <x v="2"/>
    <x v="0"/>
  </r>
  <r>
    <x v="19"/>
    <x v="19"/>
    <x v="0"/>
    <n v="14880"/>
    <n v="0"/>
    <n v="0"/>
    <n v="14880"/>
    <x v="2"/>
    <x v="0"/>
  </r>
  <r>
    <x v="20"/>
    <x v="20"/>
    <x v="0"/>
    <n v="37200"/>
    <n v="0"/>
    <n v="0"/>
    <n v="37200"/>
    <x v="2"/>
    <x v="0"/>
  </r>
  <r>
    <x v="21"/>
    <x v="21"/>
    <x v="0"/>
    <n v="14000"/>
    <n v="0"/>
    <n v="0"/>
    <n v="14000"/>
    <x v="2"/>
    <x v="0"/>
  </r>
  <r>
    <x v="22"/>
    <x v="22"/>
    <x v="0"/>
    <n v="12000"/>
    <n v="0"/>
    <n v="0"/>
    <n v="12000"/>
    <x v="2"/>
    <x v="0"/>
  </r>
  <r>
    <x v="23"/>
    <x v="23"/>
    <x v="0"/>
    <n v="2976"/>
    <n v="0"/>
    <n v="0"/>
    <n v="2976"/>
    <x v="2"/>
    <x v="0"/>
  </r>
  <r>
    <x v="24"/>
    <x v="24"/>
    <x v="0"/>
    <n v="7078.33"/>
    <n v="0"/>
    <n v="0"/>
    <n v="7078.33"/>
    <x v="4"/>
    <x v="0"/>
  </r>
  <r>
    <x v="25"/>
    <x v="25"/>
    <x v="0"/>
    <n v="7000"/>
    <n v="0"/>
    <n v="0"/>
    <n v="7000"/>
    <x v="2"/>
    <x v="0"/>
  </r>
  <r>
    <x v="26"/>
    <x v="26"/>
    <x v="0"/>
    <n v="5000"/>
    <n v="0"/>
    <n v="0"/>
    <n v="5000"/>
    <x v="2"/>
    <x v="0"/>
  </r>
  <r>
    <x v="27"/>
    <x v="27"/>
    <x v="0"/>
    <n v="5000"/>
    <n v="0"/>
    <n v="0"/>
    <n v="5000"/>
    <x v="2"/>
    <x v="0"/>
  </r>
  <r>
    <x v="28"/>
    <x v="28"/>
    <x v="0"/>
    <n v="2000"/>
    <n v="0"/>
    <n v="0"/>
    <n v="2000"/>
    <x v="2"/>
    <x v="0"/>
  </r>
  <r>
    <x v="29"/>
    <x v="29"/>
    <x v="0"/>
    <n v="3000"/>
    <n v="0"/>
    <n v="0"/>
    <n v="3000"/>
    <x v="2"/>
    <x v="0"/>
  </r>
  <r>
    <x v="30"/>
    <x v="30"/>
    <x v="0"/>
    <n v="3000"/>
    <n v="0"/>
    <n v="0"/>
    <n v="3000"/>
    <x v="2"/>
    <x v="0"/>
  </r>
  <r>
    <x v="31"/>
    <x v="31"/>
    <x v="0"/>
    <n v="4000"/>
    <n v="0"/>
    <n v="0"/>
    <n v="4000"/>
    <x v="2"/>
    <x v="0"/>
  </r>
  <r>
    <x v="32"/>
    <x v="32"/>
    <x v="1"/>
    <n v="60000"/>
    <n v="0"/>
    <n v="0"/>
    <n v="60000"/>
    <x v="2"/>
    <x v="0"/>
  </r>
  <r>
    <x v="33"/>
    <x v="33"/>
    <x v="1"/>
    <n v="37200"/>
    <n v="0"/>
    <n v="0"/>
    <n v="37200"/>
    <x v="5"/>
    <x v="0"/>
  </r>
  <r>
    <x v="34"/>
    <x v="34"/>
    <x v="0"/>
    <n v="103943.85"/>
    <n v="0"/>
    <n v="0"/>
    <n v="103943.85"/>
    <x v="6"/>
    <x v="3"/>
  </r>
  <r>
    <x v="34"/>
    <x v="34"/>
    <x v="0"/>
    <n v="41056.15"/>
    <n v="0"/>
    <n v="0"/>
    <n v="41056.15"/>
    <x v="6"/>
    <x v="3"/>
  </r>
  <r>
    <x v="35"/>
    <x v="35"/>
    <x v="0"/>
    <n v="25895.29"/>
    <n v="0"/>
    <n v="0"/>
    <n v="25895.29"/>
    <x v="2"/>
    <x v="3"/>
  </r>
  <r>
    <x v="36"/>
    <x v="36"/>
    <x v="0"/>
    <n v="7374.2799999999988"/>
    <n v="0"/>
    <n v="0"/>
    <n v="7374.2799999999988"/>
    <x v="2"/>
    <x v="3"/>
  </r>
  <r>
    <x v="36"/>
    <x v="36"/>
    <x v="1"/>
    <n v="20000"/>
    <n v="0"/>
    <n v="0"/>
    <n v="20000"/>
    <x v="2"/>
    <x v="4"/>
  </r>
  <r>
    <x v="37"/>
    <x v="37"/>
    <x v="0"/>
    <n v="1.7900000000008731"/>
    <n v="0"/>
    <n v="0"/>
    <n v="1.7900000000008731"/>
    <x v="2"/>
    <x v="3"/>
  </r>
  <r>
    <x v="37"/>
    <x v="37"/>
    <x v="1"/>
    <n v="19421.39"/>
    <n v="0"/>
    <n v="0"/>
    <n v="19421.39"/>
    <x v="2"/>
    <x v="4"/>
  </r>
  <r>
    <x v="38"/>
    <x v="38"/>
    <x v="0"/>
    <n v="37200"/>
    <n v="0"/>
    <n v="0"/>
    <n v="37200"/>
    <x v="2"/>
    <x v="3"/>
  </r>
  <r>
    <x v="39"/>
    <x v="39"/>
    <x v="0"/>
    <n v="14977.34"/>
    <n v="0"/>
    <n v="0"/>
    <n v="14977.34"/>
    <x v="2"/>
    <x v="3"/>
  </r>
  <r>
    <x v="39"/>
    <x v="39"/>
    <x v="1"/>
    <n v="20929.060000000001"/>
    <n v="0"/>
    <n v="0"/>
    <n v="20929.060000000001"/>
    <x v="2"/>
    <x v="4"/>
  </r>
  <r>
    <x v="40"/>
    <x v="40"/>
    <x v="0"/>
    <n v="24800"/>
    <n v="0"/>
    <n v="0"/>
    <n v="24800"/>
    <x v="2"/>
    <x v="3"/>
  </r>
  <r>
    <x v="41"/>
    <x v="41"/>
    <x v="1"/>
    <n v="15000"/>
    <n v="0"/>
    <n v="0"/>
    <n v="15000"/>
    <x v="2"/>
    <x v="4"/>
  </r>
  <r>
    <x v="42"/>
    <x v="42"/>
    <x v="1"/>
    <n v="24800"/>
    <n v="0"/>
    <n v="0"/>
    <n v="24800"/>
    <x v="2"/>
    <x v="4"/>
  </r>
  <r>
    <x v="43"/>
    <x v="43"/>
    <x v="0"/>
    <n v="393917.41999999993"/>
    <n v="0"/>
    <n v="0"/>
    <n v="393917.41999999993"/>
    <x v="6"/>
    <x v="3"/>
  </r>
  <r>
    <x v="43"/>
    <x v="43"/>
    <x v="0"/>
    <n v="320000"/>
    <n v="0"/>
    <n v="0"/>
    <n v="320000"/>
    <x v="6"/>
    <x v="5"/>
  </r>
  <r>
    <x v="43"/>
    <x v="43"/>
    <x v="0"/>
    <n v="400000"/>
    <n v="0"/>
    <n v="0"/>
    <n v="400000"/>
    <x v="6"/>
    <x v="6"/>
  </r>
  <r>
    <x v="43"/>
    <x v="43"/>
    <x v="0"/>
    <n v="187240"/>
    <n v="0"/>
    <n v="0"/>
    <n v="187240"/>
    <x v="6"/>
    <x v="6"/>
  </r>
  <r>
    <x v="44"/>
    <x v="44"/>
    <x v="0"/>
    <n v="395000"/>
    <n v="0"/>
    <n v="0"/>
    <n v="395000"/>
    <x v="6"/>
    <x v="7"/>
  </r>
  <r>
    <x v="45"/>
    <x v="45"/>
    <x v="0"/>
    <n v="180000"/>
    <n v="0"/>
    <n v="0"/>
    <n v="180000"/>
    <x v="6"/>
    <x v="7"/>
  </r>
  <r>
    <x v="46"/>
    <x v="46"/>
    <x v="0"/>
    <n v="259000"/>
    <n v="0"/>
    <n v="0"/>
    <n v="259000"/>
    <x v="6"/>
    <x v="7"/>
  </r>
  <r>
    <x v="47"/>
    <x v="47"/>
    <x v="0"/>
    <n v="263000"/>
    <n v="0"/>
    <n v="0"/>
    <n v="263000"/>
    <x v="6"/>
    <x v="7"/>
  </r>
  <r>
    <x v="48"/>
    <x v="48"/>
    <x v="0"/>
    <n v="344970.16000000003"/>
    <n v="0"/>
    <n v="0"/>
    <n v="344970.16000000003"/>
    <x v="6"/>
    <x v="7"/>
  </r>
  <r>
    <x v="49"/>
    <x v="49"/>
    <x v="0"/>
    <n v="478600"/>
    <n v="0"/>
    <n v="0"/>
    <n v="478600"/>
    <x v="6"/>
    <x v="7"/>
  </r>
  <r>
    <x v="50"/>
    <x v="50"/>
    <x v="0"/>
    <n v="190164.95000000004"/>
    <n v="0"/>
    <n v="0"/>
    <n v="190164.95000000004"/>
    <x v="6"/>
    <x v="7"/>
  </r>
  <r>
    <x v="51"/>
    <x v="51"/>
    <x v="0"/>
    <n v="610200"/>
    <n v="0"/>
    <n v="0"/>
    <n v="610200"/>
    <x v="6"/>
    <x v="7"/>
  </r>
  <r>
    <x v="52"/>
    <x v="52"/>
    <x v="0"/>
    <n v="110700"/>
    <n v="0"/>
    <n v="0"/>
    <n v="110700"/>
    <x v="6"/>
    <x v="7"/>
  </r>
  <r>
    <x v="53"/>
    <x v="53"/>
    <x v="0"/>
    <n v="113300"/>
    <n v="0"/>
    <n v="0"/>
    <n v="113300"/>
    <x v="6"/>
    <x v="7"/>
  </r>
  <r>
    <x v="54"/>
    <x v="54"/>
    <x v="0"/>
    <n v="253700"/>
    <n v="0"/>
    <n v="0"/>
    <n v="253700"/>
    <x v="6"/>
    <x v="7"/>
  </r>
  <r>
    <x v="55"/>
    <x v="55"/>
    <x v="0"/>
    <n v="308100"/>
    <n v="0"/>
    <n v="0"/>
    <n v="308100"/>
    <x v="6"/>
    <x v="7"/>
  </r>
  <r>
    <x v="56"/>
    <x v="56"/>
    <x v="0"/>
    <n v="193600"/>
    <n v="0"/>
    <n v="0"/>
    <n v="193600"/>
    <x v="6"/>
    <x v="7"/>
  </r>
  <r>
    <x v="57"/>
    <x v="57"/>
    <x v="0"/>
    <n v="57000"/>
    <n v="0"/>
    <n v="0"/>
    <n v="57000"/>
    <x v="6"/>
    <x v="7"/>
  </r>
  <r>
    <x v="58"/>
    <x v="58"/>
    <x v="0"/>
    <n v="317238.8"/>
    <n v="0"/>
    <n v="0"/>
    <n v="317238.8"/>
    <x v="7"/>
    <x v="7"/>
  </r>
  <r>
    <x v="59"/>
    <x v="59"/>
    <x v="0"/>
    <n v="6761.2"/>
    <n v="0"/>
    <n v="0"/>
    <n v="6761.2"/>
    <x v="5"/>
    <x v="7"/>
  </r>
  <r>
    <x v="60"/>
    <x v="60"/>
    <x v="0"/>
    <n v="10870.95"/>
    <n v="0"/>
    <n v="0"/>
    <n v="10870.95"/>
    <x v="5"/>
    <x v="8"/>
  </r>
  <r>
    <x v="61"/>
    <x v="61"/>
    <x v="0"/>
    <n v="779121.17"/>
    <n v="0"/>
    <n v="0"/>
    <n v="779121.17"/>
    <x v="7"/>
    <x v="8"/>
  </r>
  <r>
    <x v="61"/>
    <x v="61"/>
    <x v="0"/>
    <n v="393374.35"/>
    <n v="0"/>
    <n v="0"/>
    <n v="393374.35"/>
    <x v="7"/>
    <x v="0"/>
  </r>
  <r>
    <x v="62"/>
    <x v="62"/>
    <x v="0"/>
    <n v="424599.99"/>
    <n v="0"/>
    <n v="0"/>
    <n v="424599.99"/>
    <x v="2"/>
    <x v="8"/>
  </r>
  <r>
    <x v="63"/>
    <x v="63"/>
    <x v="0"/>
    <n v="717585.67999999982"/>
    <n v="0"/>
    <n v="0"/>
    <n v="717585.67999999982"/>
    <x v="7"/>
    <x v="9"/>
  </r>
  <r>
    <x v="64"/>
    <x v="64"/>
    <x v="0"/>
    <n v="1960185.04"/>
    <n v="0"/>
    <n v="0"/>
    <n v="1960185.04"/>
    <x v="7"/>
    <x v="10"/>
  </r>
  <r>
    <x v="65"/>
    <x v="65"/>
    <x v="0"/>
    <n v="1236750"/>
    <n v="0"/>
    <n v="0"/>
    <n v="1236750"/>
    <x v="0"/>
    <x v="10"/>
  </r>
  <r>
    <x v="66"/>
    <x v="66"/>
    <x v="0"/>
    <n v="1224545.97"/>
    <n v="-255221.16"/>
    <n v="-12245.44"/>
    <n v="957079.37"/>
    <x v="0"/>
    <x v="10"/>
  </r>
  <r>
    <x v="67"/>
    <x v="67"/>
    <x v="0"/>
    <n v="37200"/>
    <n v="0"/>
    <n v="0"/>
    <n v="37200"/>
    <x v="4"/>
    <x v="1"/>
  </r>
  <r>
    <x v="68"/>
    <x v="68"/>
    <x v="0"/>
    <n v="30000"/>
    <n v="0"/>
    <n v="0"/>
    <n v="30000"/>
    <x v="4"/>
    <x v="1"/>
  </r>
  <r>
    <x v="69"/>
    <x v="69"/>
    <x v="0"/>
    <n v="600000"/>
    <n v="0"/>
    <n v="0"/>
    <n v="600000"/>
    <x v="8"/>
    <x v="1"/>
  </r>
  <r>
    <x v="70"/>
    <x v="70"/>
    <x v="0"/>
    <n v="519808"/>
    <n v="0"/>
    <n v="0"/>
    <n v="519808"/>
    <x v="0"/>
    <x v="1"/>
  </r>
  <r>
    <x v="71"/>
    <x v="71"/>
    <x v="0"/>
    <n v="74400"/>
    <n v="0"/>
    <n v="0"/>
    <n v="74400"/>
    <x v="8"/>
    <x v="1"/>
  </r>
  <r>
    <x v="72"/>
    <x v="72"/>
    <x v="0"/>
    <n v="65100"/>
    <n v="0"/>
    <n v="0"/>
    <n v="65100"/>
    <x v="8"/>
    <x v="1"/>
  </r>
  <r>
    <x v="73"/>
    <x v="73"/>
    <x v="0"/>
    <n v="500000"/>
    <n v="0"/>
    <n v="0"/>
    <n v="500000"/>
    <x v="8"/>
    <x v="1"/>
  </r>
  <r>
    <x v="74"/>
    <x v="74"/>
    <x v="0"/>
    <n v="37000"/>
    <n v="0"/>
    <n v="0"/>
    <n v="37000"/>
    <x v="8"/>
    <x v="1"/>
  </r>
  <r>
    <x v="75"/>
    <x v="75"/>
    <x v="0"/>
    <n v="37000"/>
    <n v="0"/>
    <n v="0"/>
    <n v="37000"/>
    <x v="8"/>
    <x v="1"/>
  </r>
  <r>
    <x v="76"/>
    <x v="76"/>
    <x v="0"/>
    <n v="37000"/>
    <n v="0"/>
    <n v="0"/>
    <n v="37000"/>
    <x v="8"/>
    <x v="1"/>
  </r>
  <r>
    <x v="77"/>
    <x v="77"/>
    <x v="0"/>
    <n v="37000"/>
    <n v="0"/>
    <n v="0"/>
    <n v="37000"/>
    <x v="7"/>
    <x v="1"/>
  </r>
  <r>
    <x v="78"/>
    <x v="78"/>
    <x v="0"/>
    <n v="37000"/>
    <n v="0"/>
    <n v="0"/>
    <n v="37000"/>
    <x v="7"/>
    <x v="1"/>
  </r>
  <r>
    <x v="79"/>
    <x v="79"/>
    <x v="0"/>
    <n v="37000"/>
    <n v="0"/>
    <n v="0"/>
    <n v="37000"/>
    <x v="7"/>
    <x v="1"/>
  </r>
  <r>
    <x v="80"/>
    <x v="80"/>
    <x v="0"/>
    <n v="34603.17"/>
    <n v="0"/>
    <n v="0"/>
    <n v="34603.17"/>
    <x v="8"/>
    <x v="1"/>
  </r>
  <r>
    <x v="81"/>
    <x v="81"/>
    <x v="0"/>
    <n v="821263.16"/>
    <n v="-57707.62"/>
    <n v="-34023.120000000003"/>
    <n v="729532.42"/>
    <x v="2"/>
    <x v="1"/>
  </r>
  <r>
    <x v="82"/>
    <x v="82"/>
    <x v="0"/>
    <n v="440000"/>
    <n v="0"/>
    <n v="0"/>
    <n v="440000"/>
    <x v="2"/>
    <x v="1"/>
  </r>
  <r>
    <x v="83"/>
    <x v="83"/>
    <x v="0"/>
    <n v="24000"/>
    <n v="0"/>
    <n v="0"/>
    <n v="24000"/>
    <x v="7"/>
    <x v="1"/>
  </r>
  <r>
    <x v="84"/>
    <x v="84"/>
    <x v="0"/>
    <n v="37000"/>
    <n v="0"/>
    <n v="0"/>
    <n v="37000"/>
    <x v="4"/>
    <x v="1"/>
  </r>
  <r>
    <x v="85"/>
    <x v="85"/>
    <x v="0"/>
    <n v="200000"/>
    <n v="0"/>
    <n v="0"/>
    <n v="200000"/>
    <x v="7"/>
    <x v="1"/>
  </r>
  <r>
    <x v="85"/>
    <x v="85"/>
    <x v="1"/>
    <n v="355445"/>
    <n v="0"/>
    <n v="0"/>
    <n v="355445"/>
    <x v="7"/>
    <x v="11"/>
  </r>
  <r>
    <x v="86"/>
    <x v="86"/>
    <x v="1"/>
    <n v="300000"/>
    <n v="0"/>
    <n v="0"/>
    <n v="300000"/>
    <x v="0"/>
    <x v="1"/>
  </r>
  <r>
    <x v="87"/>
    <x v="87"/>
    <x v="0"/>
    <n v="141980"/>
    <n v="0"/>
    <n v="0"/>
    <n v="141980"/>
    <x v="5"/>
    <x v="6"/>
  </r>
  <r>
    <x v="88"/>
    <x v="88"/>
    <x v="0"/>
    <n v="96720"/>
    <n v="0"/>
    <n v="0"/>
    <n v="96720"/>
    <x v="4"/>
    <x v="6"/>
  </r>
  <r>
    <x v="89"/>
    <x v="89"/>
    <x v="0"/>
    <n v="366223.67"/>
    <n v="0"/>
    <n v="0"/>
    <n v="366223.67"/>
    <x v="8"/>
    <x v="6"/>
  </r>
  <r>
    <x v="89"/>
    <x v="89"/>
    <x v="0"/>
    <n v="0"/>
    <n v="0"/>
    <n v="138776.32999999999"/>
    <n v="138776.32999999999"/>
    <x v="8"/>
    <x v="0"/>
  </r>
  <r>
    <x v="90"/>
    <x v="90"/>
    <x v="0"/>
    <n v="135000"/>
    <n v="0"/>
    <n v="0"/>
    <n v="135000"/>
    <x v="3"/>
    <x v="12"/>
  </r>
  <r>
    <x v="91"/>
    <x v="91"/>
    <x v="0"/>
    <n v="550000"/>
    <n v="0"/>
    <n v="0"/>
    <n v="550000"/>
    <x v="6"/>
    <x v="12"/>
  </r>
  <r>
    <x v="92"/>
    <x v="92"/>
    <x v="0"/>
    <n v="6782835.0300000003"/>
    <n v="0"/>
    <n v="0"/>
    <n v="6782835.0300000003"/>
    <x v="0"/>
    <x v="13"/>
  </r>
  <r>
    <x v="93"/>
    <x v="93"/>
    <x v="0"/>
    <n v="2068291.31"/>
    <n v="0"/>
    <n v="0"/>
    <n v="2068291.31"/>
    <x v="8"/>
    <x v="13"/>
  </r>
  <r>
    <x v="94"/>
    <x v="94"/>
    <x v="0"/>
    <n v="1900000"/>
    <n v="0"/>
    <n v="0"/>
    <n v="1900000"/>
    <x v="8"/>
    <x v="14"/>
  </r>
  <r>
    <x v="95"/>
    <x v="95"/>
    <x v="0"/>
    <n v="1351191.16"/>
    <n v="0"/>
    <n v="0"/>
    <n v="1351191.16"/>
    <x v="8"/>
    <x v="11"/>
  </r>
  <r>
    <x v="96"/>
    <x v="96"/>
    <x v="0"/>
    <n v="1934603.17"/>
    <n v="0"/>
    <n v="0"/>
    <n v="1934603.17"/>
    <x v="2"/>
    <x v="15"/>
  </r>
  <r>
    <x v="97"/>
    <x v="97"/>
    <x v="1"/>
    <n v="700000"/>
    <n v="0"/>
    <n v="0"/>
    <n v="700000"/>
    <x v="0"/>
    <x v="16"/>
  </r>
  <r>
    <x v="98"/>
    <x v="98"/>
    <x v="1"/>
    <n v="300000"/>
    <n v="0"/>
    <n v="0"/>
    <n v="300000"/>
    <x v="6"/>
    <x v="1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2">
  <r>
    <x v="0"/>
    <x v="0"/>
    <s v="ΣΥΝΕΧΙΖΟΜΕΝΟ"/>
    <n v="417251.82"/>
    <n v="0"/>
    <n v="-138776.32999999999"/>
    <n v="278475.49"/>
    <x v="0"/>
    <x v="0"/>
  </r>
  <r>
    <x v="0"/>
    <x v="0"/>
    <s v="ΣΥΝΕΧΙΖΟΜΕΝΟ"/>
    <n v="1500000"/>
    <n v="0"/>
    <n v="0"/>
    <n v="1500000"/>
    <x v="0"/>
    <x v="1"/>
  </r>
  <r>
    <x v="0"/>
    <x v="0"/>
    <s v="ΝΕΟ"/>
    <n v="636420"/>
    <n v="0"/>
    <n v="0"/>
    <n v="636420"/>
    <x v="0"/>
    <x v="2"/>
  </r>
  <r>
    <x v="1"/>
    <x v="1"/>
    <s v="ΣΥΝΕΧΙΖΟΜΕΝΟ"/>
    <n v="30000"/>
    <n v="0"/>
    <n v="0"/>
    <n v="30000"/>
    <x v="1"/>
    <x v="0"/>
  </r>
  <r>
    <x v="2"/>
    <x v="2"/>
    <s v="ΣΥΝΕΧΙΖΟΜΕΝΟ"/>
    <n v="65850.080000000002"/>
    <n v="0"/>
    <n v="0"/>
    <n v="65850.080000000002"/>
    <x v="2"/>
    <x v="0"/>
  </r>
  <r>
    <x v="3"/>
    <x v="3"/>
    <s v="ΣΥΝΕΧΙΖΟΜΕΝΟ"/>
    <n v="37000"/>
    <n v="0"/>
    <n v="0"/>
    <n v="37000"/>
    <x v="2"/>
    <x v="0"/>
  </r>
  <r>
    <x v="4"/>
    <x v="4"/>
    <s v="ΣΥΝΕΧΙΖΟΜΕΝΟ"/>
    <n v="28500"/>
    <n v="0"/>
    <n v="0"/>
    <n v="28500"/>
    <x v="3"/>
    <x v="0"/>
  </r>
  <r>
    <x v="5"/>
    <x v="5"/>
    <s v="ΣΥΝΕΧΙΖΟΜΕΝΟ"/>
    <n v="9000"/>
    <n v="0"/>
    <n v="0"/>
    <n v="9000"/>
    <x v="3"/>
    <x v="0"/>
  </r>
  <r>
    <x v="6"/>
    <x v="6"/>
    <s v="ΣΥΝΕΧΙΖΟΜΕΝΟ"/>
    <n v="7500"/>
    <n v="0"/>
    <n v="0"/>
    <n v="7500"/>
    <x v="3"/>
    <x v="0"/>
  </r>
  <r>
    <x v="7"/>
    <x v="7"/>
    <s v="ΣΥΝΕΧΙΖΟΜΕΝΟ"/>
    <n v="136400"/>
    <n v="0"/>
    <n v="0"/>
    <n v="136400"/>
    <x v="1"/>
    <x v="0"/>
  </r>
  <r>
    <x v="8"/>
    <x v="8"/>
    <s v="ΣΥΝΕΧΙΖΟΜΕΝΟ"/>
    <n v="9000"/>
    <n v="0"/>
    <n v="0"/>
    <n v="9000"/>
    <x v="3"/>
    <x v="0"/>
  </r>
  <r>
    <x v="9"/>
    <x v="9"/>
    <s v="ΣΥΝΕΧΙΖΟΜΕΝΟ"/>
    <n v="1902692.5999999996"/>
    <n v="0"/>
    <n v="0"/>
    <n v="1902692.5999999996"/>
    <x v="0"/>
    <x v="0"/>
  </r>
  <r>
    <x v="9"/>
    <x v="9"/>
    <s v="ΣΥΝΕΧΙΖΟΜΕΝΟ"/>
    <n v="400000"/>
    <n v="0"/>
    <n v="0"/>
    <n v="400000"/>
    <x v="0"/>
    <x v="1"/>
  </r>
  <r>
    <x v="10"/>
    <x v="10"/>
    <s v="ΣΥΝΕΧΙΖΟΜΕΝΟ"/>
    <n v="250000"/>
    <n v="0"/>
    <n v="0"/>
    <n v="250000"/>
    <x v="0"/>
    <x v="0"/>
  </r>
  <r>
    <x v="11"/>
    <x v="11"/>
    <s v="ΣΥΝΕΧΙΖΟΜΕΝΟ"/>
    <n v="6720"/>
    <n v="0"/>
    <n v="0"/>
    <n v="6720"/>
    <x v="3"/>
    <x v="0"/>
  </r>
  <r>
    <x v="12"/>
    <x v="12"/>
    <s v="ΣΥΝΕΧΙΖΟΜΕΝΟ"/>
    <n v="20000"/>
    <n v="0"/>
    <n v="0"/>
    <n v="20000"/>
    <x v="4"/>
    <x v="0"/>
  </r>
  <r>
    <x v="13"/>
    <x v="13"/>
    <s v="ΣΥΝΕΧΙΖΟΜΕΝΟ"/>
    <n v="7000"/>
    <n v="0"/>
    <n v="0"/>
    <n v="7000"/>
    <x v="4"/>
    <x v="0"/>
  </r>
  <r>
    <x v="14"/>
    <x v="14"/>
    <s v="ΣΥΝΕΧΙΖΟΜΕΝΟ"/>
    <n v="12000"/>
    <n v="0"/>
    <n v="0"/>
    <n v="12000"/>
    <x v="4"/>
    <x v="0"/>
  </r>
  <r>
    <x v="15"/>
    <x v="15"/>
    <s v="ΣΥΝΕΧΙΖΟΜΕΝΟ"/>
    <n v="9000"/>
    <n v="0"/>
    <n v="0"/>
    <n v="9000"/>
    <x v="1"/>
    <x v="0"/>
  </r>
  <r>
    <x v="16"/>
    <x v="16"/>
    <s v="ΣΥΝΕΧΙΖΟΜΕΝΟ"/>
    <n v="10000"/>
    <n v="0"/>
    <n v="0"/>
    <n v="10000"/>
    <x v="2"/>
    <x v="0"/>
  </r>
  <r>
    <x v="17"/>
    <x v="17"/>
    <s v="ΣΥΝΕΧΙΖΟΜΕΝΟ"/>
    <n v="34300"/>
    <n v="0"/>
    <n v="0"/>
    <n v="34300"/>
    <x v="2"/>
    <x v="0"/>
  </r>
  <r>
    <x v="18"/>
    <x v="18"/>
    <s v="ΣΥΝΕΧΙΖΟΜΕΝΟ"/>
    <n v="4960"/>
    <n v="0"/>
    <n v="0"/>
    <n v="4960"/>
    <x v="2"/>
    <x v="0"/>
  </r>
  <r>
    <x v="19"/>
    <x v="19"/>
    <s v="ΣΥΝΕΧΙΖΟΜΕΝΟ"/>
    <n v="14880"/>
    <n v="0"/>
    <n v="0"/>
    <n v="14880"/>
    <x v="2"/>
    <x v="0"/>
  </r>
  <r>
    <x v="20"/>
    <x v="20"/>
    <s v="ΣΥΝΕΧΙΖΟΜΕΝΟ"/>
    <n v="37200"/>
    <n v="0"/>
    <n v="0"/>
    <n v="37200"/>
    <x v="2"/>
    <x v="0"/>
  </r>
  <r>
    <x v="21"/>
    <x v="21"/>
    <s v="ΣΥΝΕΧΙΖΟΜΕΝΟ"/>
    <n v="14000"/>
    <n v="0"/>
    <n v="0"/>
    <n v="14000"/>
    <x v="2"/>
    <x v="0"/>
  </r>
  <r>
    <x v="22"/>
    <x v="22"/>
    <s v="ΣΥΝΕΧΙΖΟΜΕΝΟ"/>
    <n v="12000"/>
    <n v="0"/>
    <n v="0"/>
    <n v="12000"/>
    <x v="2"/>
    <x v="0"/>
  </r>
  <r>
    <x v="23"/>
    <x v="23"/>
    <s v="ΣΥΝΕΧΙΖΟΜΕΝΟ"/>
    <n v="2976"/>
    <n v="0"/>
    <n v="0"/>
    <n v="2976"/>
    <x v="2"/>
    <x v="0"/>
  </r>
  <r>
    <x v="24"/>
    <x v="24"/>
    <s v="ΣΥΝΕΧΙΖΟΜΕΝΟ"/>
    <n v="7078.33"/>
    <n v="0"/>
    <n v="0"/>
    <n v="7078.33"/>
    <x v="4"/>
    <x v="0"/>
  </r>
  <r>
    <x v="25"/>
    <x v="25"/>
    <s v="ΣΥΝΕΧΙΖΟΜΕΝΟ"/>
    <n v="7000"/>
    <n v="0"/>
    <n v="0"/>
    <n v="7000"/>
    <x v="2"/>
    <x v="0"/>
  </r>
  <r>
    <x v="26"/>
    <x v="26"/>
    <s v="ΣΥΝΕΧΙΖΟΜΕΝΟ"/>
    <n v="5000"/>
    <n v="0"/>
    <n v="0"/>
    <n v="5000"/>
    <x v="2"/>
    <x v="0"/>
  </r>
  <r>
    <x v="27"/>
    <x v="27"/>
    <s v="ΣΥΝΕΧΙΖΟΜΕΝΟ"/>
    <n v="5000"/>
    <n v="0"/>
    <n v="0"/>
    <n v="5000"/>
    <x v="2"/>
    <x v="0"/>
  </r>
  <r>
    <x v="28"/>
    <x v="28"/>
    <s v="ΣΥΝΕΧΙΖΟΜΕΝΟ"/>
    <n v="2000"/>
    <n v="0"/>
    <n v="0"/>
    <n v="2000"/>
    <x v="2"/>
    <x v="0"/>
  </r>
  <r>
    <x v="29"/>
    <x v="29"/>
    <s v="ΣΥΝΕΧΙΖΟΜΕΝΟ"/>
    <n v="3000"/>
    <n v="0"/>
    <n v="0"/>
    <n v="3000"/>
    <x v="2"/>
    <x v="0"/>
  </r>
  <r>
    <x v="30"/>
    <x v="30"/>
    <s v="ΣΥΝΕΧΙΖΟΜΕΝΟ"/>
    <n v="3000"/>
    <n v="0"/>
    <n v="0"/>
    <n v="3000"/>
    <x v="2"/>
    <x v="0"/>
  </r>
  <r>
    <x v="31"/>
    <x v="31"/>
    <s v="ΣΥΝΕΧΙΖΟΜΕΝΟ"/>
    <n v="4000"/>
    <n v="0"/>
    <n v="0"/>
    <n v="4000"/>
    <x v="2"/>
    <x v="0"/>
  </r>
  <r>
    <x v="32"/>
    <x v="32"/>
    <s v="ΝΕΟ"/>
    <n v="60000"/>
    <n v="0"/>
    <n v="0"/>
    <n v="60000"/>
    <x v="2"/>
    <x v="0"/>
  </r>
  <r>
    <x v="33"/>
    <x v="33"/>
    <s v="ΝΕΟ"/>
    <n v="37200"/>
    <n v="0"/>
    <n v="0"/>
    <n v="37200"/>
    <x v="5"/>
    <x v="0"/>
  </r>
  <r>
    <x v="34"/>
    <x v="34"/>
    <s v="ΣΥΝΕΧΙΖΟΜΕΝΟ"/>
    <n v="103943.85"/>
    <n v="0"/>
    <n v="0"/>
    <n v="103943.85"/>
    <x v="6"/>
    <x v="3"/>
  </r>
  <r>
    <x v="34"/>
    <x v="34"/>
    <s v="ΣΥΝΕΧΙΖΟΜΕΝΟ"/>
    <n v="41056.15"/>
    <n v="0"/>
    <n v="0"/>
    <n v="41056.15"/>
    <x v="6"/>
    <x v="3"/>
  </r>
  <r>
    <x v="35"/>
    <x v="35"/>
    <s v="ΣΥΝΕΧΙΖΟΜΕΝΟ"/>
    <n v="25895.29"/>
    <n v="0"/>
    <n v="0"/>
    <n v="25895.29"/>
    <x v="2"/>
    <x v="3"/>
  </r>
  <r>
    <x v="36"/>
    <x v="36"/>
    <s v="ΣΥΝΕΧΙΖΟΜΕΝΟ"/>
    <n v="7374.2799999999988"/>
    <n v="0"/>
    <n v="0"/>
    <n v="7374.2799999999988"/>
    <x v="2"/>
    <x v="3"/>
  </r>
  <r>
    <x v="36"/>
    <x v="36"/>
    <s v="ΝΕΟ"/>
    <n v="20000"/>
    <n v="0"/>
    <n v="0"/>
    <n v="20000"/>
    <x v="2"/>
    <x v="4"/>
  </r>
  <r>
    <x v="37"/>
    <x v="37"/>
    <s v="ΣΥΝΕΧΙΖΟΜΕΝΟ"/>
    <n v="1.7900000000008731"/>
    <n v="0"/>
    <n v="0"/>
    <n v="1.7900000000008731"/>
    <x v="2"/>
    <x v="3"/>
  </r>
  <r>
    <x v="37"/>
    <x v="37"/>
    <s v="ΝΕΟ"/>
    <n v="19421.39"/>
    <n v="0"/>
    <n v="0"/>
    <n v="19421.39"/>
    <x v="2"/>
    <x v="4"/>
  </r>
  <r>
    <x v="38"/>
    <x v="38"/>
    <s v="ΣΥΝΕΧΙΖΟΜΕΝΟ"/>
    <n v="37200"/>
    <n v="0"/>
    <n v="0"/>
    <n v="37200"/>
    <x v="2"/>
    <x v="3"/>
  </r>
  <r>
    <x v="39"/>
    <x v="39"/>
    <s v="ΣΥΝΕΧΙΖΟΜΕΝΟ"/>
    <n v="14977.34"/>
    <n v="0"/>
    <n v="0"/>
    <n v="14977.34"/>
    <x v="2"/>
    <x v="3"/>
  </r>
  <r>
    <x v="39"/>
    <x v="39"/>
    <s v="ΝΕΟ"/>
    <n v="20929.060000000001"/>
    <n v="0"/>
    <n v="0"/>
    <n v="20929.060000000001"/>
    <x v="2"/>
    <x v="4"/>
  </r>
  <r>
    <x v="40"/>
    <x v="40"/>
    <s v="ΣΥΝΕΧΙΖΟΜΕΝΟ"/>
    <n v="24800"/>
    <n v="0"/>
    <n v="0"/>
    <n v="24800"/>
    <x v="2"/>
    <x v="3"/>
  </r>
  <r>
    <x v="41"/>
    <x v="41"/>
    <s v="ΝΕΟ"/>
    <n v="15000"/>
    <n v="0"/>
    <n v="0"/>
    <n v="15000"/>
    <x v="2"/>
    <x v="4"/>
  </r>
  <r>
    <x v="42"/>
    <x v="42"/>
    <s v="ΝΕΟ"/>
    <n v="24800"/>
    <n v="0"/>
    <n v="0"/>
    <n v="24800"/>
    <x v="2"/>
    <x v="4"/>
  </r>
  <r>
    <x v="43"/>
    <x v="43"/>
    <s v="ΣΥΝΕΧΙΖΟΜΕΝΟ"/>
    <n v="393917.41999999993"/>
    <n v="0"/>
    <n v="0"/>
    <n v="393917.41999999993"/>
    <x v="6"/>
    <x v="3"/>
  </r>
  <r>
    <x v="43"/>
    <x v="43"/>
    <s v="ΣΥΝΕΧΙΖΟΜΕΝΟ"/>
    <n v="320000"/>
    <n v="0"/>
    <n v="0"/>
    <n v="320000"/>
    <x v="6"/>
    <x v="5"/>
  </r>
  <r>
    <x v="43"/>
    <x v="43"/>
    <s v="ΣΥΝΕΧΙΖΟΜΕΝΟ"/>
    <n v="400000"/>
    <n v="0"/>
    <n v="0"/>
    <n v="400000"/>
    <x v="6"/>
    <x v="6"/>
  </r>
  <r>
    <x v="43"/>
    <x v="43"/>
    <s v="ΣΥΝΕΧΙΖΟΜΕΝΟ"/>
    <n v="187240"/>
    <n v="0"/>
    <n v="0"/>
    <n v="187240"/>
    <x v="6"/>
    <x v="6"/>
  </r>
  <r>
    <x v="44"/>
    <x v="44"/>
    <s v="ΣΥΝΕΧΙΖΟΜΕΝΟ"/>
    <n v="395000"/>
    <n v="0"/>
    <n v="0"/>
    <n v="395000"/>
    <x v="6"/>
    <x v="7"/>
  </r>
  <r>
    <x v="45"/>
    <x v="45"/>
    <s v="ΣΥΝΕΧΙΖΟΜΕΝΟ"/>
    <n v="180000"/>
    <n v="0"/>
    <n v="0"/>
    <n v="180000"/>
    <x v="6"/>
    <x v="7"/>
  </r>
  <r>
    <x v="46"/>
    <x v="46"/>
    <s v="ΣΥΝΕΧΙΖΟΜΕΝΟ"/>
    <n v="259000"/>
    <n v="0"/>
    <n v="0"/>
    <n v="259000"/>
    <x v="6"/>
    <x v="7"/>
  </r>
  <r>
    <x v="47"/>
    <x v="47"/>
    <s v="ΣΥΝΕΧΙΖΟΜΕΝΟ"/>
    <n v="263000"/>
    <n v="0"/>
    <n v="0"/>
    <n v="263000"/>
    <x v="6"/>
    <x v="7"/>
  </r>
  <r>
    <x v="48"/>
    <x v="48"/>
    <s v="ΣΥΝΕΧΙΖΟΜΕΝΟ"/>
    <n v="344970.16000000003"/>
    <n v="0"/>
    <n v="0"/>
    <n v="344970.16000000003"/>
    <x v="6"/>
    <x v="7"/>
  </r>
  <r>
    <x v="49"/>
    <x v="49"/>
    <s v="ΣΥΝΕΧΙΖΟΜΕΝΟ"/>
    <n v="478600"/>
    <n v="0"/>
    <n v="0"/>
    <n v="478600"/>
    <x v="6"/>
    <x v="7"/>
  </r>
  <r>
    <x v="50"/>
    <x v="50"/>
    <s v="ΣΥΝΕΧΙΖΟΜΕΝΟ"/>
    <n v="190164.95000000004"/>
    <n v="0"/>
    <n v="0"/>
    <n v="190164.95000000004"/>
    <x v="6"/>
    <x v="7"/>
  </r>
  <r>
    <x v="51"/>
    <x v="51"/>
    <s v="ΣΥΝΕΧΙΖΟΜΕΝΟ"/>
    <n v="610200"/>
    <n v="0"/>
    <n v="0"/>
    <n v="610200"/>
    <x v="6"/>
    <x v="7"/>
  </r>
  <r>
    <x v="52"/>
    <x v="52"/>
    <s v="ΣΥΝΕΧΙΖΟΜΕΝΟ"/>
    <n v="110700"/>
    <n v="0"/>
    <n v="0"/>
    <n v="110700"/>
    <x v="6"/>
    <x v="7"/>
  </r>
  <r>
    <x v="53"/>
    <x v="53"/>
    <s v="ΣΥΝΕΧΙΖΟΜΕΝΟ"/>
    <n v="113300"/>
    <n v="0"/>
    <n v="0"/>
    <n v="113300"/>
    <x v="6"/>
    <x v="7"/>
  </r>
  <r>
    <x v="54"/>
    <x v="54"/>
    <s v="ΣΥΝΕΧΙΖΟΜΕΝΟ"/>
    <n v="253700"/>
    <n v="0"/>
    <n v="0"/>
    <n v="253700"/>
    <x v="6"/>
    <x v="7"/>
  </r>
  <r>
    <x v="55"/>
    <x v="55"/>
    <s v="ΣΥΝΕΧΙΖΟΜΕΝΟ"/>
    <n v="308100"/>
    <n v="0"/>
    <n v="0"/>
    <n v="308100"/>
    <x v="6"/>
    <x v="7"/>
  </r>
  <r>
    <x v="56"/>
    <x v="56"/>
    <s v="ΣΥΝΕΧΙΖΟΜΕΝΟ"/>
    <n v="193600"/>
    <n v="0"/>
    <n v="0"/>
    <n v="193600"/>
    <x v="6"/>
    <x v="7"/>
  </r>
  <r>
    <x v="57"/>
    <x v="57"/>
    <s v="ΣΥΝΕΧΙΖΟΜΕΝΟ"/>
    <n v="57000"/>
    <n v="0"/>
    <n v="0"/>
    <n v="57000"/>
    <x v="6"/>
    <x v="7"/>
  </r>
  <r>
    <x v="58"/>
    <x v="58"/>
    <s v="ΣΥΝΕΧΙΖΟΜΕΝΟ"/>
    <n v="317238.8"/>
    <n v="0"/>
    <n v="0"/>
    <n v="317238.8"/>
    <x v="7"/>
    <x v="7"/>
  </r>
  <r>
    <x v="59"/>
    <x v="59"/>
    <s v="ΣΥΝΕΧΙΖΟΜΕΝΟ"/>
    <n v="6761.2"/>
    <n v="0"/>
    <n v="0"/>
    <n v="6761.2"/>
    <x v="5"/>
    <x v="7"/>
  </r>
  <r>
    <x v="60"/>
    <x v="60"/>
    <s v="ΣΥΝΕΧΙΖΟΜΕΝΟ"/>
    <n v="10870.95"/>
    <n v="0"/>
    <n v="0"/>
    <n v="10870.95"/>
    <x v="5"/>
    <x v="8"/>
  </r>
  <r>
    <x v="61"/>
    <x v="61"/>
    <s v="ΣΥΝΕΧΙΖΟΜΕΝΟ"/>
    <n v="779121.17"/>
    <n v="0"/>
    <n v="0"/>
    <n v="779121.17"/>
    <x v="7"/>
    <x v="8"/>
  </r>
  <r>
    <x v="61"/>
    <x v="61"/>
    <s v="ΣΥΝΕΧΙΖΟΜΕΝΟ"/>
    <n v="393374.35"/>
    <n v="0"/>
    <n v="0"/>
    <n v="393374.35"/>
    <x v="7"/>
    <x v="0"/>
  </r>
  <r>
    <x v="62"/>
    <x v="62"/>
    <s v="ΣΥΝΕΧΙΖΟΜΕΝΟ"/>
    <n v="424599.99"/>
    <n v="0"/>
    <n v="0"/>
    <n v="424599.99"/>
    <x v="2"/>
    <x v="8"/>
  </r>
  <r>
    <x v="63"/>
    <x v="63"/>
    <s v="ΣΥΝΕΧΙΖΟΜΕΝΟ"/>
    <n v="717585.67999999982"/>
    <n v="0"/>
    <n v="0"/>
    <n v="717585.67999999982"/>
    <x v="7"/>
    <x v="9"/>
  </r>
  <r>
    <x v="64"/>
    <x v="64"/>
    <s v="ΣΥΝΕΧΙΖΟΜΕΝΟ"/>
    <n v="1960185.04"/>
    <n v="0"/>
    <n v="0"/>
    <n v="1960185.04"/>
    <x v="7"/>
    <x v="10"/>
  </r>
  <r>
    <x v="65"/>
    <x v="65"/>
    <s v="ΣΥΝΕΧΙΖΟΜΕΝΟ"/>
    <n v="1236750"/>
    <n v="0"/>
    <n v="0"/>
    <n v="1236750"/>
    <x v="0"/>
    <x v="10"/>
  </r>
  <r>
    <x v="66"/>
    <x v="66"/>
    <s v="ΣΥΝΕΧΙΖΟΜΕΝΟ"/>
    <n v="1224545.97"/>
    <n v="-255221.16"/>
    <n v="-12245.44"/>
    <n v="957079.37"/>
    <x v="0"/>
    <x v="10"/>
  </r>
  <r>
    <x v="67"/>
    <x v="67"/>
    <s v="ΣΥΝΕΧΙΖΟΜΕΝΟ"/>
    <n v="37200"/>
    <n v="0"/>
    <n v="0"/>
    <n v="37200"/>
    <x v="4"/>
    <x v="1"/>
  </r>
  <r>
    <x v="68"/>
    <x v="68"/>
    <s v="ΣΥΝΕΧΙΖΟΜΕΝΟ"/>
    <n v="30000"/>
    <n v="0"/>
    <n v="0"/>
    <n v="30000"/>
    <x v="4"/>
    <x v="1"/>
  </r>
  <r>
    <x v="69"/>
    <x v="69"/>
    <s v="ΣΥΝΕΧΙΖΟΜΕΝΟ"/>
    <n v="600000"/>
    <n v="0"/>
    <n v="0"/>
    <n v="600000"/>
    <x v="8"/>
    <x v="1"/>
  </r>
  <r>
    <x v="70"/>
    <x v="70"/>
    <s v="ΣΥΝΕΧΙΖΟΜΕΝΟ"/>
    <n v="519808"/>
    <n v="0"/>
    <n v="0"/>
    <n v="519808"/>
    <x v="0"/>
    <x v="1"/>
  </r>
  <r>
    <x v="71"/>
    <x v="71"/>
    <s v="ΣΥΝΕΧΙΖΟΜΕΝΟ"/>
    <n v="74400"/>
    <n v="0"/>
    <n v="0"/>
    <n v="74400"/>
    <x v="8"/>
    <x v="1"/>
  </r>
  <r>
    <x v="72"/>
    <x v="72"/>
    <s v="ΣΥΝΕΧΙΖΟΜΕΝΟ"/>
    <n v="65100"/>
    <n v="0"/>
    <n v="0"/>
    <n v="65100"/>
    <x v="8"/>
    <x v="1"/>
  </r>
  <r>
    <x v="73"/>
    <x v="73"/>
    <s v="ΣΥΝΕΧΙΖΟΜΕΝΟ"/>
    <n v="500000"/>
    <n v="0"/>
    <n v="0"/>
    <n v="500000"/>
    <x v="8"/>
    <x v="1"/>
  </r>
  <r>
    <x v="74"/>
    <x v="74"/>
    <s v="ΣΥΝΕΧΙΖΟΜΕΝΟ"/>
    <n v="37000"/>
    <n v="0"/>
    <n v="0"/>
    <n v="37000"/>
    <x v="8"/>
    <x v="1"/>
  </r>
  <r>
    <x v="75"/>
    <x v="75"/>
    <s v="ΣΥΝΕΧΙΖΟΜΕΝΟ"/>
    <n v="37000"/>
    <n v="0"/>
    <n v="0"/>
    <n v="37000"/>
    <x v="8"/>
    <x v="1"/>
  </r>
  <r>
    <x v="76"/>
    <x v="76"/>
    <s v="ΣΥΝΕΧΙΖΟΜΕΝΟ"/>
    <n v="37000"/>
    <n v="0"/>
    <n v="0"/>
    <n v="37000"/>
    <x v="8"/>
    <x v="1"/>
  </r>
  <r>
    <x v="77"/>
    <x v="77"/>
    <s v="ΣΥΝΕΧΙΖΟΜΕΝΟ"/>
    <n v="37000"/>
    <n v="0"/>
    <n v="0"/>
    <n v="37000"/>
    <x v="7"/>
    <x v="1"/>
  </r>
  <r>
    <x v="78"/>
    <x v="78"/>
    <s v="ΣΥΝΕΧΙΖΟΜΕΝΟ"/>
    <n v="37000"/>
    <n v="0"/>
    <n v="0"/>
    <n v="37000"/>
    <x v="7"/>
    <x v="1"/>
  </r>
  <r>
    <x v="79"/>
    <x v="79"/>
    <s v="ΣΥΝΕΧΙΖΟΜΕΝΟ"/>
    <n v="37000"/>
    <n v="0"/>
    <n v="0"/>
    <n v="37000"/>
    <x v="7"/>
    <x v="1"/>
  </r>
  <r>
    <x v="80"/>
    <x v="80"/>
    <s v="ΣΥΝΕΧΙΖΟΜΕΝΟ"/>
    <n v="34603.17"/>
    <n v="0"/>
    <n v="0"/>
    <n v="34603.17"/>
    <x v="8"/>
    <x v="1"/>
  </r>
  <r>
    <x v="81"/>
    <x v="81"/>
    <s v="ΣΥΝΕΧΙΖΟΜΕΝΟ"/>
    <n v="821263.16"/>
    <n v="-57707.62"/>
    <n v="-34023.120000000003"/>
    <n v="729532.42"/>
    <x v="2"/>
    <x v="1"/>
  </r>
  <r>
    <x v="82"/>
    <x v="82"/>
    <s v="ΣΥΝΕΧΙΖΟΜΕΝΟ"/>
    <n v="440000"/>
    <n v="0"/>
    <n v="0"/>
    <n v="440000"/>
    <x v="2"/>
    <x v="1"/>
  </r>
  <r>
    <x v="83"/>
    <x v="83"/>
    <s v="ΣΥΝΕΧΙΖΟΜΕΝΟ"/>
    <n v="24000"/>
    <n v="0"/>
    <n v="0"/>
    <n v="24000"/>
    <x v="7"/>
    <x v="1"/>
  </r>
  <r>
    <x v="84"/>
    <x v="84"/>
    <s v="ΣΥΝΕΧΙΖΟΜΕΝΟ"/>
    <n v="37000"/>
    <n v="0"/>
    <n v="0"/>
    <n v="37000"/>
    <x v="4"/>
    <x v="1"/>
  </r>
  <r>
    <x v="85"/>
    <x v="85"/>
    <s v="ΣΥΝΕΧΙΖΟΜΕΝΟ"/>
    <n v="200000"/>
    <n v="0"/>
    <n v="0"/>
    <n v="200000"/>
    <x v="7"/>
    <x v="1"/>
  </r>
  <r>
    <x v="85"/>
    <x v="85"/>
    <s v="ΝΕΟ"/>
    <n v="355445"/>
    <n v="0"/>
    <n v="0"/>
    <n v="355445"/>
    <x v="7"/>
    <x v="11"/>
  </r>
  <r>
    <x v="86"/>
    <x v="86"/>
    <s v="ΝΕΟ"/>
    <n v="300000"/>
    <n v="0"/>
    <n v="0"/>
    <n v="300000"/>
    <x v="0"/>
    <x v="1"/>
  </r>
  <r>
    <x v="87"/>
    <x v="87"/>
    <s v="ΣΥΝΕΧΙΖΟΜΕΝΟ"/>
    <n v="141980"/>
    <n v="0"/>
    <n v="0"/>
    <n v="141980"/>
    <x v="5"/>
    <x v="6"/>
  </r>
  <r>
    <x v="88"/>
    <x v="88"/>
    <s v="ΣΥΝΕΧΙΖΟΜΕΝΟ"/>
    <n v="96720"/>
    <n v="0"/>
    <n v="0"/>
    <n v="96720"/>
    <x v="4"/>
    <x v="6"/>
  </r>
  <r>
    <x v="89"/>
    <x v="89"/>
    <s v="ΣΥΝΕΧΙΖΟΜΕΝΟ"/>
    <n v="366223.67"/>
    <n v="0"/>
    <n v="0"/>
    <n v="366223.67"/>
    <x v="8"/>
    <x v="6"/>
  </r>
  <r>
    <x v="89"/>
    <x v="89"/>
    <s v="ΣΥΝΕΧΙΖΟΜΕΝΟ"/>
    <n v="0"/>
    <n v="0"/>
    <n v="138776.32999999999"/>
    <n v="138776.32999999999"/>
    <x v="8"/>
    <x v="0"/>
  </r>
  <r>
    <x v="90"/>
    <x v="90"/>
    <s v="ΣΥΝΕΧΙΖΟΜΕΝΟ"/>
    <n v="135000"/>
    <n v="0"/>
    <n v="0"/>
    <n v="135000"/>
    <x v="3"/>
    <x v="12"/>
  </r>
  <r>
    <x v="91"/>
    <x v="91"/>
    <s v="ΣΥΝΕΧΙΖΟΜΕΝΟ"/>
    <n v="550000"/>
    <n v="0"/>
    <n v="0"/>
    <n v="550000"/>
    <x v="6"/>
    <x v="12"/>
  </r>
  <r>
    <x v="92"/>
    <x v="92"/>
    <s v="ΣΥΝΕΧΙΖΟΜΕΝΟ"/>
    <n v="6782835.0300000003"/>
    <n v="0"/>
    <n v="0"/>
    <n v="6782835.0300000003"/>
    <x v="0"/>
    <x v="13"/>
  </r>
  <r>
    <x v="93"/>
    <x v="93"/>
    <s v="ΣΥΝΕΧΙΖΟΜΕΝΟ"/>
    <n v="2068291.31"/>
    <n v="0"/>
    <n v="0"/>
    <n v="2068291.31"/>
    <x v="8"/>
    <x v="13"/>
  </r>
  <r>
    <x v="94"/>
    <x v="94"/>
    <s v="ΣΥΝΕΧΙΖΟΜΕΝΟ"/>
    <n v="1900000"/>
    <n v="0"/>
    <n v="0"/>
    <n v="1900000"/>
    <x v="8"/>
    <x v="14"/>
  </r>
  <r>
    <x v="95"/>
    <x v="95"/>
    <s v="ΣΥΝΕΧΙΖΟΜΕΝΟ"/>
    <n v="1351191.16"/>
    <n v="0"/>
    <n v="0"/>
    <n v="1351191.16"/>
    <x v="8"/>
    <x v="11"/>
  </r>
  <r>
    <x v="96"/>
    <x v="96"/>
    <s v="ΣΥΝΕΧΙΖΟΜΕΝΟ"/>
    <n v="1934603.17"/>
    <n v="0"/>
    <n v="0"/>
    <n v="1934603.17"/>
    <x v="2"/>
    <x v="15"/>
  </r>
  <r>
    <x v="97"/>
    <x v="97"/>
    <s v="ΝΕΟ"/>
    <n v="700000"/>
    <n v="0"/>
    <n v="0"/>
    <n v="700000"/>
    <x v="0"/>
    <x v="16"/>
  </r>
  <r>
    <x v="98"/>
    <x v="98"/>
    <s v="ΝΕΟ"/>
    <n v="300000"/>
    <n v="0"/>
    <n v="0"/>
    <n v="300000"/>
    <x v="6"/>
    <x v="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A54C3D-9E6F-4EC0-87BE-3E1DF7BF9D9B}" name="Συγκεντρωτικός Πίνακας1" cacheId="1" applyNumberFormats="0" applyBorderFormats="0" applyFontFormats="0" applyPatternFormats="0" applyAlignmentFormats="0" applyWidthHeightFormats="1" dataCaption="Τιμές" updatedVersion="8" minRefreshableVersion="3" showDrill="0" rowGrandTotals="0" colGrandTotals="0" itemPrintTitles="1" createdVersion="8" indent="0" compact="0" compactData="0" multipleFieldFilters="0">
  <location ref="A3:H212" firstHeaderRow="0" firstDataRow="1" firstDataCol="4"/>
  <pivotFields count="9">
    <pivotField axis="axisRow" compact="0" outline="0" subtotalTop="0" showAll="0">
      <items count="100">
        <item x="16"/>
        <item x="17"/>
        <item x="18"/>
        <item x="19"/>
        <item x="20"/>
        <item x="35"/>
        <item x="36"/>
        <item x="37"/>
        <item x="38"/>
        <item x="39"/>
        <item x="40"/>
        <item x="34"/>
        <item x="81"/>
        <item x="21"/>
        <item x="1"/>
        <item x="82"/>
        <item x="83"/>
        <item x="2"/>
        <item x="3"/>
        <item x="22"/>
        <item x="23"/>
        <item x="95"/>
        <item x="4"/>
        <item x="5"/>
        <item x="6"/>
        <item x="85"/>
        <item x="70"/>
        <item x="7"/>
        <item x="32"/>
        <item x="8"/>
        <item x="69"/>
        <item x="74"/>
        <item x="75"/>
        <item x="76"/>
        <item x="94"/>
        <item x="80"/>
        <item x="72"/>
        <item x="71"/>
        <item x="77"/>
        <item x="78"/>
        <item x="79"/>
        <item x="9"/>
        <item x="10"/>
        <item x="0"/>
        <item x="33"/>
        <item x="86"/>
        <item x="11"/>
        <item x="73"/>
        <item x="67"/>
        <item x="68"/>
        <item x="12"/>
        <item x="84"/>
        <item x="13"/>
        <item x="14"/>
        <item x="24"/>
        <item x="25"/>
        <item x="66"/>
        <item x="64"/>
        <item x="65"/>
        <item x="43"/>
        <item x="89"/>
        <item x="96"/>
        <item x="60"/>
        <item x="62"/>
        <item x="93"/>
        <item x="98"/>
        <item x="63"/>
        <item x="90"/>
        <item x="92"/>
        <item x="97"/>
        <item x="61"/>
        <item x="59"/>
        <item x="87"/>
        <item x="91"/>
        <item x="58"/>
        <item x="44"/>
        <item x="45"/>
        <item x="46"/>
        <item x="47"/>
        <item x="48"/>
        <item x="49"/>
        <item x="50"/>
        <item x="51"/>
        <item x="52"/>
        <item x="53"/>
        <item x="54"/>
        <item x="55"/>
        <item x="56"/>
        <item x="57"/>
        <item x="88"/>
        <item x="15"/>
        <item x="26"/>
        <item x="27"/>
        <item x="28"/>
        <item x="29"/>
        <item x="30"/>
        <item x="31"/>
        <item x="41"/>
        <item x="42"/>
        <item t="default"/>
      </items>
    </pivotField>
    <pivotField axis="axisRow" compact="0" outline="0" subtotalTop="0" showAll="0" defaultSubtotal="0">
      <items count="99">
        <item x="73"/>
        <item x="63"/>
        <item x="43"/>
        <item x="98"/>
        <item x="97"/>
        <item x="0"/>
        <item x="11"/>
        <item x="69"/>
        <item x="4"/>
        <item x="92"/>
        <item x="10"/>
        <item x="58"/>
        <item x="13"/>
        <item x="24"/>
        <item x="47"/>
        <item x="44"/>
        <item x="49"/>
        <item x="48"/>
        <item x="50"/>
        <item x="46"/>
        <item x="51"/>
        <item x="45"/>
        <item x="52"/>
        <item x="53"/>
        <item x="54"/>
        <item x="55"/>
        <item x="56"/>
        <item x="94"/>
        <item x="57"/>
        <item x="96"/>
        <item x="66"/>
        <item x="32"/>
        <item x="85"/>
        <item x="34"/>
        <item x="72"/>
        <item x="71"/>
        <item x="78"/>
        <item x="79"/>
        <item x="77"/>
        <item x="7"/>
        <item x="8"/>
        <item x="89"/>
        <item x="83"/>
        <item x="6"/>
        <item x="5"/>
        <item x="88"/>
        <item x="68"/>
        <item x="67"/>
        <item x="12"/>
        <item x="15"/>
        <item x="64"/>
        <item x="61"/>
        <item x="65"/>
        <item x="95"/>
        <item x="59"/>
        <item x="27"/>
        <item x="41"/>
        <item x="42"/>
        <item x="29"/>
        <item x="16"/>
        <item x="40"/>
        <item x="37"/>
        <item x="31"/>
        <item x="81"/>
        <item x="21"/>
        <item x="62"/>
        <item x="19"/>
        <item x="18"/>
        <item x="20"/>
        <item x="38"/>
        <item x="28"/>
        <item x="17"/>
        <item x="82"/>
        <item x="25"/>
        <item x="22"/>
        <item x="3"/>
        <item x="2"/>
        <item x="23"/>
        <item x="30"/>
        <item x="35"/>
        <item x="26"/>
        <item x="39"/>
        <item x="36"/>
        <item x="91"/>
        <item x="60"/>
        <item x="14"/>
        <item x="76"/>
        <item x="74"/>
        <item x="75"/>
        <item x="80"/>
        <item x="1"/>
        <item x="86"/>
        <item x="9"/>
        <item x="87"/>
        <item x="33"/>
        <item x="93"/>
        <item x="90"/>
        <item x="84"/>
        <item x="70"/>
      </items>
    </pivotField>
    <pivotField compact="0" outline="0" subtotalTop="0" showAll="0"/>
    <pivotField dataField="1" compact="0" numFmtId="4" outline="0" subtotalTop="0" showAll="0"/>
    <pivotField dataField="1" compact="0" numFmtId="4" outline="0" subtotalTop="0" showAll="0"/>
    <pivotField dataField="1" compact="0" numFmtId="4" outline="0" subtotalTop="0" showAll="0"/>
    <pivotField dataField="1" compact="0" numFmtId="4" outline="0" subtotalTop="0" showAll="0"/>
    <pivotField axis="axisRow" compact="0" outline="0" subtotalTop="0" showAll="0">
      <items count="10">
        <item x="7"/>
        <item x="3"/>
        <item x="1"/>
        <item x="8"/>
        <item x="4"/>
        <item x="0"/>
        <item x="2"/>
        <item x="6"/>
        <item x="5"/>
        <item t="default"/>
      </items>
    </pivotField>
    <pivotField axis="axisRow" compact="0" outline="0" subtotalTop="0" showAll="0" defaultSubtotal="0">
      <items count="18">
        <item x="1"/>
        <item x="8"/>
        <item x="9"/>
        <item x="16"/>
        <item m="1" x="17"/>
        <item x="5"/>
        <item x="15"/>
        <item x="12"/>
        <item x="11"/>
        <item x="13"/>
        <item x="14"/>
        <item x="2"/>
        <item x="0"/>
        <item x="4"/>
        <item x="3"/>
        <item x="10"/>
        <item x="6"/>
        <item x="7"/>
      </items>
    </pivotField>
  </pivotFields>
  <rowFields count="4">
    <field x="0"/>
    <field x="1"/>
    <field x="8"/>
    <field x="7"/>
  </rowFields>
  <rowItems count="209">
    <i>
      <x/>
      <x v="59"/>
      <x v="12"/>
      <x v="6"/>
    </i>
    <i t="default">
      <x/>
    </i>
    <i>
      <x v="1"/>
      <x v="71"/>
      <x v="12"/>
      <x v="6"/>
    </i>
    <i t="default">
      <x v="1"/>
    </i>
    <i>
      <x v="2"/>
      <x v="67"/>
      <x v="12"/>
      <x v="6"/>
    </i>
    <i t="default">
      <x v="2"/>
    </i>
    <i>
      <x v="3"/>
      <x v="66"/>
      <x v="12"/>
      <x v="6"/>
    </i>
    <i t="default">
      <x v="3"/>
    </i>
    <i>
      <x v="4"/>
      <x v="68"/>
      <x v="12"/>
      <x v="6"/>
    </i>
    <i t="default">
      <x v="4"/>
    </i>
    <i>
      <x v="5"/>
      <x v="79"/>
      <x v="14"/>
      <x v="6"/>
    </i>
    <i t="default">
      <x v="5"/>
    </i>
    <i>
      <x v="6"/>
      <x v="82"/>
      <x v="13"/>
      <x v="6"/>
    </i>
    <i r="2">
      <x v="14"/>
      <x v="6"/>
    </i>
    <i t="default">
      <x v="6"/>
    </i>
    <i>
      <x v="7"/>
      <x v="61"/>
      <x v="13"/>
      <x v="6"/>
    </i>
    <i r="2">
      <x v="14"/>
      <x v="6"/>
    </i>
    <i t="default">
      <x v="7"/>
    </i>
    <i>
      <x v="8"/>
      <x v="69"/>
      <x v="14"/>
      <x v="6"/>
    </i>
    <i t="default">
      <x v="8"/>
    </i>
    <i>
      <x v="9"/>
      <x v="81"/>
      <x v="13"/>
      <x v="6"/>
    </i>
    <i r="2">
      <x v="14"/>
      <x v="6"/>
    </i>
    <i t="default">
      <x v="9"/>
    </i>
    <i>
      <x v="10"/>
      <x v="60"/>
      <x v="14"/>
      <x v="6"/>
    </i>
    <i t="default">
      <x v="10"/>
    </i>
    <i>
      <x v="11"/>
      <x v="33"/>
      <x v="14"/>
      <x v="7"/>
    </i>
    <i t="default">
      <x v="11"/>
    </i>
    <i>
      <x v="12"/>
      <x v="63"/>
      <x/>
      <x v="6"/>
    </i>
    <i t="default">
      <x v="12"/>
    </i>
    <i>
      <x v="13"/>
      <x v="64"/>
      <x v="12"/>
      <x v="6"/>
    </i>
    <i t="default">
      <x v="13"/>
    </i>
    <i>
      <x v="14"/>
      <x v="90"/>
      <x v="12"/>
      <x v="2"/>
    </i>
    <i t="default">
      <x v="14"/>
    </i>
    <i>
      <x v="15"/>
      <x v="72"/>
      <x/>
      <x v="6"/>
    </i>
    <i t="default">
      <x v="15"/>
    </i>
    <i>
      <x v="16"/>
      <x v="42"/>
      <x/>
      <x/>
    </i>
    <i t="default">
      <x v="16"/>
    </i>
    <i>
      <x v="17"/>
      <x v="76"/>
      <x v="12"/>
      <x v="6"/>
    </i>
    <i t="default">
      <x v="17"/>
    </i>
    <i>
      <x v="18"/>
      <x v="75"/>
      <x v="12"/>
      <x v="6"/>
    </i>
    <i t="default">
      <x v="18"/>
    </i>
    <i>
      <x v="19"/>
      <x v="74"/>
      <x v="12"/>
      <x v="6"/>
    </i>
    <i t="default">
      <x v="19"/>
    </i>
    <i>
      <x v="20"/>
      <x v="77"/>
      <x v="12"/>
      <x v="6"/>
    </i>
    <i t="default">
      <x v="20"/>
    </i>
    <i>
      <x v="21"/>
      <x v="53"/>
      <x v="8"/>
      <x v="3"/>
    </i>
    <i t="default">
      <x v="21"/>
    </i>
    <i>
      <x v="22"/>
      <x v="8"/>
      <x v="12"/>
      <x v="1"/>
    </i>
    <i t="default">
      <x v="22"/>
    </i>
    <i>
      <x v="23"/>
      <x v="44"/>
      <x v="12"/>
      <x v="1"/>
    </i>
    <i t="default">
      <x v="23"/>
    </i>
    <i>
      <x v="24"/>
      <x v="43"/>
      <x v="12"/>
      <x v="1"/>
    </i>
    <i t="default">
      <x v="24"/>
    </i>
    <i>
      <x v="25"/>
      <x v="32"/>
      <x/>
      <x/>
    </i>
    <i r="2">
      <x v="8"/>
      <x/>
    </i>
    <i t="default">
      <x v="25"/>
    </i>
    <i>
      <x v="26"/>
      <x v="98"/>
      <x/>
      <x v="5"/>
    </i>
    <i t="default">
      <x v="26"/>
    </i>
    <i>
      <x v="27"/>
      <x v="39"/>
      <x v="12"/>
      <x v="2"/>
    </i>
    <i t="default">
      <x v="27"/>
    </i>
    <i>
      <x v="28"/>
      <x v="31"/>
      <x v="12"/>
      <x v="6"/>
    </i>
    <i t="default">
      <x v="28"/>
    </i>
    <i>
      <x v="29"/>
      <x v="40"/>
      <x v="12"/>
      <x v="1"/>
    </i>
    <i t="default">
      <x v="29"/>
    </i>
    <i>
      <x v="30"/>
      <x v="7"/>
      <x/>
      <x v="3"/>
    </i>
    <i t="default">
      <x v="30"/>
    </i>
    <i>
      <x v="31"/>
      <x v="87"/>
      <x/>
      <x v="3"/>
    </i>
    <i t="default">
      <x v="31"/>
    </i>
    <i>
      <x v="32"/>
      <x v="88"/>
      <x/>
      <x v="3"/>
    </i>
    <i t="default">
      <x v="32"/>
    </i>
    <i>
      <x v="33"/>
      <x v="86"/>
      <x/>
      <x v="3"/>
    </i>
    <i t="default">
      <x v="33"/>
    </i>
    <i>
      <x v="34"/>
      <x v="27"/>
      <x v="10"/>
      <x v="3"/>
    </i>
    <i t="default">
      <x v="34"/>
    </i>
    <i>
      <x v="35"/>
      <x v="89"/>
      <x/>
      <x v="3"/>
    </i>
    <i t="default">
      <x v="35"/>
    </i>
    <i>
      <x v="36"/>
      <x v="34"/>
      <x/>
      <x v="3"/>
    </i>
    <i t="default">
      <x v="36"/>
    </i>
    <i>
      <x v="37"/>
      <x v="35"/>
      <x/>
      <x v="3"/>
    </i>
    <i t="default">
      <x v="37"/>
    </i>
    <i>
      <x v="38"/>
      <x v="38"/>
      <x/>
      <x/>
    </i>
    <i t="default">
      <x v="38"/>
    </i>
    <i>
      <x v="39"/>
      <x v="36"/>
      <x/>
      <x/>
    </i>
    <i t="default">
      <x v="39"/>
    </i>
    <i>
      <x v="40"/>
      <x v="37"/>
      <x/>
      <x/>
    </i>
    <i t="default">
      <x v="40"/>
    </i>
    <i>
      <x v="41"/>
      <x v="92"/>
      <x/>
      <x v="5"/>
    </i>
    <i r="2">
      <x v="12"/>
      <x v="5"/>
    </i>
    <i t="default">
      <x v="41"/>
    </i>
    <i>
      <x v="42"/>
      <x v="10"/>
      <x v="12"/>
      <x v="5"/>
    </i>
    <i t="default">
      <x v="42"/>
    </i>
    <i>
      <x v="43"/>
      <x v="5"/>
      <x/>
      <x v="5"/>
    </i>
    <i r="2">
      <x v="11"/>
      <x v="5"/>
    </i>
    <i r="2">
      <x v="12"/>
      <x v="5"/>
    </i>
    <i t="default">
      <x v="43"/>
    </i>
    <i>
      <x v="44"/>
      <x v="94"/>
      <x v="12"/>
      <x v="8"/>
    </i>
    <i t="default">
      <x v="44"/>
    </i>
    <i>
      <x v="45"/>
      <x v="91"/>
      <x/>
      <x v="5"/>
    </i>
    <i t="default">
      <x v="45"/>
    </i>
    <i>
      <x v="46"/>
      <x v="6"/>
      <x v="12"/>
      <x v="1"/>
    </i>
    <i t="default">
      <x v="46"/>
    </i>
    <i>
      <x v="47"/>
      <x/>
      <x/>
      <x v="3"/>
    </i>
    <i t="default">
      <x v="47"/>
    </i>
    <i>
      <x v="48"/>
      <x v="47"/>
      <x/>
      <x v="4"/>
    </i>
    <i t="default">
      <x v="48"/>
    </i>
    <i>
      <x v="49"/>
      <x v="46"/>
      <x/>
      <x v="4"/>
    </i>
    <i t="default">
      <x v="49"/>
    </i>
    <i>
      <x v="50"/>
      <x v="48"/>
      <x v="12"/>
      <x v="4"/>
    </i>
    <i t="default">
      <x v="50"/>
    </i>
    <i>
      <x v="51"/>
      <x v="97"/>
      <x/>
      <x v="4"/>
    </i>
    <i t="default">
      <x v="51"/>
    </i>
    <i>
      <x v="52"/>
      <x v="12"/>
      <x v="12"/>
      <x v="4"/>
    </i>
    <i t="default">
      <x v="52"/>
    </i>
    <i>
      <x v="53"/>
      <x v="85"/>
      <x v="12"/>
      <x v="4"/>
    </i>
    <i t="default">
      <x v="53"/>
    </i>
    <i>
      <x v="54"/>
      <x v="13"/>
      <x v="12"/>
      <x v="4"/>
    </i>
    <i t="default">
      <x v="54"/>
    </i>
    <i>
      <x v="55"/>
      <x v="73"/>
      <x v="12"/>
      <x v="6"/>
    </i>
    <i t="default">
      <x v="55"/>
    </i>
    <i>
      <x v="56"/>
      <x v="30"/>
      <x v="15"/>
      <x v="5"/>
    </i>
    <i t="default">
      <x v="56"/>
    </i>
    <i>
      <x v="57"/>
      <x v="50"/>
      <x v="15"/>
      <x/>
    </i>
    <i t="default">
      <x v="57"/>
    </i>
    <i>
      <x v="58"/>
      <x v="52"/>
      <x v="15"/>
      <x v="5"/>
    </i>
    <i t="default">
      <x v="58"/>
    </i>
    <i>
      <x v="59"/>
      <x v="2"/>
      <x v="5"/>
      <x v="7"/>
    </i>
    <i r="2">
      <x v="14"/>
      <x v="7"/>
    </i>
    <i r="2">
      <x v="16"/>
      <x v="7"/>
    </i>
    <i t="default">
      <x v="59"/>
    </i>
    <i>
      <x v="60"/>
      <x v="41"/>
      <x v="12"/>
      <x v="3"/>
    </i>
    <i r="2">
      <x v="16"/>
      <x v="3"/>
    </i>
    <i t="default">
      <x v="60"/>
    </i>
    <i>
      <x v="61"/>
      <x v="29"/>
      <x v="6"/>
      <x v="6"/>
    </i>
    <i t="default">
      <x v="61"/>
    </i>
    <i>
      <x v="62"/>
      <x v="84"/>
      <x v="1"/>
      <x v="8"/>
    </i>
    <i t="default">
      <x v="62"/>
    </i>
    <i>
      <x v="63"/>
      <x v="65"/>
      <x v="1"/>
      <x v="6"/>
    </i>
    <i t="default">
      <x v="63"/>
    </i>
    <i>
      <x v="64"/>
      <x v="95"/>
      <x v="9"/>
      <x v="3"/>
    </i>
    <i t="default">
      <x v="64"/>
    </i>
    <i>
      <x v="65"/>
      <x v="3"/>
      <x v="3"/>
      <x v="7"/>
    </i>
    <i t="default">
      <x v="65"/>
    </i>
    <i>
      <x v="66"/>
      <x v="1"/>
      <x v="2"/>
      <x/>
    </i>
    <i t="default">
      <x v="66"/>
    </i>
    <i>
      <x v="67"/>
      <x v="96"/>
      <x v="7"/>
      <x v="1"/>
    </i>
    <i t="default">
      <x v="67"/>
    </i>
    <i>
      <x v="68"/>
      <x v="9"/>
      <x v="9"/>
      <x v="5"/>
    </i>
    <i t="default">
      <x v="68"/>
    </i>
    <i>
      <x v="69"/>
      <x v="4"/>
      <x v="3"/>
      <x v="5"/>
    </i>
    <i t="default">
      <x v="69"/>
    </i>
    <i>
      <x v="70"/>
      <x v="51"/>
      <x v="1"/>
      <x/>
    </i>
    <i r="2">
      <x v="12"/>
      <x/>
    </i>
    <i t="default">
      <x v="70"/>
    </i>
    <i>
      <x v="71"/>
      <x v="54"/>
      <x v="17"/>
      <x v="8"/>
    </i>
    <i t="default">
      <x v="71"/>
    </i>
    <i>
      <x v="72"/>
      <x v="93"/>
      <x v="16"/>
      <x v="8"/>
    </i>
    <i t="default">
      <x v="72"/>
    </i>
    <i>
      <x v="73"/>
      <x v="83"/>
      <x v="7"/>
      <x v="7"/>
    </i>
    <i t="default">
      <x v="73"/>
    </i>
    <i>
      <x v="74"/>
      <x v="11"/>
      <x v="17"/>
      <x/>
    </i>
    <i t="default">
      <x v="74"/>
    </i>
    <i>
      <x v="75"/>
      <x v="15"/>
      <x v="17"/>
      <x v="7"/>
    </i>
    <i t="default">
      <x v="75"/>
    </i>
    <i>
      <x v="76"/>
      <x v="21"/>
      <x v="17"/>
      <x v="7"/>
    </i>
    <i t="default">
      <x v="76"/>
    </i>
    <i>
      <x v="77"/>
      <x v="19"/>
      <x v="17"/>
      <x v="7"/>
    </i>
    <i t="default">
      <x v="77"/>
    </i>
    <i>
      <x v="78"/>
      <x v="14"/>
      <x v="17"/>
      <x v="7"/>
    </i>
    <i t="default">
      <x v="78"/>
    </i>
    <i>
      <x v="79"/>
      <x v="17"/>
      <x v="17"/>
      <x v="7"/>
    </i>
    <i t="default">
      <x v="79"/>
    </i>
    <i>
      <x v="80"/>
      <x v="16"/>
      <x v="17"/>
      <x v="7"/>
    </i>
    <i t="default">
      <x v="80"/>
    </i>
    <i>
      <x v="81"/>
      <x v="18"/>
      <x v="17"/>
      <x v="7"/>
    </i>
    <i t="default">
      <x v="81"/>
    </i>
    <i>
      <x v="82"/>
      <x v="20"/>
      <x v="17"/>
      <x v="7"/>
    </i>
    <i t="default">
      <x v="82"/>
    </i>
    <i>
      <x v="83"/>
      <x v="22"/>
      <x v="17"/>
      <x v="7"/>
    </i>
    <i t="default">
      <x v="83"/>
    </i>
    <i>
      <x v="84"/>
      <x v="23"/>
      <x v="17"/>
      <x v="7"/>
    </i>
    <i t="default">
      <x v="84"/>
    </i>
    <i>
      <x v="85"/>
      <x v="24"/>
      <x v="17"/>
      <x v="7"/>
    </i>
    <i t="default">
      <x v="85"/>
    </i>
    <i>
      <x v="86"/>
      <x v="25"/>
      <x v="17"/>
      <x v="7"/>
    </i>
    <i t="default">
      <x v="86"/>
    </i>
    <i>
      <x v="87"/>
      <x v="26"/>
      <x v="17"/>
      <x v="7"/>
    </i>
    <i t="default">
      <x v="87"/>
    </i>
    <i>
      <x v="88"/>
      <x v="28"/>
      <x v="17"/>
      <x v="7"/>
    </i>
    <i t="default">
      <x v="88"/>
    </i>
    <i>
      <x v="89"/>
      <x v="45"/>
      <x v="16"/>
      <x v="4"/>
    </i>
    <i t="default">
      <x v="89"/>
    </i>
    <i>
      <x v="90"/>
      <x v="49"/>
      <x v="12"/>
      <x v="2"/>
    </i>
    <i t="default">
      <x v="90"/>
    </i>
    <i>
      <x v="91"/>
      <x v="80"/>
      <x v="12"/>
      <x v="6"/>
    </i>
    <i t="default">
      <x v="91"/>
    </i>
    <i>
      <x v="92"/>
      <x v="55"/>
      <x v="12"/>
      <x v="6"/>
    </i>
    <i t="default">
      <x v="92"/>
    </i>
    <i>
      <x v="93"/>
      <x v="70"/>
      <x v="12"/>
      <x v="6"/>
    </i>
    <i t="default">
      <x v="93"/>
    </i>
    <i>
      <x v="94"/>
      <x v="58"/>
      <x v="12"/>
      <x v="6"/>
    </i>
    <i t="default">
      <x v="94"/>
    </i>
    <i>
      <x v="95"/>
      <x v="78"/>
      <x v="12"/>
      <x v="6"/>
    </i>
    <i t="default">
      <x v="95"/>
    </i>
    <i>
      <x v="96"/>
      <x v="62"/>
      <x v="12"/>
      <x v="6"/>
    </i>
    <i t="default">
      <x v="96"/>
    </i>
    <i>
      <x v="97"/>
      <x v="56"/>
      <x v="13"/>
      <x v="6"/>
    </i>
    <i t="default">
      <x v="97"/>
    </i>
    <i>
      <x v="98"/>
      <x v="57"/>
      <x v="13"/>
      <x v="6"/>
    </i>
    <i t="default">
      <x v="98"/>
    </i>
  </rowItems>
  <colFields count="1">
    <field x="-2"/>
  </colFields>
  <colItems count="4">
    <i>
      <x/>
    </i>
    <i i="1">
      <x v="1"/>
    </i>
    <i i="2">
      <x v="2"/>
    </i>
    <i i="3">
      <x v="3"/>
    </i>
  </colItems>
  <dataFields count="4">
    <dataField name="Άθροισμα από Αρχικός Προϋπολογισμός 2025" fld="3" baseField="0" baseItem="0" numFmtId="4"/>
    <dataField name="Άθροισμα από Τιμολογηθέντα" fld="4" baseField="0" baseItem="0" numFmtId="4"/>
    <dataField name="Άθροισμα από Τροποποιήσεις 2025" fld="5" baseField="0" baseItem="0" numFmtId="4"/>
    <dataField name="Άθροισμα από Τελικός Προϋπολογισμός 2025" fld="6" baseField="0" baseItem="0" numFmtId="4"/>
  </dataFields>
  <formats count="241">
    <format dxfId="1147">
      <pivotArea field="1" type="button" dataOnly="0" labelOnly="1" outline="0" axis="axisRow" fieldPosition="1"/>
    </format>
    <format dxfId="1146">
      <pivotArea field="1" type="button" dataOnly="0" labelOnly="1" outline="0" axis="axisRow" fieldPosition="1"/>
    </format>
    <format dxfId="1145">
      <pivotArea field="1" type="button" dataOnly="0" labelOnly="1" outline="0" axis="axisRow" fieldPosition="1"/>
    </format>
    <format dxfId="1144">
      <pivotArea field="0" type="button" dataOnly="0" labelOnly="1" outline="0" axis="axisRow" fieldPosition="0"/>
    </format>
    <format dxfId="1143">
      <pivotArea dataOnly="0" labelOnly="1" outline="0" fieldPosition="0">
        <references count="1">
          <reference field="4294967294" count="4">
            <x v="0"/>
            <x v="1"/>
            <x v="2"/>
            <x v="3"/>
          </reference>
        </references>
      </pivotArea>
    </format>
    <format dxfId="1142">
      <pivotArea field="0" type="button" dataOnly="0" labelOnly="1" outline="0" axis="axisRow" fieldPosition="0"/>
    </format>
    <format dxfId="1141">
      <pivotArea field="1" type="button" dataOnly="0" labelOnly="1" outline="0" axis="axisRow" fieldPosition="1"/>
    </format>
    <format dxfId="1140">
      <pivotArea field="8" type="button" dataOnly="0" labelOnly="1" outline="0" axis="axisRow" fieldPosition="2"/>
    </format>
    <format dxfId="1139">
      <pivotArea field="7" type="button" dataOnly="0" labelOnly="1" outline="0" axis="axisRow" fieldPosition="3"/>
    </format>
    <format dxfId="1138">
      <pivotArea dataOnly="0" labelOnly="1" outline="0" fieldPosition="0">
        <references count="1">
          <reference field="4294967294" count="4">
            <x v="0"/>
            <x v="1"/>
            <x v="2"/>
            <x v="3"/>
          </reference>
        </references>
      </pivotArea>
    </format>
    <format dxfId="1137">
      <pivotArea dataOnly="0" labelOnly="1" outline="0" fieldPosition="0">
        <references count="2">
          <reference field="0" count="1" selected="0">
            <x v="0"/>
          </reference>
          <reference field="1" count="1">
            <x v="59"/>
          </reference>
        </references>
      </pivotArea>
    </format>
    <format dxfId="1136">
      <pivotArea outline="0" collapsedLevelsAreSubtotals="1" fieldPosition="0"/>
    </format>
    <format dxfId="1135">
      <pivotArea dataOnly="0" labelOnly="1" grandRow="1" outline="0" fieldPosition="0"/>
    </format>
    <format dxfId="1134">
      <pivotArea dataOnly="0" labelOnly="1" outline="0" fieldPosition="0">
        <references count="4">
          <reference field="0" count="1" selected="0">
            <x v="71"/>
          </reference>
          <reference field="1" count="1" selected="0">
            <x v="54"/>
          </reference>
          <reference field="7" count="1">
            <x v="8"/>
          </reference>
          <reference field="8" count="1" selected="0">
            <x v="4"/>
          </reference>
        </references>
      </pivotArea>
    </format>
    <format dxfId="1133">
      <pivotArea dataOnly="0" labelOnly="1" outline="0" fieldPosition="0">
        <references count="4">
          <reference field="0" count="1" selected="0">
            <x v="74"/>
          </reference>
          <reference field="1" count="1" selected="0">
            <x v="11"/>
          </reference>
          <reference field="7" count="1">
            <x v="0"/>
          </reference>
          <reference field="8" count="1" selected="0">
            <x v="4"/>
          </reference>
        </references>
      </pivotArea>
    </format>
    <format dxfId="1132">
      <pivotArea dataOnly="0" labelOnly="1" outline="0" fieldPosition="0">
        <references count="4">
          <reference field="0" count="1" selected="0">
            <x v="75"/>
          </reference>
          <reference field="1" count="1" selected="0">
            <x v="15"/>
          </reference>
          <reference field="7" count="1">
            <x v="7"/>
          </reference>
          <reference field="8" count="1" selected="0">
            <x v="4"/>
          </reference>
        </references>
      </pivotArea>
    </format>
    <format dxfId="1131">
      <pivotArea dataOnly="0" labelOnly="1" outline="0" fieldPosition="0">
        <references count="4">
          <reference field="0" count="1" selected="0">
            <x v="76"/>
          </reference>
          <reference field="1" count="1" selected="0">
            <x v="21"/>
          </reference>
          <reference field="7" count="1">
            <x v="7"/>
          </reference>
          <reference field="8" count="1" selected="0">
            <x v="4"/>
          </reference>
        </references>
      </pivotArea>
    </format>
    <format dxfId="1130">
      <pivotArea dataOnly="0" labelOnly="1" outline="0" fieldPosition="0">
        <references count="4">
          <reference field="0" count="1" selected="0">
            <x v="77"/>
          </reference>
          <reference field="1" count="1" selected="0">
            <x v="19"/>
          </reference>
          <reference field="7" count="1">
            <x v="7"/>
          </reference>
          <reference field="8" count="1" selected="0">
            <x v="4"/>
          </reference>
        </references>
      </pivotArea>
    </format>
    <format dxfId="1129">
      <pivotArea dataOnly="0" labelOnly="1" outline="0" fieldPosition="0">
        <references count="4">
          <reference field="0" count="1" selected="0">
            <x v="78"/>
          </reference>
          <reference field="1" count="1" selected="0">
            <x v="14"/>
          </reference>
          <reference field="7" count="1">
            <x v="7"/>
          </reference>
          <reference field="8" count="1" selected="0">
            <x v="4"/>
          </reference>
        </references>
      </pivotArea>
    </format>
    <format dxfId="1128">
      <pivotArea dataOnly="0" labelOnly="1" outline="0" fieldPosition="0">
        <references count="4">
          <reference field="0" count="1" selected="0">
            <x v="79"/>
          </reference>
          <reference field="1" count="1" selected="0">
            <x v="17"/>
          </reference>
          <reference field="7" count="1">
            <x v="7"/>
          </reference>
          <reference field="8" count="1" selected="0">
            <x v="4"/>
          </reference>
        </references>
      </pivotArea>
    </format>
    <format dxfId="1127">
      <pivotArea dataOnly="0" labelOnly="1" outline="0" fieldPosition="0">
        <references count="4">
          <reference field="0" count="1" selected="0">
            <x v="80"/>
          </reference>
          <reference field="1" count="1" selected="0">
            <x v="16"/>
          </reference>
          <reference field="7" count="1">
            <x v="7"/>
          </reference>
          <reference field="8" count="1" selected="0">
            <x v="4"/>
          </reference>
        </references>
      </pivotArea>
    </format>
    <format dxfId="1126">
      <pivotArea dataOnly="0" labelOnly="1" outline="0" fieldPosition="0">
        <references count="4">
          <reference field="0" count="1" selected="0">
            <x v="81"/>
          </reference>
          <reference field="1" count="1" selected="0">
            <x v="18"/>
          </reference>
          <reference field="7" count="1">
            <x v="7"/>
          </reference>
          <reference field="8" count="1" selected="0">
            <x v="4"/>
          </reference>
        </references>
      </pivotArea>
    </format>
    <format dxfId="1125">
      <pivotArea dataOnly="0" labelOnly="1" outline="0" fieldPosition="0">
        <references count="4">
          <reference field="0" count="1" selected="0">
            <x v="82"/>
          </reference>
          <reference field="1" count="1" selected="0">
            <x v="20"/>
          </reference>
          <reference field="7" count="1">
            <x v="7"/>
          </reference>
          <reference field="8" count="1" selected="0">
            <x v="4"/>
          </reference>
        </references>
      </pivotArea>
    </format>
    <format dxfId="1124">
      <pivotArea dataOnly="0" labelOnly="1" outline="0" fieldPosition="0">
        <references count="4">
          <reference field="0" count="1" selected="0">
            <x v="83"/>
          </reference>
          <reference field="1" count="1" selected="0">
            <x v="22"/>
          </reference>
          <reference field="7" count="1">
            <x v="7"/>
          </reference>
          <reference field="8" count="1" selected="0">
            <x v="4"/>
          </reference>
        </references>
      </pivotArea>
    </format>
    <format dxfId="1123">
      <pivotArea dataOnly="0" labelOnly="1" outline="0" fieldPosition="0">
        <references count="4">
          <reference field="0" count="1" selected="0">
            <x v="84"/>
          </reference>
          <reference field="1" count="1" selected="0">
            <x v="23"/>
          </reference>
          <reference field="7" count="1">
            <x v="7"/>
          </reference>
          <reference field="8" count="1" selected="0">
            <x v="4"/>
          </reference>
        </references>
      </pivotArea>
    </format>
    <format dxfId="1122">
      <pivotArea dataOnly="0" labelOnly="1" outline="0" fieldPosition="0">
        <references count="4">
          <reference field="0" count="1" selected="0">
            <x v="85"/>
          </reference>
          <reference field="1" count="1" selected="0">
            <x v="24"/>
          </reference>
          <reference field="7" count="1">
            <x v="7"/>
          </reference>
          <reference field="8" count="1" selected="0">
            <x v="4"/>
          </reference>
        </references>
      </pivotArea>
    </format>
    <format dxfId="1121">
      <pivotArea dataOnly="0" labelOnly="1" outline="0" fieldPosition="0">
        <references count="4">
          <reference field="0" count="1" selected="0">
            <x v="86"/>
          </reference>
          <reference field="1" count="1" selected="0">
            <x v="25"/>
          </reference>
          <reference field="7" count="1">
            <x v="7"/>
          </reference>
          <reference field="8" count="1" selected="0">
            <x v="4"/>
          </reference>
        </references>
      </pivotArea>
    </format>
    <format dxfId="1120">
      <pivotArea dataOnly="0" labelOnly="1" outline="0" fieldPosition="0">
        <references count="4">
          <reference field="0" count="1" selected="0">
            <x v="87"/>
          </reference>
          <reference field="1" count="1" selected="0">
            <x v="26"/>
          </reference>
          <reference field="7" count="1">
            <x v="7"/>
          </reference>
          <reference field="8" count="1" selected="0">
            <x v="4"/>
          </reference>
        </references>
      </pivotArea>
    </format>
    <format dxfId="1119">
      <pivotArea dataOnly="0" labelOnly="1" outline="0" fieldPosition="0">
        <references count="4">
          <reference field="0" count="1" selected="0">
            <x v="88"/>
          </reference>
          <reference field="1" count="1" selected="0">
            <x v="28"/>
          </reference>
          <reference field="7" count="1">
            <x v="7"/>
          </reference>
          <reference field="8" count="1" selected="0">
            <x v="4"/>
          </reference>
        </references>
      </pivotArea>
    </format>
    <format dxfId="1118">
      <pivotArea field="1" type="button" dataOnly="0" labelOnly="1" outline="0" axis="axisRow" fieldPosition="1"/>
    </format>
    <format dxfId="1117">
      <pivotArea field="8" type="button" dataOnly="0" labelOnly="1" outline="0" axis="axisRow" fieldPosition="2"/>
    </format>
    <format dxfId="1116">
      <pivotArea field="7" type="button" dataOnly="0" labelOnly="1" outline="0" axis="axisRow" fieldPosition="3"/>
    </format>
    <format dxfId="1115">
      <pivotArea dataOnly="0" labelOnly="1" outline="0" fieldPosition="0">
        <references count="1">
          <reference field="0" count="1" defaultSubtotal="1">
            <x v="0"/>
          </reference>
        </references>
      </pivotArea>
    </format>
    <format dxfId="1114">
      <pivotArea dataOnly="0" labelOnly="1" outline="0" fieldPosition="0">
        <references count="1">
          <reference field="0" count="1" defaultSubtotal="1">
            <x v="1"/>
          </reference>
        </references>
      </pivotArea>
    </format>
    <format dxfId="1113">
      <pivotArea dataOnly="0" labelOnly="1" outline="0" fieldPosition="0">
        <references count="1">
          <reference field="0" count="1" defaultSubtotal="1">
            <x v="2"/>
          </reference>
        </references>
      </pivotArea>
    </format>
    <format dxfId="1112">
      <pivotArea dataOnly="0" labelOnly="1" outline="0" fieldPosition="0">
        <references count="1">
          <reference field="0" count="1" defaultSubtotal="1">
            <x v="3"/>
          </reference>
        </references>
      </pivotArea>
    </format>
    <format dxfId="1111">
      <pivotArea dataOnly="0" labelOnly="1" outline="0" fieldPosition="0">
        <references count="1">
          <reference field="0" count="1" defaultSubtotal="1">
            <x v="4"/>
          </reference>
        </references>
      </pivotArea>
    </format>
    <format dxfId="1110">
      <pivotArea dataOnly="0" labelOnly="1" outline="0" fieldPosition="0">
        <references count="1">
          <reference field="0" count="1" defaultSubtotal="1">
            <x v="5"/>
          </reference>
        </references>
      </pivotArea>
    </format>
    <format dxfId="1109">
      <pivotArea dataOnly="0" labelOnly="1" outline="0" fieldPosition="0">
        <references count="1">
          <reference field="0" count="1" defaultSubtotal="1">
            <x v="6"/>
          </reference>
        </references>
      </pivotArea>
    </format>
    <format dxfId="1108">
      <pivotArea dataOnly="0" labelOnly="1" outline="0" fieldPosition="0">
        <references count="1">
          <reference field="0" count="1" defaultSubtotal="1">
            <x v="7"/>
          </reference>
        </references>
      </pivotArea>
    </format>
    <format dxfId="1107">
      <pivotArea dataOnly="0" labelOnly="1" outline="0" fieldPosition="0">
        <references count="1">
          <reference field="0" count="1" defaultSubtotal="1">
            <x v="8"/>
          </reference>
        </references>
      </pivotArea>
    </format>
    <format dxfId="1106">
      <pivotArea dataOnly="0" labelOnly="1" outline="0" fieldPosition="0">
        <references count="1">
          <reference field="0" count="1" defaultSubtotal="1">
            <x v="9"/>
          </reference>
        </references>
      </pivotArea>
    </format>
    <format dxfId="1105">
      <pivotArea dataOnly="0" labelOnly="1" outline="0" fieldPosition="0">
        <references count="1">
          <reference field="0" count="1" defaultSubtotal="1">
            <x v="10"/>
          </reference>
        </references>
      </pivotArea>
    </format>
    <format dxfId="1104">
      <pivotArea dataOnly="0" labelOnly="1" outline="0" fieldPosition="0">
        <references count="1">
          <reference field="0" count="1" defaultSubtotal="1">
            <x v="11"/>
          </reference>
        </references>
      </pivotArea>
    </format>
    <format dxfId="1103">
      <pivotArea dataOnly="0" labelOnly="1" outline="0" fieldPosition="0">
        <references count="1">
          <reference field="0" count="1" defaultSubtotal="1">
            <x v="12"/>
          </reference>
        </references>
      </pivotArea>
    </format>
    <format dxfId="1102">
      <pivotArea dataOnly="0" labelOnly="1" outline="0" fieldPosition="0">
        <references count="1">
          <reference field="0" count="1" defaultSubtotal="1">
            <x v="13"/>
          </reference>
        </references>
      </pivotArea>
    </format>
    <format dxfId="1101">
      <pivotArea dataOnly="0" labelOnly="1" outline="0" fieldPosition="0">
        <references count="1">
          <reference field="0" count="1" defaultSubtotal="1">
            <x v="14"/>
          </reference>
        </references>
      </pivotArea>
    </format>
    <format dxfId="1100">
      <pivotArea dataOnly="0" labelOnly="1" outline="0" fieldPosition="0">
        <references count="1">
          <reference field="0" count="1" defaultSubtotal="1">
            <x v="15"/>
          </reference>
        </references>
      </pivotArea>
    </format>
    <format dxfId="1099">
      <pivotArea dataOnly="0" labelOnly="1" outline="0" fieldPosition="0">
        <references count="1">
          <reference field="0" count="1" defaultSubtotal="1">
            <x v="16"/>
          </reference>
        </references>
      </pivotArea>
    </format>
    <format dxfId="1098">
      <pivotArea dataOnly="0" labelOnly="1" outline="0" fieldPosition="0">
        <references count="1">
          <reference field="0" count="1" defaultSubtotal="1">
            <x v="17"/>
          </reference>
        </references>
      </pivotArea>
    </format>
    <format dxfId="1097">
      <pivotArea dataOnly="0" labelOnly="1" outline="0" fieldPosition="0">
        <references count="1">
          <reference field="0" count="1" defaultSubtotal="1">
            <x v="18"/>
          </reference>
        </references>
      </pivotArea>
    </format>
    <format dxfId="1096">
      <pivotArea dataOnly="0" labelOnly="1" outline="0" fieldPosition="0">
        <references count="1">
          <reference field="0" count="1" defaultSubtotal="1">
            <x v="19"/>
          </reference>
        </references>
      </pivotArea>
    </format>
    <format dxfId="1095">
      <pivotArea dataOnly="0" labelOnly="1" outline="0" fieldPosition="0">
        <references count="1">
          <reference field="0" count="1" defaultSubtotal="1">
            <x v="20"/>
          </reference>
        </references>
      </pivotArea>
    </format>
    <format dxfId="1094">
      <pivotArea dataOnly="0" labelOnly="1" outline="0" fieldPosition="0">
        <references count="1">
          <reference field="0" count="1" defaultSubtotal="1">
            <x v="21"/>
          </reference>
        </references>
      </pivotArea>
    </format>
    <format dxfId="1093">
      <pivotArea dataOnly="0" labelOnly="1" outline="0" fieldPosition="0">
        <references count="1">
          <reference field="0" count="1" defaultSubtotal="1">
            <x v="22"/>
          </reference>
        </references>
      </pivotArea>
    </format>
    <format dxfId="1092">
      <pivotArea dataOnly="0" labelOnly="1" outline="0" fieldPosition="0">
        <references count="1">
          <reference field="0" count="1" defaultSubtotal="1">
            <x v="23"/>
          </reference>
        </references>
      </pivotArea>
    </format>
    <format dxfId="1091">
      <pivotArea dataOnly="0" labelOnly="1" outline="0" fieldPosition="0">
        <references count="1">
          <reference field="0" count="1" defaultSubtotal="1">
            <x v="24"/>
          </reference>
        </references>
      </pivotArea>
    </format>
    <format dxfId="1090">
      <pivotArea dataOnly="0" labelOnly="1" outline="0" fieldPosition="0">
        <references count="1">
          <reference field="0" count="1" defaultSubtotal="1">
            <x v="25"/>
          </reference>
        </references>
      </pivotArea>
    </format>
    <format dxfId="1089">
      <pivotArea dataOnly="0" labelOnly="1" outline="0" fieldPosition="0">
        <references count="1">
          <reference field="0" count="1" defaultSubtotal="1">
            <x v="26"/>
          </reference>
        </references>
      </pivotArea>
    </format>
    <format dxfId="1088">
      <pivotArea dataOnly="0" labelOnly="1" outline="0" fieldPosition="0">
        <references count="1">
          <reference field="0" count="1" defaultSubtotal="1">
            <x v="27"/>
          </reference>
        </references>
      </pivotArea>
    </format>
    <format dxfId="1087">
      <pivotArea dataOnly="0" labelOnly="1" outline="0" fieldPosition="0">
        <references count="1">
          <reference field="0" count="1" defaultSubtotal="1">
            <x v="28"/>
          </reference>
        </references>
      </pivotArea>
    </format>
    <format dxfId="1086">
      <pivotArea dataOnly="0" labelOnly="1" outline="0" fieldPosition="0">
        <references count="1">
          <reference field="0" count="1" defaultSubtotal="1">
            <x v="29"/>
          </reference>
        </references>
      </pivotArea>
    </format>
    <format dxfId="1085">
      <pivotArea dataOnly="0" labelOnly="1" outline="0" fieldPosition="0">
        <references count="1">
          <reference field="0" count="1" defaultSubtotal="1">
            <x v="30"/>
          </reference>
        </references>
      </pivotArea>
    </format>
    <format dxfId="1084">
      <pivotArea dataOnly="0" labelOnly="1" outline="0" fieldPosition="0">
        <references count="1">
          <reference field="0" count="1" defaultSubtotal="1">
            <x v="31"/>
          </reference>
        </references>
      </pivotArea>
    </format>
    <format dxfId="1083">
      <pivotArea dataOnly="0" labelOnly="1" outline="0" fieldPosition="0">
        <references count="1">
          <reference field="0" count="1" defaultSubtotal="1">
            <x v="32"/>
          </reference>
        </references>
      </pivotArea>
    </format>
    <format dxfId="1082">
      <pivotArea dataOnly="0" labelOnly="1" outline="0" fieldPosition="0">
        <references count="1">
          <reference field="0" count="1" defaultSubtotal="1">
            <x v="33"/>
          </reference>
        </references>
      </pivotArea>
    </format>
    <format dxfId="1081">
      <pivotArea dataOnly="0" labelOnly="1" outline="0" fieldPosition="0">
        <references count="1">
          <reference field="0" count="1" defaultSubtotal="1">
            <x v="34"/>
          </reference>
        </references>
      </pivotArea>
    </format>
    <format dxfId="1080">
      <pivotArea dataOnly="0" labelOnly="1" outline="0" fieldPosition="0">
        <references count="1">
          <reference field="0" count="1" defaultSubtotal="1">
            <x v="35"/>
          </reference>
        </references>
      </pivotArea>
    </format>
    <format dxfId="1079">
      <pivotArea dataOnly="0" labelOnly="1" outline="0" fieldPosition="0">
        <references count="1">
          <reference field="0" count="1" defaultSubtotal="1">
            <x v="36"/>
          </reference>
        </references>
      </pivotArea>
    </format>
    <format dxfId="1078">
      <pivotArea dataOnly="0" labelOnly="1" outline="0" fieldPosition="0">
        <references count="1">
          <reference field="0" count="1" defaultSubtotal="1">
            <x v="37"/>
          </reference>
        </references>
      </pivotArea>
    </format>
    <format dxfId="1077">
      <pivotArea dataOnly="0" labelOnly="1" outline="0" fieldPosition="0">
        <references count="1">
          <reference field="0" count="1" defaultSubtotal="1">
            <x v="38"/>
          </reference>
        </references>
      </pivotArea>
    </format>
    <format dxfId="1076">
      <pivotArea dataOnly="0" labelOnly="1" outline="0" fieldPosition="0">
        <references count="1">
          <reference field="0" count="1" defaultSubtotal="1">
            <x v="39"/>
          </reference>
        </references>
      </pivotArea>
    </format>
    <format dxfId="1075">
      <pivotArea dataOnly="0" labelOnly="1" outline="0" fieldPosition="0">
        <references count="1">
          <reference field="0" count="1" defaultSubtotal="1">
            <x v="40"/>
          </reference>
        </references>
      </pivotArea>
    </format>
    <format dxfId="1074">
      <pivotArea dataOnly="0" labelOnly="1" outline="0" fieldPosition="0">
        <references count="1">
          <reference field="0" count="1" defaultSubtotal="1">
            <x v="41"/>
          </reference>
        </references>
      </pivotArea>
    </format>
    <format dxfId="1073">
      <pivotArea dataOnly="0" labelOnly="1" outline="0" fieldPosition="0">
        <references count="1">
          <reference field="0" count="1" defaultSubtotal="1">
            <x v="42"/>
          </reference>
        </references>
      </pivotArea>
    </format>
    <format dxfId="1072">
      <pivotArea dataOnly="0" labelOnly="1" outline="0" fieldPosition="0">
        <references count="1">
          <reference field="0" count="1" defaultSubtotal="1">
            <x v="43"/>
          </reference>
        </references>
      </pivotArea>
    </format>
    <format dxfId="1071">
      <pivotArea dataOnly="0" labelOnly="1" outline="0" fieldPosition="0">
        <references count="1">
          <reference field="0" count="1" defaultSubtotal="1">
            <x v="44"/>
          </reference>
        </references>
      </pivotArea>
    </format>
    <format dxfId="1070">
      <pivotArea dataOnly="0" labelOnly="1" outline="0" fieldPosition="0">
        <references count="1">
          <reference field="0" count="1" defaultSubtotal="1">
            <x v="45"/>
          </reference>
        </references>
      </pivotArea>
    </format>
    <format dxfId="1069">
      <pivotArea dataOnly="0" labelOnly="1" outline="0" fieldPosition="0">
        <references count="1">
          <reference field="0" count="1" defaultSubtotal="1">
            <x v="46"/>
          </reference>
        </references>
      </pivotArea>
    </format>
    <format dxfId="1068">
      <pivotArea dataOnly="0" labelOnly="1" outline="0" fieldPosition="0">
        <references count="1">
          <reference field="0" count="1" defaultSubtotal="1">
            <x v="47"/>
          </reference>
        </references>
      </pivotArea>
    </format>
    <format dxfId="1067">
      <pivotArea dataOnly="0" labelOnly="1" outline="0" fieldPosition="0">
        <references count="1">
          <reference field="0" count="1" defaultSubtotal="1">
            <x v="48"/>
          </reference>
        </references>
      </pivotArea>
    </format>
    <format dxfId="1066">
      <pivotArea dataOnly="0" labelOnly="1" outline="0" fieldPosition="0">
        <references count="1">
          <reference field="0" count="1" defaultSubtotal="1">
            <x v="49"/>
          </reference>
        </references>
      </pivotArea>
    </format>
    <format dxfId="1065">
      <pivotArea dataOnly="0" labelOnly="1" outline="0" fieldPosition="0">
        <references count="1">
          <reference field="0" count="1" defaultSubtotal="1">
            <x v="50"/>
          </reference>
        </references>
      </pivotArea>
    </format>
    <format dxfId="1064">
      <pivotArea dataOnly="0" labelOnly="1" outline="0" fieldPosition="0">
        <references count="1">
          <reference field="0" count="1" defaultSubtotal="1">
            <x v="51"/>
          </reference>
        </references>
      </pivotArea>
    </format>
    <format dxfId="1063">
      <pivotArea dataOnly="0" labelOnly="1" outline="0" fieldPosition="0">
        <references count="1">
          <reference field="0" count="1" defaultSubtotal="1">
            <x v="52"/>
          </reference>
        </references>
      </pivotArea>
    </format>
    <format dxfId="1062">
      <pivotArea dataOnly="0" labelOnly="1" outline="0" fieldPosition="0">
        <references count="1">
          <reference field="0" count="1" defaultSubtotal="1">
            <x v="53"/>
          </reference>
        </references>
      </pivotArea>
    </format>
    <format dxfId="1061">
      <pivotArea dataOnly="0" labelOnly="1" outline="0" fieldPosition="0">
        <references count="1">
          <reference field="0" count="1" defaultSubtotal="1">
            <x v="54"/>
          </reference>
        </references>
      </pivotArea>
    </format>
    <format dxfId="1060">
      <pivotArea dataOnly="0" labelOnly="1" outline="0" fieldPosition="0">
        <references count="1">
          <reference field="0" count="1" defaultSubtotal="1">
            <x v="55"/>
          </reference>
        </references>
      </pivotArea>
    </format>
    <format dxfId="1059">
      <pivotArea dataOnly="0" labelOnly="1" outline="0" fieldPosition="0">
        <references count="1">
          <reference field="0" count="1" defaultSubtotal="1">
            <x v="56"/>
          </reference>
        </references>
      </pivotArea>
    </format>
    <format dxfId="1058">
      <pivotArea dataOnly="0" labelOnly="1" outline="0" fieldPosition="0">
        <references count="1">
          <reference field="0" count="1" defaultSubtotal="1">
            <x v="57"/>
          </reference>
        </references>
      </pivotArea>
    </format>
    <format dxfId="1057">
      <pivotArea dataOnly="0" labelOnly="1" outline="0" fieldPosition="0">
        <references count="1">
          <reference field="0" count="1" defaultSubtotal="1">
            <x v="58"/>
          </reference>
        </references>
      </pivotArea>
    </format>
    <format dxfId="1056">
      <pivotArea dataOnly="0" labelOnly="1" outline="0" fieldPosition="0">
        <references count="1">
          <reference field="0" count="1" defaultSubtotal="1">
            <x v="59"/>
          </reference>
        </references>
      </pivotArea>
    </format>
    <format dxfId="1055">
      <pivotArea dataOnly="0" labelOnly="1" outline="0" fieldPosition="0">
        <references count="1">
          <reference field="0" count="1" defaultSubtotal="1">
            <x v="60"/>
          </reference>
        </references>
      </pivotArea>
    </format>
    <format dxfId="1054">
      <pivotArea dataOnly="0" labelOnly="1" outline="0" fieldPosition="0">
        <references count="1">
          <reference field="0" count="1" defaultSubtotal="1">
            <x v="61"/>
          </reference>
        </references>
      </pivotArea>
    </format>
    <format dxfId="1053">
      <pivotArea dataOnly="0" labelOnly="1" outline="0" fieldPosition="0">
        <references count="1">
          <reference field="0" count="1" defaultSubtotal="1">
            <x v="62"/>
          </reference>
        </references>
      </pivotArea>
    </format>
    <format dxfId="1052">
      <pivotArea dataOnly="0" labelOnly="1" outline="0" fieldPosition="0">
        <references count="1">
          <reference field="0" count="1" defaultSubtotal="1">
            <x v="63"/>
          </reference>
        </references>
      </pivotArea>
    </format>
    <format dxfId="1051">
      <pivotArea dataOnly="0" labelOnly="1" outline="0" fieldPosition="0">
        <references count="1">
          <reference field="0" count="1" defaultSubtotal="1">
            <x v="64"/>
          </reference>
        </references>
      </pivotArea>
    </format>
    <format dxfId="1050">
      <pivotArea dataOnly="0" labelOnly="1" outline="0" fieldPosition="0">
        <references count="1">
          <reference field="0" count="1" defaultSubtotal="1">
            <x v="65"/>
          </reference>
        </references>
      </pivotArea>
    </format>
    <format dxfId="1049">
      <pivotArea dataOnly="0" labelOnly="1" outline="0" fieldPosition="0">
        <references count="1">
          <reference field="0" count="1" defaultSubtotal="1">
            <x v="66"/>
          </reference>
        </references>
      </pivotArea>
    </format>
    <format dxfId="1048">
      <pivotArea dataOnly="0" labelOnly="1" outline="0" fieldPosition="0">
        <references count="1">
          <reference field="0" count="1" defaultSubtotal="1">
            <x v="67"/>
          </reference>
        </references>
      </pivotArea>
    </format>
    <format dxfId="1047">
      <pivotArea dataOnly="0" labelOnly="1" outline="0" fieldPosition="0">
        <references count="1">
          <reference field="0" count="1" defaultSubtotal="1">
            <x v="68"/>
          </reference>
        </references>
      </pivotArea>
    </format>
    <format dxfId="1046">
      <pivotArea dataOnly="0" labelOnly="1" outline="0" fieldPosition="0">
        <references count="1">
          <reference field="0" count="1" defaultSubtotal="1">
            <x v="69"/>
          </reference>
        </references>
      </pivotArea>
    </format>
    <format dxfId="1045">
      <pivotArea dataOnly="0" labelOnly="1" outline="0" fieldPosition="0">
        <references count="1">
          <reference field="0" count="1" defaultSubtotal="1">
            <x v="70"/>
          </reference>
        </references>
      </pivotArea>
    </format>
    <format dxfId="1044">
      <pivotArea dataOnly="0" labelOnly="1" outline="0" fieldPosition="0">
        <references count="1">
          <reference field="0" count="1" defaultSubtotal="1">
            <x v="71"/>
          </reference>
        </references>
      </pivotArea>
    </format>
    <format dxfId="1043">
      <pivotArea dataOnly="0" labelOnly="1" outline="0" fieldPosition="0">
        <references count="1">
          <reference field="0" count="1" defaultSubtotal="1">
            <x v="72"/>
          </reference>
        </references>
      </pivotArea>
    </format>
    <format dxfId="1042">
      <pivotArea dataOnly="0" labelOnly="1" outline="0" fieldPosition="0">
        <references count="1">
          <reference field="0" count="1" defaultSubtotal="1">
            <x v="73"/>
          </reference>
        </references>
      </pivotArea>
    </format>
    <format dxfId="1041">
      <pivotArea dataOnly="0" labelOnly="1" outline="0" fieldPosition="0">
        <references count="1">
          <reference field="0" count="1" defaultSubtotal="1">
            <x v="74"/>
          </reference>
        </references>
      </pivotArea>
    </format>
    <format dxfId="1040">
      <pivotArea dataOnly="0" labelOnly="1" outline="0" fieldPosition="0">
        <references count="1">
          <reference field="0" count="1" defaultSubtotal="1">
            <x v="75"/>
          </reference>
        </references>
      </pivotArea>
    </format>
    <format dxfId="1039">
      <pivotArea dataOnly="0" labelOnly="1" outline="0" fieldPosition="0">
        <references count="1">
          <reference field="0" count="1" defaultSubtotal="1">
            <x v="76"/>
          </reference>
        </references>
      </pivotArea>
    </format>
    <format dxfId="1038">
      <pivotArea dataOnly="0" labelOnly="1" outline="0" fieldPosition="0">
        <references count="1">
          <reference field="0" count="1" defaultSubtotal="1">
            <x v="77"/>
          </reference>
        </references>
      </pivotArea>
    </format>
    <format dxfId="1037">
      <pivotArea dataOnly="0" labelOnly="1" outline="0" fieldPosition="0">
        <references count="1">
          <reference field="0" count="1" defaultSubtotal="1">
            <x v="78"/>
          </reference>
        </references>
      </pivotArea>
    </format>
    <format dxfId="1036">
      <pivotArea dataOnly="0" labelOnly="1" outline="0" fieldPosition="0">
        <references count="1">
          <reference field="0" count="1" defaultSubtotal="1">
            <x v="79"/>
          </reference>
        </references>
      </pivotArea>
    </format>
    <format dxfId="1035">
      <pivotArea dataOnly="0" labelOnly="1" outline="0" fieldPosition="0">
        <references count="1">
          <reference field="0" count="1" defaultSubtotal="1">
            <x v="80"/>
          </reference>
        </references>
      </pivotArea>
    </format>
    <format dxfId="1034">
      <pivotArea dataOnly="0" labelOnly="1" outline="0" fieldPosition="0">
        <references count="1">
          <reference field="0" count="1" defaultSubtotal="1">
            <x v="81"/>
          </reference>
        </references>
      </pivotArea>
    </format>
    <format dxfId="1033">
      <pivotArea dataOnly="0" labelOnly="1" outline="0" fieldPosition="0">
        <references count="1">
          <reference field="0" count="1" defaultSubtotal="1">
            <x v="82"/>
          </reference>
        </references>
      </pivotArea>
    </format>
    <format dxfId="1032">
      <pivotArea dataOnly="0" labelOnly="1" outline="0" fieldPosition="0">
        <references count="1">
          <reference field="0" count="1" defaultSubtotal="1">
            <x v="83"/>
          </reference>
        </references>
      </pivotArea>
    </format>
    <format dxfId="1031">
      <pivotArea dataOnly="0" labelOnly="1" outline="0" fieldPosition="0">
        <references count="1">
          <reference field="0" count="1" defaultSubtotal="1">
            <x v="84"/>
          </reference>
        </references>
      </pivotArea>
    </format>
    <format dxfId="1030">
      <pivotArea dataOnly="0" labelOnly="1" outline="0" fieldPosition="0">
        <references count="1">
          <reference field="0" count="1" defaultSubtotal="1">
            <x v="85"/>
          </reference>
        </references>
      </pivotArea>
    </format>
    <format dxfId="1029">
      <pivotArea dataOnly="0" labelOnly="1" outline="0" fieldPosition="0">
        <references count="1">
          <reference field="0" count="1" defaultSubtotal="1">
            <x v="86"/>
          </reference>
        </references>
      </pivotArea>
    </format>
    <format dxfId="1028">
      <pivotArea dataOnly="0" labelOnly="1" outline="0" fieldPosition="0">
        <references count="1">
          <reference field="0" count="1" defaultSubtotal="1">
            <x v="87"/>
          </reference>
        </references>
      </pivotArea>
    </format>
    <format dxfId="1027">
      <pivotArea dataOnly="0" labelOnly="1" outline="0" fieldPosition="0">
        <references count="1">
          <reference field="0" count="1" defaultSubtotal="1">
            <x v="88"/>
          </reference>
        </references>
      </pivotArea>
    </format>
    <format dxfId="1026">
      <pivotArea dataOnly="0" labelOnly="1" outline="0" fieldPosition="0">
        <references count="1">
          <reference field="0" count="1" defaultSubtotal="1">
            <x v="89"/>
          </reference>
        </references>
      </pivotArea>
    </format>
    <format dxfId="1025">
      <pivotArea dataOnly="0" labelOnly="1" outline="0" fieldPosition="0">
        <references count="1">
          <reference field="0" count="1" defaultSubtotal="1">
            <x v="90"/>
          </reference>
        </references>
      </pivotArea>
    </format>
    <format dxfId="1024">
      <pivotArea dataOnly="0" labelOnly="1" outline="0" fieldPosition="0">
        <references count="1">
          <reference field="0" count="1" defaultSubtotal="1">
            <x v="91"/>
          </reference>
        </references>
      </pivotArea>
    </format>
    <format dxfId="1023">
      <pivotArea dataOnly="0" labelOnly="1" outline="0" fieldPosition="0">
        <references count="1">
          <reference field="0" count="1" defaultSubtotal="1">
            <x v="92"/>
          </reference>
        </references>
      </pivotArea>
    </format>
    <format dxfId="1022">
      <pivotArea dataOnly="0" labelOnly="1" outline="0" fieldPosition="0">
        <references count="1">
          <reference field="0" count="1" defaultSubtotal="1">
            <x v="93"/>
          </reference>
        </references>
      </pivotArea>
    </format>
    <format dxfId="1021">
      <pivotArea dataOnly="0" labelOnly="1" outline="0" fieldPosition="0">
        <references count="1">
          <reference field="0" count="1" defaultSubtotal="1">
            <x v="94"/>
          </reference>
        </references>
      </pivotArea>
    </format>
    <format dxfId="1020">
      <pivotArea dataOnly="0" labelOnly="1" outline="0" fieldPosition="0">
        <references count="1">
          <reference field="0" count="1" defaultSubtotal="1">
            <x v="95"/>
          </reference>
        </references>
      </pivotArea>
    </format>
    <format dxfId="1019">
      <pivotArea dataOnly="0" labelOnly="1" outline="0" fieldPosition="0">
        <references count="1">
          <reference field="0" count="1" defaultSubtotal="1">
            <x v="96"/>
          </reference>
        </references>
      </pivotArea>
    </format>
    <format dxfId="1018">
      <pivotArea dataOnly="0" labelOnly="1" outline="0" fieldPosition="0">
        <references count="1">
          <reference field="0" count="1" defaultSubtotal="1">
            <x v="97"/>
          </reference>
        </references>
      </pivotArea>
    </format>
    <format dxfId="1017">
      <pivotArea dataOnly="0" labelOnly="1" outline="0" fieldPosition="0">
        <references count="1">
          <reference field="0" count="1" defaultSubtotal="1">
            <x v="98"/>
          </reference>
        </references>
      </pivotArea>
    </format>
    <format dxfId="1016">
      <pivotArea dataOnly="0" labelOnly="1" outline="0" fieldPosition="0">
        <references count="4">
          <reference field="0" count="1" selected="0">
            <x v="0"/>
          </reference>
          <reference field="1" count="1" selected="0">
            <x v="59"/>
          </reference>
          <reference field="7" count="1">
            <x v="6"/>
          </reference>
          <reference field="8" count="1" selected="0">
            <x v="12"/>
          </reference>
        </references>
      </pivotArea>
    </format>
    <format dxfId="1015">
      <pivotArea dataOnly="0" labelOnly="1" outline="0" fieldPosition="0">
        <references count="4">
          <reference field="0" count="1" selected="0">
            <x v="1"/>
          </reference>
          <reference field="1" count="1" selected="0">
            <x v="71"/>
          </reference>
          <reference field="7" count="1">
            <x v="6"/>
          </reference>
          <reference field="8" count="1" selected="0">
            <x v="12"/>
          </reference>
        </references>
      </pivotArea>
    </format>
    <format dxfId="1014">
      <pivotArea dataOnly="0" labelOnly="1" outline="0" fieldPosition="0">
        <references count="4">
          <reference field="0" count="1" selected="0">
            <x v="2"/>
          </reference>
          <reference field="1" count="1" selected="0">
            <x v="67"/>
          </reference>
          <reference field="7" count="1">
            <x v="6"/>
          </reference>
          <reference field="8" count="1" selected="0">
            <x v="12"/>
          </reference>
        </references>
      </pivotArea>
    </format>
    <format dxfId="1013">
      <pivotArea dataOnly="0" labelOnly="1" outline="0" fieldPosition="0">
        <references count="4">
          <reference field="0" count="1" selected="0">
            <x v="3"/>
          </reference>
          <reference field="1" count="1" selected="0">
            <x v="66"/>
          </reference>
          <reference field="7" count="1">
            <x v="6"/>
          </reference>
          <reference field="8" count="1" selected="0">
            <x v="12"/>
          </reference>
        </references>
      </pivotArea>
    </format>
    <format dxfId="1012">
      <pivotArea dataOnly="0" labelOnly="1" outline="0" fieldPosition="0">
        <references count="4">
          <reference field="0" count="1" selected="0">
            <x v="4"/>
          </reference>
          <reference field="1" count="1" selected="0">
            <x v="68"/>
          </reference>
          <reference field="7" count="1">
            <x v="6"/>
          </reference>
          <reference field="8" count="1" selected="0">
            <x v="12"/>
          </reference>
        </references>
      </pivotArea>
    </format>
    <format dxfId="1011">
      <pivotArea dataOnly="0" labelOnly="1" outline="0" fieldPosition="0">
        <references count="4">
          <reference field="0" count="1" selected="0">
            <x v="5"/>
          </reference>
          <reference field="1" count="1" selected="0">
            <x v="79"/>
          </reference>
          <reference field="7" count="1">
            <x v="6"/>
          </reference>
          <reference field="8" count="1" selected="0">
            <x v="14"/>
          </reference>
        </references>
      </pivotArea>
    </format>
    <format dxfId="1010">
      <pivotArea dataOnly="0" labelOnly="1" outline="0" fieldPosition="0">
        <references count="4">
          <reference field="0" count="1" selected="0">
            <x v="6"/>
          </reference>
          <reference field="1" count="1" selected="0">
            <x v="82"/>
          </reference>
          <reference field="7" count="1">
            <x v="6"/>
          </reference>
          <reference field="8" count="1" selected="0">
            <x v="13"/>
          </reference>
        </references>
      </pivotArea>
    </format>
    <format dxfId="1009">
      <pivotArea dataOnly="0" labelOnly="1" outline="0" fieldPosition="0">
        <references count="4">
          <reference field="0" count="1" selected="0">
            <x v="6"/>
          </reference>
          <reference field="1" count="1" selected="0">
            <x v="82"/>
          </reference>
          <reference field="7" count="1">
            <x v="6"/>
          </reference>
          <reference field="8" count="1" selected="0">
            <x v="14"/>
          </reference>
        </references>
      </pivotArea>
    </format>
    <format dxfId="1008">
      <pivotArea dataOnly="0" labelOnly="1" outline="0" fieldPosition="0">
        <references count="4">
          <reference field="0" count="1" selected="0">
            <x v="7"/>
          </reference>
          <reference field="1" count="1" selected="0">
            <x v="61"/>
          </reference>
          <reference field="7" count="1">
            <x v="6"/>
          </reference>
          <reference field="8" count="1" selected="0">
            <x v="13"/>
          </reference>
        </references>
      </pivotArea>
    </format>
    <format dxfId="1007">
      <pivotArea dataOnly="0" labelOnly="1" outline="0" fieldPosition="0">
        <references count="4">
          <reference field="0" count="1" selected="0">
            <x v="7"/>
          </reference>
          <reference field="1" count="1" selected="0">
            <x v="61"/>
          </reference>
          <reference field="7" count="1">
            <x v="6"/>
          </reference>
          <reference field="8" count="1" selected="0">
            <x v="14"/>
          </reference>
        </references>
      </pivotArea>
    </format>
    <format dxfId="1006">
      <pivotArea dataOnly="0" labelOnly="1" outline="0" fieldPosition="0">
        <references count="4">
          <reference field="0" count="1" selected="0">
            <x v="8"/>
          </reference>
          <reference field="1" count="1" selected="0">
            <x v="69"/>
          </reference>
          <reference field="7" count="1">
            <x v="6"/>
          </reference>
          <reference field="8" count="1" selected="0">
            <x v="14"/>
          </reference>
        </references>
      </pivotArea>
    </format>
    <format dxfId="1005">
      <pivotArea dataOnly="0" labelOnly="1" outline="0" fieldPosition="0">
        <references count="4">
          <reference field="0" count="1" selected="0">
            <x v="9"/>
          </reference>
          <reference field="1" count="1" selected="0">
            <x v="81"/>
          </reference>
          <reference field="7" count="1">
            <x v="6"/>
          </reference>
          <reference field="8" count="1" selected="0">
            <x v="13"/>
          </reference>
        </references>
      </pivotArea>
    </format>
    <format dxfId="1004">
      <pivotArea dataOnly="0" labelOnly="1" outline="0" fieldPosition="0">
        <references count="4">
          <reference field="0" count="1" selected="0">
            <x v="9"/>
          </reference>
          <reference field="1" count="1" selected="0">
            <x v="81"/>
          </reference>
          <reference field="7" count="1">
            <x v="6"/>
          </reference>
          <reference field="8" count="1" selected="0">
            <x v="14"/>
          </reference>
        </references>
      </pivotArea>
    </format>
    <format dxfId="1003">
      <pivotArea dataOnly="0" labelOnly="1" outline="0" fieldPosition="0">
        <references count="4">
          <reference field="0" count="1" selected="0">
            <x v="10"/>
          </reference>
          <reference field="1" count="1" selected="0">
            <x v="60"/>
          </reference>
          <reference field="7" count="1">
            <x v="6"/>
          </reference>
          <reference field="8" count="1" selected="0">
            <x v="14"/>
          </reference>
        </references>
      </pivotArea>
    </format>
    <format dxfId="1002">
      <pivotArea dataOnly="0" labelOnly="1" outline="0" fieldPosition="0">
        <references count="4">
          <reference field="0" count="1" selected="0">
            <x v="11"/>
          </reference>
          <reference field="1" count="1" selected="0">
            <x v="33"/>
          </reference>
          <reference field="7" count="1">
            <x v="7"/>
          </reference>
          <reference field="8" count="1" selected="0">
            <x v="14"/>
          </reference>
        </references>
      </pivotArea>
    </format>
    <format dxfId="1001">
      <pivotArea dataOnly="0" labelOnly="1" outline="0" fieldPosition="0">
        <references count="4">
          <reference field="0" count="1" selected="0">
            <x v="12"/>
          </reference>
          <reference field="1" count="1" selected="0">
            <x v="63"/>
          </reference>
          <reference field="7" count="1">
            <x v="6"/>
          </reference>
          <reference field="8" count="1" selected="0">
            <x v="0"/>
          </reference>
        </references>
      </pivotArea>
    </format>
    <format dxfId="1000">
      <pivotArea dataOnly="0" labelOnly="1" outline="0" fieldPosition="0">
        <references count="4">
          <reference field="0" count="1" selected="0">
            <x v="13"/>
          </reference>
          <reference field="1" count="1" selected="0">
            <x v="64"/>
          </reference>
          <reference field="7" count="1">
            <x v="6"/>
          </reference>
          <reference field="8" count="1" selected="0">
            <x v="12"/>
          </reference>
        </references>
      </pivotArea>
    </format>
    <format dxfId="999">
      <pivotArea dataOnly="0" labelOnly="1" outline="0" fieldPosition="0">
        <references count="4">
          <reference field="0" count="1" selected="0">
            <x v="14"/>
          </reference>
          <reference field="1" count="1" selected="0">
            <x v="90"/>
          </reference>
          <reference field="7" count="1">
            <x v="2"/>
          </reference>
          <reference field="8" count="1" selected="0">
            <x v="12"/>
          </reference>
        </references>
      </pivotArea>
    </format>
    <format dxfId="998">
      <pivotArea dataOnly="0" labelOnly="1" outline="0" fieldPosition="0">
        <references count="4">
          <reference field="0" count="1" selected="0">
            <x v="15"/>
          </reference>
          <reference field="1" count="1" selected="0">
            <x v="72"/>
          </reference>
          <reference field="7" count="1">
            <x v="6"/>
          </reference>
          <reference field="8" count="1" selected="0">
            <x v="0"/>
          </reference>
        </references>
      </pivotArea>
    </format>
    <format dxfId="997">
      <pivotArea dataOnly="0" labelOnly="1" outline="0" fieldPosition="0">
        <references count="4">
          <reference field="0" count="1" selected="0">
            <x v="16"/>
          </reference>
          <reference field="1" count="1" selected="0">
            <x v="42"/>
          </reference>
          <reference field="7" count="1">
            <x v="0"/>
          </reference>
          <reference field="8" count="1" selected="0">
            <x v="0"/>
          </reference>
        </references>
      </pivotArea>
    </format>
    <format dxfId="996">
      <pivotArea dataOnly="0" labelOnly="1" outline="0" fieldPosition="0">
        <references count="4">
          <reference field="0" count="1" selected="0">
            <x v="17"/>
          </reference>
          <reference field="1" count="1" selected="0">
            <x v="76"/>
          </reference>
          <reference field="7" count="1">
            <x v="6"/>
          </reference>
          <reference field="8" count="1" selected="0">
            <x v="12"/>
          </reference>
        </references>
      </pivotArea>
    </format>
    <format dxfId="995">
      <pivotArea dataOnly="0" labelOnly="1" outline="0" fieldPosition="0">
        <references count="4">
          <reference field="0" count="1" selected="0">
            <x v="18"/>
          </reference>
          <reference field="1" count="1" selected="0">
            <x v="75"/>
          </reference>
          <reference field="7" count="1">
            <x v="6"/>
          </reference>
          <reference field="8" count="1" selected="0">
            <x v="12"/>
          </reference>
        </references>
      </pivotArea>
    </format>
    <format dxfId="994">
      <pivotArea dataOnly="0" labelOnly="1" outline="0" fieldPosition="0">
        <references count="4">
          <reference field="0" count="1" selected="0">
            <x v="19"/>
          </reference>
          <reference field="1" count="1" selected="0">
            <x v="74"/>
          </reference>
          <reference field="7" count="1">
            <x v="6"/>
          </reference>
          <reference field="8" count="1" selected="0">
            <x v="12"/>
          </reference>
        </references>
      </pivotArea>
    </format>
    <format dxfId="993">
      <pivotArea dataOnly="0" labelOnly="1" outline="0" fieldPosition="0">
        <references count="4">
          <reference field="0" count="1" selected="0">
            <x v="20"/>
          </reference>
          <reference field="1" count="1" selected="0">
            <x v="77"/>
          </reference>
          <reference field="7" count="1">
            <x v="6"/>
          </reference>
          <reference field="8" count="1" selected="0">
            <x v="12"/>
          </reference>
        </references>
      </pivotArea>
    </format>
    <format dxfId="992">
      <pivotArea dataOnly="0" labelOnly="1" outline="0" fieldPosition="0">
        <references count="4">
          <reference field="0" count="1" selected="0">
            <x v="21"/>
          </reference>
          <reference field="1" count="1" selected="0">
            <x v="53"/>
          </reference>
          <reference field="7" count="1">
            <x v="3"/>
          </reference>
          <reference field="8" count="1" selected="0">
            <x v="8"/>
          </reference>
        </references>
      </pivotArea>
    </format>
    <format dxfId="991">
      <pivotArea dataOnly="0" labelOnly="1" outline="0" fieldPosition="0">
        <references count="4">
          <reference field="0" count="1" selected="0">
            <x v="22"/>
          </reference>
          <reference field="1" count="1" selected="0">
            <x v="8"/>
          </reference>
          <reference field="7" count="1">
            <x v="1"/>
          </reference>
          <reference field="8" count="1" selected="0">
            <x v="12"/>
          </reference>
        </references>
      </pivotArea>
    </format>
    <format dxfId="990">
      <pivotArea dataOnly="0" labelOnly="1" outline="0" fieldPosition="0">
        <references count="4">
          <reference field="0" count="1" selected="0">
            <x v="23"/>
          </reference>
          <reference field="1" count="1" selected="0">
            <x v="44"/>
          </reference>
          <reference field="7" count="1">
            <x v="1"/>
          </reference>
          <reference field="8" count="1" selected="0">
            <x v="12"/>
          </reference>
        </references>
      </pivotArea>
    </format>
    <format dxfId="989">
      <pivotArea dataOnly="0" labelOnly="1" outline="0" fieldPosition="0">
        <references count="4">
          <reference field="0" count="1" selected="0">
            <x v="24"/>
          </reference>
          <reference field="1" count="1" selected="0">
            <x v="43"/>
          </reference>
          <reference field="7" count="1">
            <x v="1"/>
          </reference>
          <reference field="8" count="1" selected="0">
            <x v="12"/>
          </reference>
        </references>
      </pivotArea>
    </format>
    <format dxfId="988">
      <pivotArea dataOnly="0" labelOnly="1" outline="0" fieldPosition="0">
        <references count="4">
          <reference field="0" count="1" selected="0">
            <x v="25"/>
          </reference>
          <reference field="1" count="1" selected="0">
            <x v="32"/>
          </reference>
          <reference field="7" count="1">
            <x v="0"/>
          </reference>
          <reference field="8" count="1" selected="0">
            <x v="0"/>
          </reference>
        </references>
      </pivotArea>
    </format>
    <format dxfId="987">
      <pivotArea dataOnly="0" labelOnly="1" outline="0" fieldPosition="0">
        <references count="4">
          <reference field="0" count="1" selected="0">
            <x v="25"/>
          </reference>
          <reference field="1" count="1" selected="0">
            <x v="32"/>
          </reference>
          <reference field="7" count="1">
            <x v="0"/>
          </reference>
          <reference field="8" count="1" selected="0">
            <x v="8"/>
          </reference>
        </references>
      </pivotArea>
    </format>
    <format dxfId="986">
      <pivotArea dataOnly="0" labelOnly="1" outline="0" fieldPosition="0">
        <references count="4">
          <reference field="0" count="1" selected="0">
            <x v="26"/>
          </reference>
          <reference field="1" count="1" selected="0">
            <x v="98"/>
          </reference>
          <reference field="7" count="1">
            <x v="5"/>
          </reference>
          <reference field="8" count="1" selected="0">
            <x v="0"/>
          </reference>
        </references>
      </pivotArea>
    </format>
    <format dxfId="985">
      <pivotArea dataOnly="0" labelOnly="1" outline="0" fieldPosition="0">
        <references count="4">
          <reference field="0" count="1" selected="0">
            <x v="27"/>
          </reference>
          <reference field="1" count="1" selected="0">
            <x v="39"/>
          </reference>
          <reference field="7" count="1">
            <x v="2"/>
          </reference>
          <reference field="8" count="1" selected="0">
            <x v="12"/>
          </reference>
        </references>
      </pivotArea>
    </format>
    <format dxfId="984">
      <pivotArea dataOnly="0" labelOnly="1" outline="0" fieldPosition="0">
        <references count="4">
          <reference field="0" count="1" selected="0">
            <x v="28"/>
          </reference>
          <reference field="1" count="1" selected="0">
            <x v="31"/>
          </reference>
          <reference field="7" count="1">
            <x v="6"/>
          </reference>
          <reference field="8" count="1" selected="0">
            <x v="12"/>
          </reference>
        </references>
      </pivotArea>
    </format>
    <format dxfId="983">
      <pivotArea dataOnly="0" labelOnly="1" outline="0" fieldPosition="0">
        <references count="4">
          <reference field="0" count="1" selected="0">
            <x v="29"/>
          </reference>
          <reference field="1" count="1" selected="0">
            <x v="40"/>
          </reference>
          <reference field="7" count="1">
            <x v="1"/>
          </reference>
          <reference field="8" count="1" selected="0">
            <x v="12"/>
          </reference>
        </references>
      </pivotArea>
    </format>
    <format dxfId="982">
      <pivotArea dataOnly="0" labelOnly="1" outline="0" fieldPosition="0">
        <references count="4">
          <reference field="0" count="1" selected="0">
            <x v="30"/>
          </reference>
          <reference field="1" count="1" selected="0">
            <x v="7"/>
          </reference>
          <reference field="7" count="1">
            <x v="3"/>
          </reference>
          <reference field="8" count="1" selected="0">
            <x v="0"/>
          </reference>
        </references>
      </pivotArea>
    </format>
    <format dxfId="981">
      <pivotArea dataOnly="0" labelOnly="1" outline="0" fieldPosition="0">
        <references count="4">
          <reference field="0" count="1" selected="0">
            <x v="31"/>
          </reference>
          <reference field="1" count="1" selected="0">
            <x v="87"/>
          </reference>
          <reference field="7" count="1">
            <x v="3"/>
          </reference>
          <reference field="8" count="1" selected="0">
            <x v="0"/>
          </reference>
        </references>
      </pivotArea>
    </format>
    <format dxfId="980">
      <pivotArea dataOnly="0" labelOnly="1" outline="0" fieldPosition="0">
        <references count="4">
          <reference field="0" count="1" selected="0">
            <x v="32"/>
          </reference>
          <reference field="1" count="1" selected="0">
            <x v="88"/>
          </reference>
          <reference field="7" count="1">
            <x v="3"/>
          </reference>
          <reference field="8" count="1" selected="0">
            <x v="0"/>
          </reference>
        </references>
      </pivotArea>
    </format>
    <format dxfId="979">
      <pivotArea dataOnly="0" labelOnly="1" outline="0" fieldPosition="0">
        <references count="4">
          <reference field="0" count="1" selected="0">
            <x v="33"/>
          </reference>
          <reference field="1" count="1" selected="0">
            <x v="86"/>
          </reference>
          <reference field="7" count="1">
            <x v="3"/>
          </reference>
          <reference field="8" count="1" selected="0">
            <x v="0"/>
          </reference>
        </references>
      </pivotArea>
    </format>
    <format dxfId="978">
      <pivotArea dataOnly="0" labelOnly="1" outline="0" fieldPosition="0">
        <references count="4">
          <reference field="0" count="1" selected="0">
            <x v="34"/>
          </reference>
          <reference field="1" count="1" selected="0">
            <x v="27"/>
          </reference>
          <reference field="7" count="1">
            <x v="3"/>
          </reference>
          <reference field="8" count="1" selected="0">
            <x v="10"/>
          </reference>
        </references>
      </pivotArea>
    </format>
    <format dxfId="977">
      <pivotArea dataOnly="0" labelOnly="1" outline="0" fieldPosition="0">
        <references count="4">
          <reference field="0" count="1" selected="0">
            <x v="35"/>
          </reference>
          <reference field="1" count="1" selected="0">
            <x v="89"/>
          </reference>
          <reference field="7" count="1">
            <x v="3"/>
          </reference>
          <reference field="8" count="1" selected="0">
            <x v="0"/>
          </reference>
        </references>
      </pivotArea>
    </format>
    <format dxfId="976">
      <pivotArea dataOnly="0" labelOnly="1" outline="0" fieldPosition="0">
        <references count="4">
          <reference field="0" count="1" selected="0">
            <x v="36"/>
          </reference>
          <reference field="1" count="1" selected="0">
            <x v="34"/>
          </reference>
          <reference field="7" count="1">
            <x v="3"/>
          </reference>
          <reference field="8" count="1" selected="0">
            <x v="0"/>
          </reference>
        </references>
      </pivotArea>
    </format>
    <format dxfId="975">
      <pivotArea dataOnly="0" labelOnly="1" outline="0" fieldPosition="0">
        <references count="4">
          <reference field="0" count="1" selected="0">
            <x v="37"/>
          </reference>
          <reference field="1" count="1" selected="0">
            <x v="35"/>
          </reference>
          <reference field="7" count="1">
            <x v="3"/>
          </reference>
          <reference field="8" count="1" selected="0">
            <x v="0"/>
          </reference>
        </references>
      </pivotArea>
    </format>
    <format dxfId="974">
      <pivotArea dataOnly="0" labelOnly="1" outline="0" fieldPosition="0">
        <references count="4">
          <reference field="0" count="1" selected="0">
            <x v="38"/>
          </reference>
          <reference field="1" count="1" selected="0">
            <x v="38"/>
          </reference>
          <reference field="7" count="1">
            <x v="0"/>
          </reference>
          <reference field="8" count="1" selected="0">
            <x v="0"/>
          </reference>
        </references>
      </pivotArea>
    </format>
    <format dxfId="973">
      <pivotArea dataOnly="0" labelOnly="1" outline="0" fieldPosition="0">
        <references count="4">
          <reference field="0" count="1" selected="0">
            <x v="39"/>
          </reference>
          <reference field="1" count="1" selected="0">
            <x v="36"/>
          </reference>
          <reference field="7" count="1">
            <x v="0"/>
          </reference>
          <reference field="8" count="1" selected="0">
            <x v="0"/>
          </reference>
        </references>
      </pivotArea>
    </format>
    <format dxfId="972">
      <pivotArea dataOnly="0" labelOnly="1" outline="0" fieldPosition="0">
        <references count="4">
          <reference field="0" count="1" selected="0">
            <x v="40"/>
          </reference>
          <reference field="1" count="1" selected="0">
            <x v="37"/>
          </reference>
          <reference field="7" count="1">
            <x v="0"/>
          </reference>
          <reference field="8" count="1" selected="0">
            <x v="0"/>
          </reference>
        </references>
      </pivotArea>
    </format>
    <format dxfId="971">
      <pivotArea dataOnly="0" labelOnly="1" outline="0" fieldPosition="0">
        <references count="4">
          <reference field="0" count="1" selected="0">
            <x v="41"/>
          </reference>
          <reference field="1" count="1" selected="0">
            <x v="92"/>
          </reference>
          <reference field="7" count="1">
            <x v="5"/>
          </reference>
          <reference field="8" count="1" selected="0">
            <x v="0"/>
          </reference>
        </references>
      </pivotArea>
    </format>
    <format dxfId="970">
      <pivotArea dataOnly="0" labelOnly="1" outline="0" fieldPosition="0">
        <references count="4">
          <reference field="0" count="1" selected="0">
            <x v="41"/>
          </reference>
          <reference field="1" count="1" selected="0">
            <x v="92"/>
          </reference>
          <reference field="7" count="1">
            <x v="5"/>
          </reference>
          <reference field="8" count="1" selected="0">
            <x v="12"/>
          </reference>
        </references>
      </pivotArea>
    </format>
    <format dxfId="969">
      <pivotArea dataOnly="0" labelOnly="1" outline="0" fieldPosition="0">
        <references count="4">
          <reference field="0" count="1" selected="0">
            <x v="42"/>
          </reference>
          <reference field="1" count="1" selected="0">
            <x v="10"/>
          </reference>
          <reference field="7" count="1">
            <x v="5"/>
          </reference>
          <reference field="8" count="1" selected="0">
            <x v="12"/>
          </reference>
        </references>
      </pivotArea>
    </format>
    <format dxfId="968">
      <pivotArea dataOnly="0" labelOnly="1" outline="0" fieldPosition="0">
        <references count="4">
          <reference field="0" count="1" selected="0">
            <x v="43"/>
          </reference>
          <reference field="1" count="1" selected="0">
            <x v="5"/>
          </reference>
          <reference field="7" count="1">
            <x v="5"/>
          </reference>
          <reference field="8" count="1" selected="0">
            <x v="0"/>
          </reference>
        </references>
      </pivotArea>
    </format>
    <format dxfId="967">
      <pivotArea dataOnly="0" labelOnly="1" outline="0" fieldPosition="0">
        <references count="4">
          <reference field="0" count="1" selected="0">
            <x v="43"/>
          </reference>
          <reference field="1" count="1" selected="0">
            <x v="5"/>
          </reference>
          <reference field="7" count="1">
            <x v="5"/>
          </reference>
          <reference field="8" count="1" selected="0">
            <x v="11"/>
          </reference>
        </references>
      </pivotArea>
    </format>
    <format dxfId="966">
      <pivotArea dataOnly="0" labelOnly="1" outline="0" fieldPosition="0">
        <references count="4">
          <reference field="0" count="1" selected="0">
            <x v="43"/>
          </reference>
          <reference field="1" count="1" selected="0">
            <x v="5"/>
          </reference>
          <reference field="7" count="1">
            <x v="5"/>
          </reference>
          <reference field="8" count="1" selected="0">
            <x v="12"/>
          </reference>
        </references>
      </pivotArea>
    </format>
    <format dxfId="965">
      <pivotArea dataOnly="0" labelOnly="1" outline="0" fieldPosition="0">
        <references count="4">
          <reference field="0" count="1" selected="0">
            <x v="44"/>
          </reference>
          <reference field="1" count="1" selected="0">
            <x v="94"/>
          </reference>
          <reference field="7" count="1">
            <x v="8"/>
          </reference>
          <reference field="8" count="1" selected="0">
            <x v="12"/>
          </reference>
        </references>
      </pivotArea>
    </format>
    <format dxfId="964">
      <pivotArea dataOnly="0" labelOnly="1" outline="0" fieldPosition="0">
        <references count="4">
          <reference field="0" count="1" selected="0">
            <x v="45"/>
          </reference>
          <reference field="1" count="1" selected="0">
            <x v="91"/>
          </reference>
          <reference field="7" count="1">
            <x v="5"/>
          </reference>
          <reference field="8" count="1" selected="0">
            <x v="0"/>
          </reference>
        </references>
      </pivotArea>
    </format>
    <format dxfId="963">
      <pivotArea dataOnly="0" labelOnly="1" outline="0" fieldPosition="0">
        <references count="4">
          <reference field="0" count="1" selected="0">
            <x v="46"/>
          </reference>
          <reference field="1" count="1" selected="0">
            <x v="6"/>
          </reference>
          <reference field="7" count="1">
            <x v="1"/>
          </reference>
          <reference field="8" count="1" selected="0">
            <x v="12"/>
          </reference>
        </references>
      </pivotArea>
    </format>
    <format dxfId="962">
      <pivotArea dataOnly="0" labelOnly="1" outline="0" fieldPosition="0">
        <references count="4">
          <reference field="0" count="1" selected="0">
            <x v="47"/>
          </reference>
          <reference field="1" count="1" selected="0">
            <x v="0"/>
          </reference>
          <reference field="7" count="1">
            <x v="3"/>
          </reference>
          <reference field="8" count="1" selected="0">
            <x v="0"/>
          </reference>
        </references>
      </pivotArea>
    </format>
    <format dxfId="961">
      <pivotArea dataOnly="0" labelOnly="1" outline="0" fieldPosition="0">
        <references count="4">
          <reference field="0" count="1" selected="0">
            <x v="48"/>
          </reference>
          <reference field="1" count="1" selected="0">
            <x v="47"/>
          </reference>
          <reference field="7" count="1">
            <x v="4"/>
          </reference>
          <reference field="8" count="1" selected="0">
            <x v="0"/>
          </reference>
        </references>
      </pivotArea>
    </format>
    <format dxfId="960">
      <pivotArea dataOnly="0" labelOnly="1" outline="0" fieldPosition="0">
        <references count="4">
          <reference field="0" count="1" selected="0">
            <x v="49"/>
          </reference>
          <reference field="1" count="1" selected="0">
            <x v="46"/>
          </reference>
          <reference field="7" count="1">
            <x v="4"/>
          </reference>
          <reference field="8" count="1" selected="0">
            <x v="0"/>
          </reference>
        </references>
      </pivotArea>
    </format>
    <format dxfId="959">
      <pivotArea dataOnly="0" labelOnly="1" outline="0" fieldPosition="0">
        <references count="4">
          <reference field="0" count="1" selected="0">
            <x v="50"/>
          </reference>
          <reference field="1" count="1" selected="0">
            <x v="48"/>
          </reference>
          <reference field="7" count="1">
            <x v="4"/>
          </reference>
          <reference field="8" count="1" selected="0">
            <x v="12"/>
          </reference>
        </references>
      </pivotArea>
    </format>
    <format dxfId="958">
      <pivotArea dataOnly="0" labelOnly="1" outline="0" fieldPosition="0">
        <references count="4">
          <reference field="0" count="1" selected="0">
            <x v="51"/>
          </reference>
          <reference field="1" count="1" selected="0">
            <x v="97"/>
          </reference>
          <reference field="7" count="1">
            <x v="4"/>
          </reference>
          <reference field="8" count="1" selected="0">
            <x v="0"/>
          </reference>
        </references>
      </pivotArea>
    </format>
    <format dxfId="957">
      <pivotArea dataOnly="0" labelOnly="1" outline="0" fieldPosition="0">
        <references count="4">
          <reference field="0" count="1" selected="0">
            <x v="52"/>
          </reference>
          <reference field="1" count="1" selected="0">
            <x v="12"/>
          </reference>
          <reference field="7" count="1">
            <x v="4"/>
          </reference>
          <reference field="8" count="1" selected="0">
            <x v="12"/>
          </reference>
        </references>
      </pivotArea>
    </format>
    <format dxfId="956">
      <pivotArea dataOnly="0" labelOnly="1" outline="0" fieldPosition="0">
        <references count="4">
          <reference field="0" count="1" selected="0">
            <x v="53"/>
          </reference>
          <reference field="1" count="1" selected="0">
            <x v="85"/>
          </reference>
          <reference field="7" count="1">
            <x v="4"/>
          </reference>
          <reference field="8" count="1" selected="0">
            <x v="12"/>
          </reference>
        </references>
      </pivotArea>
    </format>
    <format dxfId="955">
      <pivotArea dataOnly="0" labelOnly="1" outline="0" fieldPosition="0">
        <references count="4">
          <reference field="0" count="1" selected="0">
            <x v="54"/>
          </reference>
          <reference field="1" count="1" selected="0">
            <x v="13"/>
          </reference>
          <reference field="7" count="1">
            <x v="4"/>
          </reference>
          <reference field="8" count="1" selected="0">
            <x v="12"/>
          </reference>
        </references>
      </pivotArea>
    </format>
    <format dxfId="954">
      <pivotArea dataOnly="0" labelOnly="1" outline="0" fieldPosition="0">
        <references count="4">
          <reference field="0" count="1" selected="0">
            <x v="55"/>
          </reference>
          <reference field="1" count="1" selected="0">
            <x v="73"/>
          </reference>
          <reference field="7" count="1">
            <x v="6"/>
          </reference>
          <reference field="8" count="1" selected="0">
            <x v="12"/>
          </reference>
        </references>
      </pivotArea>
    </format>
    <format dxfId="953">
      <pivotArea dataOnly="0" labelOnly="1" outline="0" fieldPosition="0">
        <references count="4">
          <reference field="0" count="1" selected="0">
            <x v="56"/>
          </reference>
          <reference field="1" count="1" selected="0">
            <x v="30"/>
          </reference>
          <reference field="7" count="1">
            <x v="5"/>
          </reference>
          <reference field="8" count="1" selected="0">
            <x v="15"/>
          </reference>
        </references>
      </pivotArea>
    </format>
    <format dxfId="952">
      <pivotArea dataOnly="0" labelOnly="1" outline="0" fieldPosition="0">
        <references count="4">
          <reference field="0" count="1" selected="0">
            <x v="57"/>
          </reference>
          <reference field="1" count="1" selected="0">
            <x v="50"/>
          </reference>
          <reference field="7" count="1">
            <x v="0"/>
          </reference>
          <reference field="8" count="1" selected="0">
            <x v="15"/>
          </reference>
        </references>
      </pivotArea>
    </format>
    <format dxfId="951">
      <pivotArea dataOnly="0" labelOnly="1" outline="0" fieldPosition="0">
        <references count="4">
          <reference field="0" count="1" selected="0">
            <x v="58"/>
          </reference>
          <reference field="1" count="1" selected="0">
            <x v="52"/>
          </reference>
          <reference field="7" count="1">
            <x v="5"/>
          </reference>
          <reference field="8" count="1" selected="0">
            <x v="15"/>
          </reference>
        </references>
      </pivotArea>
    </format>
    <format dxfId="950">
      <pivotArea dataOnly="0" labelOnly="1" outline="0" fieldPosition="0">
        <references count="4">
          <reference field="0" count="1" selected="0">
            <x v="59"/>
          </reference>
          <reference field="1" count="1" selected="0">
            <x v="2"/>
          </reference>
          <reference field="7" count="1">
            <x v="7"/>
          </reference>
          <reference field="8" count="1" selected="0">
            <x v="5"/>
          </reference>
        </references>
      </pivotArea>
    </format>
    <format dxfId="949">
      <pivotArea dataOnly="0" labelOnly="1" outline="0" fieldPosition="0">
        <references count="4">
          <reference field="0" count="1" selected="0">
            <x v="59"/>
          </reference>
          <reference field="1" count="1" selected="0">
            <x v="2"/>
          </reference>
          <reference field="7" count="1">
            <x v="7"/>
          </reference>
          <reference field="8" count="1" selected="0">
            <x v="14"/>
          </reference>
        </references>
      </pivotArea>
    </format>
    <format dxfId="948">
      <pivotArea dataOnly="0" labelOnly="1" outline="0" fieldPosition="0">
        <references count="4">
          <reference field="0" count="1" selected="0">
            <x v="59"/>
          </reference>
          <reference field="1" count="1" selected="0">
            <x v="2"/>
          </reference>
          <reference field="7" count="1">
            <x v="7"/>
          </reference>
          <reference field="8" count="1" selected="0">
            <x v="16"/>
          </reference>
        </references>
      </pivotArea>
    </format>
    <format dxfId="947">
      <pivotArea dataOnly="0" labelOnly="1" outline="0" fieldPosition="0">
        <references count="4">
          <reference field="0" count="1" selected="0">
            <x v="60"/>
          </reference>
          <reference field="1" count="1" selected="0">
            <x v="41"/>
          </reference>
          <reference field="7" count="1">
            <x v="3"/>
          </reference>
          <reference field="8" count="1" selected="0">
            <x v="12"/>
          </reference>
        </references>
      </pivotArea>
    </format>
    <format dxfId="946">
      <pivotArea dataOnly="0" labelOnly="1" outline="0" fieldPosition="0">
        <references count="4">
          <reference field="0" count="1" selected="0">
            <x v="60"/>
          </reference>
          <reference field="1" count="1" selected="0">
            <x v="41"/>
          </reference>
          <reference field="7" count="1">
            <x v="3"/>
          </reference>
          <reference field="8" count="1" selected="0">
            <x v="16"/>
          </reference>
        </references>
      </pivotArea>
    </format>
    <format dxfId="945">
      <pivotArea dataOnly="0" labelOnly="1" outline="0" fieldPosition="0">
        <references count="4">
          <reference field="0" count="1" selected="0">
            <x v="61"/>
          </reference>
          <reference field="1" count="1" selected="0">
            <x v="29"/>
          </reference>
          <reference field="7" count="1">
            <x v="6"/>
          </reference>
          <reference field="8" count="1" selected="0">
            <x v="6"/>
          </reference>
        </references>
      </pivotArea>
    </format>
    <format dxfId="944">
      <pivotArea dataOnly="0" labelOnly="1" outline="0" fieldPosition="0">
        <references count="4">
          <reference field="0" count="1" selected="0">
            <x v="62"/>
          </reference>
          <reference field="1" count="1" selected="0">
            <x v="84"/>
          </reference>
          <reference field="7" count="1">
            <x v="8"/>
          </reference>
          <reference field="8" count="1" selected="0">
            <x v="1"/>
          </reference>
        </references>
      </pivotArea>
    </format>
    <format dxfId="943">
      <pivotArea dataOnly="0" labelOnly="1" outline="0" fieldPosition="0">
        <references count="4">
          <reference field="0" count="1" selected="0">
            <x v="63"/>
          </reference>
          <reference field="1" count="1" selected="0">
            <x v="65"/>
          </reference>
          <reference field="7" count="1">
            <x v="6"/>
          </reference>
          <reference field="8" count="1" selected="0">
            <x v="1"/>
          </reference>
        </references>
      </pivotArea>
    </format>
    <format dxfId="942">
      <pivotArea dataOnly="0" labelOnly="1" outline="0" fieldPosition="0">
        <references count="4">
          <reference field="0" count="1" selected="0">
            <x v="64"/>
          </reference>
          <reference field="1" count="1" selected="0">
            <x v="95"/>
          </reference>
          <reference field="7" count="1">
            <x v="3"/>
          </reference>
          <reference field="8" count="1" selected="0">
            <x v="9"/>
          </reference>
        </references>
      </pivotArea>
    </format>
    <format dxfId="941">
      <pivotArea dataOnly="0" labelOnly="1" outline="0" fieldPosition="0">
        <references count="4">
          <reference field="0" count="1" selected="0">
            <x v="65"/>
          </reference>
          <reference field="1" count="1" selected="0">
            <x v="3"/>
          </reference>
          <reference field="7" count="1">
            <x v="7"/>
          </reference>
          <reference field="8" count="1" selected="0">
            <x v="3"/>
          </reference>
        </references>
      </pivotArea>
    </format>
    <format dxfId="940">
      <pivotArea dataOnly="0" labelOnly="1" outline="0" fieldPosition="0">
        <references count="4">
          <reference field="0" count="1" selected="0">
            <x v="66"/>
          </reference>
          <reference field="1" count="1" selected="0">
            <x v="1"/>
          </reference>
          <reference field="7" count="1">
            <x v="0"/>
          </reference>
          <reference field="8" count="1" selected="0">
            <x v="2"/>
          </reference>
        </references>
      </pivotArea>
    </format>
    <format dxfId="939">
      <pivotArea dataOnly="0" labelOnly="1" outline="0" fieldPosition="0">
        <references count="4">
          <reference field="0" count="1" selected="0">
            <x v="67"/>
          </reference>
          <reference field="1" count="1" selected="0">
            <x v="96"/>
          </reference>
          <reference field="7" count="1">
            <x v="1"/>
          </reference>
          <reference field="8" count="1" selected="0">
            <x v="7"/>
          </reference>
        </references>
      </pivotArea>
    </format>
    <format dxfId="938">
      <pivotArea dataOnly="0" labelOnly="1" outline="0" fieldPosition="0">
        <references count="4">
          <reference field="0" count="1" selected="0">
            <x v="68"/>
          </reference>
          <reference field="1" count="1" selected="0">
            <x v="9"/>
          </reference>
          <reference field="7" count="1">
            <x v="5"/>
          </reference>
          <reference field="8" count="1" selected="0">
            <x v="9"/>
          </reference>
        </references>
      </pivotArea>
    </format>
    <format dxfId="937">
      <pivotArea dataOnly="0" labelOnly="1" outline="0" fieldPosition="0">
        <references count="4">
          <reference field="0" count="1" selected="0">
            <x v="69"/>
          </reference>
          <reference field="1" count="1" selected="0">
            <x v="4"/>
          </reference>
          <reference field="7" count="1">
            <x v="5"/>
          </reference>
          <reference field="8" count="1" selected="0">
            <x v="3"/>
          </reference>
        </references>
      </pivotArea>
    </format>
    <format dxfId="936">
      <pivotArea dataOnly="0" labelOnly="1" outline="0" fieldPosition="0">
        <references count="4">
          <reference field="0" count="1" selected="0">
            <x v="70"/>
          </reference>
          <reference field="1" count="1" selected="0">
            <x v="51"/>
          </reference>
          <reference field="7" count="1">
            <x v="0"/>
          </reference>
          <reference field="8" count="1" selected="0">
            <x v="1"/>
          </reference>
        </references>
      </pivotArea>
    </format>
    <format dxfId="935">
      <pivotArea dataOnly="0" labelOnly="1" outline="0" fieldPosition="0">
        <references count="4">
          <reference field="0" count="1" selected="0">
            <x v="70"/>
          </reference>
          <reference field="1" count="1" selected="0">
            <x v="51"/>
          </reference>
          <reference field="7" count="1">
            <x v="0"/>
          </reference>
          <reference field="8" count="1" selected="0">
            <x v="12"/>
          </reference>
        </references>
      </pivotArea>
    </format>
    <format dxfId="934">
      <pivotArea dataOnly="0" labelOnly="1" outline="0" fieldPosition="0">
        <references count="4">
          <reference field="0" count="1" selected="0">
            <x v="71"/>
          </reference>
          <reference field="1" count="1" selected="0">
            <x v="54"/>
          </reference>
          <reference field="7" count="1">
            <x v="8"/>
          </reference>
          <reference field="8" count="1" selected="0">
            <x v="17"/>
          </reference>
        </references>
      </pivotArea>
    </format>
    <format dxfId="933">
      <pivotArea dataOnly="0" labelOnly="1" outline="0" fieldPosition="0">
        <references count="4">
          <reference field="0" count="1" selected="0">
            <x v="72"/>
          </reference>
          <reference field="1" count="1" selected="0">
            <x v="93"/>
          </reference>
          <reference field="7" count="1">
            <x v="8"/>
          </reference>
          <reference field="8" count="1" selected="0">
            <x v="16"/>
          </reference>
        </references>
      </pivotArea>
    </format>
    <format dxfId="932">
      <pivotArea dataOnly="0" labelOnly="1" outline="0" fieldPosition="0">
        <references count="4">
          <reference field="0" count="1" selected="0">
            <x v="73"/>
          </reference>
          <reference field="1" count="1" selected="0">
            <x v="83"/>
          </reference>
          <reference field="7" count="1">
            <x v="7"/>
          </reference>
          <reference field="8" count="1" selected="0">
            <x v="7"/>
          </reference>
        </references>
      </pivotArea>
    </format>
    <format dxfId="931">
      <pivotArea dataOnly="0" labelOnly="1" outline="0" fieldPosition="0">
        <references count="4">
          <reference field="0" count="1" selected="0">
            <x v="74"/>
          </reference>
          <reference field="1" count="1" selected="0">
            <x v="11"/>
          </reference>
          <reference field="7" count="1">
            <x v="0"/>
          </reference>
          <reference field="8" count="1" selected="0">
            <x v="17"/>
          </reference>
        </references>
      </pivotArea>
    </format>
    <format dxfId="930">
      <pivotArea dataOnly="0" labelOnly="1" outline="0" fieldPosition="0">
        <references count="4">
          <reference field="0" count="1" selected="0">
            <x v="75"/>
          </reference>
          <reference field="1" count="1" selected="0">
            <x v="15"/>
          </reference>
          <reference field="7" count="1">
            <x v="7"/>
          </reference>
          <reference field="8" count="1" selected="0">
            <x v="17"/>
          </reference>
        </references>
      </pivotArea>
    </format>
    <format dxfId="929">
      <pivotArea dataOnly="0" labelOnly="1" outline="0" fieldPosition="0">
        <references count="4">
          <reference field="0" count="1" selected="0">
            <x v="76"/>
          </reference>
          <reference field="1" count="1" selected="0">
            <x v="21"/>
          </reference>
          <reference field="7" count="1">
            <x v="7"/>
          </reference>
          <reference field="8" count="1" selected="0">
            <x v="17"/>
          </reference>
        </references>
      </pivotArea>
    </format>
    <format dxfId="928">
      <pivotArea dataOnly="0" labelOnly="1" outline="0" fieldPosition="0">
        <references count="4">
          <reference field="0" count="1" selected="0">
            <x v="77"/>
          </reference>
          <reference field="1" count="1" selected="0">
            <x v="19"/>
          </reference>
          <reference field="7" count="1">
            <x v="7"/>
          </reference>
          <reference field="8" count="1" selected="0">
            <x v="17"/>
          </reference>
        </references>
      </pivotArea>
    </format>
    <format dxfId="927">
      <pivotArea dataOnly="0" labelOnly="1" outline="0" fieldPosition="0">
        <references count="4">
          <reference field="0" count="1" selected="0">
            <x v="78"/>
          </reference>
          <reference field="1" count="1" selected="0">
            <x v="14"/>
          </reference>
          <reference field="7" count="1">
            <x v="7"/>
          </reference>
          <reference field="8" count="1" selected="0">
            <x v="17"/>
          </reference>
        </references>
      </pivotArea>
    </format>
    <format dxfId="926">
      <pivotArea dataOnly="0" labelOnly="1" outline="0" fieldPosition="0">
        <references count="4">
          <reference field="0" count="1" selected="0">
            <x v="79"/>
          </reference>
          <reference field="1" count="1" selected="0">
            <x v="17"/>
          </reference>
          <reference field="7" count="1">
            <x v="7"/>
          </reference>
          <reference field="8" count="1" selected="0">
            <x v="17"/>
          </reference>
        </references>
      </pivotArea>
    </format>
    <format dxfId="925">
      <pivotArea dataOnly="0" labelOnly="1" outline="0" fieldPosition="0">
        <references count="4">
          <reference field="0" count="1" selected="0">
            <x v="80"/>
          </reference>
          <reference field="1" count="1" selected="0">
            <x v="16"/>
          </reference>
          <reference field="7" count="1">
            <x v="7"/>
          </reference>
          <reference field="8" count="1" selected="0">
            <x v="17"/>
          </reference>
        </references>
      </pivotArea>
    </format>
    <format dxfId="924">
      <pivotArea dataOnly="0" labelOnly="1" outline="0" fieldPosition="0">
        <references count="4">
          <reference field="0" count="1" selected="0">
            <x v="81"/>
          </reference>
          <reference field="1" count="1" selected="0">
            <x v="18"/>
          </reference>
          <reference field="7" count="1">
            <x v="7"/>
          </reference>
          <reference field="8" count="1" selected="0">
            <x v="17"/>
          </reference>
        </references>
      </pivotArea>
    </format>
    <format dxfId="923">
      <pivotArea dataOnly="0" labelOnly="1" outline="0" fieldPosition="0">
        <references count="4">
          <reference field="0" count="1" selected="0">
            <x v="82"/>
          </reference>
          <reference field="1" count="1" selected="0">
            <x v="20"/>
          </reference>
          <reference field="7" count="1">
            <x v="7"/>
          </reference>
          <reference field="8" count="1" selected="0">
            <x v="17"/>
          </reference>
        </references>
      </pivotArea>
    </format>
    <format dxfId="922">
      <pivotArea dataOnly="0" labelOnly="1" outline="0" fieldPosition="0">
        <references count="4">
          <reference field="0" count="1" selected="0">
            <x v="83"/>
          </reference>
          <reference field="1" count="1" selected="0">
            <x v="22"/>
          </reference>
          <reference field="7" count="1">
            <x v="7"/>
          </reference>
          <reference field="8" count="1" selected="0">
            <x v="17"/>
          </reference>
        </references>
      </pivotArea>
    </format>
    <format dxfId="921">
      <pivotArea dataOnly="0" labelOnly="1" outline="0" fieldPosition="0">
        <references count="4">
          <reference field="0" count="1" selected="0">
            <x v="84"/>
          </reference>
          <reference field="1" count="1" selected="0">
            <x v="23"/>
          </reference>
          <reference field="7" count="1">
            <x v="7"/>
          </reference>
          <reference field="8" count="1" selected="0">
            <x v="17"/>
          </reference>
        </references>
      </pivotArea>
    </format>
    <format dxfId="920">
      <pivotArea dataOnly="0" labelOnly="1" outline="0" fieldPosition="0">
        <references count="4">
          <reference field="0" count="1" selected="0">
            <x v="85"/>
          </reference>
          <reference field="1" count="1" selected="0">
            <x v="24"/>
          </reference>
          <reference field="7" count="1">
            <x v="7"/>
          </reference>
          <reference field="8" count="1" selected="0">
            <x v="17"/>
          </reference>
        </references>
      </pivotArea>
    </format>
    <format dxfId="919">
      <pivotArea dataOnly="0" labelOnly="1" outline="0" fieldPosition="0">
        <references count="4">
          <reference field="0" count="1" selected="0">
            <x v="86"/>
          </reference>
          <reference field="1" count="1" selected="0">
            <x v="25"/>
          </reference>
          <reference field="7" count="1">
            <x v="7"/>
          </reference>
          <reference field="8" count="1" selected="0">
            <x v="17"/>
          </reference>
        </references>
      </pivotArea>
    </format>
    <format dxfId="918">
      <pivotArea dataOnly="0" labelOnly="1" outline="0" fieldPosition="0">
        <references count="4">
          <reference field="0" count="1" selected="0">
            <x v="87"/>
          </reference>
          <reference field="1" count="1" selected="0">
            <x v="26"/>
          </reference>
          <reference field="7" count="1">
            <x v="7"/>
          </reference>
          <reference field="8" count="1" selected="0">
            <x v="17"/>
          </reference>
        </references>
      </pivotArea>
    </format>
    <format dxfId="917">
      <pivotArea dataOnly="0" labelOnly="1" outline="0" fieldPosition="0">
        <references count="4">
          <reference field="0" count="1" selected="0">
            <x v="88"/>
          </reference>
          <reference field="1" count="1" selected="0">
            <x v="28"/>
          </reference>
          <reference field="7" count="1">
            <x v="7"/>
          </reference>
          <reference field="8" count="1" selected="0">
            <x v="17"/>
          </reference>
        </references>
      </pivotArea>
    </format>
    <format dxfId="916">
      <pivotArea dataOnly="0" labelOnly="1" outline="0" fieldPosition="0">
        <references count="4">
          <reference field="0" count="1" selected="0">
            <x v="89"/>
          </reference>
          <reference field="1" count="1" selected="0">
            <x v="45"/>
          </reference>
          <reference field="7" count="1">
            <x v="4"/>
          </reference>
          <reference field="8" count="1" selected="0">
            <x v="16"/>
          </reference>
        </references>
      </pivotArea>
    </format>
    <format dxfId="915">
      <pivotArea dataOnly="0" labelOnly="1" outline="0" fieldPosition="0">
        <references count="4">
          <reference field="0" count="1" selected="0">
            <x v="90"/>
          </reference>
          <reference field="1" count="1" selected="0">
            <x v="49"/>
          </reference>
          <reference field="7" count="1">
            <x v="2"/>
          </reference>
          <reference field="8" count="1" selected="0">
            <x v="12"/>
          </reference>
        </references>
      </pivotArea>
    </format>
    <format dxfId="914">
      <pivotArea dataOnly="0" labelOnly="1" outline="0" fieldPosition="0">
        <references count="4">
          <reference field="0" count="1" selected="0">
            <x v="91"/>
          </reference>
          <reference field="1" count="1" selected="0">
            <x v="80"/>
          </reference>
          <reference field="7" count="1">
            <x v="6"/>
          </reference>
          <reference field="8" count="1" selected="0">
            <x v="12"/>
          </reference>
        </references>
      </pivotArea>
    </format>
    <format dxfId="913">
      <pivotArea dataOnly="0" labelOnly="1" outline="0" fieldPosition="0">
        <references count="4">
          <reference field="0" count="1" selected="0">
            <x v="92"/>
          </reference>
          <reference field="1" count="1" selected="0">
            <x v="55"/>
          </reference>
          <reference field="7" count="1">
            <x v="6"/>
          </reference>
          <reference field="8" count="1" selected="0">
            <x v="12"/>
          </reference>
        </references>
      </pivotArea>
    </format>
    <format dxfId="912">
      <pivotArea dataOnly="0" labelOnly="1" outline="0" fieldPosition="0">
        <references count="4">
          <reference field="0" count="1" selected="0">
            <x v="93"/>
          </reference>
          <reference field="1" count="1" selected="0">
            <x v="70"/>
          </reference>
          <reference field="7" count="1">
            <x v="6"/>
          </reference>
          <reference field="8" count="1" selected="0">
            <x v="12"/>
          </reference>
        </references>
      </pivotArea>
    </format>
    <format dxfId="911">
      <pivotArea dataOnly="0" labelOnly="1" outline="0" fieldPosition="0">
        <references count="4">
          <reference field="0" count="1" selected="0">
            <x v="94"/>
          </reference>
          <reference field="1" count="1" selected="0">
            <x v="58"/>
          </reference>
          <reference field="7" count="1">
            <x v="6"/>
          </reference>
          <reference field="8" count="1" selected="0">
            <x v="12"/>
          </reference>
        </references>
      </pivotArea>
    </format>
    <format dxfId="910">
      <pivotArea dataOnly="0" labelOnly="1" outline="0" fieldPosition="0">
        <references count="4">
          <reference field="0" count="1" selected="0">
            <x v="95"/>
          </reference>
          <reference field="1" count="1" selected="0">
            <x v="78"/>
          </reference>
          <reference field="7" count="1">
            <x v="6"/>
          </reference>
          <reference field="8" count="1" selected="0">
            <x v="12"/>
          </reference>
        </references>
      </pivotArea>
    </format>
    <format dxfId="909">
      <pivotArea dataOnly="0" labelOnly="1" outline="0" fieldPosition="0">
        <references count="4">
          <reference field="0" count="1" selected="0">
            <x v="96"/>
          </reference>
          <reference field="1" count="1" selected="0">
            <x v="62"/>
          </reference>
          <reference field="7" count="1">
            <x v="6"/>
          </reference>
          <reference field="8" count="1" selected="0">
            <x v="12"/>
          </reference>
        </references>
      </pivotArea>
    </format>
    <format dxfId="908">
      <pivotArea dataOnly="0" labelOnly="1" outline="0" fieldPosition="0">
        <references count="4">
          <reference field="0" count="1" selected="0">
            <x v="97"/>
          </reference>
          <reference field="1" count="1" selected="0">
            <x v="56"/>
          </reference>
          <reference field="7" count="1">
            <x v="6"/>
          </reference>
          <reference field="8" count="1" selected="0">
            <x v="13"/>
          </reference>
        </references>
      </pivotArea>
    </format>
    <format dxfId="907">
      <pivotArea dataOnly="0" labelOnly="1" outline="0" fieldPosition="0">
        <references count="4">
          <reference field="0" count="1" selected="0">
            <x v="98"/>
          </reference>
          <reference field="1" count="1" selected="0">
            <x v="57"/>
          </reference>
          <reference field="7" count="1">
            <x v="6"/>
          </reference>
          <reference field="8" count="1" selected="0">
            <x v="13"/>
          </reference>
        </references>
      </pivotArea>
    </format>
  </formats>
  <pivotTableStyleInfo name="PivotStyleLight16" showRowHeaders="0"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1C5042-E4C5-4D0D-9051-97FF9E4C69C0}" name="Συγκεντρωτικός Πίνακας1" cacheId="0" applyNumberFormats="0" applyBorderFormats="0" applyFontFormats="0" applyPatternFormats="0" applyAlignmentFormats="0" applyWidthHeightFormats="1" dataCaption="Τιμές" updatedVersion="8" minRefreshableVersion="3" showDrill="0" useAutoFormatting="1" itemPrintTitles="1" createdVersion="8" indent="0" compact="0" compactData="0" multipleFieldFilters="0">
  <location ref="A3:G114" firstHeaderRow="0" firstDataRow="1" firstDataCol="3"/>
  <pivotFields count="9">
    <pivotField axis="axisRow" compact="0" outline="0" showAll="0" sortType="ascending" defaultSubtotal="0">
      <items count="100">
        <item x="16"/>
        <item x="17"/>
        <item x="18"/>
        <item x="19"/>
        <item x="20"/>
        <item x="35"/>
        <item x="36"/>
        <item x="37"/>
        <item x="38"/>
        <item x="39"/>
        <item x="40"/>
        <item x="34"/>
        <item x="81"/>
        <item x="21"/>
        <item m="1" x="99"/>
        <item x="1"/>
        <item x="82"/>
        <item x="83"/>
        <item x="2"/>
        <item x="3"/>
        <item x="22"/>
        <item x="23"/>
        <item x="95"/>
        <item x="4"/>
        <item x="5"/>
        <item x="6"/>
        <item x="85"/>
        <item x="70"/>
        <item x="7"/>
        <item x="32"/>
        <item x="8"/>
        <item x="69"/>
        <item x="74"/>
        <item x="75"/>
        <item x="76"/>
        <item x="94"/>
        <item x="80"/>
        <item x="72"/>
        <item x="71"/>
        <item x="77"/>
        <item x="78"/>
        <item x="79"/>
        <item x="9"/>
        <item x="10"/>
        <item x="0"/>
        <item x="33"/>
        <item x="86"/>
        <item x="11"/>
        <item x="73"/>
        <item x="67"/>
        <item x="68"/>
        <item x="12"/>
        <item x="84"/>
        <item x="13"/>
        <item x="14"/>
        <item x="24"/>
        <item x="25"/>
        <item x="66"/>
        <item x="64"/>
        <item x="65"/>
        <item x="43"/>
        <item x="89"/>
        <item x="96"/>
        <item x="60"/>
        <item x="62"/>
        <item x="93"/>
        <item x="98"/>
        <item x="63"/>
        <item x="90"/>
        <item x="92"/>
        <item x="97"/>
        <item x="61"/>
        <item x="59"/>
        <item x="87"/>
        <item x="91"/>
        <item x="58"/>
        <item x="44"/>
        <item x="45"/>
        <item x="46"/>
        <item x="47"/>
        <item x="48"/>
        <item x="49"/>
        <item x="50"/>
        <item x="51"/>
        <item x="52"/>
        <item x="53"/>
        <item x="54"/>
        <item x="55"/>
        <item x="56"/>
        <item x="57"/>
        <item x="88"/>
        <item x="15"/>
        <item x="26"/>
        <item x="27"/>
        <item x="28"/>
        <item x="29"/>
        <item x="30"/>
        <item x="31"/>
        <item x="41"/>
        <item x="42"/>
      </items>
    </pivotField>
    <pivotField axis="axisRow" compact="0" outline="0" showAll="0" defaultSubtotal="0">
      <items count="107">
        <item x="73"/>
        <item x="63"/>
        <item x="43"/>
        <item x="98"/>
        <item x="97"/>
        <item x="0"/>
        <item x="11"/>
        <item x="69"/>
        <item x="4"/>
        <item x="92"/>
        <item x="10"/>
        <item x="58"/>
        <item m="1" x="106"/>
        <item x="13"/>
        <item x="24"/>
        <item x="47"/>
        <item m="1" x="100"/>
        <item x="44"/>
        <item x="49"/>
        <item x="48"/>
        <item m="1" x="101"/>
        <item x="50"/>
        <item m="1" x="102"/>
        <item x="46"/>
        <item x="51"/>
        <item x="45"/>
        <item m="1" x="99"/>
        <item x="52"/>
        <item m="1" x="103"/>
        <item x="53"/>
        <item x="54"/>
        <item m="1" x="104"/>
        <item x="55"/>
        <item m="1" x="105"/>
        <item x="56"/>
        <item x="94"/>
        <item x="57"/>
        <item x="96"/>
        <item x="66"/>
        <item x="32"/>
        <item x="85"/>
        <item x="34"/>
        <item x="72"/>
        <item x="71"/>
        <item x="78"/>
        <item x="79"/>
        <item x="77"/>
        <item x="7"/>
        <item x="8"/>
        <item x="89"/>
        <item x="83"/>
        <item x="6"/>
        <item x="5"/>
        <item x="88"/>
        <item x="68"/>
        <item x="67"/>
        <item x="12"/>
        <item x="15"/>
        <item x="64"/>
        <item x="61"/>
        <item x="65"/>
        <item x="95"/>
        <item x="59"/>
        <item x="27"/>
        <item x="41"/>
        <item x="42"/>
        <item x="29"/>
        <item x="16"/>
        <item x="40"/>
        <item x="37"/>
        <item x="31"/>
        <item x="81"/>
        <item x="21"/>
        <item x="62"/>
        <item x="19"/>
        <item x="18"/>
        <item x="20"/>
        <item x="38"/>
        <item x="28"/>
        <item x="17"/>
        <item x="82"/>
        <item x="25"/>
        <item x="22"/>
        <item x="3"/>
        <item x="2"/>
        <item x="23"/>
        <item x="30"/>
        <item x="35"/>
        <item x="26"/>
        <item x="39"/>
        <item x="36"/>
        <item x="91"/>
        <item x="60"/>
        <item x="14"/>
        <item x="76"/>
        <item x="74"/>
        <item x="75"/>
        <item x="80"/>
        <item x="1"/>
        <item x="86"/>
        <item x="9"/>
        <item x="87"/>
        <item x="33"/>
        <item x="93"/>
        <item x="90"/>
        <item x="84"/>
        <item x="70"/>
      </items>
    </pivotField>
    <pivotField compact="0" outline="0" showAll="0" defaultSubtotal="0"/>
    <pivotField dataField="1" compact="0" numFmtId="4" outline="0" showAll="0" defaultSubtotal="0"/>
    <pivotField dataField="1" compact="0" numFmtId="4" outline="0" showAll="0" defaultSubtotal="0"/>
    <pivotField dataField="1" compact="0" numFmtId="4" outline="0" showAll="0" defaultSubtotal="0"/>
    <pivotField dataField="1" compact="0" numFmtId="4" outline="0" showAll="0" defaultSubtotal="0"/>
    <pivotField compact="0" outline="0" showAll="0" defaultSubtotal="0"/>
    <pivotField axis="axisRow" compact="0" outline="0" showAll="0" defaultSubtotal="0">
      <items count="17">
        <item x="1"/>
        <item x="8"/>
        <item x="9"/>
        <item x="16"/>
        <item x="7"/>
        <item x="5"/>
        <item x="15"/>
        <item x="12"/>
        <item x="11"/>
        <item x="13"/>
        <item x="14"/>
        <item x="2"/>
        <item x="0"/>
        <item x="4"/>
        <item x="3"/>
        <item x="10"/>
        <item x="6"/>
      </items>
    </pivotField>
  </pivotFields>
  <rowFields count="3">
    <field x="0"/>
    <field x="1"/>
    <field x="8"/>
  </rowFields>
  <rowItems count="111">
    <i>
      <x/>
      <x v="67"/>
      <x v="12"/>
    </i>
    <i>
      <x v="1"/>
      <x v="79"/>
      <x v="12"/>
    </i>
    <i>
      <x v="2"/>
      <x v="75"/>
      <x v="12"/>
    </i>
    <i>
      <x v="3"/>
      <x v="74"/>
      <x v="12"/>
    </i>
    <i>
      <x v="4"/>
      <x v="76"/>
      <x v="12"/>
    </i>
    <i>
      <x v="5"/>
      <x v="87"/>
      <x v="14"/>
    </i>
    <i>
      <x v="6"/>
      <x v="90"/>
      <x v="13"/>
    </i>
    <i r="2">
      <x v="14"/>
    </i>
    <i>
      <x v="7"/>
      <x v="69"/>
      <x v="13"/>
    </i>
    <i r="2">
      <x v="14"/>
    </i>
    <i>
      <x v="8"/>
      <x v="77"/>
      <x v="14"/>
    </i>
    <i>
      <x v="9"/>
      <x v="89"/>
      <x v="13"/>
    </i>
    <i r="2">
      <x v="14"/>
    </i>
    <i>
      <x v="10"/>
      <x v="68"/>
      <x v="14"/>
    </i>
    <i>
      <x v="11"/>
      <x v="41"/>
      <x v="14"/>
    </i>
    <i>
      <x v="12"/>
      <x v="71"/>
      <x/>
    </i>
    <i>
      <x v="13"/>
      <x v="72"/>
      <x v="12"/>
    </i>
    <i>
      <x v="15"/>
      <x v="98"/>
      <x v="12"/>
    </i>
    <i>
      <x v="16"/>
      <x v="80"/>
      <x/>
    </i>
    <i>
      <x v="17"/>
      <x v="50"/>
      <x/>
    </i>
    <i>
      <x v="18"/>
      <x v="84"/>
      <x v="12"/>
    </i>
    <i>
      <x v="19"/>
      <x v="83"/>
      <x v="12"/>
    </i>
    <i>
      <x v="20"/>
      <x v="82"/>
      <x v="12"/>
    </i>
    <i>
      <x v="21"/>
      <x v="85"/>
      <x v="12"/>
    </i>
    <i>
      <x v="22"/>
      <x v="61"/>
      <x v="8"/>
    </i>
    <i>
      <x v="23"/>
      <x v="8"/>
      <x v="12"/>
    </i>
    <i>
      <x v="24"/>
      <x v="52"/>
      <x v="12"/>
    </i>
    <i>
      <x v="25"/>
      <x v="51"/>
      <x v="12"/>
    </i>
    <i>
      <x v="26"/>
      <x v="40"/>
      <x/>
    </i>
    <i r="2">
      <x v="8"/>
    </i>
    <i>
      <x v="27"/>
      <x v="106"/>
      <x/>
    </i>
    <i>
      <x v="28"/>
      <x v="47"/>
      <x v="12"/>
    </i>
    <i>
      <x v="29"/>
      <x v="39"/>
      <x v="12"/>
    </i>
    <i>
      <x v="30"/>
      <x v="48"/>
      <x v="12"/>
    </i>
    <i>
      <x v="31"/>
      <x v="7"/>
      <x/>
    </i>
    <i>
      <x v="32"/>
      <x v="95"/>
      <x/>
    </i>
    <i>
      <x v="33"/>
      <x v="96"/>
      <x/>
    </i>
    <i>
      <x v="34"/>
      <x v="94"/>
      <x/>
    </i>
    <i>
      <x v="35"/>
      <x v="35"/>
      <x v="10"/>
    </i>
    <i>
      <x v="36"/>
      <x v="97"/>
      <x/>
    </i>
    <i>
      <x v="37"/>
      <x v="42"/>
      <x/>
    </i>
    <i>
      <x v="38"/>
      <x v="43"/>
      <x/>
    </i>
    <i>
      <x v="39"/>
      <x v="46"/>
      <x/>
    </i>
    <i>
      <x v="40"/>
      <x v="44"/>
      <x/>
    </i>
    <i>
      <x v="41"/>
      <x v="45"/>
      <x/>
    </i>
    <i>
      <x v="42"/>
      <x v="100"/>
      <x/>
    </i>
    <i r="2">
      <x v="12"/>
    </i>
    <i>
      <x v="43"/>
      <x v="10"/>
      <x v="12"/>
    </i>
    <i>
      <x v="44"/>
      <x v="5"/>
      <x/>
    </i>
    <i r="2">
      <x v="11"/>
    </i>
    <i r="2">
      <x v="12"/>
    </i>
    <i>
      <x v="45"/>
      <x v="102"/>
      <x v="12"/>
    </i>
    <i>
      <x v="46"/>
      <x v="99"/>
      <x/>
    </i>
    <i>
      <x v="47"/>
      <x v="6"/>
      <x v="12"/>
    </i>
    <i>
      <x v="48"/>
      <x/>
      <x/>
    </i>
    <i>
      <x v="49"/>
      <x v="55"/>
      <x/>
    </i>
    <i>
      <x v="50"/>
      <x v="54"/>
      <x/>
    </i>
    <i>
      <x v="51"/>
      <x v="56"/>
      <x v="12"/>
    </i>
    <i>
      <x v="52"/>
      <x v="105"/>
      <x/>
    </i>
    <i>
      <x v="53"/>
      <x v="13"/>
      <x v="12"/>
    </i>
    <i>
      <x v="54"/>
      <x v="93"/>
      <x v="12"/>
    </i>
    <i>
      <x v="55"/>
      <x v="14"/>
      <x v="12"/>
    </i>
    <i>
      <x v="56"/>
      <x v="81"/>
      <x v="12"/>
    </i>
    <i>
      <x v="57"/>
      <x v="38"/>
      <x v="15"/>
    </i>
    <i>
      <x v="58"/>
      <x v="58"/>
      <x v="15"/>
    </i>
    <i>
      <x v="59"/>
      <x v="60"/>
      <x v="15"/>
    </i>
    <i>
      <x v="60"/>
      <x v="2"/>
      <x v="5"/>
    </i>
    <i r="2">
      <x v="14"/>
    </i>
    <i r="2">
      <x v="16"/>
    </i>
    <i>
      <x v="61"/>
      <x v="49"/>
      <x v="12"/>
    </i>
    <i r="2">
      <x v="16"/>
    </i>
    <i>
      <x v="62"/>
      <x v="37"/>
      <x v="6"/>
    </i>
    <i>
      <x v="63"/>
      <x v="92"/>
      <x v="1"/>
    </i>
    <i>
      <x v="64"/>
      <x v="73"/>
      <x v="1"/>
    </i>
    <i>
      <x v="65"/>
      <x v="103"/>
      <x v="9"/>
    </i>
    <i>
      <x v="66"/>
      <x v="3"/>
      <x v="3"/>
    </i>
    <i>
      <x v="67"/>
      <x v="1"/>
      <x v="2"/>
    </i>
    <i>
      <x v="68"/>
      <x v="104"/>
      <x v="7"/>
    </i>
    <i>
      <x v="69"/>
      <x v="9"/>
      <x v="9"/>
    </i>
    <i>
      <x v="70"/>
      <x v="4"/>
      <x v="3"/>
    </i>
    <i>
      <x v="71"/>
      <x v="59"/>
      <x v="1"/>
    </i>
    <i r="2">
      <x v="12"/>
    </i>
    <i>
      <x v="72"/>
      <x v="62"/>
      <x v="4"/>
    </i>
    <i>
      <x v="73"/>
      <x v="101"/>
      <x v="16"/>
    </i>
    <i>
      <x v="74"/>
      <x v="91"/>
      <x v="7"/>
    </i>
    <i>
      <x v="75"/>
      <x v="11"/>
      <x v="4"/>
    </i>
    <i>
      <x v="76"/>
      <x v="17"/>
      <x v="4"/>
    </i>
    <i>
      <x v="77"/>
      <x v="25"/>
      <x v="4"/>
    </i>
    <i>
      <x v="78"/>
      <x v="23"/>
      <x v="4"/>
    </i>
    <i>
      <x v="79"/>
      <x v="15"/>
      <x v="4"/>
    </i>
    <i>
      <x v="80"/>
      <x v="19"/>
      <x v="4"/>
    </i>
    <i>
      <x v="81"/>
      <x v="18"/>
      <x v="4"/>
    </i>
    <i>
      <x v="82"/>
      <x v="21"/>
      <x v="4"/>
    </i>
    <i>
      <x v="83"/>
      <x v="24"/>
      <x v="4"/>
    </i>
    <i>
      <x v="84"/>
      <x v="27"/>
      <x v="4"/>
    </i>
    <i>
      <x v="85"/>
      <x v="29"/>
      <x v="4"/>
    </i>
    <i>
      <x v="86"/>
      <x v="30"/>
      <x v="4"/>
    </i>
    <i>
      <x v="87"/>
      <x v="32"/>
      <x v="4"/>
    </i>
    <i>
      <x v="88"/>
      <x v="34"/>
      <x v="4"/>
    </i>
    <i>
      <x v="89"/>
      <x v="36"/>
      <x v="4"/>
    </i>
    <i>
      <x v="90"/>
      <x v="53"/>
      <x v="16"/>
    </i>
    <i>
      <x v="91"/>
      <x v="57"/>
      <x v="12"/>
    </i>
    <i>
      <x v="92"/>
      <x v="88"/>
      <x v="12"/>
    </i>
    <i>
      <x v="93"/>
      <x v="63"/>
      <x v="12"/>
    </i>
    <i>
      <x v="94"/>
      <x v="78"/>
      <x v="12"/>
    </i>
    <i>
      <x v="95"/>
      <x v="66"/>
      <x v="12"/>
    </i>
    <i>
      <x v="96"/>
      <x v="86"/>
      <x v="12"/>
    </i>
    <i>
      <x v="97"/>
      <x v="70"/>
      <x v="12"/>
    </i>
    <i>
      <x v="98"/>
      <x v="64"/>
      <x v="13"/>
    </i>
    <i>
      <x v="99"/>
      <x v="65"/>
      <x v="13"/>
    </i>
    <i t="grand">
      <x/>
    </i>
  </rowItems>
  <colFields count="1">
    <field x="-2"/>
  </colFields>
  <colItems count="4">
    <i>
      <x/>
    </i>
    <i i="1">
      <x v="1"/>
    </i>
    <i i="2">
      <x v="2"/>
    </i>
    <i i="3">
      <x v="3"/>
    </i>
  </colItems>
  <dataFields count="4">
    <dataField name="Άθροισμα από Αρχικός Προϋπολογισμός 2024" fld="3" baseField="0" baseItem="0" numFmtId="4"/>
    <dataField name="Άθροισμα από Τιμολογηθέντα 2024" fld="4" baseField="0" baseItem="0" numFmtId="4"/>
    <dataField name="Άθροισμα από Τροποποιήσεις 2024" fld="5" baseField="0" baseItem="0" numFmtId="4"/>
    <dataField name="Άθροισμα από Αρχικός Προϋπολογισμός 2025" fld="6" baseField="0" baseItem="0" numFmtId="4"/>
  </dataFields>
  <formats count="7">
    <format dxfId="906">
      <pivotArea field="0" type="button" dataOnly="0" labelOnly="1" outline="0" axis="axisRow" fieldPosition="0"/>
    </format>
    <format dxfId="905">
      <pivotArea dataOnly="0" labelOnly="1" outline="0" fieldPosition="0">
        <references count="1">
          <reference field="4294967294" count="4">
            <x v="0"/>
            <x v="1"/>
            <x v="2"/>
            <x v="3"/>
          </reference>
        </references>
      </pivotArea>
    </format>
    <format dxfId="904">
      <pivotArea field="0" type="button" dataOnly="0" labelOnly="1" outline="0" axis="axisRow" fieldPosition="0"/>
    </format>
    <format dxfId="903">
      <pivotArea dataOnly="0" labelOnly="1" outline="0" fieldPosition="0">
        <references count="1">
          <reference field="4294967294" count="4">
            <x v="0"/>
            <x v="1"/>
            <x v="2"/>
            <x v="3"/>
          </reference>
        </references>
      </pivotArea>
    </format>
    <format dxfId="902">
      <pivotArea dataOnly="0" labelOnly="1" outline="0" fieldPosition="0">
        <references count="1">
          <reference field="4294967294" count="4">
            <x v="0"/>
            <x v="1"/>
            <x v="2"/>
            <x v="3"/>
          </reference>
        </references>
      </pivotArea>
    </format>
    <format dxfId="901">
      <pivotArea outline="0" collapsedLevelsAreSubtotals="1" fieldPosition="0"/>
    </format>
    <format dxfId="900">
      <pivotArea outline="0" collapsedLevelsAreSubtotals="1" fieldPosition="0"/>
    </format>
  </formats>
  <pivotTableStyleInfo name="PivotStyleLight16"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F88A05-5968-4EAB-A47C-5CA9B4D9D8F3}" name="Συγκεντρωτικός Πίνακας1" cacheId="0" applyNumberFormats="0" applyBorderFormats="0" applyFontFormats="0" applyPatternFormats="0" applyAlignmentFormats="0" applyWidthHeightFormats="1" dataCaption="Τιμές" updatedVersion="8" minRefreshableVersion="3" showDrill="0" useAutoFormatting="1" itemPrintTitles="1" createdVersion="8" indent="0" showHeaders="0" compact="0" compactData="0" multipleFieldFilters="0">
  <location ref="A3:F131" firstHeaderRow="0" firstDataRow="1" firstDataCol="2"/>
  <pivotFields count="9">
    <pivotField axis="axisRow" compact="0" outline="0" subtotalTop="0" showAll="0">
      <items count="101">
        <item x="16"/>
        <item x="17"/>
        <item x="18"/>
        <item x="19"/>
        <item x="20"/>
        <item x="35"/>
        <item x="36"/>
        <item x="37"/>
        <item x="38"/>
        <item x="39"/>
        <item x="40"/>
        <item x="34"/>
        <item x="81"/>
        <item x="21"/>
        <item x="1"/>
        <item x="82"/>
        <item x="83"/>
        <item x="2"/>
        <item x="3"/>
        <item x="22"/>
        <item x="23"/>
        <item x="95"/>
        <item x="4"/>
        <item x="5"/>
        <item x="6"/>
        <item x="85"/>
        <item x="70"/>
        <item x="7"/>
        <item x="8"/>
        <item x="69"/>
        <item x="74"/>
        <item x="75"/>
        <item x="76"/>
        <item x="94"/>
        <item x="80"/>
        <item x="72"/>
        <item x="71"/>
        <item x="77"/>
        <item x="78"/>
        <item x="79"/>
        <item x="9"/>
        <item x="10"/>
        <item x="0"/>
        <item x="11"/>
        <item x="73"/>
        <item x="67"/>
        <item x="68"/>
        <item x="12"/>
        <item x="84"/>
        <item x="13"/>
        <item x="14"/>
        <item x="24"/>
        <item x="25"/>
        <item x="66"/>
        <item x="64"/>
        <item x="65"/>
        <item x="43"/>
        <item x="89"/>
        <item x="60"/>
        <item x="62"/>
        <item x="93"/>
        <item x="63"/>
        <item x="90"/>
        <item x="92"/>
        <item x="61"/>
        <item x="59"/>
        <item x="87"/>
        <item x="91"/>
        <item x="58"/>
        <item x="44"/>
        <item x="45"/>
        <item x="46"/>
        <item x="47"/>
        <item x="48"/>
        <item x="49"/>
        <item x="50"/>
        <item x="51"/>
        <item x="52"/>
        <item x="53"/>
        <item x="54"/>
        <item x="55"/>
        <item x="56"/>
        <item x="57"/>
        <item x="88"/>
        <item x="15"/>
        <item x="26"/>
        <item x="27"/>
        <item x="28"/>
        <item x="29"/>
        <item x="30"/>
        <item x="31"/>
        <item x="32"/>
        <item x="33"/>
        <item x="41"/>
        <item x="42"/>
        <item x="86"/>
        <item x="97"/>
        <item x="98"/>
        <item m="1" x="99"/>
        <item x="96"/>
        <item t="default"/>
      </items>
    </pivotField>
    <pivotField compact="0" outline="0" subtotalTop="0" showAll="0">
      <items count="108">
        <item x="73"/>
        <item x="63"/>
        <item x="43"/>
        <item x="98"/>
        <item x="97"/>
        <item x="11"/>
        <item x="69"/>
        <item x="4"/>
        <item x="92"/>
        <item x="10"/>
        <item m="1" x="106"/>
        <item x="13"/>
        <item x="24"/>
        <item m="1" x="100"/>
        <item m="1" x="101"/>
        <item m="1" x="102"/>
        <item m="1" x="99"/>
        <item m="1" x="103"/>
        <item m="1" x="104"/>
        <item m="1" x="105"/>
        <item x="94"/>
        <item x="96"/>
        <item x="66"/>
        <item x="32"/>
        <item x="34"/>
        <item x="72"/>
        <item x="71"/>
        <item x="78"/>
        <item x="79"/>
        <item x="77"/>
        <item x="7"/>
        <item x="8"/>
        <item x="89"/>
        <item x="83"/>
        <item x="6"/>
        <item x="5"/>
        <item x="88"/>
        <item x="68"/>
        <item x="67"/>
        <item x="12"/>
        <item x="15"/>
        <item x="64"/>
        <item x="61"/>
        <item x="65"/>
        <item x="95"/>
        <item x="59"/>
        <item x="27"/>
        <item x="41"/>
        <item x="42"/>
        <item x="29"/>
        <item x="16"/>
        <item x="40"/>
        <item x="31"/>
        <item x="81"/>
        <item x="21"/>
        <item x="62"/>
        <item x="19"/>
        <item x="18"/>
        <item x="20"/>
        <item x="38"/>
        <item x="28"/>
        <item x="17"/>
        <item x="82"/>
        <item x="25"/>
        <item x="22"/>
        <item x="3"/>
        <item x="2"/>
        <item x="23"/>
        <item x="30"/>
        <item x="35"/>
        <item x="26"/>
        <item x="91"/>
        <item x="60"/>
        <item x="14"/>
        <item x="76"/>
        <item x="74"/>
        <item x="75"/>
        <item x="80"/>
        <item x="1"/>
        <item x="86"/>
        <item x="87"/>
        <item x="93"/>
        <item x="90"/>
        <item x="84"/>
        <item x="70"/>
        <item x="33"/>
        <item x="0"/>
        <item x="9"/>
        <item x="36"/>
        <item x="37"/>
        <item x="39"/>
        <item x="85"/>
        <item x="44"/>
        <item x="46"/>
        <item x="49"/>
        <item x="51"/>
        <item x="53"/>
        <item x="56"/>
        <item x="57"/>
        <item x="45"/>
        <item x="47"/>
        <item x="48"/>
        <item x="50"/>
        <item x="52"/>
        <item x="54"/>
        <item x="55"/>
        <item x="58"/>
        <item t="default"/>
      </items>
    </pivotField>
    <pivotField compact="0" outline="0" subtotalTop="0" showAll="0"/>
    <pivotField dataField="1" compact="0" numFmtId="4" outline="0" subtotalTop="0" showAll="0"/>
    <pivotField dataField="1" compact="0" numFmtId="4" outline="0" subtotalTop="0" showAll="0"/>
    <pivotField dataField="1" compact="0" numFmtId="4" outline="0" subtotalTop="0" showAll="0"/>
    <pivotField dataField="1" compact="0" numFmtId="4" outline="0" subtotalTop="0" showAll="0"/>
    <pivotField compact="0" outline="0" subtotalTop="0" showAll="0"/>
    <pivotField axis="axisRow" compact="0" outline="0" subtotalTop="0" showAll="0" insertPageBreak="1">
      <items count="18">
        <item x="1"/>
        <item x="8"/>
        <item x="9"/>
        <item x="16"/>
        <item x="7"/>
        <item x="5"/>
        <item x="15"/>
        <item x="12"/>
        <item x="11"/>
        <item x="13"/>
        <item x="14"/>
        <item x="2"/>
        <item x="0"/>
        <item x="4"/>
        <item x="3"/>
        <item x="10"/>
        <item x="6"/>
        <item t="default"/>
      </items>
    </pivotField>
  </pivotFields>
  <rowFields count="2">
    <field x="8"/>
    <field x="0"/>
  </rowFields>
  <rowItems count="128">
    <i>
      <x/>
      <x v="12"/>
    </i>
    <i r="1">
      <x v="15"/>
    </i>
    <i r="1">
      <x v="16"/>
    </i>
    <i r="1">
      <x v="25"/>
    </i>
    <i r="1">
      <x v="26"/>
    </i>
    <i r="1">
      <x v="29"/>
    </i>
    <i r="1">
      <x v="30"/>
    </i>
    <i r="1">
      <x v="31"/>
    </i>
    <i r="1">
      <x v="32"/>
    </i>
    <i r="1">
      <x v="34"/>
    </i>
    <i r="1">
      <x v="35"/>
    </i>
    <i r="1">
      <x v="36"/>
    </i>
    <i r="1">
      <x v="37"/>
    </i>
    <i r="1">
      <x v="38"/>
    </i>
    <i r="1">
      <x v="39"/>
    </i>
    <i r="1">
      <x v="40"/>
    </i>
    <i r="1">
      <x v="42"/>
    </i>
    <i r="1">
      <x v="44"/>
    </i>
    <i r="1">
      <x v="45"/>
    </i>
    <i r="1">
      <x v="46"/>
    </i>
    <i r="1">
      <x v="48"/>
    </i>
    <i r="1">
      <x v="95"/>
    </i>
    <i t="default">
      <x/>
    </i>
    <i>
      <x v="1"/>
      <x v="58"/>
    </i>
    <i r="1">
      <x v="59"/>
    </i>
    <i r="1">
      <x v="64"/>
    </i>
    <i t="default">
      <x v="1"/>
    </i>
    <i>
      <x v="2"/>
      <x v="61"/>
    </i>
    <i t="default">
      <x v="2"/>
    </i>
    <i>
      <x v="3"/>
      <x v="96"/>
    </i>
    <i r="1">
      <x v="97"/>
    </i>
    <i t="default">
      <x v="3"/>
    </i>
    <i>
      <x v="4"/>
      <x v="65"/>
    </i>
    <i r="1">
      <x v="68"/>
    </i>
    <i r="1">
      <x v="69"/>
    </i>
    <i r="1">
      <x v="70"/>
    </i>
    <i r="1">
      <x v="71"/>
    </i>
    <i r="1">
      <x v="72"/>
    </i>
    <i r="1">
      <x v="73"/>
    </i>
    <i r="1">
      <x v="74"/>
    </i>
    <i r="1">
      <x v="75"/>
    </i>
    <i r="1">
      <x v="76"/>
    </i>
    <i r="1">
      <x v="77"/>
    </i>
    <i r="1">
      <x v="78"/>
    </i>
    <i r="1">
      <x v="79"/>
    </i>
    <i r="1">
      <x v="80"/>
    </i>
    <i r="1">
      <x v="81"/>
    </i>
    <i r="1">
      <x v="82"/>
    </i>
    <i t="default">
      <x v="4"/>
    </i>
    <i>
      <x v="5"/>
      <x v="56"/>
    </i>
    <i t="default">
      <x v="5"/>
    </i>
    <i>
      <x v="6"/>
      <x v="99"/>
    </i>
    <i t="default">
      <x v="6"/>
    </i>
    <i>
      <x v="7"/>
      <x v="62"/>
    </i>
    <i r="1">
      <x v="67"/>
    </i>
    <i t="default">
      <x v="7"/>
    </i>
    <i>
      <x v="8"/>
      <x v="21"/>
    </i>
    <i r="1">
      <x v="25"/>
    </i>
    <i t="default">
      <x v="8"/>
    </i>
    <i>
      <x v="9"/>
      <x v="60"/>
    </i>
    <i r="1">
      <x v="63"/>
    </i>
    <i t="default">
      <x v="9"/>
    </i>
    <i>
      <x v="10"/>
      <x v="33"/>
    </i>
    <i t="default">
      <x v="10"/>
    </i>
    <i>
      <x v="11"/>
      <x v="42"/>
    </i>
    <i t="default">
      <x v="11"/>
    </i>
    <i>
      <x v="12"/>
      <x/>
    </i>
    <i r="1">
      <x v="1"/>
    </i>
    <i r="1">
      <x v="2"/>
    </i>
    <i r="1">
      <x v="3"/>
    </i>
    <i r="1">
      <x v="4"/>
    </i>
    <i r="1">
      <x v="13"/>
    </i>
    <i r="1">
      <x v="14"/>
    </i>
    <i r="1">
      <x v="17"/>
    </i>
    <i r="1">
      <x v="18"/>
    </i>
    <i r="1">
      <x v="19"/>
    </i>
    <i r="1">
      <x v="20"/>
    </i>
    <i r="1">
      <x v="22"/>
    </i>
    <i r="1">
      <x v="23"/>
    </i>
    <i r="1">
      <x v="24"/>
    </i>
    <i r="1">
      <x v="27"/>
    </i>
    <i r="1">
      <x v="28"/>
    </i>
    <i r="1">
      <x v="40"/>
    </i>
    <i r="1">
      <x v="41"/>
    </i>
    <i r="1">
      <x v="42"/>
    </i>
    <i r="1">
      <x v="43"/>
    </i>
    <i r="1">
      <x v="47"/>
    </i>
    <i r="1">
      <x v="49"/>
    </i>
    <i r="1">
      <x v="50"/>
    </i>
    <i r="1">
      <x v="51"/>
    </i>
    <i r="1">
      <x v="52"/>
    </i>
    <i r="1">
      <x v="57"/>
    </i>
    <i r="1">
      <x v="64"/>
    </i>
    <i r="1">
      <x v="84"/>
    </i>
    <i r="1">
      <x v="85"/>
    </i>
    <i r="1">
      <x v="86"/>
    </i>
    <i r="1">
      <x v="87"/>
    </i>
    <i r="1">
      <x v="88"/>
    </i>
    <i r="1">
      <x v="89"/>
    </i>
    <i r="1">
      <x v="90"/>
    </i>
    <i r="1">
      <x v="91"/>
    </i>
    <i r="1">
      <x v="92"/>
    </i>
    <i t="default">
      <x v="12"/>
    </i>
    <i>
      <x v="13"/>
      <x v="6"/>
    </i>
    <i r="1">
      <x v="7"/>
    </i>
    <i r="1">
      <x v="9"/>
    </i>
    <i r="1">
      <x v="93"/>
    </i>
    <i r="1">
      <x v="94"/>
    </i>
    <i t="default">
      <x v="13"/>
    </i>
    <i>
      <x v="14"/>
      <x v="5"/>
    </i>
    <i r="1">
      <x v="6"/>
    </i>
    <i r="1">
      <x v="7"/>
    </i>
    <i r="1">
      <x v="8"/>
    </i>
    <i r="1">
      <x v="9"/>
    </i>
    <i r="1">
      <x v="10"/>
    </i>
    <i r="1">
      <x v="11"/>
    </i>
    <i r="1">
      <x v="56"/>
    </i>
    <i t="default">
      <x v="14"/>
    </i>
    <i>
      <x v="15"/>
      <x v="53"/>
    </i>
    <i r="1">
      <x v="54"/>
    </i>
    <i r="1">
      <x v="55"/>
    </i>
    <i t="default">
      <x v="15"/>
    </i>
    <i>
      <x v="16"/>
      <x v="56"/>
    </i>
    <i r="1">
      <x v="57"/>
    </i>
    <i r="1">
      <x v="66"/>
    </i>
    <i r="1">
      <x v="83"/>
    </i>
    <i t="default">
      <x v="16"/>
    </i>
    <i t="grand">
      <x/>
    </i>
  </rowItems>
  <colFields count="1">
    <field x="-2"/>
  </colFields>
  <colItems count="4">
    <i>
      <x/>
    </i>
    <i i="1">
      <x v="1"/>
    </i>
    <i i="2">
      <x v="2"/>
    </i>
    <i i="3">
      <x v="3"/>
    </i>
  </colItems>
  <dataFields count="4">
    <dataField name="Άθροισμα από Αρχικός Προϋπολογισμός 2024" fld="3" baseField="0" baseItem="0" numFmtId="4"/>
    <dataField name="Άθροισμα από Τιμολογηθέντα 2024" fld="4" baseField="0" baseItem="0" numFmtId="4"/>
    <dataField name="Άθροισμα από Τροποποιήσεις 2024" fld="5" baseField="0" baseItem="0" numFmtId="4"/>
    <dataField name="Άθροισμα από Αρχικός Προϋπολογισμός 2025" fld="6" baseField="0" baseItem="0" numFmtId="4"/>
  </dataFields>
  <formats count="10">
    <format dxfId="899">
      <pivotArea field="0" type="button" dataOnly="0" labelOnly="1" outline="0" axis="axisRow" fieldPosition="1"/>
    </format>
    <format dxfId="898">
      <pivotArea type="all" dataOnly="0" outline="0" fieldPosition="0"/>
    </format>
    <format dxfId="897">
      <pivotArea outline="0" collapsedLevelsAreSubtotals="1" fieldPosition="0"/>
    </format>
    <format dxfId="896">
      <pivotArea field="0" type="button" dataOnly="0" labelOnly="1" outline="0" axis="axisRow" fieldPosition="1"/>
    </format>
    <format dxfId="895">
      <pivotArea field="1" type="button" dataOnly="0" labelOnly="1" outline="0"/>
    </format>
    <format dxfId="894">
      <pivotArea dataOnly="0" labelOnly="1" grandRow="1" outline="0" fieldPosition="0"/>
    </format>
    <format dxfId="893">
      <pivotArea type="all" dataOnly="0" outline="0" fieldPosition="0"/>
    </format>
    <format dxfId="892">
      <pivotArea outline="0" collapsedLevelsAreSubtotals="1" fieldPosition="0"/>
    </format>
    <format dxfId="891">
      <pivotArea dataOnly="0" labelOnly="1" grandRow="1" outline="0" fieldPosition="0"/>
    </format>
    <format dxfId="890">
      <pivotArea dataOnly="0" labelOnly="1" outline="0" fieldPosition="0">
        <references count="1">
          <reference field="4294967294" count="4">
            <x v="0"/>
            <x v="1"/>
            <x v="2"/>
            <x v="3"/>
          </reference>
        </references>
      </pivotArea>
    </format>
  </formats>
  <pivotTableStyleInfo name="PivotStyleMedium9"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C49CF18-E5FA-4F12-AB90-3DEEDEC65A15}" name="Συγκεντρωτικός Πίνακας3" cacheId="0" applyNumberFormats="0" applyBorderFormats="0" applyFontFormats="0" applyPatternFormats="0" applyAlignmentFormats="0" applyWidthHeightFormats="1" dataCaption="Τιμές" updatedVersion="8" minRefreshableVersion="3" showDrill="0" showDataTips="0" rowGrandTotals="0" itemPrintTitles="1" createdVersion="8" indent="0" compact="0" compactData="0" multipleFieldFilters="0">
  <location ref="A3:H212" firstHeaderRow="0" firstDataRow="1" firstDataCol="4"/>
  <pivotFields count="9">
    <pivotField axis="axisRow" compact="0" outline="0" showAll="0" sortType="ascending">
      <items count="101">
        <item x="16"/>
        <item x="17"/>
        <item x="18"/>
        <item x="19"/>
        <item x="20"/>
        <item x="35"/>
        <item x="36"/>
        <item x="37"/>
        <item x="38"/>
        <item x="39"/>
        <item x="40"/>
        <item x="34"/>
        <item x="81"/>
        <item x="21"/>
        <item m="1" x="99"/>
        <item x="1"/>
        <item x="82"/>
        <item x="83"/>
        <item x="2"/>
        <item x="3"/>
        <item x="22"/>
        <item x="23"/>
        <item x="95"/>
        <item x="4"/>
        <item x="5"/>
        <item x="6"/>
        <item x="85"/>
        <item x="70"/>
        <item x="7"/>
        <item x="32"/>
        <item x="8"/>
        <item x="69"/>
        <item x="74"/>
        <item x="75"/>
        <item x="76"/>
        <item x="94"/>
        <item x="80"/>
        <item x="72"/>
        <item x="71"/>
        <item x="77"/>
        <item x="78"/>
        <item x="79"/>
        <item x="9"/>
        <item x="10"/>
        <item x="0"/>
        <item x="33"/>
        <item x="86"/>
        <item x="11"/>
        <item x="73"/>
        <item x="67"/>
        <item x="68"/>
        <item x="12"/>
        <item x="84"/>
        <item x="13"/>
        <item x="14"/>
        <item x="24"/>
        <item x="25"/>
        <item x="66"/>
        <item x="64"/>
        <item x="65"/>
        <item x="43"/>
        <item x="89"/>
        <item x="96"/>
        <item x="60"/>
        <item x="62"/>
        <item x="93"/>
        <item x="98"/>
        <item x="63"/>
        <item x="90"/>
        <item x="92"/>
        <item x="97"/>
        <item x="61"/>
        <item x="59"/>
        <item x="87"/>
        <item x="91"/>
        <item x="58"/>
        <item x="44"/>
        <item x="45"/>
        <item x="46"/>
        <item x="47"/>
        <item x="48"/>
        <item x="49"/>
        <item x="50"/>
        <item x="51"/>
        <item x="52"/>
        <item x="53"/>
        <item x="54"/>
        <item x="55"/>
        <item x="56"/>
        <item x="57"/>
        <item x="88"/>
        <item x="15"/>
        <item x="26"/>
        <item x="27"/>
        <item x="28"/>
        <item x="29"/>
        <item x="30"/>
        <item x="31"/>
        <item x="41"/>
        <item x="42"/>
        <item t="default"/>
      </items>
    </pivotField>
    <pivotField axis="axisRow" compact="0" outline="0" showAll="0" defaultSubtotal="0">
      <items count="107">
        <item x="73"/>
        <item x="63"/>
        <item x="43"/>
        <item x="11"/>
        <item x="69"/>
        <item x="4"/>
        <item x="92"/>
        <item x="10"/>
        <item m="1" x="106"/>
        <item x="13"/>
        <item x="24"/>
        <item m="1" x="100"/>
        <item m="1" x="101"/>
        <item m="1" x="102"/>
        <item m="1" x="99"/>
        <item m="1" x="103"/>
        <item m="1" x="104"/>
        <item m="1" x="105"/>
        <item x="94"/>
        <item x="96"/>
        <item x="66"/>
        <item x="34"/>
        <item x="72"/>
        <item x="71"/>
        <item x="78"/>
        <item x="79"/>
        <item x="77"/>
        <item x="7"/>
        <item x="8"/>
        <item x="89"/>
        <item x="83"/>
        <item x="6"/>
        <item x="5"/>
        <item x="88"/>
        <item x="68"/>
        <item x="67"/>
        <item x="12"/>
        <item x="15"/>
        <item x="64"/>
        <item x="61"/>
        <item x="65"/>
        <item x="95"/>
        <item x="59"/>
        <item x="27"/>
        <item x="29"/>
        <item x="16"/>
        <item x="40"/>
        <item x="31"/>
        <item x="21"/>
        <item x="62"/>
        <item x="19"/>
        <item x="18"/>
        <item x="20"/>
        <item x="38"/>
        <item x="28"/>
        <item x="82"/>
        <item x="25"/>
        <item x="22"/>
        <item x="3"/>
        <item x="2"/>
        <item x="23"/>
        <item x="30"/>
        <item x="35"/>
        <item x="26"/>
        <item x="91"/>
        <item x="60"/>
        <item x="14"/>
        <item x="76"/>
        <item x="74"/>
        <item x="75"/>
        <item x="80"/>
        <item x="1"/>
        <item x="87"/>
        <item x="93"/>
        <item x="90"/>
        <item x="84"/>
        <item x="70"/>
        <item x="81"/>
        <item n="Προμήθεια μηχανογραφικού υλικού (ηλεκτρονικοί υπολογιστές, λογισμικά  και συναφή) (ΚΑΠ Επενδυτικών Δαπανών -Πρώην ΣΑΤΑ ΠΟΕ)2" x="17"/>
        <item x="32"/>
        <item x="86"/>
        <item x="97"/>
        <item x="98"/>
        <item x="41"/>
        <item x="42"/>
        <item x="33"/>
        <item x="0"/>
        <item x="9"/>
        <item x="36"/>
        <item x="37"/>
        <item x="39"/>
        <item x="85"/>
        <item x="44"/>
        <item x="46"/>
        <item x="49"/>
        <item x="51"/>
        <item x="53"/>
        <item x="56"/>
        <item x="57"/>
        <item x="45"/>
        <item x="47"/>
        <item x="48"/>
        <item x="50"/>
        <item x="52"/>
        <item x="54"/>
        <item x="55"/>
        <item x="58"/>
      </items>
    </pivotField>
    <pivotField compact="0" outline="0" showAll="0" defaultSubtotal="0">
      <items count="2">
        <item x="1"/>
        <item x="0"/>
      </items>
    </pivotField>
    <pivotField dataField="1" compact="0" numFmtId="4" outline="0" showAll="0" defaultSubtotal="0"/>
    <pivotField dataField="1" compact="0" numFmtId="4" outline="0" showAll="0" defaultSubtotal="0"/>
    <pivotField dataField="1" compact="0" numFmtId="4" outline="0" showAll="0" defaultSubtotal="0"/>
    <pivotField dataField="1" compact="0" numFmtId="4" outline="0" showAll="0" defaultSubtotal="0"/>
    <pivotField axis="axisRow" compact="0" outline="0" showAll="0" defaultSubtotal="0">
      <items count="9">
        <item sd="0" x="7"/>
        <item sd="0" x="3"/>
        <item sd="0" x="1"/>
        <item sd="0" x="8"/>
        <item sd="0" x="4"/>
        <item sd="0" x="0"/>
        <item sd="0" x="2"/>
        <item sd="0" x="6"/>
        <item sd="0" x="5"/>
      </items>
    </pivotField>
    <pivotField axis="axisRow" compact="0" outline="0" showAll="0" defaultSubtotal="0">
      <items count="17">
        <item x="1"/>
        <item x="8"/>
        <item x="9"/>
        <item x="7"/>
        <item x="5"/>
        <item x="15"/>
        <item x="12"/>
        <item x="11"/>
        <item x="13"/>
        <item x="14"/>
        <item x="0"/>
        <item x="3"/>
        <item x="10"/>
        <item x="6"/>
        <item x="2"/>
        <item x="4"/>
        <item x="16"/>
      </items>
    </pivotField>
  </pivotFields>
  <rowFields count="4">
    <field x="0"/>
    <field x="1"/>
    <field x="8"/>
    <field x="7"/>
  </rowFields>
  <rowItems count="209">
    <i>
      <x/>
      <x v="45"/>
      <x v="10"/>
      <x v="6"/>
    </i>
    <i t="default">
      <x/>
    </i>
    <i>
      <x v="1"/>
      <x v="78"/>
      <x v="10"/>
      <x v="6"/>
    </i>
    <i t="default">
      <x v="1"/>
    </i>
    <i>
      <x v="2"/>
      <x v="51"/>
      <x v="10"/>
      <x v="6"/>
    </i>
    <i t="default">
      <x v="2"/>
    </i>
    <i>
      <x v="3"/>
      <x v="50"/>
      <x v="10"/>
      <x v="6"/>
    </i>
    <i t="default">
      <x v="3"/>
    </i>
    <i>
      <x v="4"/>
      <x v="52"/>
      <x v="10"/>
      <x v="6"/>
    </i>
    <i t="default">
      <x v="4"/>
    </i>
    <i>
      <x v="5"/>
      <x v="62"/>
      <x v="11"/>
      <x v="6"/>
    </i>
    <i t="default">
      <x v="5"/>
    </i>
    <i>
      <x v="6"/>
      <x v="88"/>
      <x v="11"/>
      <x v="6"/>
    </i>
    <i r="2">
      <x v="15"/>
      <x v="6"/>
    </i>
    <i t="default">
      <x v="6"/>
    </i>
    <i>
      <x v="7"/>
      <x v="89"/>
      <x v="11"/>
      <x v="6"/>
    </i>
    <i r="2">
      <x v="15"/>
      <x v="6"/>
    </i>
    <i t="default">
      <x v="7"/>
    </i>
    <i>
      <x v="8"/>
      <x v="53"/>
      <x v="11"/>
      <x v="6"/>
    </i>
    <i t="default">
      <x v="8"/>
    </i>
    <i>
      <x v="9"/>
      <x v="90"/>
      <x v="11"/>
      <x v="6"/>
    </i>
    <i r="2">
      <x v="15"/>
      <x v="6"/>
    </i>
    <i t="default">
      <x v="9"/>
    </i>
    <i>
      <x v="10"/>
      <x v="46"/>
      <x v="11"/>
      <x v="6"/>
    </i>
    <i t="default">
      <x v="10"/>
    </i>
    <i>
      <x v="11"/>
      <x v="21"/>
      <x v="11"/>
      <x v="7"/>
    </i>
    <i t="default">
      <x v="11"/>
    </i>
    <i>
      <x v="12"/>
      <x v="77"/>
      <x/>
      <x v="6"/>
    </i>
    <i t="default">
      <x v="12"/>
    </i>
    <i>
      <x v="13"/>
      <x v="48"/>
      <x v="10"/>
      <x v="6"/>
    </i>
    <i t="default">
      <x v="13"/>
    </i>
    <i>
      <x v="15"/>
      <x v="71"/>
      <x v="10"/>
      <x v="2"/>
    </i>
    <i t="default">
      <x v="15"/>
    </i>
    <i>
      <x v="16"/>
      <x v="55"/>
      <x/>
      <x v="6"/>
    </i>
    <i t="default">
      <x v="16"/>
    </i>
    <i>
      <x v="17"/>
      <x v="30"/>
      <x/>
      <x/>
    </i>
    <i t="default">
      <x v="17"/>
    </i>
    <i>
      <x v="18"/>
      <x v="59"/>
      <x v="10"/>
      <x v="6"/>
    </i>
    <i t="default">
      <x v="18"/>
    </i>
    <i>
      <x v="19"/>
      <x v="58"/>
      <x v="10"/>
      <x v="6"/>
    </i>
    <i t="default">
      <x v="19"/>
    </i>
    <i>
      <x v="20"/>
      <x v="57"/>
      <x v="10"/>
      <x v="6"/>
    </i>
    <i t="default">
      <x v="20"/>
    </i>
    <i>
      <x v="21"/>
      <x v="60"/>
      <x v="10"/>
      <x v="6"/>
    </i>
    <i t="default">
      <x v="21"/>
    </i>
    <i>
      <x v="22"/>
      <x v="41"/>
      <x v="7"/>
      <x v="3"/>
    </i>
    <i t="default">
      <x v="22"/>
    </i>
    <i>
      <x v="23"/>
      <x v="5"/>
      <x v="10"/>
      <x v="1"/>
    </i>
    <i t="default">
      <x v="23"/>
    </i>
    <i>
      <x v="24"/>
      <x v="32"/>
      <x v="10"/>
      <x v="1"/>
    </i>
    <i t="default">
      <x v="24"/>
    </i>
    <i>
      <x v="25"/>
      <x v="31"/>
      <x v="10"/>
      <x v="1"/>
    </i>
    <i t="default">
      <x v="25"/>
    </i>
    <i>
      <x v="26"/>
      <x v="91"/>
      <x/>
      <x/>
    </i>
    <i r="2">
      <x v="7"/>
      <x/>
    </i>
    <i t="default">
      <x v="26"/>
    </i>
    <i>
      <x v="27"/>
      <x v="76"/>
      <x/>
      <x v="5"/>
    </i>
    <i t="default">
      <x v="27"/>
    </i>
    <i>
      <x v="28"/>
      <x v="27"/>
      <x v="10"/>
      <x v="2"/>
    </i>
    <i t="default">
      <x v="28"/>
    </i>
    <i>
      <x v="29"/>
      <x v="79"/>
      <x v="10"/>
      <x v="6"/>
    </i>
    <i t="default">
      <x v="29"/>
    </i>
    <i>
      <x v="30"/>
      <x v="28"/>
      <x v="10"/>
      <x v="1"/>
    </i>
    <i t="default">
      <x v="30"/>
    </i>
    <i>
      <x v="31"/>
      <x v="4"/>
      <x/>
      <x v="3"/>
    </i>
    <i t="default">
      <x v="31"/>
    </i>
    <i>
      <x v="32"/>
      <x v="68"/>
      <x/>
      <x v="3"/>
    </i>
    <i t="default">
      <x v="32"/>
    </i>
    <i>
      <x v="33"/>
      <x v="69"/>
      <x/>
      <x v="3"/>
    </i>
    <i t="default">
      <x v="33"/>
    </i>
    <i>
      <x v="34"/>
      <x v="67"/>
      <x/>
      <x v="3"/>
    </i>
    <i t="default">
      <x v="34"/>
    </i>
    <i>
      <x v="35"/>
      <x v="18"/>
      <x v="9"/>
      <x v="3"/>
    </i>
    <i t="default">
      <x v="35"/>
    </i>
    <i>
      <x v="36"/>
      <x v="70"/>
      <x/>
      <x v="3"/>
    </i>
    <i t="default">
      <x v="36"/>
    </i>
    <i>
      <x v="37"/>
      <x v="22"/>
      <x/>
      <x v="3"/>
    </i>
    <i t="default">
      <x v="37"/>
    </i>
    <i>
      <x v="38"/>
      <x v="23"/>
      <x/>
      <x v="3"/>
    </i>
    <i t="default">
      <x v="38"/>
    </i>
    <i>
      <x v="39"/>
      <x v="26"/>
      <x/>
      <x/>
    </i>
    <i t="default">
      <x v="39"/>
    </i>
    <i>
      <x v="40"/>
      <x v="24"/>
      <x/>
      <x/>
    </i>
    <i t="default">
      <x v="40"/>
    </i>
    <i>
      <x v="41"/>
      <x v="25"/>
      <x/>
      <x/>
    </i>
    <i t="default">
      <x v="41"/>
    </i>
    <i>
      <x v="42"/>
      <x v="87"/>
      <x/>
      <x v="5"/>
    </i>
    <i r="2">
      <x v="10"/>
      <x v="5"/>
    </i>
    <i t="default">
      <x v="42"/>
    </i>
    <i>
      <x v="43"/>
      <x v="7"/>
      <x v="10"/>
      <x v="5"/>
    </i>
    <i t="default">
      <x v="43"/>
    </i>
    <i>
      <x v="44"/>
      <x v="86"/>
      <x/>
      <x v="5"/>
    </i>
    <i r="2">
      <x v="10"/>
      <x v="5"/>
    </i>
    <i r="2">
      <x v="14"/>
      <x v="5"/>
    </i>
    <i t="default">
      <x v="44"/>
    </i>
    <i>
      <x v="45"/>
      <x v="85"/>
      <x v="10"/>
      <x v="8"/>
    </i>
    <i t="default">
      <x v="45"/>
    </i>
    <i>
      <x v="46"/>
      <x v="80"/>
      <x/>
      <x v="5"/>
    </i>
    <i t="default">
      <x v="46"/>
    </i>
    <i>
      <x v="47"/>
      <x v="3"/>
      <x v="10"/>
      <x v="1"/>
    </i>
    <i t="default">
      <x v="47"/>
    </i>
    <i>
      <x v="48"/>
      <x/>
      <x/>
      <x v="3"/>
    </i>
    <i t="default">
      <x v="48"/>
    </i>
    <i>
      <x v="49"/>
      <x v="35"/>
      <x/>
      <x v="4"/>
    </i>
    <i t="default">
      <x v="49"/>
    </i>
    <i>
      <x v="50"/>
      <x v="34"/>
      <x/>
      <x v="4"/>
    </i>
    <i t="default">
      <x v="50"/>
    </i>
    <i>
      <x v="51"/>
      <x v="36"/>
      <x v="10"/>
      <x v="4"/>
    </i>
    <i t="default">
      <x v="51"/>
    </i>
    <i>
      <x v="52"/>
      <x v="75"/>
      <x/>
      <x v="4"/>
    </i>
    <i t="default">
      <x v="52"/>
    </i>
    <i>
      <x v="53"/>
      <x v="9"/>
      <x v="10"/>
      <x v="4"/>
    </i>
    <i t="default">
      <x v="53"/>
    </i>
    <i>
      <x v="54"/>
      <x v="66"/>
      <x v="10"/>
      <x v="4"/>
    </i>
    <i t="default">
      <x v="54"/>
    </i>
    <i>
      <x v="55"/>
      <x v="10"/>
      <x v="10"/>
      <x v="4"/>
    </i>
    <i t="default">
      <x v="55"/>
    </i>
    <i>
      <x v="56"/>
      <x v="56"/>
      <x v="10"/>
      <x v="6"/>
    </i>
    <i t="default">
      <x v="56"/>
    </i>
    <i>
      <x v="57"/>
      <x v="20"/>
      <x v="12"/>
      <x v="5"/>
    </i>
    <i t="default">
      <x v="57"/>
    </i>
    <i>
      <x v="58"/>
      <x v="38"/>
      <x v="12"/>
      <x/>
    </i>
    <i t="default">
      <x v="58"/>
    </i>
    <i>
      <x v="59"/>
      <x v="40"/>
      <x v="12"/>
      <x v="5"/>
    </i>
    <i t="default">
      <x v="59"/>
    </i>
    <i>
      <x v="60"/>
      <x v="2"/>
      <x v="4"/>
      <x v="7"/>
    </i>
    <i r="2">
      <x v="11"/>
      <x v="7"/>
    </i>
    <i r="2">
      <x v="13"/>
      <x v="7"/>
    </i>
    <i t="default">
      <x v="60"/>
    </i>
    <i>
      <x v="61"/>
      <x v="29"/>
      <x v="10"/>
      <x v="3"/>
    </i>
    <i r="2">
      <x v="13"/>
      <x v="3"/>
    </i>
    <i t="default">
      <x v="61"/>
    </i>
    <i>
      <x v="62"/>
      <x v="19"/>
      <x v="5"/>
      <x v="6"/>
    </i>
    <i t="default">
      <x v="62"/>
    </i>
    <i>
      <x v="63"/>
      <x v="65"/>
      <x v="1"/>
      <x v="8"/>
    </i>
    <i t="default">
      <x v="63"/>
    </i>
    <i>
      <x v="64"/>
      <x v="49"/>
      <x v="1"/>
      <x v="6"/>
    </i>
    <i t="default">
      <x v="64"/>
    </i>
    <i>
      <x v="65"/>
      <x v="73"/>
      <x v="8"/>
      <x v="3"/>
    </i>
    <i t="default">
      <x v="65"/>
    </i>
    <i>
      <x v="66"/>
      <x v="82"/>
      <x v="16"/>
      <x v="7"/>
    </i>
    <i t="default">
      <x v="66"/>
    </i>
    <i>
      <x v="67"/>
      <x v="1"/>
      <x v="2"/>
      <x/>
    </i>
    <i t="default">
      <x v="67"/>
    </i>
    <i>
      <x v="68"/>
      <x v="74"/>
      <x v="6"/>
      <x v="1"/>
    </i>
    <i t="default">
      <x v="68"/>
    </i>
    <i>
      <x v="69"/>
      <x v="6"/>
      <x v="8"/>
      <x v="5"/>
    </i>
    <i t="default">
      <x v="69"/>
    </i>
    <i>
      <x v="70"/>
      <x v="81"/>
      <x v="16"/>
      <x v="5"/>
    </i>
    <i t="default">
      <x v="70"/>
    </i>
    <i>
      <x v="71"/>
      <x v="39"/>
      <x v="1"/>
      <x/>
    </i>
    <i r="2">
      <x v="10"/>
      <x/>
    </i>
    <i t="default">
      <x v="71"/>
    </i>
    <i>
      <x v="72"/>
      <x v="42"/>
      <x v="3"/>
      <x v="8"/>
    </i>
    <i t="default">
      <x v="72"/>
    </i>
    <i>
      <x v="73"/>
      <x v="72"/>
      <x v="13"/>
      <x v="8"/>
    </i>
    <i t="default">
      <x v="73"/>
    </i>
    <i>
      <x v="74"/>
      <x v="64"/>
      <x v="6"/>
      <x v="7"/>
    </i>
    <i t="default">
      <x v="74"/>
    </i>
    <i>
      <x v="75"/>
      <x v="106"/>
      <x v="3"/>
      <x/>
    </i>
    <i t="default">
      <x v="75"/>
    </i>
    <i>
      <x v="76"/>
      <x v="92"/>
      <x v="3"/>
      <x v="7"/>
    </i>
    <i t="default">
      <x v="76"/>
    </i>
    <i>
      <x v="77"/>
      <x v="99"/>
      <x v="3"/>
      <x v="7"/>
    </i>
    <i t="default">
      <x v="77"/>
    </i>
    <i>
      <x v="78"/>
      <x v="93"/>
      <x v="3"/>
      <x v="7"/>
    </i>
    <i t="default">
      <x v="78"/>
    </i>
    <i>
      <x v="79"/>
      <x v="100"/>
      <x v="3"/>
      <x v="7"/>
    </i>
    <i t="default">
      <x v="79"/>
    </i>
    <i>
      <x v="80"/>
      <x v="101"/>
      <x v="3"/>
      <x v="7"/>
    </i>
    <i t="default">
      <x v="80"/>
    </i>
    <i>
      <x v="81"/>
      <x v="94"/>
      <x v="3"/>
      <x v="7"/>
    </i>
    <i t="default">
      <x v="81"/>
    </i>
    <i>
      <x v="82"/>
      <x v="102"/>
      <x v="3"/>
      <x v="7"/>
    </i>
    <i t="default">
      <x v="82"/>
    </i>
    <i>
      <x v="83"/>
      <x v="95"/>
      <x v="3"/>
      <x v="7"/>
    </i>
    <i t="default">
      <x v="83"/>
    </i>
    <i>
      <x v="84"/>
      <x v="103"/>
      <x v="3"/>
      <x v="7"/>
    </i>
    <i t="default">
      <x v="84"/>
    </i>
    <i>
      <x v="85"/>
      <x v="96"/>
      <x v="3"/>
      <x v="7"/>
    </i>
    <i t="default">
      <x v="85"/>
    </i>
    <i>
      <x v="86"/>
      <x v="104"/>
      <x v="3"/>
      <x v="7"/>
    </i>
    <i t="default">
      <x v="86"/>
    </i>
    <i>
      <x v="87"/>
      <x v="105"/>
      <x v="3"/>
      <x v="7"/>
    </i>
    <i t="default">
      <x v="87"/>
    </i>
    <i>
      <x v="88"/>
      <x v="97"/>
      <x v="3"/>
      <x v="7"/>
    </i>
    <i t="default">
      <x v="88"/>
    </i>
    <i>
      <x v="89"/>
      <x v="98"/>
      <x v="3"/>
      <x v="7"/>
    </i>
    <i t="default">
      <x v="89"/>
    </i>
    <i>
      <x v="90"/>
      <x v="33"/>
      <x v="13"/>
      <x v="4"/>
    </i>
    <i t="default">
      <x v="90"/>
    </i>
    <i>
      <x v="91"/>
      <x v="37"/>
      <x v="10"/>
      <x v="2"/>
    </i>
    <i t="default">
      <x v="91"/>
    </i>
    <i>
      <x v="92"/>
      <x v="63"/>
      <x v="10"/>
      <x v="6"/>
    </i>
    <i t="default">
      <x v="92"/>
    </i>
    <i>
      <x v="93"/>
      <x v="43"/>
      <x v="10"/>
      <x v="6"/>
    </i>
    <i t="default">
      <x v="93"/>
    </i>
    <i>
      <x v="94"/>
      <x v="54"/>
      <x v="10"/>
      <x v="6"/>
    </i>
    <i t="default">
      <x v="94"/>
    </i>
    <i>
      <x v="95"/>
      <x v="44"/>
      <x v="10"/>
      <x v="6"/>
    </i>
    <i t="default">
      <x v="95"/>
    </i>
    <i>
      <x v="96"/>
      <x v="61"/>
      <x v="10"/>
      <x v="6"/>
    </i>
    <i t="default">
      <x v="96"/>
    </i>
    <i>
      <x v="97"/>
      <x v="47"/>
      <x v="10"/>
      <x v="6"/>
    </i>
    <i t="default">
      <x v="97"/>
    </i>
    <i>
      <x v="98"/>
      <x v="83"/>
      <x v="15"/>
      <x v="6"/>
    </i>
    <i t="default">
      <x v="98"/>
    </i>
    <i>
      <x v="99"/>
      <x v="84"/>
      <x v="15"/>
      <x v="6"/>
    </i>
    <i t="default">
      <x v="99"/>
    </i>
  </rowItems>
  <colFields count="1">
    <field x="-2"/>
  </colFields>
  <colItems count="4">
    <i>
      <x/>
    </i>
    <i i="1">
      <x v="1"/>
    </i>
    <i i="2">
      <x v="2"/>
    </i>
    <i i="3">
      <x v="3"/>
    </i>
  </colItems>
  <dataFields count="4">
    <dataField name="Άθροισμα από Αρχικός Προϋπολογισμός 2024" fld="3" baseField="0" baseItem="0"/>
    <dataField name="Άθροισμα από Τιμολογηθέντα 2024" fld="4" baseField="0" baseItem="0"/>
    <dataField name="Άθροισμα από Τροποποιήσεις 2024" fld="5" baseField="0" baseItem="0"/>
    <dataField name="Άθροισμα από Αρχικός Προϋπολογισμός 2025" fld="6" baseField="0" baseItem="0"/>
  </dataFields>
  <formats count="569">
    <format dxfId="889">
      <pivotArea type="all" dataOnly="0" outline="0" fieldPosition="0"/>
    </format>
    <format dxfId="888">
      <pivotArea outline="0" collapsedLevelsAreSubtotals="1" fieldPosition="0"/>
    </format>
    <format dxfId="887">
      <pivotArea field="8" type="button" dataOnly="0" labelOnly="1" outline="0" axis="axisRow" fieldPosition="2"/>
    </format>
    <format dxfId="886">
      <pivotArea dataOnly="0" labelOnly="1" grandRow="1" outline="0" fieldPosition="0"/>
    </format>
    <format dxfId="885">
      <pivotArea field="0" type="button" dataOnly="0" labelOnly="1" outline="0" axis="axisRow" fieldPosition="0"/>
    </format>
    <format dxfId="884">
      <pivotArea field="2" type="button" dataOnly="0" labelOnly="1" outline="0"/>
    </format>
    <format dxfId="883">
      <pivotArea dataOnly="0" labelOnly="1" outline="0" fieldPosition="0">
        <references count="1">
          <reference field="4294967294" count="4">
            <x v="0"/>
            <x v="1"/>
            <x v="2"/>
            <x v="3"/>
          </reference>
        </references>
      </pivotArea>
    </format>
    <format dxfId="882">
      <pivotArea outline="0" collapsedLevelsAreSubtotals="1" fieldPosition="0"/>
    </format>
    <format dxfId="881">
      <pivotArea dataOnly="0" labelOnly="1" outline="0" fieldPosition="0">
        <references count="1">
          <reference field="0" count="15">
            <x v="0"/>
            <x v="1"/>
            <x v="2"/>
            <x v="3"/>
            <x v="4"/>
            <x v="5"/>
            <x v="6"/>
            <x v="7"/>
            <x v="8"/>
            <x v="9"/>
            <x v="10"/>
            <x v="11"/>
            <x v="12"/>
            <x v="13"/>
            <x v="15"/>
          </reference>
        </references>
      </pivotArea>
    </format>
    <format dxfId="880">
      <pivotArea dataOnly="0" labelOnly="1" outline="0" fieldPosition="0">
        <references count="1">
          <reference field="0" count="15" defaultSubtotal="1">
            <x v="0"/>
            <x v="1"/>
            <x v="2"/>
            <x v="3"/>
            <x v="4"/>
            <x v="5"/>
            <x v="6"/>
            <x v="7"/>
            <x v="8"/>
            <x v="9"/>
            <x v="10"/>
            <x v="11"/>
            <x v="12"/>
            <x v="13"/>
            <x v="15"/>
          </reference>
        </references>
      </pivotArea>
    </format>
    <format dxfId="879">
      <pivotArea dataOnly="0" labelOnly="1" outline="0" fieldPosition="0">
        <references count="1">
          <reference field="0" count="11">
            <x v="16"/>
            <x v="17"/>
            <x v="18"/>
            <x v="19"/>
            <x v="20"/>
            <x v="21"/>
            <x v="22"/>
            <x v="23"/>
            <x v="24"/>
            <x v="25"/>
            <x v="27"/>
          </reference>
        </references>
      </pivotArea>
    </format>
    <format dxfId="878">
      <pivotArea dataOnly="0" labelOnly="1" outline="0" fieldPosition="0">
        <references count="1">
          <reference field="0" count="10" defaultSubtotal="1">
            <x v="16"/>
            <x v="17"/>
            <x v="18"/>
            <x v="19"/>
            <x v="20"/>
            <x v="21"/>
            <x v="22"/>
            <x v="23"/>
            <x v="24"/>
            <x v="25"/>
          </reference>
        </references>
      </pivotArea>
    </format>
    <format dxfId="877">
      <pivotArea dataOnly="0" labelOnly="1" outline="0" fieldPosition="0">
        <references count="1">
          <reference field="0" count="15">
            <x v="28"/>
            <x v="30"/>
            <x v="31"/>
            <x v="32"/>
            <x v="33"/>
            <x v="34"/>
            <x v="35"/>
            <x v="36"/>
            <x v="37"/>
            <x v="38"/>
            <x v="39"/>
            <x v="40"/>
            <x v="41"/>
            <x v="42"/>
            <x v="43"/>
          </reference>
        </references>
      </pivotArea>
    </format>
    <format dxfId="876">
      <pivotArea dataOnly="0" labelOnly="1" outline="0" fieldPosition="0">
        <references count="1">
          <reference field="0" count="16" defaultSubtotal="1">
            <x v="27"/>
            <x v="28"/>
            <x v="30"/>
            <x v="31"/>
            <x v="32"/>
            <x v="33"/>
            <x v="34"/>
            <x v="35"/>
            <x v="36"/>
            <x v="37"/>
            <x v="38"/>
            <x v="39"/>
            <x v="40"/>
            <x v="41"/>
            <x v="42"/>
            <x v="43"/>
          </reference>
        </references>
      </pivotArea>
    </format>
    <format dxfId="875">
      <pivotArea dataOnly="0" labelOnly="1" outline="0" fieldPosition="0">
        <references count="1">
          <reference field="0" count="14">
            <x v="44"/>
            <x v="47"/>
            <x v="48"/>
            <x v="49"/>
            <x v="50"/>
            <x v="51"/>
            <x v="53"/>
            <x v="54"/>
            <x v="55"/>
            <x v="56"/>
            <x v="57"/>
            <x v="58"/>
            <x v="59"/>
            <x v="60"/>
          </reference>
        </references>
      </pivotArea>
    </format>
    <format dxfId="874">
      <pivotArea dataOnly="0" labelOnly="1" outline="0" fieldPosition="0">
        <references count="1">
          <reference field="0" count="14" defaultSubtotal="1">
            <x v="44"/>
            <x v="47"/>
            <x v="48"/>
            <x v="49"/>
            <x v="50"/>
            <x v="51"/>
            <x v="53"/>
            <x v="54"/>
            <x v="55"/>
            <x v="56"/>
            <x v="57"/>
            <x v="58"/>
            <x v="59"/>
            <x v="60"/>
          </reference>
        </references>
      </pivotArea>
    </format>
    <format dxfId="873">
      <pivotArea dataOnly="0" labelOnly="1" outline="0" fieldPosition="0">
        <references count="1">
          <reference field="0" count="15">
            <x v="61"/>
            <x v="63"/>
            <x v="64"/>
            <x v="65"/>
            <x v="67"/>
            <x v="68"/>
            <x v="69"/>
            <x v="71"/>
            <x v="72"/>
            <x v="73"/>
            <x v="74"/>
            <x v="75"/>
            <x v="76"/>
            <x v="77"/>
            <x v="78"/>
          </reference>
        </references>
      </pivotArea>
    </format>
    <format dxfId="872">
      <pivotArea dataOnly="0" labelOnly="1" outline="0" fieldPosition="0">
        <references count="1">
          <reference field="0" count="14" defaultSubtotal="1">
            <x v="61"/>
            <x v="63"/>
            <x v="64"/>
            <x v="65"/>
            <x v="67"/>
            <x v="68"/>
            <x v="69"/>
            <x v="71"/>
            <x v="72"/>
            <x v="73"/>
            <x v="74"/>
            <x v="75"/>
            <x v="76"/>
            <x v="77"/>
          </reference>
        </references>
      </pivotArea>
    </format>
    <format dxfId="871">
      <pivotArea dataOnly="0" labelOnly="1" outline="0" fieldPosition="0">
        <references count="1">
          <reference field="0" count="16">
            <x v="79"/>
            <x v="80"/>
            <x v="81"/>
            <x v="82"/>
            <x v="83"/>
            <x v="84"/>
            <x v="85"/>
            <x v="86"/>
            <x v="87"/>
            <x v="88"/>
            <x v="89"/>
            <x v="90"/>
            <x v="91"/>
            <x v="92"/>
            <x v="93"/>
            <x v="94"/>
          </reference>
        </references>
      </pivotArea>
    </format>
    <format dxfId="870">
      <pivotArea dataOnly="0" labelOnly="1" outline="0" fieldPosition="0">
        <references count="1">
          <reference field="0" count="17" defaultSubtotal="1">
            <x v="78"/>
            <x v="79"/>
            <x v="80"/>
            <x v="81"/>
            <x v="82"/>
            <x v="83"/>
            <x v="84"/>
            <x v="85"/>
            <x v="86"/>
            <x v="87"/>
            <x v="88"/>
            <x v="89"/>
            <x v="90"/>
            <x v="91"/>
            <x v="92"/>
            <x v="93"/>
            <x v="94"/>
          </reference>
        </references>
      </pivotArea>
    </format>
    <format dxfId="869">
      <pivotArea dataOnly="0" labelOnly="1" outline="0" fieldPosition="0">
        <references count="1">
          <reference field="0" count="3">
            <x v="95"/>
            <x v="96"/>
            <x v="97"/>
          </reference>
        </references>
      </pivotArea>
    </format>
    <format dxfId="868">
      <pivotArea dataOnly="0" labelOnly="1" outline="0" fieldPosition="0">
        <references count="1">
          <reference field="0" count="3" defaultSubtotal="1">
            <x v="95"/>
            <x v="96"/>
            <x v="97"/>
          </reference>
        </references>
      </pivotArea>
    </format>
    <format dxfId="867">
      <pivotArea dataOnly="0" labelOnly="1" grandRow="1" outline="0" fieldPosition="0"/>
    </format>
    <format dxfId="866">
      <pivotArea dataOnly="0" labelOnly="1" outline="0" fieldPosition="0">
        <references count="2">
          <reference field="0" count="1" selected="0">
            <x v="0"/>
          </reference>
          <reference field="1" count="1">
            <x v="45"/>
          </reference>
        </references>
      </pivotArea>
    </format>
    <format dxfId="865">
      <pivotArea dataOnly="0" labelOnly="1" outline="0" fieldPosition="0">
        <references count="2">
          <reference field="0" count="1" selected="0">
            <x v="2"/>
          </reference>
          <reference field="1" count="1">
            <x v="51"/>
          </reference>
        </references>
      </pivotArea>
    </format>
    <format dxfId="864">
      <pivotArea dataOnly="0" labelOnly="1" outline="0" fieldPosition="0">
        <references count="2">
          <reference field="0" count="1" selected="0">
            <x v="3"/>
          </reference>
          <reference field="1" count="1">
            <x v="50"/>
          </reference>
        </references>
      </pivotArea>
    </format>
    <format dxfId="863">
      <pivotArea dataOnly="0" labelOnly="1" outline="0" fieldPosition="0">
        <references count="2">
          <reference field="0" count="1" selected="0">
            <x v="4"/>
          </reference>
          <reference field="1" count="1">
            <x v="52"/>
          </reference>
        </references>
      </pivotArea>
    </format>
    <format dxfId="862">
      <pivotArea dataOnly="0" labelOnly="1" outline="0" fieldPosition="0">
        <references count="2">
          <reference field="0" count="1" selected="0">
            <x v="5"/>
          </reference>
          <reference field="1" count="1">
            <x v="62"/>
          </reference>
        </references>
      </pivotArea>
    </format>
    <format dxfId="861">
      <pivotArea dataOnly="0" labelOnly="1" outline="0" fieldPosition="0">
        <references count="2">
          <reference field="0" count="1" selected="0">
            <x v="8"/>
          </reference>
          <reference field="1" count="1">
            <x v="53"/>
          </reference>
        </references>
      </pivotArea>
    </format>
    <format dxfId="860">
      <pivotArea dataOnly="0" labelOnly="1" outline="0" fieldPosition="0">
        <references count="2">
          <reference field="0" count="1" selected="0">
            <x v="10"/>
          </reference>
          <reference field="1" count="1">
            <x v="46"/>
          </reference>
        </references>
      </pivotArea>
    </format>
    <format dxfId="859">
      <pivotArea dataOnly="0" labelOnly="1" outline="0" fieldPosition="0">
        <references count="2">
          <reference field="0" count="1" selected="0">
            <x v="11"/>
          </reference>
          <reference field="1" count="1">
            <x v="21"/>
          </reference>
        </references>
      </pivotArea>
    </format>
    <format dxfId="858">
      <pivotArea dataOnly="0" labelOnly="1" outline="0" fieldPosition="0">
        <references count="2">
          <reference field="0" count="1" selected="0">
            <x v="13"/>
          </reference>
          <reference field="1" count="1">
            <x v="48"/>
          </reference>
        </references>
      </pivotArea>
    </format>
    <format dxfId="857">
      <pivotArea dataOnly="0" labelOnly="1" outline="0" fieldPosition="0">
        <references count="2">
          <reference field="0" count="1" selected="0">
            <x v="15"/>
          </reference>
          <reference field="1" count="1">
            <x v="71"/>
          </reference>
        </references>
      </pivotArea>
    </format>
    <format dxfId="856">
      <pivotArea dataOnly="0" labelOnly="1" outline="0" fieldPosition="0">
        <references count="2">
          <reference field="0" count="1" selected="0">
            <x v="16"/>
          </reference>
          <reference field="1" count="1">
            <x v="55"/>
          </reference>
        </references>
      </pivotArea>
    </format>
    <format dxfId="855">
      <pivotArea dataOnly="0" labelOnly="1" outline="0" fieldPosition="0">
        <references count="2">
          <reference field="0" count="1" selected="0">
            <x v="17"/>
          </reference>
          <reference field="1" count="1">
            <x v="30"/>
          </reference>
        </references>
      </pivotArea>
    </format>
    <format dxfId="854">
      <pivotArea dataOnly="0" labelOnly="1" outline="0" fieldPosition="0">
        <references count="2">
          <reference field="0" count="1" selected="0">
            <x v="18"/>
          </reference>
          <reference field="1" count="1">
            <x v="59"/>
          </reference>
        </references>
      </pivotArea>
    </format>
    <format dxfId="853">
      <pivotArea dataOnly="0" labelOnly="1" outline="0" fieldPosition="0">
        <references count="2">
          <reference field="0" count="1" selected="0">
            <x v="19"/>
          </reference>
          <reference field="1" count="1">
            <x v="58"/>
          </reference>
        </references>
      </pivotArea>
    </format>
    <format dxfId="852">
      <pivotArea dataOnly="0" labelOnly="1" outline="0" fieldPosition="0">
        <references count="2">
          <reference field="0" count="1" selected="0">
            <x v="20"/>
          </reference>
          <reference field="1" count="1">
            <x v="57"/>
          </reference>
        </references>
      </pivotArea>
    </format>
    <format dxfId="851">
      <pivotArea dataOnly="0" labelOnly="1" outline="0" fieldPosition="0">
        <references count="2">
          <reference field="0" count="1" selected="0">
            <x v="21"/>
          </reference>
          <reference field="1" count="1">
            <x v="60"/>
          </reference>
        </references>
      </pivotArea>
    </format>
    <format dxfId="850">
      <pivotArea dataOnly="0" labelOnly="1" outline="0" fieldPosition="0">
        <references count="2">
          <reference field="0" count="1" selected="0">
            <x v="22"/>
          </reference>
          <reference field="1" count="1">
            <x v="41"/>
          </reference>
        </references>
      </pivotArea>
    </format>
    <format dxfId="849">
      <pivotArea dataOnly="0" labelOnly="1" outline="0" fieldPosition="0">
        <references count="2">
          <reference field="0" count="1" selected="0">
            <x v="23"/>
          </reference>
          <reference field="1" count="1">
            <x v="5"/>
          </reference>
        </references>
      </pivotArea>
    </format>
    <format dxfId="848">
      <pivotArea dataOnly="0" labelOnly="1" outline="0" fieldPosition="0">
        <references count="2">
          <reference field="0" count="1" selected="0">
            <x v="24"/>
          </reference>
          <reference field="1" count="1">
            <x v="32"/>
          </reference>
        </references>
      </pivotArea>
    </format>
    <format dxfId="847">
      <pivotArea dataOnly="0" labelOnly="1" outline="0" fieldPosition="0">
        <references count="2">
          <reference field="0" count="1" selected="0">
            <x v="25"/>
          </reference>
          <reference field="1" count="1">
            <x v="31"/>
          </reference>
        </references>
      </pivotArea>
    </format>
    <format dxfId="846">
      <pivotArea dataOnly="0" labelOnly="1" outline="0" fieldPosition="0">
        <references count="2">
          <reference field="0" count="1" selected="0">
            <x v="27"/>
          </reference>
          <reference field="1" count="1">
            <x v="76"/>
          </reference>
        </references>
      </pivotArea>
    </format>
    <format dxfId="845">
      <pivotArea dataOnly="0" labelOnly="1" outline="0" fieldPosition="0">
        <references count="2">
          <reference field="0" count="1" selected="0">
            <x v="28"/>
          </reference>
          <reference field="1" count="1">
            <x v="27"/>
          </reference>
        </references>
      </pivotArea>
    </format>
    <format dxfId="844">
      <pivotArea dataOnly="0" labelOnly="1" outline="0" fieldPosition="0">
        <references count="2">
          <reference field="0" count="1" selected="0">
            <x v="30"/>
          </reference>
          <reference field="1" count="1">
            <x v="28"/>
          </reference>
        </references>
      </pivotArea>
    </format>
    <format dxfId="843">
      <pivotArea dataOnly="0" labelOnly="1" outline="0" fieldPosition="0">
        <references count="2">
          <reference field="0" count="1" selected="0">
            <x v="31"/>
          </reference>
          <reference field="1" count="1">
            <x v="4"/>
          </reference>
        </references>
      </pivotArea>
    </format>
    <format dxfId="842">
      <pivotArea dataOnly="0" labelOnly="1" outline="0" fieldPosition="0">
        <references count="2">
          <reference field="0" count="1" selected="0">
            <x v="32"/>
          </reference>
          <reference field="1" count="1">
            <x v="68"/>
          </reference>
        </references>
      </pivotArea>
    </format>
    <format dxfId="841">
      <pivotArea dataOnly="0" labelOnly="1" outline="0" fieldPosition="0">
        <references count="2">
          <reference field="0" count="1" selected="0">
            <x v="33"/>
          </reference>
          <reference field="1" count="1">
            <x v="69"/>
          </reference>
        </references>
      </pivotArea>
    </format>
    <format dxfId="840">
      <pivotArea dataOnly="0" labelOnly="1" outline="0" fieldPosition="0">
        <references count="2">
          <reference field="0" count="1" selected="0">
            <x v="34"/>
          </reference>
          <reference field="1" count="1">
            <x v="67"/>
          </reference>
        </references>
      </pivotArea>
    </format>
    <format dxfId="839">
      <pivotArea dataOnly="0" labelOnly="1" outline="0" fieldPosition="0">
        <references count="2">
          <reference field="0" count="1" selected="0">
            <x v="35"/>
          </reference>
          <reference field="1" count="1">
            <x v="18"/>
          </reference>
        </references>
      </pivotArea>
    </format>
    <format dxfId="838">
      <pivotArea dataOnly="0" labelOnly="1" outline="0" fieldPosition="0">
        <references count="2">
          <reference field="0" count="1" selected="0">
            <x v="36"/>
          </reference>
          <reference field="1" count="1">
            <x v="70"/>
          </reference>
        </references>
      </pivotArea>
    </format>
    <format dxfId="837">
      <pivotArea dataOnly="0" labelOnly="1" outline="0" fieldPosition="0">
        <references count="2">
          <reference field="0" count="1" selected="0">
            <x v="37"/>
          </reference>
          <reference field="1" count="1">
            <x v="22"/>
          </reference>
        </references>
      </pivotArea>
    </format>
    <format dxfId="836">
      <pivotArea dataOnly="0" labelOnly="1" outline="0" fieldPosition="0">
        <references count="2">
          <reference field="0" count="1" selected="0">
            <x v="38"/>
          </reference>
          <reference field="1" count="1">
            <x v="23"/>
          </reference>
        </references>
      </pivotArea>
    </format>
    <format dxfId="835">
      <pivotArea dataOnly="0" labelOnly="1" outline="0" fieldPosition="0">
        <references count="2">
          <reference field="0" count="1" selected="0">
            <x v="39"/>
          </reference>
          <reference field="1" count="1">
            <x v="26"/>
          </reference>
        </references>
      </pivotArea>
    </format>
    <format dxfId="834">
      <pivotArea dataOnly="0" labelOnly="1" outline="0" fieldPosition="0">
        <references count="2">
          <reference field="0" count="1" selected="0">
            <x v="40"/>
          </reference>
          <reference field="1" count="1">
            <x v="24"/>
          </reference>
        </references>
      </pivotArea>
    </format>
    <format dxfId="833">
      <pivotArea dataOnly="0" labelOnly="1" outline="0" fieldPosition="0">
        <references count="2">
          <reference field="0" count="1" selected="0">
            <x v="41"/>
          </reference>
          <reference field="1" count="1">
            <x v="25"/>
          </reference>
        </references>
      </pivotArea>
    </format>
    <format dxfId="832">
      <pivotArea dataOnly="0" labelOnly="1" outline="0" fieldPosition="0">
        <references count="2">
          <reference field="0" count="1" selected="0">
            <x v="43"/>
          </reference>
          <reference field="1" count="1">
            <x v="7"/>
          </reference>
        </references>
      </pivotArea>
    </format>
    <format dxfId="831">
      <pivotArea dataOnly="0" labelOnly="1" outline="0" fieldPosition="0">
        <references count="2">
          <reference field="0" count="1" selected="0">
            <x v="47"/>
          </reference>
          <reference field="1" count="1">
            <x v="3"/>
          </reference>
        </references>
      </pivotArea>
    </format>
    <format dxfId="830">
      <pivotArea dataOnly="0" labelOnly="1" outline="0" fieldPosition="0">
        <references count="2">
          <reference field="0" count="1" selected="0">
            <x v="48"/>
          </reference>
          <reference field="1" count="1">
            <x v="0"/>
          </reference>
        </references>
      </pivotArea>
    </format>
    <format dxfId="829">
      <pivotArea dataOnly="0" labelOnly="1" outline="0" fieldPosition="0">
        <references count="2">
          <reference field="0" count="1" selected="0">
            <x v="49"/>
          </reference>
          <reference field="1" count="1">
            <x v="35"/>
          </reference>
        </references>
      </pivotArea>
    </format>
    <format dxfId="828">
      <pivotArea dataOnly="0" labelOnly="1" outline="0" fieldPosition="0">
        <references count="2">
          <reference field="0" count="1" selected="0">
            <x v="50"/>
          </reference>
          <reference field="1" count="1">
            <x v="34"/>
          </reference>
        </references>
      </pivotArea>
    </format>
    <format dxfId="827">
      <pivotArea dataOnly="0" labelOnly="1" outline="0" fieldPosition="0">
        <references count="2">
          <reference field="0" count="1" selected="0">
            <x v="51"/>
          </reference>
          <reference field="1" count="1">
            <x v="36"/>
          </reference>
        </references>
      </pivotArea>
    </format>
    <format dxfId="826">
      <pivotArea dataOnly="0" labelOnly="1" outline="0" fieldPosition="0">
        <references count="2">
          <reference field="0" count="1" selected="0">
            <x v="53"/>
          </reference>
          <reference field="1" count="1">
            <x v="9"/>
          </reference>
        </references>
      </pivotArea>
    </format>
    <format dxfId="825">
      <pivotArea dataOnly="0" labelOnly="1" outline="0" fieldPosition="0">
        <references count="2">
          <reference field="0" count="1" selected="0">
            <x v="54"/>
          </reference>
          <reference field="1" count="1">
            <x v="66"/>
          </reference>
        </references>
      </pivotArea>
    </format>
    <format dxfId="824">
      <pivotArea dataOnly="0" labelOnly="1" outline="0" fieldPosition="0">
        <references count="2">
          <reference field="0" count="1" selected="0">
            <x v="55"/>
          </reference>
          <reference field="1" count="1">
            <x v="10"/>
          </reference>
        </references>
      </pivotArea>
    </format>
    <format dxfId="823">
      <pivotArea dataOnly="0" labelOnly="1" outline="0" fieldPosition="0">
        <references count="2">
          <reference field="0" count="1" selected="0">
            <x v="56"/>
          </reference>
          <reference field="1" count="1">
            <x v="56"/>
          </reference>
        </references>
      </pivotArea>
    </format>
    <format dxfId="822">
      <pivotArea dataOnly="0" labelOnly="1" outline="0" fieldPosition="0">
        <references count="2">
          <reference field="0" count="1" selected="0">
            <x v="57"/>
          </reference>
          <reference field="1" count="1">
            <x v="20"/>
          </reference>
        </references>
      </pivotArea>
    </format>
    <format dxfId="821">
      <pivotArea dataOnly="0" labelOnly="1" outline="0" fieldPosition="0">
        <references count="2">
          <reference field="0" count="1" selected="0">
            <x v="58"/>
          </reference>
          <reference field="1" count="1">
            <x v="38"/>
          </reference>
        </references>
      </pivotArea>
    </format>
    <format dxfId="820">
      <pivotArea dataOnly="0" labelOnly="1" outline="0" fieldPosition="0">
        <references count="2">
          <reference field="0" count="1" selected="0">
            <x v="59"/>
          </reference>
          <reference field="1" count="1">
            <x v="40"/>
          </reference>
        </references>
      </pivotArea>
    </format>
    <format dxfId="819">
      <pivotArea dataOnly="0" labelOnly="1" outline="0" fieldPosition="0">
        <references count="2">
          <reference field="0" count="1" selected="0">
            <x v="60"/>
          </reference>
          <reference field="1" count="1">
            <x v="2"/>
          </reference>
        </references>
      </pivotArea>
    </format>
    <format dxfId="818">
      <pivotArea dataOnly="0" labelOnly="1" outline="0" fieldPosition="0">
        <references count="2">
          <reference field="0" count="1" selected="0">
            <x v="61"/>
          </reference>
          <reference field="1" count="1">
            <x v="29"/>
          </reference>
        </references>
      </pivotArea>
    </format>
    <format dxfId="817">
      <pivotArea dataOnly="0" labelOnly="1" outline="0" fieldPosition="0">
        <references count="2">
          <reference field="0" count="1" selected="0">
            <x v="63"/>
          </reference>
          <reference field="1" count="1">
            <x v="65"/>
          </reference>
        </references>
      </pivotArea>
    </format>
    <format dxfId="816">
      <pivotArea dataOnly="0" labelOnly="1" outline="0" fieldPosition="0">
        <references count="2">
          <reference field="0" count="1" selected="0">
            <x v="64"/>
          </reference>
          <reference field="1" count="1">
            <x v="49"/>
          </reference>
        </references>
      </pivotArea>
    </format>
    <format dxfId="815">
      <pivotArea dataOnly="0" labelOnly="1" outline="0" fieldPosition="0">
        <references count="2">
          <reference field="0" count="1" selected="0">
            <x v="65"/>
          </reference>
          <reference field="1" count="1">
            <x v="73"/>
          </reference>
        </references>
      </pivotArea>
    </format>
    <format dxfId="814">
      <pivotArea dataOnly="0" labelOnly="1" outline="0" fieldPosition="0">
        <references count="2">
          <reference field="0" count="1" selected="0">
            <x v="67"/>
          </reference>
          <reference field="1" count="1">
            <x v="1"/>
          </reference>
        </references>
      </pivotArea>
    </format>
    <format dxfId="813">
      <pivotArea dataOnly="0" labelOnly="1" outline="0" fieldPosition="0">
        <references count="2">
          <reference field="0" count="1" selected="0">
            <x v="68"/>
          </reference>
          <reference field="1" count="1">
            <x v="74"/>
          </reference>
        </references>
      </pivotArea>
    </format>
    <format dxfId="812">
      <pivotArea dataOnly="0" labelOnly="1" outline="0" fieldPosition="0">
        <references count="2">
          <reference field="0" count="1" selected="0">
            <x v="69"/>
          </reference>
          <reference field="1" count="1">
            <x v="6"/>
          </reference>
        </references>
      </pivotArea>
    </format>
    <format dxfId="811">
      <pivotArea dataOnly="0" labelOnly="1" outline="0" fieldPosition="0">
        <references count="2">
          <reference field="0" count="1" selected="0">
            <x v="71"/>
          </reference>
          <reference field="1" count="1">
            <x v="39"/>
          </reference>
        </references>
      </pivotArea>
    </format>
    <format dxfId="810">
      <pivotArea dataOnly="0" labelOnly="1" outline="0" fieldPosition="0">
        <references count="2">
          <reference field="0" count="1" selected="0">
            <x v="72"/>
          </reference>
          <reference field="1" count="1">
            <x v="42"/>
          </reference>
        </references>
      </pivotArea>
    </format>
    <format dxfId="809">
      <pivotArea dataOnly="0" labelOnly="1" outline="0" fieldPosition="0">
        <references count="2">
          <reference field="0" count="1" selected="0">
            <x v="73"/>
          </reference>
          <reference field="1" count="1">
            <x v="72"/>
          </reference>
        </references>
      </pivotArea>
    </format>
    <format dxfId="808">
      <pivotArea dataOnly="0" labelOnly="1" outline="0" fieldPosition="0">
        <references count="2">
          <reference field="0" count="1" selected="0">
            <x v="74"/>
          </reference>
          <reference field="1" count="1">
            <x v="64"/>
          </reference>
        </references>
      </pivotArea>
    </format>
    <format dxfId="807">
      <pivotArea dataOnly="0" labelOnly="1" outline="0" fieldPosition="0">
        <references count="2">
          <reference field="0" count="1" selected="0">
            <x v="75"/>
          </reference>
          <reference field="1" count="1">
            <x v="8"/>
          </reference>
        </references>
      </pivotArea>
    </format>
    <format dxfId="806">
      <pivotArea dataOnly="0" labelOnly="1" outline="0" fieldPosition="0">
        <references count="2">
          <reference field="0" count="1" selected="0">
            <x v="77"/>
          </reference>
          <reference field="1" count="1">
            <x v="14"/>
          </reference>
        </references>
      </pivotArea>
    </format>
    <format dxfId="805">
      <pivotArea dataOnly="0" labelOnly="1" outline="0" fieldPosition="0">
        <references count="2">
          <reference field="0" count="1" selected="0">
            <x v="79"/>
          </reference>
          <reference field="1" count="1">
            <x v="11"/>
          </reference>
        </references>
      </pivotArea>
    </format>
    <format dxfId="804">
      <pivotArea dataOnly="0" labelOnly="1" outline="0" fieldPosition="0">
        <references count="2">
          <reference field="0" count="1" selected="0">
            <x v="80"/>
          </reference>
          <reference field="1" count="1">
            <x v="12"/>
          </reference>
        </references>
      </pivotArea>
    </format>
    <format dxfId="803">
      <pivotArea dataOnly="0" labelOnly="1" outline="0" fieldPosition="0">
        <references count="2">
          <reference field="0" count="1" selected="0">
            <x v="82"/>
          </reference>
          <reference field="1" count="1">
            <x v="13"/>
          </reference>
        </references>
      </pivotArea>
    </format>
    <format dxfId="802">
      <pivotArea dataOnly="0" labelOnly="1" outline="0" fieldPosition="0">
        <references count="2">
          <reference field="0" count="1" selected="0">
            <x v="84"/>
          </reference>
          <reference field="1" count="1">
            <x v="15"/>
          </reference>
        </references>
      </pivotArea>
    </format>
    <format dxfId="801">
      <pivotArea dataOnly="0" labelOnly="1" outline="0" fieldPosition="0">
        <references count="2">
          <reference field="0" count="1" selected="0">
            <x v="86"/>
          </reference>
          <reference field="1" count="1">
            <x v="16"/>
          </reference>
        </references>
      </pivotArea>
    </format>
    <format dxfId="800">
      <pivotArea dataOnly="0" labelOnly="1" outline="0" fieldPosition="0">
        <references count="2">
          <reference field="0" count="1" selected="0">
            <x v="87"/>
          </reference>
          <reference field="1" count="1">
            <x v="17"/>
          </reference>
        </references>
      </pivotArea>
    </format>
    <format dxfId="799">
      <pivotArea dataOnly="0" labelOnly="1" outline="0" fieldPosition="0">
        <references count="2">
          <reference field="0" count="1" selected="0">
            <x v="90"/>
          </reference>
          <reference field="1" count="1">
            <x v="33"/>
          </reference>
        </references>
      </pivotArea>
    </format>
    <format dxfId="798">
      <pivotArea dataOnly="0" labelOnly="1" outline="0" fieldPosition="0">
        <references count="2">
          <reference field="0" count="1" selected="0">
            <x v="91"/>
          </reference>
          <reference field="1" count="1">
            <x v="37"/>
          </reference>
        </references>
      </pivotArea>
    </format>
    <format dxfId="797">
      <pivotArea dataOnly="0" labelOnly="1" outline="0" fieldPosition="0">
        <references count="2">
          <reference field="0" count="1" selected="0">
            <x v="92"/>
          </reference>
          <reference field="1" count="1">
            <x v="63"/>
          </reference>
        </references>
      </pivotArea>
    </format>
    <format dxfId="796">
      <pivotArea dataOnly="0" labelOnly="1" outline="0" fieldPosition="0">
        <references count="2">
          <reference field="0" count="1" selected="0">
            <x v="93"/>
          </reference>
          <reference field="1" count="1">
            <x v="43"/>
          </reference>
        </references>
      </pivotArea>
    </format>
    <format dxfId="795">
      <pivotArea dataOnly="0" labelOnly="1" outline="0" fieldPosition="0">
        <references count="2">
          <reference field="0" count="1" selected="0">
            <x v="94"/>
          </reference>
          <reference field="1" count="1">
            <x v="54"/>
          </reference>
        </references>
      </pivotArea>
    </format>
    <format dxfId="794">
      <pivotArea dataOnly="0" labelOnly="1" outline="0" fieldPosition="0">
        <references count="2">
          <reference field="0" count="1" selected="0">
            <x v="95"/>
          </reference>
          <reference field="1" count="1">
            <x v="44"/>
          </reference>
        </references>
      </pivotArea>
    </format>
    <format dxfId="793">
      <pivotArea dataOnly="0" labelOnly="1" outline="0" fieldPosition="0">
        <references count="2">
          <reference field="0" count="1" selected="0">
            <x v="96"/>
          </reference>
          <reference field="1" count="1">
            <x v="61"/>
          </reference>
        </references>
      </pivotArea>
    </format>
    <format dxfId="792">
      <pivotArea dataOnly="0" labelOnly="1" outline="0" fieldPosition="0">
        <references count="2">
          <reference field="0" count="1" selected="0">
            <x v="97"/>
          </reference>
          <reference field="1" count="1">
            <x v="47"/>
          </reference>
        </references>
      </pivotArea>
    </format>
    <format dxfId="791">
      <pivotArea dataOnly="0" labelOnly="1" outline="0" fieldPosition="0">
        <references count="3">
          <reference field="0" count="1" selected="0">
            <x v="0"/>
          </reference>
          <reference field="1" count="1" selected="0">
            <x v="45"/>
          </reference>
          <reference field="8" count="1">
            <x v="10"/>
          </reference>
        </references>
      </pivotArea>
    </format>
    <format dxfId="790">
      <pivotArea dataOnly="0" labelOnly="1" outline="0" fieldPosition="0">
        <references count="3">
          <reference field="0" count="1" selected="0">
            <x v="2"/>
          </reference>
          <reference field="1" count="1" selected="0">
            <x v="51"/>
          </reference>
          <reference field="8" count="1">
            <x v="10"/>
          </reference>
        </references>
      </pivotArea>
    </format>
    <format dxfId="789">
      <pivotArea dataOnly="0" labelOnly="1" outline="0" fieldPosition="0">
        <references count="3">
          <reference field="0" count="1" selected="0">
            <x v="3"/>
          </reference>
          <reference field="1" count="1" selected="0">
            <x v="50"/>
          </reference>
          <reference field="8" count="1">
            <x v="10"/>
          </reference>
        </references>
      </pivotArea>
    </format>
    <format dxfId="788">
      <pivotArea dataOnly="0" labelOnly="1" outline="0" fieldPosition="0">
        <references count="3">
          <reference field="0" count="1" selected="0">
            <x v="4"/>
          </reference>
          <reference field="1" count="1" selected="0">
            <x v="52"/>
          </reference>
          <reference field="8" count="1">
            <x v="10"/>
          </reference>
        </references>
      </pivotArea>
    </format>
    <format dxfId="787">
      <pivotArea dataOnly="0" labelOnly="1" outline="0" fieldPosition="0">
        <references count="3">
          <reference field="0" count="1" selected="0">
            <x v="5"/>
          </reference>
          <reference field="1" count="1" selected="0">
            <x v="62"/>
          </reference>
          <reference field="8" count="1">
            <x v="11"/>
          </reference>
        </references>
      </pivotArea>
    </format>
    <format dxfId="786">
      <pivotArea dataOnly="0" labelOnly="1" outline="0" fieldPosition="0">
        <references count="3">
          <reference field="0" count="1" selected="0">
            <x v="8"/>
          </reference>
          <reference field="1" count="1" selected="0">
            <x v="53"/>
          </reference>
          <reference field="8" count="1">
            <x v="11"/>
          </reference>
        </references>
      </pivotArea>
    </format>
    <format dxfId="785">
      <pivotArea dataOnly="0" labelOnly="1" outline="0" fieldPosition="0">
        <references count="3">
          <reference field="0" count="1" selected="0">
            <x v="10"/>
          </reference>
          <reference field="1" count="1" selected="0">
            <x v="46"/>
          </reference>
          <reference field="8" count="1">
            <x v="11"/>
          </reference>
        </references>
      </pivotArea>
    </format>
    <format dxfId="784">
      <pivotArea dataOnly="0" labelOnly="1" outline="0" fieldPosition="0">
        <references count="3">
          <reference field="0" count="1" selected="0">
            <x v="11"/>
          </reference>
          <reference field="1" count="1" selected="0">
            <x v="21"/>
          </reference>
          <reference field="8" count="1">
            <x v="11"/>
          </reference>
        </references>
      </pivotArea>
    </format>
    <format dxfId="783">
      <pivotArea dataOnly="0" labelOnly="1" outline="0" fieldPosition="0">
        <references count="3">
          <reference field="0" count="1" selected="0">
            <x v="13"/>
          </reference>
          <reference field="1" count="1" selected="0">
            <x v="48"/>
          </reference>
          <reference field="8" count="1">
            <x v="10"/>
          </reference>
        </references>
      </pivotArea>
    </format>
    <format dxfId="782">
      <pivotArea dataOnly="0" labelOnly="1" outline="0" fieldPosition="0">
        <references count="3">
          <reference field="0" count="1" selected="0">
            <x v="15"/>
          </reference>
          <reference field="1" count="1" selected="0">
            <x v="71"/>
          </reference>
          <reference field="8" count="1">
            <x v="10"/>
          </reference>
        </references>
      </pivotArea>
    </format>
    <format dxfId="781">
      <pivotArea dataOnly="0" labelOnly="1" outline="0" fieldPosition="0">
        <references count="3">
          <reference field="0" count="1" selected="0">
            <x v="16"/>
          </reference>
          <reference field="1" count="1" selected="0">
            <x v="55"/>
          </reference>
          <reference field="8" count="1">
            <x v="0"/>
          </reference>
        </references>
      </pivotArea>
    </format>
    <format dxfId="780">
      <pivotArea dataOnly="0" labelOnly="1" outline="0" fieldPosition="0">
        <references count="3">
          <reference field="0" count="1" selected="0">
            <x v="17"/>
          </reference>
          <reference field="1" count="1" selected="0">
            <x v="30"/>
          </reference>
          <reference field="8" count="1">
            <x v="0"/>
          </reference>
        </references>
      </pivotArea>
    </format>
    <format dxfId="779">
      <pivotArea dataOnly="0" labelOnly="1" outline="0" fieldPosition="0">
        <references count="3">
          <reference field="0" count="1" selected="0">
            <x v="18"/>
          </reference>
          <reference field="1" count="1" selected="0">
            <x v="59"/>
          </reference>
          <reference field="8" count="1">
            <x v="10"/>
          </reference>
        </references>
      </pivotArea>
    </format>
    <format dxfId="778">
      <pivotArea dataOnly="0" labelOnly="1" outline="0" fieldPosition="0">
        <references count="3">
          <reference field="0" count="1" selected="0">
            <x v="19"/>
          </reference>
          <reference field="1" count="1" selected="0">
            <x v="58"/>
          </reference>
          <reference field="8" count="1">
            <x v="10"/>
          </reference>
        </references>
      </pivotArea>
    </format>
    <format dxfId="777">
      <pivotArea dataOnly="0" labelOnly="1" outline="0" fieldPosition="0">
        <references count="3">
          <reference field="0" count="1" selected="0">
            <x v="20"/>
          </reference>
          <reference field="1" count="1" selected="0">
            <x v="57"/>
          </reference>
          <reference field="8" count="1">
            <x v="10"/>
          </reference>
        </references>
      </pivotArea>
    </format>
    <format dxfId="776">
      <pivotArea dataOnly="0" labelOnly="1" outline="0" fieldPosition="0">
        <references count="3">
          <reference field="0" count="1" selected="0">
            <x v="21"/>
          </reference>
          <reference field="1" count="1" selected="0">
            <x v="60"/>
          </reference>
          <reference field="8" count="1">
            <x v="10"/>
          </reference>
        </references>
      </pivotArea>
    </format>
    <format dxfId="775">
      <pivotArea dataOnly="0" labelOnly="1" outline="0" fieldPosition="0">
        <references count="3">
          <reference field="0" count="1" selected="0">
            <x v="22"/>
          </reference>
          <reference field="1" count="1" selected="0">
            <x v="41"/>
          </reference>
          <reference field="8" count="1">
            <x v="7"/>
          </reference>
        </references>
      </pivotArea>
    </format>
    <format dxfId="774">
      <pivotArea dataOnly="0" labelOnly="1" outline="0" fieldPosition="0">
        <references count="3">
          <reference field="0" count="1" selected="0">
            <x v="23"/>
          </reference>
          <reference field="1" count="1" selected="0">
            <x v="5"/>
          </reference>
          <reference field="8" count="1">
            <x v="10"/>
          </reference>
        </references>
      </pivotArea>
    </format>
    <format dxfId="773">
      <pivotArea dataOnly="0" labelOnly="1" outline="0" fieldPosition="0">
        <references count="3">
          <reference field="0" count="1" selected="0">
            <x v="24"/>
          </reference>
          <reference field="1" count="1" selected="0">
            <x v="32"/>
          </reference>
          <reference field="8" count="1">
            <x v="10"/>
          </reference>
        </references>
      </pivotArea>
    </format>
    <format dxfId="772">
      <pivotArea dataOnly="0" labelOnly="1" outline="0" fieldPosition="0">
        <references count="3">
          <reference field="0" count="1" selected="0">
            <x v="25"/>
          </reference>
          <reference field="1" count="1" selected="0">
            <x v="31"/>
          </reference>
          <reference field="8" count="1">
            <x v="10"/>
          </reference>
        </references>
      </pivotArea>
    </format>
    <format dxfId="771">
      <pivotArea dataOnly="0" labelOnly="1" outline="0" fieldPosition="0">
        <references count="3">
          <reference field="0" count="1" selected="0">
            <x v="27"/>
          </reference>
          <reference field="1" count="1" selected="0">
            <x v="76"/>
          </reference>
          <reference field="8" count="1">
            <x v="0"/>
          </reference>
        </references>
      </pivotArea>
    </format>
    <format dxfId="770">
      <pivotArea dataOnly="0" labelOnly="1" outline="0" fieldPosition="0">
        <references count="3">
          <reference field="0" count="1" selected="0">
            <x v="28"/>
          </reference>
          <reference field="1" count="1" selected="0">
            <x v="27"/>
          </reference>
          <reference field="8" count="1">
            <x v="10"/>
          </reference>
        </references>
      </pivotArea>
    </format>
    <format dxfId="769">
      <pivotArea dataOnly="0" labelOnly="1" outline="0" fieldPosition="0">
        <references count="3">
          <reference field="0" count="1" selected="0">
            <x v="30"/>
          </reference>
          <reference field="1" count="1" selected="0">
            <x v="28"/>
          </reference>
          <reference field="8" count="1">
            <x v="10"/>
          </reference>
        </references>
      </pivotArea>
    </format>
    <format dxfId="768">
      <pivotArea dataOnly="0" labelOnly="1" outline="0" fieldPosition="0">
        <references count="3">
          <reference field="0" count="1" selected="0">
            <x v="31"/>
          </reference>
          <reference field="1" count="1" selected="0">
            <x v="4"/>
          </reference>
          <reference field="8" count="1">
            <x v="0"/>
          </reference>
        </references>
      </pivotArea>
    </format>
    <format dxfId="767">
      <pivotArea dataOnly="0" labelOnly="1" outline="0" fieldPosition="0">
        <references count="3">
          <reference field="0" count="1" selected="0">
            <x v="32"/>
          </reference>
          <reference field="1" count="1" selected="0">
            <x v="68"/>
          </reference>
          <reference field="8" count="1">
            <x v="0"/>
          </reference>
        </references>
      </pivotArea>
    </format>
    <format dxfId="766">
      <pivotArea dataOnly="0" labelOnly="1" outline="0" fieldPosition="0">
        <references count="3">
          <reference field="0" count="1" selected="0">
            <x v="33"/>
          </reference>
          <reference field="1" count="1" selected="0">
            <x v="69"/>
          </reference>
          <reference field="8" count="1">
            <x v="0"/>
          </reference>
        </references>
      </pivotArea>
    </format>
    <format dxfId="765">
      <pivotArea dataOnly="0" labelOnly="1" outline="0" fieldPosition="0">
        <references count="3">
          <reference field="0" count="1" selected="0">
            <x v="34"/>
          </reference>
          <reference field="1" count="1" selected="0">
            <x v="67"/>
          </reference>
          <reference field="8" count="1">
            <x v="0"/>
          </reference>
        </references>
      </pivotArea>
    </format>
    <format dxfId="764">
      <pivotArea dataOnly="0" labelOnly="1" outline="0" fieldPosition="0">
        <references count="3">
          <reference field="0" count="1" selected="0">
            <x v="35"/>
          </reference>
          <reference field="1" count="1" selected="0">
            <x v="18"/>
          </reference>
          <reference field="8" count="1">
            <x v="9"/>
          </reference>
        </references>
      </pivotArea>
    </format>
    <format dxfId="763">
      <pivotArea dataOnly="0" labelOnly="1" outline="0" fieldPosition="0">
        <references count="3">
          <reference field="0" count="1" selected="0">
            <x v="36"/>
          </reference>
          <reference field="1" count="1" selected="0">
            <x v="70"/>
          </reference>
          <reference field="8" count="1">
            <x v="0"/>
          </reference>
        </references>
      </pivotArea>
    </format>
    <format dxfId="762">
      <pivotArea dataOnly="0" labelOnly="1" outline="0" fieldPosition="0">
        <references count="3">
          <reference field="0" count="1" selected="0">
            <x v="37"/>
          </reference>
          <reference field="1" count="1" selected="0">
            <x v="22"/>
          </reference>
          <reference field="8" count="1">
            <x v="0"/>
          </reference>
        </references>
      </pivotArea>
    </format>
    <format dxfId="761">
      <pivotArea dataOnly="0" labelOnly="1" outline="0" fieldPosition="0">
        <references count="3">
          <reference field="0" count="1" selected="0">
            <x v="38"/>
          </reference>
          <reference field="1" count="1" selected="0">
            <x v="23"/>
          </reference>
          <reference field="8" count="1">
            <x v="0"/>
          </reference>
        </references>
      </pivotArea>
    </format>
    <format dxfId="760">
      <pivotArea dataOnly="0" labelOnly="1" outline="0" fieldPosition="0">
        <references count="3">
          <reference field="0" count="1" selected="0">
            <x v="39"/>
          </reference>
          <reference field="1" count="1" selected="0">
            <x v="26"/>
          </reference>
          <reference field="8" count="1">
            <x v="0"/>
          </reference>
        </references>
      </pivotArea>
    </format>
    <format dxfId="759">
      <pivotArea dataOnly="0" labelOnly="1" outline="0" fieldPosition="0">
        <references count="3">
          <reference field="0" count="1" selected="0">
            <x v="40"/>
          </reference>
          <reference field="1" count="1" selected="0">
            <x v="24"/>
          </reference>
          <reference field="8" count="1">
            <x v="0"/>
          </reference>
        </references>
      </pivotArea>
    </format>
    <format dxfId="758">
      <pivotArea dataOnly="0" labelOnly="1" outline="0" fieldPosition="0">
        <references count="3">
          <reference field="0" count="1" selected="0">
            <x v="41"/>
          </reference>
          <reference field="1" count="1" selected="0">
            <x v="25"/>
          </reference>
          <reference field="8" count="1">
            <x v="0"/>
          </reference>
        </references>
      </pivotArea>
    </format>
    <format dxfId="757">
      <pivotArea dataOnly="0" labelOnly="1" outline="0" fieldPosition="0">
        <references count="3">
          <reference field="0" count="1" selected="0">
            <x v="43"/>
          </reference>
          <reference field="1" count="1" selected="0">
            <x v="7"/>
          </reference>
          <reference field="8" count="1">
            <x v="10"/>
          </reference>
        </references>
      </pivotArea>
    </format>
    <format dxfId="756">
      <pivotArea dataOnly="0" labelOnly="1" outline="0" fieldPosition="0">
        <references count="3">
          <reference field="0" count="1" selected="0">
            <x v="47"/>
          </reference>
          <reference field="1" count="1" selected="0">
            <x v="3"/>
          </reference>
          <reference field="8" count="1">
            <x v="10"/>
          </reference>
        </references>
      </pivotArea>
    </format>
    <format dxfId="755">
      <pivotArea dataOnly="0" labelOnly="1" outline="0" fieldPosition="0">
        <references count="3">
          <reference field="0" count="1" selected="0">
            <x v="48"/>
          </reference>
          <reference field="1" count="1" selected="0">
            <x v="0"/>
          </reference>
          <reference field="8" count="1">
            <x v="0"/>
          </reference>
        </references>
      </pivotArea>
    </format>
    <format dxfId="754">
      <pivotArea dataOnly="0" labelOnly="1" outline="0" fieldPosition="0">
        <references count="3">
          <reference field="0" count="1" selected="0">
            <x v="49"/>
          </reference>
          <reference field="1" count="1" selected="0">
            <x v="35"/>
          </reference>
          <reference field="8" count="1">
            <x v="0"/>
          </reference>
        </references>
      </pivotArea>
    </format>
    <format dxfId="753">
      <pivotArea dataOnly="0" labelOnly="1" outline="0" fieldPosition="0">
        <references count="3">
          <reference field="0" count="1" selected="0">
            <x v="50"/>
          </reference>
          <reference field="1" count="1" selected="0">
            <x v="34"/>
          </reference>
          <reference field="8" count="1">
            <x v="0"/>
          </reference>
        </references>
      </pivotArea>
    </format>
    <format dxfId="752">
      <pivotArea dataOnly="0" labelOnly="1" outline="0" fieldPosition="0">
        <references count="3">
          <reference field="0" count="1" selected="0">
            <x v="51"/>
          </reference>
          <reference field="1" count="1" selected="0">
            <x v="36"/>
          </reference>
          <reference field="8" count="1">
            <x v="10"/>
          </reference>
        </references>
      </pivotArea>
    </format>
    <format dxfId="751">
      <pivotArea dataOnly="0" labelOnly="1" outline="0" fieldPosition="0">
        <references count="3">
          <reference field="0" count="1" selected="0">
            <x v="53"/>
          </reference>
          <reference field="1" count="1" selected="0">
            <x v="9"/>
          </reference>
          <reference field="8" count="1">
            <x v="10"/>
          </reference>
        </references>
      </pivotArea>
    </format>
    <format dxfId="750">
      <pivotArea dataOnly="0" labelOnly="1" outline="0" fieldPosition="0">
        <references count="3">
          <reference field="0" count="1" selected="0">
            <x v="54"/>
          </reference>
          <reference field="1" count="1" selected="0">
            <x v="66"/>
          </reference>
          <reference field="8" count="1">
            <x v="10"/>
          </reference>
        </references>
      </pivotArea>
    </format>
    <format dxfId="749">
      <pivotArea dataOnly="0" labelOnly="1" outline="0" fieldPosition="0">
        <references count="3">
          <reference field="0" count="1" selected="0">
            <x v="55"/>
          </reference>
          <reference field="1" count="1" selected="0">
            <x v="10"/>
          </reference>
          <reference field="8" count="1">
            <x v="10"/>
          </reference>
        </references>
      </pivotArea>
    </format>
    <format dxfId="748">
      <pivotArea dataOnly="0" labelOnly="1" outline="0" fieldPosition="0">
        <references count="3">
          <reference field="0" count="1" selected="0">
            <x v="56"/>
          </reference>
          <reference field="1" count="1" selected="0">
            <x v="56"/>
          </reference>
          <reference field="8" count="1">
            <x v="10"/>
          </reference>
        </references>
      </pivotArea>
    </format>
    <format dxfId="747">
      <pivotArea dataOnly="0" labelOnly="1" outline="0" fieldPosition="0">
        <references count="3">
          <reference field="0" count="1" selected="0">
            <x v="57"/>
          </reference>
          <reference field="1" count="1" selected="0">
            <x v="20"/>
          </reference>
          <reference field="8" count="1">
            <x v="12"/>
          </reference>
        </references>
      </pivotArea>
    </format>
    <format dxfId="746">
      <pivotArea dataOnly="0" labelOnly="1" outline="0" fieldPosition="0">
        <references count="3">
          <reference field="0" count="1" selected="0">
            <x v="58"/>
          </reference>
          <reference field="1" count="1" selected="0">
            <x v="38"/>
          </reference>
          <reference field="8" count="1">
            <x v="12"/>
          </reference>
        </references>
      </pivotArea>
    </format>
    <format dxfId="745">
      <pivotArea dataOnly="0" labelOnly="1" outline="0" fieldPosition="0">
        <references count="3">
          <reference field="0" count="1" selected="0">
            <x v="59"/>
          </reference>
          <reference field="1" count="1" selected="0">
            <x v="40"/>
          </reference>
          <reference field="8" count="1">
            <x v="12"/>
          </reference>
        </references>
      </pivotArea>
    </format>
    <format dxfId="744">
      <pivotArea dataOnly="0" labelOnly="1" outline="0" fieldPosition="0">
        <references count="3">
          <reference field="0" count="1" selected="0">
            <x v="60"/>
          </reference>
          <reference field="1" count="1" selected="0">
            <x v="2"/>
          </reference>
          <reference field="8" count="2">
            <x v="4"/>
            <x v="10"/>
          </reference>
        </references>
      </pivotArea>
    </format>
    <format dxfId="743">
      <pivotArea dataOnly="0" labelOnly="1" outline="0" fieldPosition="0">
        <references count="3">
          <reference field="0" count="1" selected="0">
            <x v="63"/>
          </reference>
          <reference field="1" count="1" selected="0">
            <x v="65"/>
          </reference>
          <reference field="8" count="1">
            <x v="1"/>
          </reference>
        </references>
      </pivotArea>
    </format>
    <format dxfId="742">
      <pivotArea dataOnly="0" labelOnly="1" outline="0" fieldPosition="0">
        <references count="3">
          <reference field="0" count="1" selected="0">
            <x v="64"/>
          </reference>
          <reference field="1" count="1" selected="0">
            <x v="49"/>
          </reference>
          <reference field="8" count="1">
            <x v="1"/>
          </reference>
        </references>
      </pivotArea>
    </format>
    <format dxfId="741">
      <pivotArea dataOnly="0" labelOnly="1" outline="0" fieldPosition="0">
        <references count="3">
          <reference field="0" count="1" selected="0">
            <x v="65"/>
          </reference>
          <reference field="1" count="1" selected="0">
            <x v="73"/>
          </reference>
          <reference field="8" count="1">
            <x v="8"/>
          </reference>
        </references>
      </pivotArea>
    </format>
    <format dxfId="740">
      <pivotArea dataOnly="0" labelOnly="1" outline="0" fieldPosition="0">
        <references count="3">
          <reference field="0" count="1" selected="0">
            <x v="67"/>
          </reference>
          <reference field="1" count="1" selected="0">
            <x v="1"/>
          </reference>
          <reference field="8" count="1">
            <x v="2"/>
          </reference>
        </references>
      </pivotArea>
    </format>
    <format dxfId="739">
      <pivotArea dataOnly="0" labelOnly="1" outline="0" fieldPosition="0">
        <references count="3">
          <reference field="0" count="1" selected="0">
            <x v="68"/>
          </reference>
          <reference field="1" count="1" selected="0">
            <x v="74"/>
          </reference>
          <reference field="8" count="1">
            <x v="6"/>
          </reference>
        </references>
      </pivotArea>
    </format>
    <format dxfId="738">
      <pivotArea dataOnly="0" labelOnly="1" outline="0" fieldPosition="0">
        <references count="3">
          <reference field="0" count="1" selected="0">
            <x v="69"/>
          </reference>
          <reference field="1" count="1" selected="0">
            <x v="6"/>
          </reference>
          <reference field="8" count="1">
            <x v="8"/>
          </reference>
        </references>
      </pivotArea>
    </format>
    <format dxfId="737">
      <pivotArea dataOnly="0" labelOnly="1" outline="0" fieldPosition="0">
        <references count="3">
          <reference field="0" count="1" selected="0">
            <x v="71"/>
          </reference>
          <reference field="1" count="1" selected="0">
            <x v="39"/>
          </reference>
          <reference field="8" count="1">
            <x v="1"/>
          </reference>
        </references>
      </pivotArea>
    </format>
    <format dxfId="736">
      <pivotArea dataOnly="0" labelOnly="1" outline="0" fieldPosition="0">
        <references count="3">
          <reference field="0" count="1" selected="0">
            <x v="72"/>
          </reference>
          <reference field="1" count="1" selected="0">
            <x v="42"/>
          </reference>
          <reference field="8" count="1">
            <x v="3"/>
          </reference>
        </references>
      </pivotArea>
    </format>
    <format dxfId="735">
      <pivotArea dataOnly="0" labelOnly="1" outline="0" fieldPosition="0">
        <references count="3">
          <reference field="0" count="1" selected="0">
            <x v="74"/>
          </reference>
          <reference field="1" count="1" selected="0">
            <x v="64"/>
          </reference>
          <reference field="8" count="1">
            <x v="6"/>
          </reference>
        </references>
      </pivotArea>
    </format>
    <format dxfId="734">
      <pivotArea dataOnly="0" labelOnly="1" outline="0" fieldPosition="0">
        <references count="3">
          <reference field="0" count="1" selected="0">
            <x v="75"/>
          </reference>
          <reference field="1" count="1" selected="0">
            <x v="8"/>
          </reference>
          <reference field="8" count="1">
            <x v="3"/>
          </reference>
        </references>
      </pivotArea>
    </format>
    <format dxfId="733">
      <pivotArea dataOnly="0" labelOnly="1" outline="0" fieldPosition="0">
        <references count="3">
          <reference field="0" count="1" selected="0">
            <x v="77"/>
          </reference>
          <reference field="1" count="1" selected="0">
            <x v="14"/>
          </reference>
          <reference field="8" count="1">
            <x v="3"/>
          </reference>
        </references>
      </pivotArea>
    </format>
    <format dxfId="732">
      <pivotArea dataOnly="0" labelOnly="1" outline="0" fieldPosition="0">
        <references count="3">
          <reference field="0" count="1" selected="0">
            <x v="79"/>
          </reference>
          <reference field="1" count="1" selected="0">
            <x v="11"/>
          </reference>
          <reference field="8" count="1">
            <x v="3"/>
          </reference>
        </references>
      </pivotArea>
    </format>
    <format dxfId="731">
      <pivotArea dataOnly="0" labelOnly="1" outline="0" fieldPosition="0">
        <references count="3">
          <reference field="0" count="1" selected="0">
            <x v="80"/>
          </reference>
          <reference field="1" count="1" selected="0">
            <x v="12"/>
          </reference>
          <reference field="8" count="1">
            <x v="3"/>
          </reference>
        </references>
      </pivotArea>
    </format>
    <format dxfId="730">
      <pivotArea dataOnly="0" labelOnly="1" outline="0" fieldPosition="0">
        <references count="3">
          <reference field="0" count="1" selected="0">
            <x v="82"/>
          </reference>
          <reference field="1" count="1" selected="0">
            <x v="13"/>
          </reference>
          <reference field="8" count="1">
            <x v="3"/>
          </reference>
        </references>
      </pivotArea>
    </format>
    <format dxfId="729">
      <pivotArea dataOnly="0" labelOnly="1" outline="0" fieldPosition="0">
        <references count="3">
          <reference field="0" count="1" selected="0">
            <x v="84"/>
          </reference>
          <reference field="1" count="1" selected="0">
            <x v="15"/>
          </reference>
          <reference field="8" count="1">
            <x v="3"/>
          </reference>
        </references>
      </pivotArea>
    </format>
    <format dxfId="728">
      <pivotArea dataOnly="0" labelOnly="1" outline="0" fieldPosition="0">
        <references count="3">
          <reference field="0" count="1" selected="0">
            <x v="86"/>
          </reference>
          <reference field="1" count="1" selected="0">
            <x v="16"/>
          </reference>
          <reference field="8" count="1">
            <x v="3"/>
          </reference>
        </references>
      </pivotArea>
    </format>
    <format dxfId="727">
      <pivotArea dataOnly="0" labelOnly="1" outline="0" fieldPosition="0">
        <references count="3">
          <reference field="0" count="1" selected="0">
            <x v="87"/>
          </reference>
          <reference field="1" count="1" selected="0">
            <x v="17"/>
          </reference>
          <reference field="8" count="1">
            <x v="3"/>
          </reference>
        </references>
      </pivotArea>
    </format>
    <format dxfId="726">
      <pivotArea dataOnly="0" labelOnly="1" outline="0" fieldPosition="0">
        <references count="3">
          <reference field="0" count="1" selected="0">
            <x v="91"/>
          </reference>
          <reference field="1" count="1" selected="0">
            <x v="37"/>
          </reference>
          <reference field="8" count="1">
            <x v="10"/>
          </reference>
        </references>
      </pivotArea>
    </format>
    <format dxfId="725">
      <pivotArea dataOnly="0" labelOnly="1" outline="0" fieldPosition="0">
        <references count="3">
          <reference field="0" count="1" selected="0">
            <x v="92"/>
          </reference>
          <reference field="1" count="1" selected="0">
            <x v="63"/>
          </reference>
          <reference field="8" count="1">
            <x v="10"/>
          </reference>
        </references>
      </pivotArea>
    </format>
    <format dxfId="724">
      <pivotArea dataOnly="0" labelOnly="1" outline="0" fieldPosition="0">
        <references count="3">
          <reference field="0" count="1" selected="0">
            <x v="93"/>
          </reference>
          <reference field="1" count="1" selected="0">
            <x v="43"/>
          </reference>
          <reference field="8" count="1">
            <x v="10"/>
          </reference>
        </references>
      </pivotArea>
    </format>
    <format dxfId="723">
      <pivotArea dataOnly="0" labelOnly="1" outline="0" fieldPosition="0">
        <references count="3">
          <reference field="0" count="1" selected="0">
            <x v="94"/>
          </reference>
          <reference field="1" count="1" selected="0">
            <x v="54"/>
          </reference>
          <reference field="8" count="1">
            <x v="10"/>
          </reference>
        </references>
      </pivotArea>
    </format>
    <format dxfId="722">
      <pivotArea dataOnly="0" labelOnly="1" outline="0" fieldPosition="0">
        <references count="3">
          <reference field="0" count="1" selected="0">
            <x v="95"/>
          </reference>
          <reference field="1" count="1" selected="0">
            <x v="44"/>
          </reference>
          <reference field="8" count="1">
            <x v="10"/>
          </reference>
        </references>
      </pivotArea>
    </format>
    <format dxfId="721">
      <pivotArea dataOnly="0" labelOnly="1" outline="0" fieldPosition="0">
        <references count="3">
          <reference field="0" count="1" selected="0">
            <x v="96"/>
          </reference>
          <reference field="1" count="1" selected="0">
            <x v="61"/>
          </reference>
          <reference field="8" count="1">
            <x v="10"/>
          </reference>
        </references>
      </pivotArea>
    </format>
    <format dxfId="720">
      <pivotArea dataOnly="0" labelOnly="1" outline="0" fieldPosition="0">
        <references count="3">
          <reference field="0" count="1" selected="0">
            <x v="97"/>
          </reference>
          <reference field="1" count="1" selected="0">
            <x v="47"/>
          </reference>
          <reference field="8" count="1">
            <x v="10"/>
          </reference>
        </references>
      </pivotArea>
    </format>
    <format dxfId="719">
      <pivotArea dataOnly="0" labelOnly="1" outline="0" fieldPosition="0">
        <references count="1">
          <reference field="0" count="1">
            <x v="1"/>
          </reference>
        </references>
      </pivotArea>
    </format>
    <format dxfId="718">
      <pivotArea dataOnly="0" labelOnly="1" outline="0" fieldPosition="0">
        <references count="2">
          <reference field="0" count="1" selected="0">
            <x v="1"/>
          </reference>
          <reference field="1" count="1">
            <x v="78"/>
          </reference>
        </references>
      </pivotArea>
    </format>
    <format dxfId="717">
      <pivotArea dataOnly="0" labelOnly="1" outline="0" fieldPosition="0">
        <references count="3">
          <reference field="0" count="1" selected="0">
            <x v="1"/>
          </reference>
          <reference field="1" count="1" selected="0">
            <x v="78"/>
          </reference>
          <reference field="8" count="1">
            <x v="10"/>
          </reference>
        </references>
      </pivotArea>
    </format>
    <format dxfId="716">
      <pivotArea field="0" type="button" dataOnly="0" labelOnly="1" outline="0" axis="axisRow" fieldPosition="0"/>
    </format>
    <format dxfId="715">
      <pivotArea field="1" type="button" dataOnly="0" labelOnly="1" outline="0" axis="axisRow" fieldPosition="1"/>
    </format>
    <format dxfId="714">
      <pivotArea field="8" type="button" dataOnly="0" labelOnly="1" outline="0" axis="axisRow" fieldPosition="2"/>
    </format>
    <format dxfId="713">
      <pivotArea field="2" type="button" dataOnly="0" labelOnly="1" outline="0"/>
    </format>
    <format dxfId="712">
      <pivotArea field="7" type="button" dataOnly="0" labelOnly="1" outline="0" axis="axisRow" fieldPosition="3"/>
    </format>
    <format dxfId="711">
      <pivotArea dataOnly="0" labelOnly="1" outline="0" fieldPosition="0">
        <references count="1">
          <reference field="4294967294" count="4">
            <x v="0"/>
            <x v="1"/>
            <x v="2"/>
            <x v="3"/>
          </reference>
        </references>
      </pivotArea>
    </format>
    <format dxfId="710">
      <pivotArea outline="0" fieldPosition="0">
        <references count="1">
          <reference field="0" count="2" selected="0" defaultSubtotal="1">
            <x v="26"/>
            <x v="52"/>
          </reference>
        </references>
      </pivotArea>
    </format>
    <format dxfId="709">
      <pivotArea dataOnly="0" labelOnly="1" outline="0" fieldPosition="0">
        <references count="1">
          <reference field="0" count="2">
            <x v="26"/>
            <x v="52"/>
          </reference>
        </references>
      </pivotArea>
    </format>
    <format dxfId="708">
      <pivotArea dataOnly="0" labelOnly="1" outline="0" fieldPosition="0">
        <references count="1">
          <reference field="0" count="2" defaultSubtotal="1">
            <x v="26"/>
            <x v="52"/>
          </reference>
        </references>
      </pivotArea>
    </format>
    <format dxfId="707">
      <pivotArea dataOnly="0" labelOnly="1" outline="0" fieldPosition="0">
        <references count="2">
          <reference field="0" count="1" selected="0">
            <x v="52"/>
          </reference>
          <reference field="1" count="1">
            <x v="75"/>
          </reference>
        </references>
      </pivotArea>
    </format>
    <format dxfId="706">
      <pivotArea dataOnly="0" labelOnly="1" outline="0" fieldPosition="0">
        <references count="3">
          <reference field="0" count="1" selected="0">
            <x v="52"/>
          </reference>
          <reference field="1" count="1" selected="0">
            <x v="75"/>
          </reference>
          <reference field="8" count="1">
            <x v="0"/>
          </reference>
        </references>
      </pivotArea>
    </format>
    <format dxfId="705">
      <pivotArea type="all" dataOnly="0" outline="0" fieldPosition="0"/>
    </format>
    <format dxfId="704">
      <pivotArea outline="0" collapsedLevelsAreSubtotals="1" fieldPosition="0"/>
    </format>
    <format dxfId="703">
      <pivotArea field="0" type="button" dataOnly="0" labelOnly="1" outline="0" axis="axisRow" fieldPosition="0"/>
    </format>
    <format dxfId="702">
      <pivotArea field="1" type="button" dataOnly="0" labelOnly="1" outline="0" axis="axisRow" fieldPosition="1"/>
    </format>
    <format dxfId="701">
      <pivotArea field="8" type="button" dataOnly="0" labelOnly="1" outline="0" axis="axisRow" fieldPosition="2"/>
    </format>
    <format dxfId="700">
      <pivotArea field="2" type="button" dataOnly="0" labelOnly="1" outline="0"/>
    </format>
    <format dxfId="699">
      <pivotArea field="7" type="button" dataOnly="0" labelOnly="1" outline="0" axis="axisRow" fieldPosition="3"/>
    </format>
    <format dxfId="698">
      <pivotArea dataOnly="0" labelOnly="1" outline="0" fieldPosition="0">
        <references count="1">
          <reference field="0" count="25">
            <x v="0"/>
            <x v="1"/>
            <x v="2"/>
            <x v="3"/>
            <x v="4"/>
            <x v="5"/>
            <x v="6"/>
            <x v="7"/>
            <x v="8"/>
            <x v="9"/>
            <x v="10"/>
            <x v="11"/>
            <x v="12"/>
            <x v="13"/>
            <x v="15"/>
            <x v="16"/>
            <x v="17"/>
            <x v="18"/>
            <x v="19"/>
            <x v="20"/>
            <x v="21"/>
            <x v="22"/>
            <x v="23"/>
            <x v="24"/>
            <x v="25"/>
          </reference>
        </references>
      </pivotArea>
    </format>
    <format dxfId="697">
      <pivotArea dataOnly="0" labelOnly="1" outline="0" fieldPosition="0">
        <references count="1">
          <reference field="0" count="25" defaultSubtotal="1">
            <x v="0"/>
            <x v="1"/>
            <x v="2"/>
            <x v="3"/>
            <x v="4"/>
            <x v="5"/>
            <x v="6"/>
            <x v="7"/>
            <x v="8"/>
            <x v="9"/>
            <x v="10"/>
            <x v="11"/>
            <x v="12"/>
            <x v="13"/>
            <x v="15"/>
            <x v="16"/>
            <x v="17"/>
            <x v="18"/>
            <x v="19"/>
            <x v="20"/>
            <x v="21"/>
            <x v="22"/>
            <x v="23"/>
            <x v="24"/>
            <x v="25"/>
          </reference>
        </references>
      </pivotArea>
    </format>
    <format dxfId="696">
      <pivotArea dataOnly="0" labelOnly="1" outline="0" fieldPosition="0">
        <references count="1">
          <reference field="0" count="25">
            <x v="27"/>
            <x v="28"/>
            <x v="30"/>
            <x v="31"/>
            <x v="32"/>
            <x v="33"/>
            <x v="34"/>
            <x v="35"/>
            <x v="36"/>
            <x v="37"/>
            <x v="38"/>
            <x v="39"/>
            <x v="40"/>
            <x v="41"/>
            <x v="42"/>
            <x v="43"/>
            <x v="44"/>
            <x v="47"/>
            <x v="48"/>
            <x v="49"/>
            <x v="50"/>
            <x v="51"/>
            <x v="53"/>
            <x v="54"/>
            <x v="55"/>
          </reference>
        </references>
      </pivotArea>
    </format>
    <format dxfId="695">
      <pivotArea dataOnly="0" labelOnly="1" outline="0" fieldPosition="0">
        <references count="1">
          <reference field="0" count="25" defaultSubtotal="1">
            <x v="27"/>
            <x v="28"/>
            <x v="30"/>
            <x v="31"/>
            <x v="32"/>
            <x v="33"/>
            <x v="34"/>
            <x v="35"/>
            <x v="36"/>
            <x v="37"/>
            <x v="38"/>
            <x v="39"/>
            <x v="40"/>
            <x v="41"/>
            <x v="42"/>
            <x v="43"/>
            <x v="44"/>
            <x v="47"/>
            <x v="48"/>
            <x v="49"/>
            <x v="50"/>
            <x v="51"/>
            <x v="53"/>
            <x v="54"/>
            <x v="55"/>
          </reference>
        </references>
      </pivotArea>
    </format>
    <format dxfId="694">
      <pivotArea dataOnly="0" labelOnly="1" outline="0" fieldPosition="0">
        <references count="1">
          <reference field="0" count="24">
            <x v="56"/>
            <x v="57"/>
            <x v="58"/>
            <x v="59"/>
            <x v="60"/>
            <x v="61"/>
            <x v="63"/>
            <x v="64"/>
            <x v="65"/>
            <x v="67"/>
            <x v="68"/>
            <x v="69"/>
            <x v="71"/>
            <x v="72"/>
            <x v="73"/>
            <x v="74"/>
            <x v="75"/>
            <x v="76"/>
            <x v="77"/>
            <x v="78"/>
            <x v="79"/>
            <x v="80"/>
            <x v="81"/>
            <x v="82"/>
          </reference>
        </references>
      </pivotArea>
    </format>
    <format dxfId="693">
      <pivotArea dataOnly="0" labelOnly="1" outline="0" fieldPosition="0">
        <references count="1">
          <reference field="0" count="24" defaultSubtotal="1">
            <x v="56"/>
            <x v="57"/>
            <x v="58"/>
            <x v="59"/>
            <x v="60"/>
            <x v="61"/>
            <x v="63"/>
            <x v="64"/>
            <x v="65"/>
            <x v="67"/>
            <x v="68"/>
            <x v="69"/>
            <x v="71"/>
            <x v="72"/>
            <x v="73"/>
            <x v="74"/>
            <x v="75"/>
            <x v="76"/>
            <x v="77"/>
            <x v="78"/>
            <x v="79"/>
            <x v="80"/>
            <x v="81"/>
            <x v="82"/>
          </reference>
        </references>
      </pivotArea>
    </format>
    <format dxfId="692">
      <pivotArea dataOnly="0" labelOnly="1" outline="0" fieldPosition="0">
        <references count="1">
          <reference field="0" count="17">
            <x v="26"/>
            <x v="52"/>
            <x v="83"/>
            <x v="84"/>
            <x v="85"/>
            <x v="86"/>
            <x v="87"/>
            <x v="88"/>
            <x v="89"/>
            <x v="90"/>
            <x v="91"/>
            <x v="92"/>
            <x v="93"/>
            <x v="94"/>
            <x v="95"/>
            <x v="96"/>
            <x v="97"/>
          </reference>
        </references>
      </pivotArea>
    </format>
    <format dxfId="691">
      <pivotArea dataOnly="0" labelOnly="1" outline="0" fieldPosition="0">
        <references count="1">
          <reference field="0" count="17" defaultSubtotal="1">
            <x v="26"/>
            <x v="52"/>
            <x v="83"/>
            <x v="84"/>
            <x v="85"/>
            <x v="86"/>
            <x v="87"/>
            <x v="88"/>
            <x v="89"/>
            <x v="90"/>
            <x v="91"/>
            <x v="92"/>
            <x v="93"/>
            <x v="94"/>
            <x v="95"/>
            <x v="96"/>
            <x v="97"/>
          </reference>
        </references>
      </pivotArea>
    </format>
    <format dxfId="690">
      <pivotArea dataOnly="0" labelOnly="1" grandRow="1" outline="0" fieldPosition="0"/>
    </format>
    <format dxfId="689">
      <pivotArea dataOnly="0" labelOnly="1" outline="0" fieldPosition="0">
        <references count="2">
          <reference field="0" count="1" selected="0">
            <x v="0"/>
          </reference>
          <reference field="1" count="1">
            <x v="45"/>
          </reference>
        </references>
      </pivotArea>
    </format>
    <format dxfId="688">
      <pivotArea dataOnly="0" labelOnly="1" outline="0" fieldPosition="0">
        <references count="2">
          <reference field="0" count="1" selected="0">
            <x v="1"/>
          </reference>
          <reference field="1" count="1">
            <x v="78"/>
          </reference>
        </references>
      </pivotArea>
    </format>
    <format dxfId="687">
      <pivotArea dataOnly="0" labelOnly="1" outline="0" fieldPosition="0">
        <references count="2">
          <reference field="0" count="1" selected="0">
            <x v="2"/>
          </reference>
          <reference field="1" count="1">
            <x v="51"/>
          </reference>
        </references>
      </pivotArea>
    </format>
    <format dxfId="686">
      <pivotArea dataOnly="0" labelOnly="1" outline="0" fieldPosition="0">
        <references count="2">
          <reference field="0" count="1" selected="0">
            <x v="3"/>
          </reference>
          <reference field="1" count="1">
            <x v="50"/>
          </reference>
        </references>
      </pivotArea>
    </format>
    <format dxfId="685">
      <pivotArea dataOnly="0" labelOnly="1" outline="0" fieldPosition="0">
        <references count="2">
          <reference field="0" count="1" selected="0">
            <x v="4"/>
          </reference>
          <reference field="1" count="1">
            <x v="52"/>
          </reference>
        </references>
      </pivotArea>
    </format>
    <format dxfId="684">
      <pivotArea dataOnly="0" labelOnly="1" outline="0" fieldPosition="0">
        <references count="2">
          <reference field="0" count="1" selected="0">
            <x v="5"/>
          </reference>
          <reference field="1" count="1">
            <x v="62"/>
          </reference>
        </references>
      </pivotArea>
    </format>
    <format dxfId="683">
      <pivotArea dataOnly="0" labelOnly="1" outline="0" fieldPosition="0">
        <references count="2">
          <reference field="0" count="1" selected="0">
            <x v="8"/>
          </reference>
          <reference field="1" count="1">
            <x v="53"/>
          </reference>
        </references>
      </pivotArea>
    </format>
    <format dxfId="682">
      <pivotArea dataOnly="0" labelOnly="1" outline="0" fieldPosition="0">
        <references count="2">
          <reference field="0" count="1" selected="0">
            <x v="10"/>
          </reference>
          <reference field="1" count="1">
            <x v="46"/>
          </reference>
        </references>
      </pivotArea>
    </format>
    <format dxfId="681">
      <pivotArea dataOnly="0" labelOnly="1" outline="0" fieldPosition="0">
        <references count="2">
          <reference field="0" count="1" selected="0">
            <x v="11"/>
          </reference>
          <reference field="1" count="1">
            <x v="21"/>
          </reference>
        </references>
      </pivotArea>
    </format>
    <format dxfId="680">
      <pivotArea dataOnly="0" labelOnly="1" outline="0" fieldPosition="0">
        <references count="2">
          <reference field="0" count="1" selected="0">
            <x v="12"/>
          </reference>
          <reference field="1" count="1">
            <x v="77"/>
          </reference>
        </references>
      </pivotArea>
    </format>
    <format dxfId="679">
      <pivotArea dataOnly="0" labelOnly="1" outline="0" fieldPosition="0">
        <references count="2">
          <reference field="0" count="1" selected="0">
            <x v="13"/>
          </reference>
          <reference field="1" count="1">
            <x v="48"/>
          </reference>
        </references>
      </pivotArea>
    </format>
    <format dxfId="678">
      <pivotArea dataOnly="0" labelOnly="1" outline="0" fieldPosition="0">
        <references count="2">
          <reference field="0" count="1" selected="0">
            <x v="15"/>
          </reference>
          <reference field="1" count="1">
            <x v="71"/>
          </reference>
        </references>
      </pivotArea>
    </format>
    <format dxfId="677">
      <pivotArea dataOnly="0" labelOnly="1" outline="0" fieldPosition="0">
        <references count="2">
          <reference field="0" count="1" selected="0">
            <x v="16"/>
          </reference>
          <reference field="1" count="1">
            <x v="55"/>
          </reference>
        </references>
      </pivotArea>
    </format>
    <format dxfId="676">
      <pivotArea dataOnly="0" labelOnly="1" outline="0" fieldPosition="0">
        <references count="2">
          <reference field="0" count="1" selected="0">
            <x v="17"/>
          </reference>
          <reference field="1" count="1">
            <x v="30"/>
          </reference>
        </references>
      </pivotArea>
    </format>
    <format dxfId="675">
      <pivotArea dataOnly="0" labelOnly="1" outline="0" fieldPosition="0">
        <references count="2">
          <reference field="0" count="1" selected="0">
            <x v="18"/>
          </reference>
          <reference field="1" count="1">
            <x v="59"/>
          </reference>
        </references>
      </pivotArea>
    </format>
    <format dxfId="674">
      <pivotArea dataOnly="0" labelOnly="1" outline="0" fieldPosition="0">
        <references count="2">
          <reference field="0" count="1" selected="0">
            <x v="19"/>
          </reference>
          <reference field="1" count="1">
            <x v="58"/>
          </reference>
        </references>
      </pivotArea>
    </format>
    <format dxfId="673">
      <pivotArea dataOnly="0" labelOnly="1" outline="0" fieldPosition="0">
        <references count="2">
          <reference field="0" count="1" selected="0">
            <x v="20"/>
          </reference>
          <reference field="1" count="1">
            <x v="57"/>
          </reference>
        </references>
      </pivotArea>
    </format>
    <format dxfId="672">
      <pivotArea dataOnly="0" labelOnly="1" outline="0" fieldPosition="0">
        <references count="2">
          <reference field="0" count="1" selected="0">
            <x v="21"/>
          </reference>
          <reference field="1" count="1">
            <x v="60"/>
          </reference>
        </references>
      </pivotArea>
    </format>
    <format dxfId="671">
      <pivotArea dataOnly="0" labelOnly="1" outline="0" fieldPosition="0">
        <references count="2">
          <reference field="0" count="1" selected="0">
            <x v="22"/>
          </reference>
          <reference field="1" count="1">
            <x v="41"/>
          </reference>
        </references>
      </pivotArea>
    </format>
    <format dxfId="670">
      <pivotArea dataOnly="0" labelOnly="1" outline="0" fieldPosition="0">
        <references count="2">
          <reference field="0" count="1" selected="0">
            <x v="23"/>
          </reference>
          <reference field="1" count="1">
            <x v="5"/>
          </reference>
        </references>
      </pivotArea>
    </format>
    <format dxfId="669">
      <pivotArea dataOnly="0" labelOnly="1" outline="0" fieldPosition="0">
        <references count="2">
          <reference field="0" count="1" selected="0">
            <x v="24"/>
          </reference>
          <reference field="1" count="1">
            <x v="32"/>
          </reference>
        </references>
      </pivotArea>
    </format>
    <format dxfId="668">
      <pivotArea dataOnly="0" labelOnly="1" outline="0" fieldPosition="0">
        <references count="2">
          <reference field="0" count="1" selected="0">
            <x v="25"/>
          </reference>
          <reference field="1" count="1">
            <x v="31"/>
          </reference>
        </references>
      </pivotArea>
    </format>
    <format dxfId="667">
      <pivotArea dataOnly="0" labelOnly="1" outline="0" fieldPosition="0">
        <references count="2">
          <reference field="0" count="1" selected="0">
            <x v="27"/>
          </reference>
          <reference field="1" count="1">
            <x v="76"/>
          </reference>
        </references>
      </pivotArea>
    </format>
    <format dxfId="666">
      <pivotArea dataOnly="0" labelOnly="1" outline="0" fieldPosition="0">
        <references count="2">
          <reference field="0" count="1" selected="0">
            <x v="28"/>
          </reference>
          <reference field="1" count="1">
            <x v="27"/>
          </reference>
        </references>
      </pivotArea>
    </format>
    <format dxfId="665">
      <pivotArea dataOnly="0" labelOnly="1" outline="0" fieldPosition="0">
        <references count="2">
          <reference field="0" count="1" selected="0">
            <x v="30"/>
          </reference>
          <reference field="1" count="1">
            <x v="28"/>
          </reference>
        </references>
      </pivotArea>
    </format>
    <format dxfId="664">
      <pivotArea dataOnly="0" labelOnly="1" outline="0" fieldPosition="0">
        <references count="2">
          <reference field="0" count="1" selected="0">
            <x v="31"/>
          </reference>
          <reference field="1" count="1">
            <x v="4"/>
          </reference>
        </references>
      </pivotArea>
    </format>
    <format dxfId="663">
      <pivotArea dataOnly="0" labelOnly="1" outline="0" fieldPosition="0">
        <references count="2">
          <reference field="0" count="1" selected="0">
            <x v="32"/>
          </reference>
          <reference field="1" count="1">
            <x v="68"/>
          </reference>
        </references>
      </pivotArea>
    </format>
    <format dxfId="662">
      <pivotArea dataOnly="0" labelOnly="1" outline="0" fieldPosition="0">
        <references count="2">
          <reference field="0" count="1" selected="0">
            <x v="33"/>
          </reference>
          <reference field="1" count="1">
            <x v="69"/>
          </reference>
        </references>
      </pivotArea>
    </format>
    <format dxfId="661">
      <pivotArea dataOnly="0" labelOnly="1" outline="0" fieldPosition="0">
        <references count="2">
          <reference field="0" count="1" selected="0">
            <x v="34"/>
          </reference>
          <reference field="1" count="1">
            <x v="67"/>
          </reference>
        </references>
      </pivotArea>
    </format>
    <format dxfId="660">
      <pivotArea dataOnly="0" labelOnly="1" outline="0" fieldPosition="0">
        <references count="2">
          <reference field="0" count="1" selected="0">
            <x v="35"/>
          </reference>
          <reference field="1" count="1">
            <x v="18"/>
          </reference>
        </references>
      </pivotArea>
    </format>
    <format dxfId="659">
      <pivotArea dataOnly="0" labelOnly="1" outline="0" fieldPosition="0">
        <references count="2">
          <reference field="0" count="1" selected="0">
            <x v="36"/>
          </reference>
          <reference field="1" count="1">
            <x v="70"/>
          </reference>
        </references>
      </pivotArea>
    </format>
    <format dxfId="658">
      <pivotArea dataOnly="0" labelOnly="1" outline="0" fieldPosition="0">
        <references count="2">
          <reference field="0" count="1" selected="0">
            <x v="37"/>
          </reference>
          <reference field="1" count="1">
            <x v="22"/>
          </reference>
        </references>
      </pivotArea>
    </format>
    <format dxfId="657">
      <pivotArea dataOnly="0" labelOnly="1" outline="0" fieldPosition="0">
        <references count="2">
          <reference field="0" count="1" selected="0">
            <x v="38"/>
          </reference>
          <reference field="1" count="1">
            <x v="23"/>
          </reference>
        </references>
      </pivotArea>
    </format>
    <format dxfId="656">
      <pivotArea dataOnly="0" labelOnly="1" outline="0" fieldPosition="0">
        <references count="2">
          <reference field="0" count="1" selected="0">
            <x v="39"/>
          </reference>
          <reference field="1" count="1">
            <x v="26"/>
          </reference>
        </references>
      </pivotArea>
    </format>
    <format dxfId="655">
      <pivotArea dataOnly="0" labelOnly="1" outline="0" fieldPosition="0">
        <references count="2">
          <reference field="0" count="1" selected="0">
            <x v="40"/>
          </reference>
          <reference field="1" count="1">
            <x v="24"/>
          </reference>
        </references>
      </pivotArea>
    </format>
    <format dxfId="654">
      <pivotArea dataOnly="0" labelOnly="1" outline="0" fieldPosition="0">
        <references count="2">
          <reference field="0" count="1" selected="0">
            <x v="41"/>
          </reference>
          <reference field="1" count="1">
            <x v="25"/>
          </reference>
        </references>
      </pivotArea>
    </format>
    <format dxfId="653">
      <pivotArea dataOnly="0" labelOnly="1" outline="0" fieldPosition="0">
        <references count="2">
          <reference field="0" count="1" selected="0">
            <x v="43"/>
          </reference>
          <reference field="1" count="1">
            <x v="7"/>
          </reference>
        </references>
      </pivotArea>
    </format>
    <format dxfId="652">
      <pivotArea dataOnly="0" labelOnly="1" outline="0" fieldPosition="0">
        <references count="2">
          <reference field="0" count="1" selected="0">
            <x v="47"/>
          </reference>
          <reference field="1" count="1">
            <x v="3"/>
          </reference>
        </references>
      </pivotArea>
    </format>
    <format dxfId="651">
      <pivotArea dataOnly="0" labelOnly="1" outline="0" fieldPosition="0">
        <references count="2">
          <reference field="0" count="1" selected="0">
            <x v="48"/>
          </reference>
          <reference field="1" count="1">
            <x v="0"/>
          </reference>
        </references>
      </pivotArea>
    </format>
    <format dxfId="650">
      <pivotArea dataOnly="0" labelOnly="1" outline="0" fieldPosition="0">
        <references count="2">
          <reference field="0" count="1" selected="0">
            <x v="49"/>
          </reference>
          <reference field="1" count="1">
            <x v="35"/>
          </reference>
        </references>
      </pivotArea>
    </format>
    <format dxfId="649">
      <pivotArea dataOnly="0" labelOnly="1" outline="0" fieldPosition="0">
        <references count="2">
          <reference field="0" count="1" selected="0">
            <x v="50"/>
          </reference>
          <reference field="1" count="1">
            <x v="34"/>
          </reference>
        </references>
      </pivotArea>
    </format>
    <format dxfId="648">
      <pivotArea dataOnly="0" labelOnly="1" outline="0" fieldPosition="0">
        <references count="2">
          <reference field="0" count="1" selected="0">
            <x v="51"/>
          </reference>
          <reference field="1" count="1">
            <x v="36"/>
          </reference>
        </references>
      </pivotArea>
    </format>
    <format dxfId="647">
      <pivotArea dataOnly="0" labelOnly="1" outline="0" fieldPosition="0">
        <references count="2">
          <reference field="0" count="1" selected="0">
            <x v="53"/>
          </reference>
          <reference field="1" count="1">
            <x v="9"/>
          </reference>
        </references>
      </pivotArea>
    </format>
    <format dxfId="646">
      <pivotArea dataOnly="0" labelOnly="1" outline="0" fieldPosition="0">
        <references count="2">
          <reference field="0" count="1" selected="0">
            <x v="54"/>
          </reference>
          <reference field="1" count="1">
            <x v="66"/>
          </reference>
        </references>
      </pivotArea>
    </format>
    <format dxfId="645">
      <pivotArea dataOnly="0" labelOnly="1" outline="0" fieldPosition="0">
        <references count="2">
          <reference field="0" count="1" selected="0">
            <x v="55"/>
          </reference>
          <reference field="1" count="1">
            <x v="10"/>
          </reference>
        </references>
      </pivotArea>
    </format>
    <format dxfId="644">
      <pivotArea dataOnly="0" labelOnly="1" outline="0" fieldPosition="0">
        <references count="2">
          <reference field="0" count="1" selected="0">
            <x v="56"/>
          </reference>
          <reference field="1" count="1">
            <x v="56"/>
          </reference>
        </references>
      </pivotArea>
    </format>
    <format dxfId="643">
      <pivotArea dataOnly="0" labelOnly="1" outline="0" fieldPosition="0">
        <references count="2">
          <reference field="0" count="1" selected="0">
            <x v="57"/>
          </reference>
          <reference field="1" count="1">
            <x v="20"/>
          </reference>
        </references>
      </pivotArea>
    </format>
    <format dxfId="642">
      <pivotArea dataOnly="0" labelOnly="1" outline="0" fieldPosition="0">
        <references count="2">
          <reference field="0" count="1" selected="0">
            <x v="58"/>
          </reference>
          <reference field="1" count="1">
            <x v="38"/>
          </reference>
        </references>
      </pivotArea>
    </format>
    <format dxfId="641">
      <pivotArea dataOnly="0" labelOnly="1" outline="0" fieldPosition="0">
        <references count="2">
          <reference field="0" count="1" selected="0">
            <x v="59"/>
          </reference>
          <reference field="1" count="1">
            <x v="40"/>
          </reference>
        </references>
      </pivotArea>
    </format>
    <format dxfId="640">
      <pivotArea dataOnly="0" labelOnly="1" outline="0" fieldPosition="0">
        <references count="2">
          <reference field="0" count="1" selected="0">
            <x v="60"/>
          </reference>
          <reference field="1" count="1">
            <x v="2"/>
          </reference>
        </references>
      </pivotArea>
    </format>
    <format dxfId="639">
      <pivotArea dataOnly="0" labelOnly="1" outline="0" fieldPosition="0">
        <references count="2">
          <reference field="0" count="1" selected="0">
            <x v="61"/>
          </reference>
          <reference field="1" count="1">
            <x v="29"/>
          </reference>
        </references>
      </pivotArea>
    </format>
    <format dxfId="638">
      <pivotArea dataOnly="0" labelOnly="1" outline="0" fieldPosition="0">
        <references count="2">
          <reference field="0" count="1" selected="0">
            <x v="63"/>
          </reference>
          <reference field="1" count="1">
            <x v="65"/>
          </reference>
        </references>
      </pivotArea>
    </format>
    <format dxfId="637">
      <pivotArea dataOnly="0" labelOnly="1" outline="0" fieldPosition="0">
        <references count="2">
          <reference field="0" count="1" selected="0">
            <x v="64"/>
          </reference>
          <reference field="1" count="1">
            <x v="49"/>
          </reference>
        </references>
      </pivotArea>
    </format>
    <format dxfId="636">
      <pivotArea dataOnly="0" labelOnly="1" outline="0" fieldPosition="0">
        <references count="2">
          <reference field="0" count="1" selected="0">
            <x v="65"/>
          </reference>
          <reference field="1" count="1">
            <x v="73"/>
          </reference>
        </references>
      </pivotArea>
    </format>
    <format dxfId="635">
      <pivotArea dataOnly="0" labelOnly="1" outline="0" fieldPosition="0">
        <references count="2">
          <reference field="0" count="1" selected="0">
            <x v="67"/>
          </reference>
          <reference field="1" count="1">
            <x v="1"/>
          </reference>
        </references>
      </pivotArea>
    </format>
    <format dxfId="634">
      <pivotArea dataOnly="0" labelOnly="1" outline="0" fieldPosition="0">
        <references count="2">
          <reference field="0" count="1" selected="0">
            <x v="68"/>
          </reference>
          <reference field="1" count="1">
            <x v="74"/>
          </reference>
        </references>
      </pivotArea>
    </format>
    <format dxfId="633">
      <pivotArea dataOnly="0" labelOnly="1" outline="0" fieldPosition="0">
        <references count="2">
          <reference field="0" count="1" selected="0">
            <x v="69"/>
          </reference>
          <reference field="1" count="1">
            <x v="6"/>
          </reference>
        </references>
      </pivotArea>
    </format>
    <format dxfId="632">
      <pivotArea dataOnly="0" labelOnly="1" outline="0" fieldPosition="0">
        <references count="2">
          <reference field="0" count="1" selected="0">
            <x v="71"/>
          </reference>
          <reference field="1" count="1">
            <x v="39"/>
          </reference>
        </references>
      </pivotArea>
    </format>
    <format dxfId="631">
      <pivotArea dataOnly="0" labelOnly="1" outline="0" fieldPosition="0">
        <references count="2">
          <reference field="0" count="1" selected="0">
            <x v="72"/>
          </reference>
          <reference field="1" count="1">
            <x v="42"/>
          </reference>
        </references>
      </pivotArea>
    </format>
    <format dxfId="630">
      <pivotArea dataOnly="0" labelOnly="1" outline="0" fieldPosition="0">
        <references count="2">
          <reference field="0" count="1" selected="0">
            <x v="73"/>
          </reference>
          <reference field="1" count="1">
            <x v="72"/>
          </reference>
        </references>
      </pivotArea>
    </format>
    <format dxfId="629">
      <pivotArea dataOnly="0" labelOnly="1" outline="0" fieldPosition="0">
        <references count="2">
          <reference field="0" count="1" selected="0">
            <x v="74"/>
          </reference>
          <reference field="1" count="1">
            <x v="64"/>
          </reference>
        </references>
      </pivotArea>
    </format>
    <format dxfId="628">
      <pivotArea dataOnly="0" labelOnly="1" outline="0" fieldPosition="0">
        <references count="2">
          <reference field="0" count="1" selected="0">
            <x v="75"/>
          </reference>
          <reference field="1" count="1">
            <x v="8"/>
          </reference>
        </references>
      </pivotArea>
    </format>
    <format dxfId="627">
      <pivotArea dataOnly="0" labelOnly="1" outline="0" fieldPosition="0">
        <references count="2">
          <reference field="0" count="1" selected="0">
            <x v="77"/>
          </reference>
          <reference field="1" count="1">
            <x v="14"/>
          </reference>
        </references>
      </pivotArea>
    </format>
    <format dxfId="626">
      <pivotArea dataOnly="0" labelOnly="1" outline="0" fieldPosition="0">
        <references count="2">
          <reference field="0" count="1" selected="0">
            <x v="79"/>
          </reference>
          <reference field="1" count="1">
            <x v="11"/>
          </reference>
        </references>
      </pivotArea>
    </format>
    <format dxfId="625">
      <pivotArea dataOnly="0" labelOnly="1" outline="0" fieldPosition="0">
        <references count="2">
          <reference field="0" count="1" selected="0">
            <x v="80"/>
          </reference>
          <reference field="1" count="1">
            <x v="12"/>
          </reference>
        </references>
      </pivotArea>
    </format>
    <format dxfId="624">
      <pivotArea dataOnly="0" labelOnly="1" outline="0" fieldPosition="0">
        <references count="2">
          <reference field="0" count="1" selected="0">
            <x v="82"/>
          </reference>
          <reference field="1" count="1">
            <x v="13"/>
          </reference>
        </references>
      </pivotArea>
    </format>
    <format dxfId="623">
      <pivotArea dataOnly="0" labelOnly="1" outline="0" fieldPosition="0">
        <references count="2">
          <reference field="0" count="1" selected="0">
            <x v="84"/>
          </reference>
          <reference field="1" count="1">
            <x v="15"/>
          </reference>
        </references>
      </pivotArea>
    </format>
    <format dxfId="622">
      <pivotArea dataOnly="0" labelOnly="1" outline="0" fieldPosition="0">
        <references count="2">
          <reference field="0" count="1" selected="0">
            <x v="86"/>
          </reference>
          <reference field="1" count="1">
            <x v="16"/>
          </reference>
        </references>
      </pivotArea>
    </format>
    <format dxfId="621">
      <pivotArea dataOnly="0" labelOnly="1" outline="0" fieldPosition="0">
        <references count="2">
          <reference field="0" count="1" selected="0">
            <x v="87"/>
          </reference>
          <reference field="1" count="1">
            <x v="17"/>
          </reference>
        </references>
      </pivotArea>
    </format>
    <format dxfId="620">
      <pivotArea dataOnly="0" labelOnly="1" outline="0" fieldPosition="0">
        <references count="2">
          <reference field="0" count="1" selected="0">
            <x v="90"/>
          </reference>
          <reference field="1" count="1">
            <x v="33"/>
          </reference>
        </references>
      </pivotArea>
    </format>
    <format dxfId="619">
      <pivotArea dataOnly="0" labelOnly="1" outline="0" fieldPosition="0">
        <references count="2">
          <reference field="0" count="1" selected="0">
            <x v="91"/>
          </reference>
          <reference field="1" count="1">
            <x v="37"/>
          </reference>
        </references>
      </pivotArea>
    </format>
    <format dxfId="618">
      <pivotArea dataOnly="0" labelOnly="1" outline="0" fieldPosition="0">
        <references count="2">
          <reference field="0" count="1" selected="0">
            <x v="92"/>
          </reference>
          <reference field="1" count="1">
            <x v="63"/>
          </reference>
        </references>
      </pivotArea>
    </format>
    <format dxfId="617">
      <pivotArea dataOnly="0" labelOnly="1" outline="0" fieldPosition="0">
        <references count="2">
          <reference field="0" count="1" selected="0">
            <x v="93"/>
          </reference>
          <reference field="1" count="1">
            <x v="43"/>
          </reference>
        </references>
      </pivotArea>
    </format>
    <format dxfId="616">
      <pivotArea dataOnly="0" labelOnly="1" outline="0" fieldPosition="0">
        <references count="2">
          <reference field="0" count="1" selected="0">
            <x v="94"/>
          </reference>
          <reference field="1" count="1">
            <x v="54"/>
          </reference>
        </references>
      </pivotArea>
    </format>
    <format dxfId="615">
      <pivotArea dataOnly="0" labelOnly="1" outline="0" fieldPosition="0">
        <references count="2">
          <reference field="0" count="1" selected="0">
            <x v="95"/>
          </reference>
          <reference field="1" count="1">
            <x v="44"/>
          </reference>
        </references>
      </pivotArea>
    </format>
    <format dxfId="614">
      <pivotArea dataOnly="0" labelOnly="1" outline="0" fieldPosition="0">
        <references count="2">
          <reference field="0" count="1" selected="0">
            <x v="96"/>
          </reference>
          <reference field="1" count="1">
            <x v="61"/>
          </reference>
        </references>
      </pivotArea>
    </format>
    <format dxfId="613">
      <pivotArea dataOnly="0" labelOnly="1" outline="0" fieldPosition="0">
        <references count="2">
          <reference field="0" count="1" selected="0">
            <x v="97"/>
          </reference>
          <reference field="1" count="1">
            <x v="47"/>
          </reference>
        </references>
      </pivotArea>
    </format>
    <format dxfId="612">
      <pivotArea dataOnly="0" labelOnly="1" outline="0" fieldPosition="0">
        <references count="2">
          <reference field="0" count="1" selected="0">
            <x v="52"/>
          </reference>
          <reference field="1" count="1">
            <x v="75"/>
          </reference>
        </references>
      </pivotArea>
    </format>
    <format dxfId="611">
      <pivotArea dataOnly="0" labelOnly="1" outline="0" fieldPosition="0">
        <references count="3">
          <reference field="0" count="1" selected="0">
            <x v="0"/>
          </reference>
          <reference field="1" count="1" selected="0">
            <x v="45"/>
          </reference>
          <reference field="8" count="1">
            <x v="10"/>
          </reference>
        </references>
      </pivotArea>
    </format>
    <format dxfId="610">
      <pivotArea dataOnly="0" labelOnly="1" outline="0" fieldPosition="0">
        <references count="3">
          <reference field="0" count="1" selected="0">
            <x v="1"/>
          </reference>
          <reference field="1" count="1" selected="0">
            <x v="78"/>
          </reference>
          <reference field="8" count="1">
            <x v="10"/>
          </reference>
        </references>
      </pivotArea>
    </format>
    <format dxfId="609">
      <pivotArea dataOnly="0" labelOnly="1" outline="0" fieldPosition="0">
        <references count="3">
          <reference field="0" count="1" selected="0">
            <x v="2"/>
          </reference>
          <reference field="1" count="1" selected="0">
            <x v="51"/>
          </reference>
          <reference field="8" count="1">
            <x v="10"/>
          </reference>
        </references>
      </pivotArea>
    </format>
    <format dxfId="608">
      <pivotArea dataOnly="0" labelOnly="1" outline="0" fieldPosition="0">
        <references count="3">
          <reference field="0" count="1" selected="0">
            <x v="3"/>
          </reference>
          <reference field="1" count="1" selected="0">
            <x v="50"/>
          </reference>
          <reference field="8" count="1">
            <x v="10"/>
          </reference>
        </references>
      </pivotArea>
    </format>
    <format dxfId="607">
      <pivotArea dataOnly="0" labelOnly="1" outline="0" fieldPosition="0">
        <references count="3">
          <reference field="0" count="1" selected="0">
            <x v="4"/>
          </reference>
          <reference field="1" count="1" selected="0">
            <x v="52"/>
          </reference>
          <reference field="8" count="1">
            <x v="10"/>
          </reference>
        </references>
      </pivotArea>
    </format>
    <format dxfId="606">
      <pivotArea dataOnly="0" labelOnly="1" outline="0" fieldPosition="0">
        <references count="3">
          <reference field="0" count="1" selected="0">
            <x v="5"/>
          </reference>
          <reference field="1" count="1" selected="0">
            <x v="62"/>
          </reference>
          <reference field="8" count="1">
            <x v="11"/>
          </reference>
        </references>
      </pivotArea>
    </format>
    <format dxfId="605">
      <pivotArea dataOnly="0" labelOnly="1" outline="0" fieldPosition="0">
        <references count="3">
          <reference field="0" count="1" selected="0">
            <x v="8"/>
          </reference>
          <reference field="1" count="1" selected="0">
            <x v="53"/>
          </reference>
          <reference field="8" count="1">
            <x v="11"/>
          </reference>
        </references>
      </pivotArea>
    </format>
    <format dxfId="604">
      <pivotArea dataOnly="0" labelOnly="1" outline="0" fieldPosition="0">
        <references count="3">
          <reference field="0" count="1" selected="0">
            <x v="10"/>
          </reference>
          <reference field="1" count="1" selected="0">
            <x v="46"/>
          </reference>
          <reference field="8" count="1">
            <x v="11"/>
          </reference>
        </references>
      </pivotArea>
    </format>
    <format dxfId="603">
      <pivotArea dataOnly="0" labelOnly="1" outline="0" fieldPosition="0">
        <references count="3">
          <reference field="0" count="1" selected="0">
            <x v="11"/>
          </reference>
          <reference field="1" count="1" selected="0">
            <x v="21"/>
          </reference>
          <reference field="8" count="1">
            <x v="11"/>
          </reference>
        </references>
      </pivotArea>
    </format>
    <format dxfId="602">
      <pivotArea dataOnly="0" labelOnly="1" outline="0" fieldPosition="0">
        <references count="3">
          <reference field="0" count="1" selected="0">
            <x v="12"/>
          </reference>
          <reference field="1" count="1" selected="0">
            <x v="77"/>
          </reference>
          <reference field="8" count="1">
            <x v="0"/>
          </reference>
        </references>
      </pivotArea>
    </format>
    <format dxfId="601">
      <pivotArea dataOnly="0" labelOnly="1" outline="0" fieldPosition="0">
        <references count="3">
          <reference field="0" count="1" selected="0">
            <x v="13"/>
          </reference>
          <reference field="1" count="1" selected="0">
            <x v="48"/>
          </reference>
          <reference field="8" count="1">
            <x v="10"/>
          </reference>
        </references>
      </pivotArea>
    </format>
    <format dxfId="600">
      <pivotArea dataOnly="0" labelOnly="1" outline="0" fieldPosition="0">
        <references count="3">
          <reference field="0" count="1" selected="0">
            <x v="15"/>
          </reference>
          <reference field="1" count="1" selected="0">
            <x v="71"/>
          </reference>
          <reference field="8" count="1">
            <x v="10"/>
          </reference>
        </references>
      </pivotArea>
    </format>
    <format dxfId="599">
      <pivotArea dataOnly="0" labelOnly="1" outline="0" fieldPosition="0">
        <references count="3">
          <reference field="0" count="1" selected="0">
            <x v="16"/>
          </reference>
          <reference field="1" count="1" selected="0">
            <x v="55"/>
          </reference>
          <reference field="8" count="1">
            <x v="0"/>
          </reference>
        </references>
      </pivotArea>
    </format>
    <format dxfId="598">
      <pivotArea dataOnly="0" labelOnly="1" outline="0" fieldPosition="0">
        <references count="3">
          <reference field="0" count="1" selected="0">
            <x v="17"/>
          </reference>
          <reference field="1" count="1" selected="0">
            <x v="30"/>
          </reference>
          <reference field="8" count="1">
            <x v="0"/>
          </reference>
        </references>
      </pivotArea>
    </format>
    <format dxfId="597">
      <pivotArea dataOnly="0" labelOnly="1" outline="0" fieldPosition="0">
        <references count="3">
          <reference field="0" count="1" selected="0">
            <x v="18"/>
          </reference>
          <reference field="1" count="1" selected="0">
            <x v="59"/>
          </reference>
          <reference field="8" count="1">
            <x v="10"/>
          </reference>
        </references>
      </pivotArea>
    </format>
    <format dxfId="596">
      <pivotArea dataOnly="0" labelOnly="1" outline="0" fieldPosition="0">
        <references count="3">
          <reference field="0" count="1" selected="0">
            <x v="19"/>
          </reference>
          <reference field="1" count="1" selected="0">
            <x v="58"/>
          </reference>
          <reference field="8" count="1">
            <x v="10"/>
          </reference>
        </references>
      </pivotArea>
    </format>
    <format dxfId="595">
      <pivotArea dataOnly="0" labelOnly="1" outline="0" fieldPosition="0">
        <references count="3">
          <reference field="0" count="1" selected="0">
            <x v="20"/>
          </reference>
          <reference field="1" count="1" selected="0">
            <x v="57"/>
          </reference>
          <reference field="8" count="1">
            <x v="10"/>
          </reference>
        </references>
      </pivotArea>
    </format>
    <format dxfId="594">
      <pivotArea dataOnly="0" labelOnly="1" outline="0" fieldPosition="0">
        <references count="3">
          <reference field="0" count="1" selected="0">
            <x v="21"/>
          </reference>
          <reference field="1" count="1" selected="0">
            <x v="60"/>
          </reference>
          <reference field="8" count="1">
            <x v="10"/>
          </reference>
        </references>
      </pivotArea>
    </format>
    <format dxfId="593">
      <pivotArea dataOnly="0" labelOnly="1" outline="0" fieldPosition="0">
        <references count="3">
          <reference field="0" count="1" selected="0">
            <x v="22"/>
          </reference>
          <reference field="1" count="1" selected="0">
            <x v="41"/>
          </reference>
          <reference field="8" count="1">
            <x v="7"/>
          </reference>
        </references>
      </pivotArea>
    </format>
    <format dxfId="592">
      <pivotArea dataOnly="0" labelOnly="1" outline="0" fieldPosition="0">
        <references count="3">
          <reference field="0" count="1" selected="0">
            <x v="23"/>
          </reference>
          <reference field="1" count="1" selected="0">
            <x v="5"/>
          </reference>
          <reference field="8" count="1">
            <x v="10"/>
          </reference>
        </references>
      </pivotArea>
    </format>
    <format dxfId="591">
      <pivotArea dataOnly="0" labelOnly="1" outline="0" fieldPosition="0">
        <references count="3">
          <reference field="0" count="1" selected="0">
            <x v="24"/>
          </reference>
          <reference field="1" count="1" selected="0">
            <x v="32"/>
          </reference>
          <reference field="8" count="1">
            <x v="10"/>
          </reference>
        </references>
      </pivotArea>
    </format>
    <format dxfId="590">
      <pivotArea dataOnly="0" labelOnly="1" outline="0" fieldPosition="0">
        <references count="3">
          <reference field="0" count="1" selected="0">
            <x v="25"/>
          </reference>
          <reference field="1" count="1" selected="0">
            <x v="31"/>
          </reference>
          <reference field="8" count="1">
            <x v="10"/>
          </reference>
        </references>
      </pivotArea>
    </format>
    <format dxfId="589">
      <pivotArea dataOnly="0" labelOnly="1" outline="0" fieldPosition="0">
        <references count="3">
          <reference field="0" count="1" selected="0">
            <x v="27"/>
          </reference>
          <reference field="1" count="1" selected="0">
            <x v="76"/>
          </reference>
          <reference field="8" count="1">
            <x v="0"/>
          </reference>
        </references>
      </pivotArea>
    </format>
    <format dxfId="588">
      <pivotArea dataOnly="0" labelOnly="1" outline="0" fieldPosition="0">
        <references count="3">
          <reference field="0" count="1" selected="0">
            <x v="28"/>
          </reference>
          <reference field="1" count="1" selected="0">
            <x v="27"/>
          </reference>
          <reference field="8" count="1">
            <x v="10"/>
          </reference>
        </references>
      </pivotArea>
    </format>
    <format dxfId="587">
      <pivotArea dataOnly="0" labelOnly="1" outline="0" fieldPosition="0">
        <references count="3">
          <reference field="0" count="1" selected="0">
            <x v="30"/>
          </reference>
          <reference field="1" count="1" selected="0">
            <x v="28"/>
          </reference>
          <reference field="8" count="1">
            <x v="10"/>
          </reference>
        </references>
      </pivotArea>
    </format>
    <format dxfId="586">
      <pivotArea dataOnly="0" labelOnly="1" outline="0" fieldPosition="0">
        <references count="3">
          <reference field="0" count="1" selected="0">
            <x v="31"/>
          </reference>
          <reference field="1" count="1" selected="0">
            <x v="4"/>
          </reference>
          <reference field="8" count="1">
            <x v="0"/>
          </reference>
        </references>
      </pivotArea>
    </format>
    <format dxfId="585">
      <pivotArea dataOnly="0" labelOnly="1" outline="0" fieldPosition="0">
        <references count="3">
          <reference field="0" count="1" selected="0">
            <x v="32"/>
          </reference>
          <reference field="1" count="1" selected="0">
            <x v="68"/>
          </reference>
          <reference field="8" count="1">
            <x v="0"/>
          </reference>
        </references>
      </pivotArea>
    </format>
    <format dxfId="584">
      <pivotArea dataOnly="0" labelOnly="1" outline="0" fieldPosition="0">
        <references count="3">
          <reference field="0" count="1" selected="0">
            <x v="33"/>
          </reference>
          <reference field="1" count="1" selected="0">
            <x v="69"/>
          </reference>
          <reference field="8" count="1">
            <x v="0"/>
          </reference>
        </references>
      </pivotArea>
    </format>
    <format dxfId="583">
      <pivotArea dataOnly="0" labelOnly="1" outline="0" fieldPosition="0">
        <references count="3">
          <reference field="0" count="1" selected="0">
            <x v="34"/>
          </reference>
          <reference field="1" count="1" selected="0">
            <x v="67"/>
          </reference>
          <reference field="8" count="1">
            <x v="0"/>
          </reference>
        </references>
      </pivotArea>
    </format>
    <format dxfId="582">
      <pivotArea dataOnly="0" labelOnly="1" outline="0" fieldPosition="0">
        <references count="3">
          <reference field="0" count="1" selected="0">
            <x v="35"/>
          </reference>
          <reference field="1" count="1" selected="0">
            <x v="18"/>
          </reference>
          <reference field="8" count="1">
            <x v="9"/>
          </reference>
        </references>
      </pivotArea>
    </format>
    <format dxfId="581">
      <pivotArea dataOnly="0" labelOnly="1" outline="0" fieldPosition="0">
        <references count="3">
          <reference field="0" count="1" selected="0">
            <x v="36"/>
          </reference>
          <reference field="1" count="1" selected="0">
            <x v="70"/>
          </reference>
          <reference field="8" count="1">
            <x v="0"/>
          </reference>
        </references>
      </pivotArea>
    </format>
    <format dxfId="580">
      <pivotArea dataOnly="0" labelOnly="1" outline="0" fieldPosition="0">
        <references count="3">
          <reference field="0" count="1" selected="0">
            <x v="37"/>
          </reference>
          <reference field="1" count="1" selected="0">
            <x v="22"/>
          </reference>
          <reference field="8" count="1">
            <x v="0"/>
          </reference>
        </references>
      </pivotArea>
    </format>
    <format dxfId="579">
      <pivotArea dataOnly="0" labelOnly="1" outline="0" fieldPosition="0">
        <references count="3">
          <reference field="0" count="1" selected="0">
            <x v="38"/>
          </reference>
          <reference field="1" count="1" selected="0">
            <x v="23"/>
          </reference>
          <reference field="8" count="1">
            <x v="0"/>
          </reference>
        </references>
      </pivotArea>
    </format>
    <format dxfId="578">
      <pivotArea dataOnly="0" labelOnly="1" outline="0" fieldPosition="0">
        <references count="3">
          <reference field="0" count="1" selected="0">
            <x v="39"/>
          </reference>
          <reference field="1" count="1" selected="0">
            <x v="26"/>
          </reference>
          <reference field="8" count="1">
            <x v="0"/>
          </reference>
        </references>
      </pivotArea>
    </format>
    <format dxfId="577">
      <pivotArea dataOnly="0" labelOnly="1" outline="0" fieldPosition="0">
        <references count="3">
          <reference field="0" count="1" selected="0">
            <x v="40"/>
          </reference>
          <reference field="1" count="1" selected="0">
            <x v="24"/>
          </reference>
          <reference field="8" count="1">
            <x v="0"/>
          </reference>
        </references>
      </pivotArea>
    </format>
    <format dxfId="576">
      <pivotArea dataOnly="0" labelOnly="1" outline="0" fieldPosition="0">
        <references count="3">
          <reference field="0" count="1" selected="0">
            <x v="41"/>
          </reference>
          <reference field="1" count="1" selected="0">
            <x v="25"/>
          </reference>
          <reference field="8" count="1">
            <x v="0"/>
          </reference>
        </references>
      </pivotArea>
    </format>
    <format dxfId="575">
      <pivotArea dataOnly="0" labelOnly="1" outline="0" fieldPosition="0">
        <references count="3">
          <reference field="0" count="1" selected="0">
            <x v="43"/>
          </reference>
          <reference field="1" count="1" selected="0">
            <x v="7"/>
          </reference>
          <reference field="8" count="1">
            <x v="10"/>
          </reference>
        </references>
      </pivotArea>
    </format>
    <format dxfId="574">
      <pivotArea dataOnly="0" labelOnly="1" outline="0" fieldPosition="0">
        <references count="3">
          <reference field="0" count="1" selected="0">
            <x v="47"/>
          </reference>
          <reference field="1" count="1" selected="0">
            <x v="3"/>
          </reference>
          <reference field="8" count="1">
            <x v="10"/>
          </reference>
        </references>
      </pivotArea>
    </format>
    <format dxfId="573">
      <pivotArea dataOnly="0" labelOnly="1" outline="0" fieldPosition="0">
        <references count="3">
          <reference field="0" count="1" selected="0">
            <x v="48"/>
          </reference>
          <reference field="1" count="1" selected="0">
            <x v="0"/>
          </reference>
          <reference field="8" count="1">
            <x v="0"/>
          </reference>
        </references>
      </pivotArea>
    </format>
    <format dxfId="572">
      <pivotArea dataOnly="0" labelOnly="1" outline="0" fieldPosition="0">
        <references count="3">
          <reference field="0" count="1" selected="0">
            <x v="49"/>
          </reference>
          <reference field="1" count="1" selected="0">
            <x v="35"/>
          </reference>
          <reference field="8" count="1">
            <x v="0"/>
          </reference>
        </references>
      </pivotArea>
    </format>
    <format dxfId="571">
      <pivotArea dataOnly="0" labelOnly="1" outline="0" fieldPosition="0">
        <references count="3">
          <reference field="0" count="1" selected="0">
            <x v="50"/>
          </reference>
          <reference field="1" count="1" selected="0">
            <x v="34"/>
          </reference>
          <reference field="8" count="1">
            <x v="0"/>
          </reference>
        </references>
      </pivotArea>
    </format>
    <format dxfId="570">
      <pivotArea dataOnly="0" labelOnly="1" outline="0" fieldPosition="0">
        <references count="3">
          <reference field="0" count="1" selected="0">
            <x v="51"/>
          </reference>
          <reference field="1" count="1" selected="0">
            <x v="36"/>
          </reference>
          <reference field="8" count="1">
            <x v="10"/>
          </reference>
        </references>
      </pivotArea>
    </format>
    <format dxfId="569">
      <pivotArea dataOnly="0" labelOnly="1" outline="0" fieldPosition="0">
        <references count="3">
          <reference field="0" count="1" selected="0">
            <x v="53"/>
          </reference>
          <reference field="1" count="1" selected="0">
            <x v="9"/>
          </reference>
          <reference field="8" count="1">
            <x v="10"/>
          </reference>
        </references>
      </pivotArea>
    </format>
    <format dxfId="568">
      <pivotArea dataOnly="0" labelOnly="1" outline="0" fieldPosition="0">
        <references count="3">
          <reference field="0" count="1" selected="0">
            <x v="54"/>
          </reference>
          <reference field="1" count="1" selected="0">
            <x v="66"/>
          </reference>
          <reference field="8" count="1">
            <x v="10"/>
          </reference>
        </references>
      </pivotArea>
    </format>
    <format dxfId="567">
      <pivotArea dataOnly="0" labelOnly="1" outline="0" fieldPosition="0">
        <references count="3">
          <reference field="0" count="1" selected="0">
            <x v="55"/>
          </reference>
          <reference field="1" count="1" selected="0">
            <x v="10"/>
          </reference>
          <reference field="8" count="1">
            <x v="10"/>
          </reference>
        </references>
      </pivotArea>
    </format>
    <format dxfId="566">
      <pivotArea dataOnly="0" labelOnly="1" outline="0" fieldPosition="0">
        <references count="3">
          <reference field="0" count="1" selected="0">
            <x v="56"/>
          </reference>
          <reference field="1" count="1" selected="0">
            <x v="56"/>
          </reference>
          <reference field="8" count="1">
            <x v="10"/>
          </reference>
        </references>
      </pivotArea>
    </format>
    <format dxfId="565">
      <pivotArea dataOnly="0" labelOnly="1" outline="0" fieldPosition="0">
        <references count="3">
          <reference field="0" count="1" selected="0">
            <x v="57"/>
          </reference>
          <reference field="1" count="1" selected="0">
            <x v="20"/>
          </reference>
          <reference field="8" count="1">
            <x v="12"/>
          </reference>
        </references>
      </pivotArea>
    </format>
    <format dxfId="564">
      <pivotArea dataOnly="0" labelOnly="1" outline="0" fieldPosition="0">
        <references count="3">
          <reference field="0" count="1" selected="0">
            <x v="58"/>
          </reference>
          <reference field="1" count="1" selected="0">
            <x v="38"/>
          </reference>
          <reference field="8" count="1">
            <x v="12"/>
          </reference>
        </references>
      </pivotArea>
    </format>
    <format dxfId="563">
      <pivotArea dataOnly="0" labelOnly="1" outline="0" fieldPosition="0">
        <references count="3">
          <reference field="0" count="1" selected="0">
            <x v="59"/>
          </reference>
          <reference field="1" count="1" selected="0">
            <x v="40"/>
          </reference>
          <reference field="8" count="1">
            <x v="12"/>
          </reference>
        </references>
      </pivotArea>
    </format>
    <format dxfId="562">
      <pivotArea dataOnly="0" labelOnly="1" outline="0" fieldPosition="0">
        <references count="3">
          <reference field="0" count="1" selected="0">
            <x v="60"/>
          </reference>
          <reference field="1" count="1" selected="0">
            <x v="2"/>
          </reference>
          <reference field="8" count="3">
            <x v="4"/>
            <x v="10"/>
            <x v="13"/>
          </reference>
        </references>
      </pivotArea>
    </format>
    <format dxfId="561">
      <pivotArea dataOnly="0" labelOnly="1" outline="0" fieldPosition="0">
        <references count="3">
          <reference field="0" count="1" selected="0">
            <x v="61"/>
          </reference>
          <reference field="1" count="1" selected="0">
            <x v="29"/>
          </reference>
          <reference field="8" count="1">
            <x v="13"/>
          </reference>
        </references>
      </pivotArea>
    </format>
    <format dxfId="560">
      <pivotArea dataOnly="0" labelOnly="1" outline="0" fieldPosition="0">
        <references count="3">
          <reference field="0" count="1" selected="0">
            <x v="63"/>
          </reference>
          <reference field="1" count="1" selected="0">
            <x v="65"/>
          </reference>
          <reference field="8" count="1">
            <x v="1"/>
          </reference>
        </references>
      </pivotArea>
    </format>
    <format dxfId="559">
      <pivotArea dataOnly="0" labelOnly="1" outline="0" fieldPosition="0">
        <references count="3">
          <reference field="0" count="1" selected="0">
            <x v="64"/>
          </reference>
          <reference field="1" count="1" selected="0">
            <x v="49"/>
          </reference>
          <reference field="8" count="1">
            <x v="1"/>
          </reference>
        </references>
      </pivotArea>
    </format>
    <format dxfId="558">
      <pivotArea dataOnly="0" labelOnly="1" outline="0" fieldPosition="0">
        <references count="3">
          <reference field="0" count="1" selected="0">
            <x v="65"/>
          </reference>
          <reference field="1" count="1" selected="0">
            <x v="73"/>
          </reference>
          <reference field="8" count="1">
            <x v="8"/>
          </reference>
        </references>
      </pivotArea>
    </format>
    <format dxfId="557">
      <pivotArea dataOnly="0" labelOnly="1" outline="0" fieldPosition="0">
        <references count="3">
          <reference field="0" count="1" selected="0">
            <x v="67"/>
          </reference>
          <reference field="1" count="1" selected="0">
            <x v="1"/>
          </reference>
          <reference field="8" count="1">
            <x v="2"/>
          </reference>
        </references>
      </pivotArea>
    </format>
    <format dxfId="556">
      <pivotArea dataOnly="0" labelOnly="1" outline="0" fieldPosition="0">
        <references count="3">
          <reference field="0" count="1" selected="0">
            <x v="68"/>
          </reference>
          <reference field="1" count="1" selected="0">
            <x v="74"/>
          </reference>
          <reference field="8" count="1">
            <x v="6"/>
          </reference>
        </references>
      </pivotArea>
    </format>
    <format dxfId="555">
      <pivotArea dataOnly="0" labelOnly="1" outline="0" fieldPosition="0">
        <references count="3">
          <reference field="0" count="1" selected="0">
            <x v="69"/>
          </reference>
          <reference field="1" count="1" selected="0">
            <x v="6"/>
          </reference>
          <reference field="8" count="1">
            <x v="8"/>
          </reference>
        </references>
      </pivotArea>
    </format>
    <format dxfId="554">
      <pivotArea dataOnly="0" labelOnly="1" outline="0" fieldPosition="0">
        <references count="3">
          <reference field="0" count="1" selected="0">
            <x v="71"/>
          </reference>
          <reference field="1" count="1" selected="0">
            <x v="39"/>
          </reference>
          <reference field="8" count="2">
            <x v="1"/>
            <x v="10"/>
          </reference>
        </references>
      </pivotArea>
    </format>
    <format dxfId="553">
      <pivotArea dataOnly="0" labelOnly="1" outline="0" fieldPosition="0">
        <references count="3">
          <reference field="0" count="1" selected="0">
            <x v="72"/>
          </reference>
          <reference field="1" count="1" selected="0">
            <x v="42"/>
          </reference>
          <reference field="8" count="1">
            <x v="3"/>
          </reference>
        </references>
      </pivotArea>
    </format>
    <format dxfId="552">
      <pivotArea dataOnly="0" labelOnly="1" outline="0" fieldPosition="0">
        <references count="3">
          <reference field="0" count="1" selected="0">
            <x v="73"/>
          </reference>
          <reference field="1" count="1" selected="0">
            <x v="72"/>
          </reference>
          <reference field="8" count="1">
            <x v="13"/>
          </reference>
        </references>
      </pivotArea>
    </format>
    <format dxfId="551">
      <pivotArea dataOnly="0" labelOnly="1" outline="0" fieldPosition="0">
        <references count="3">
          <reference field="0" count="1" selected="0">
            <x v="74"/>
          </reference>
          <reference field="1" count="1" selected="0">
            <x v="64"/>
          </reference>
          <reference field="8" count="1">
            <x v="6"/>
          </reference>
        </references>
      </pivotArea>
    </format>
    <format dxfId="550">
      <pivotArea dataOnly="0" labelOnly="1" outline="0" fieldPosition="0">
        <references count="3">
          <reference field="0" count="1" selected="0">
            <x v="75"/>
          </reference>
          <reference field="1" count="1" selected="0">
            <x v="8"/>
          </reference>
          <reference field="8" count="1">
            <x v="3"/>
          </reference>
        </references>
      </pivotArea>
    </format>
    <format dxfId="549">
      <pivotArea dataOnly="0" labelOnly="1" outline="0" fieldPosition="0">
        <references count="3">
          <reference field="0" count="1" selected="0">
            <x v="77"/>
          </reference>
          <reference field="1" count="1" selected="0">
            <x v="14"/>
          </reference>
          <reference field="8" count="1">
            <x v="3"/>
          </reference>
        </references>
      </pivotArea>
    </format>
    <format dxfId="548">
      <pivotArea dataOnly="0" labelOnly="1" outline="0" fieldPosition="0">
        <references count="3">
          <reference field="0" count="1" selected="0">
            <x v="79"/>
          </reference>
          <reference field="1" count="1" selected="0">
            <x v="11"/>
          </reference>
          <reference field="8" count="1">
            <x v="3"/>
          </reference>
        </references>
      </pivotArea>
    </format>
    <format dxfId="547">
      <pivotArea dataOnly="0" labelOnly="1" outline="0" fieldPosition="0">
        <references count="3">
          <reference field="0" count="1" selected="0">
            <x v="80"/>
          </reference>
          <reference field="1" count="1" selected="0">
            <x v="12"/>
          </reference>
          <reference field="8" count="1">
            <x v="3"/>
          </reference>
        </references>
      </pivotArea>
    </format>
    <format dxfId="546">
      <pivotArea dataOnly="0" labelOnly="1" outline="0" fieldPosition="0">
        <references count="3">
          <reference field="0" count="1" selected="0">
            <x v="82"/>
          </reference>
          <reference field="1" count="1" selected="0">
            <x v="13"/>
          </reference>
          <reference field="8" count="1">
            <x v="3"/>
          </reference>
        </references>
      </pivotArea>
    </format>
    <format dxfId="545">
      <pivotArea dataOnly="0" labelOnly="1" outline="0" fieldPosition="0">
        <references count="3">
          <reference field="0" count="1" selected="0">
            <x v="84"/>
          </reference>
          <reference field="1" count="1" selected="0">
            <x v="15"/>
          </reference>
          <reference field="8" count="1">
            <x v="3"/>
          </reference>
        </references>
      </pivotArea>
    </format>
    <format dxfId="544">
      <pivotArea dataOnly="0" labelOnly="1" outline="0" fieldPosition="0">
        <references count="3">
          <reference field="0" count="1" selected="0">
            <x v="86"/>
          </reference>
          <reference field="1" count="1" selected="0">
            <x v="16"/>
          </reference>
          <reference field="8" count="1">
            <x v="3"/>
          </reference>
        </references>
      </pivotArea>
    </format>
    <format dxfId="543">
      <pivotArea dataOnly="0" labelOnly="1" outline="0" fieldPosition="0">
        <references count="3">
          <reference field="0" count="1" selected="0">
            <x v="87"/>
          </reference>
          <reference field="1" count="1" selected="0">
            <x v="17"/>
          </reference>
          <reference field="8" count="1">
            <x v="3"/>
          </reference>
        </references>
      </pivotArea>
    </format>
    <format dxfId="542">
      <pivotArea dataOnly="0" labelOnly="1" outline="0" fieldPosition="0">
        <references count="3">
          <reference field="0" count="1" selected="0">
            <x v="90"/>
          </reference>
          <reference field="1" count="1" selected="0">
            <x v="33"/>
          </reference>
          <reference field="8" count="1">
            <x v="13"/>
          </reference>
        </references>
      </pivotArea>
    </format>
    <format dxfId="541">
      <pivotArea dataOnly="0" labelOnly="1" outline="0" fieldPosition="0">
        <references count="3">
          <reference field="0" count="1" selected="0">
            <x v="91"/>
          </reference>
          <reference field="1" count="1" selected="0">
            <x v="37"/>
          </reference>
          <reference field="8" count="1">
            <x v="10"/>
          </reference>
        </references>
      </pivotArea>
    </format>
    <format dxfId="540">
      <pivotArea dataOnly="0" labelOnly="1" outline="0" fieldPosition="0">
        <references count="3">
          <reference field="0" count="1" selected="0">
            <x v="92"/>
          </reference>
          <reference field="1" count="1" selected="0">
            <x v="63"/>
          </reference>
          <reference field="8" count="1">
            <x v="10"/>
          </reference>
        </references>
      </pivotArea>
    </format>
    <format dxfId="539">
      <pivotArea dataOnly="0" labelOnly="1" outline="0" fieldPosition="0">
        <references count="3">
          <reference field="0" count="1" selected="0">
            <x v="93"/>
          </reference>
          <reference field="1" count="1" selected="0">
            <x v="43"/>
          </reference>
          <reference field="8" count="1">
            <x v="10"/>
          </reference>
        </references>
      </pivotArea>
    </format>
    <format dxfId="538">
      <pivotArea dataOnly="0" labelOnly="1" outline="0" fieldPosition="0">
        <references count="3">
          <reference field="0" count="1" selected="0">
            <x v="94"/>
          </reference>
          <reference field="1" count="1" selected="0">
            <x v="54"/>
          </reference>
          <reference field="8" count="1">
            <x v="10"/>
          </reference>
        </references>
      </pivotArea>
    </format>
    <format dxfId="537">
      <pivotArea dataOnly="0" labelOnly="1" outline="0" fieldPosition="0">
        <references count="3">
          <reference field="0" count="1" selected="0">
            <x v="95"/>
          </reference>
          <reference field="1" count="1" selected="0">
            <x v="44"/>
          </reference>
          <reference field="8" count="1">
            <x v="10"/>
          </reference>
        </references>
      </pivotArea>
    </format>
    <format dxfId="536">
      <pivotArea dataOnly="0" labelOnly="1" outline="0" fieldPosition="0">
        <references count="3">
          <reference field="0" count="1" selected="0">
            <x v="96"/>
          </reference>
          <reference field="1" count="1" selected="0">
            <x v="61"/>
          </reference>
          <reference field="8" count="1">
            <x v="10"/>
          </reference>
        </references>
      </pivotArea>
    </format>
    <format dxfId="535">
      <pivotArea dataOnly="0" labelOnly="1" outline="0" fieldPosition="0">
        <references count="3">
          <reference field="0" count="1" selected="0">
            <x v="97"/>
          </reference>
          <reference field="1" count="1" selected="0">
            <x v="47"/>
          </reference>
          <reference field="8" count="1">
            <x v="10"/>
          </reference>
        </references>
      </pivotArea>
    </format>
    <format dxfId="534">
      <pivotArea dataOnly="0" labelOnly="1" outline="0" fieldPosition="0">
        <references count="3">
          <reference field="0" count="1" selected="0">
            <x v="52"/>
          </reference>
          <reference field="1" count="1" selected="0">
            <x v="75"/>
          </reference>
          <reference field="8" count="1">
            <x v="0"/>
          </reference>
        </references>
      </pivotArea>
    </format>
    <format dxfId="533">
      <pivotArea dataOnly="0" labelOnly="1" outline="0" fieldPosition="0">
        <references count="1">
          <reference field="4294967294" count="4">
            <x v="0"/>
            <x v="1"/>
            <x v="2"/>
            <x v="3"/>
          </reference>
        </references>
      </pivotArea>
    </format>
    <format dxfId="532">
      <pivotArea field="8" type="button" dataOnly="0" labelOnly="1" outline="0" axis="axisRow" fieldPosition="2"/>
    </format>
    <format dxfId="531">
      <pivotArea field="1" type="button" dataOnly="0" labelOnly="1" outline="0" axis="axisRow" fieldPosition="1"/>
    </format>
    <format dxfId="530">
      <pivotArea field="7" type="button" dataOnly="0" labelOnly="1" outline="0" axis="axisRow" fieldPosition="3"/>
    </format>
    <format dxfId="529">
      <pivotArea dataOnly="0" labelOnly="1" outline="0" fieldPosition="0">
        <references count="1">
          <reference field="0" count="1" defaultSubtotal="1">
            <x v="0"/>
          </reference>
        </references>
      </pivotArea>
    </format>
    <format dxfId="528">
      <pivotArea dataOnly="0" labelOnly="1" outline="0" fieldPosition="0">
        <references count="1">
          <reference field="0" count="1" defaultSubtotal="1">
            <x v="1"/>
          </reference>
        </references>
      </pivotArea>
    </format>
    <format dxfId="527">
      <pivotArea dataOnly="0" labelOnly="1" outline="0" fieldPosition="0">
        <references count="1">
          <reference field="0" count="1" defaultSubtotal="1">
            <x v="2"/>
          </reference>
        </references>
      </pivotArea>
    </format>
    <format dxfId="526">
      <pivotArea dataOnly="0" labelOnly="1" outline="0" fieldPosition="0">
        <references count="1">
          <reference field="0" count="1" defaultSubtotal="1">
            <x v="3"/>
          </reference>
        </references>
      </pivotArea>
    </format>
    <format dxfId="525">
      <pivotArea dataOnly="0" labelOnly="1" outline="0" fieldPosition="0">
        <references count="1">
          <reference field="0" count="1" defaultSubtotal="1">
            <x v="4"/>
          </reference>
        </references>
      </pivotArea>
    </format>
    <format dxfId="524">
      <pivotArea dataOnly="0" labelOnly="1" outline="0" fieldPosition="0">
        <references count="1">
          <reference field="0" count="1" defaultSubtotal="1">
            <x v="5"/>
          </reference>
        </references>
      </pivotArea>
    </format>
    <format dxfId="523">
      <pivotArea dataOnly="0" labelOnly="1" outline="0" fieldPosition="0">
        <references count="1">
          <reference field="0" count="1" defaultSubtotal="1">
            <x v="6"/>
          </reference>
        </references>
      </pivotArea>
    </format>
    <format dxfId="522">
      <pivotArea dataOnly="0" labelOnly="1" outline="0" fieldPosition="0">
        <references count="1">
          <reference field="0" count="1" defaultSubtotal="1">
            <x v="7"/>
          </reference>
        </references>
      </pivotArea>
    </format>
    <format dxfId="521">
      <pivotArea dataOnly="0" labelOnly="1" outline="0" fieldPosition="0">
        <references count="1">
          <reference field="0" count="1" defaultSubtotal="1">
            <x v="8"/>
          </reference>
        </references>
      </pivotArea>
    </format>
    <format dxfId="520">
      <pivotArea dataOnly="0" labelOnly="1" outline="0" fieldPosition="0">
        <references count="1">
          <reference field="0" count="1" defaultSubtotal="1">
            <x v="9"/>
          </reference>
        </references>
      </pivotArea>
    </format>
    <format dxfId="519">
      <pivotArea dataOnly="0" labelOnly="1" outline="0" fieldPosition="0">
        <references count="1">
          <reference field="0" count="1" defaultSubtotal="1">
            <x v="10"/>
          </reference>
        </references>
      </pivotArea>
    </format>
    <format dxfId="518">
      <pivotArea dataOnly="0" labelOnly="1" outline="0" fieldPosition="0">
        <references count="1">
          <reference field="0" count="1" defaultSubtotal="1">
            <x v="11"/>
          </reference>
        </references>
      </pivotArea>
    </format>
    <format dxfId="517">
      <pivotArea dataOnly="0" labelOnly="1" outline="0" fieldPosition="0">
        <references count="1">
          <reference field="0" count="1" defaultSubtotal="1">
            <x v="12"/>
          </reference>
        </references>
      </pivotArea>
    </format>
    <format dxfId="516">
      <pivotArea dataOnly="0" labelOnly="1" outline="0" fieldPosition="0">
        <references count="1">
          <reference field="0" count="1" defaultSubtotal="1">
            <x v="13"/>
          </reference>
        </references>
      </pivotArea>
    </format>
    <format dxfId="515">
      <pivotArea dataOnly="0" labelOnly="1" outline="0" fieldPosition="0">
        <references count="1">
          <reference field="0" count="1" defaultSubtotal="1">
            <x v="15"/>
          </reference>
        </references>
      </pivotArea>
    </format>
    <format dxfId="514">
      <pivotArea dataOnly="0" labelOnly="1" outline="0" fieldPosition="0">
        <references count="1">
          <reference field="0" count="1" defaultSubtotal="1">
            <x v="16"/>
          </reference>
        </references>
      </pivotArea>
    </format>
    <format dxfId="513">
      <pivotArea dataOnly="0" labelOnly="1" outline="0" fieldPosition="0">
        <references count="1">
          <reference field="0" count="1" defaultSubtotal="1">
            <x v="17"/>
          </reference>
        </references>
      </pivotArea>
    </format>
    <format dxfId="512">
      <pivotArea dataOnly="0" labelOnly="1" outline="0" fieldPosition="0">
        <references count="1">
          <reference field="0" count="1" defaultSubtotal="1">
            <x v="18"/>
          </reference>
        </references>
      </pivotArea>
    </format>
    <format dxfId="511">
      <pivotArea dataOnly="0" labelOnly="1" outline="0" fieldPosition="0">
        <references count="1">
          <reference field="0" count="1" defaultSubtotal="1">
            <x v="19"/>
          </reference>
        </references>
      </pivotArea>
    </format>
    <format dxfId="510">
      <pivotArea dataOnly="0" labelOnly="1" outline="0" fieldPosition="0">
        <references count="1">
          <reference field="0" count="1" defaultSubtotal="1">
            <x v="20"/>
          </reference>
        </references>
      </pivotArea>
    </format>
    <format dxfId="509">
      <pivotArea dataOnly="0" labelOnly="1" outline="0" fieldPosition="0">
        <references count="1">
          <reference field="0" count="1" defaultSubtotal="1">
            <x v="21"/>
          </reference>
        </references>
      </pivotArea>
    </format>
    <format dxfId="508">
      <pivotArea dataOnly="0" labelOnly="1" outline="0" fieldPosition="0">
        <references count="1">
          <reference field="0" count="1" defaultSubtotal="1">
            <x v="22"/>
          </reference>
        </references>
      </pivotArea>
    </format>
    <format dxfId="507">
      <pivotArea dataOnly="0" labelOnly="1" outline="0" fieldPosition="0">
        <references count="1">
          <reference field="0" count="1" defaultSubtotal="1">
            <x v="23"/>
          </reference>
        </references>
      </pivotArea>
    </format>
    <format dxfId="506">
      <pivotArea dataOnly="0" labelOnly="1" outline="0" fieldPosition="0">
        <references count="1">
          <reference field="0" count="1" defaultSubtotal="1">
            <x v="24"/>
          </reference>
        </references>
      </pivotArea>
    </format>
    <format dxfId="505">
      <pivotArea dataOnly="0" labelOnly="1" outline="0" fieldPosition="0">
        <references count="1">
          <reference field="0" count="1" defaultSubtotal="1">
            <x v="25"/>
          </reference>
        </references>
      </pivotArea>
    </format>
    <format dxfId="504">
      <pivotArea dataOnly="0" labelOnly="1" outline="0" fieldPosition="0">
        <references count="1">
          <reference field="0" count="1" defaultSubtotal="1">
            <x v="26"/>
          </reference>
        </references>
      </pivotArea>
    </format>
    <format dxfId="503">
      <pivotArea dataOnly="0" labelOnly="1" outline="0" fieldPosition="0">
        <references count="1">
          <reference field="0" count="1" defaultSubtotal="1">
            <x v="27"/>
          </reference>
        </references>
      </pivotArea>
    </format>
    <format dxfId="502">
      <pivotArea dataOnly="0" labelOnly="1" outline="0" fieldPosition="0">
        <references count="1">
          <reference field="0" count="1" defaultSubtotal="1">
            <x v="28"/>
          </reference>
        </references>
      </pivotArea>
    </format>
    <format dxfId="501">
      <pivotArea dataOnly="0" labelOnly="1" outline="0" fieldPosition="0">
        <references count="1">
          <reference field="0" count="1" defaultSubtotal="1">
            <x v="29"/>
          </reference>
        </references>
      </pivotArea>
    </format>
    <format dxfId="500">
      <pivotArea dataOnly="0" labelOnly="1" outline="0" fieldPosition="0">
        <references count="1">
          <reference field="0" count="1" defaultSubtotal="1">
            <x v="30"/>
          </reference>
        </references>
      </pivotArea>
    </format>
    <format dxfId="499">
      <pivotArea dataOnly="0" labelOnly="1" outline="0" fieldPosition="0">
        <references count="1">
          <reference field="0" count="1" defaultSubtotal="1">
            <x v="31"/>
          </reference>
        </references>
      </pivotArea>
    </format>
    <format dxfId="498">
      <pivotArea dataOnly="0" labelOnly="1" outline="0" fieldPosition="0">
        <references count="1">
          <reference field="0" count="1" defaultSubtotal="1">
            <x v="32"/>
          </reference>
        </references>
      </pivotArea>
    </format>
    <format dxfId="497">
      <pivotArea dataOnly="0" labelOnly="1" outline="0" fieldPosition="0">
        <references count="1">
          <reference field="0" count="1" defaultSubtotal="1">
            <x v="33"/>
          </reference>
        </references>
      </pivotArea>
    </format>
    <format dxfId="496">
      <pivotArea dataOnly="0" labelOnly="1" outline="0" fieldPosition="0">
        <references count="1">
          <reference field="0" count="1" defaultSubtotal="1">
            <x v="34"/>
          </reference>
        </references>
      </pivotArea>
    </format>
    <format dxfId="495">
      <pivotArea dataOnly="0" labelOnly="1" outline="0" fieldPosition="0">
        <references count="1">
          <reference field="0" count="1" defaultSubtotal="1">
            <x v="35"/>
          </reference>
        </references>
      </pivotArea>
    </format>
    <format dxfId="494">
      <pivotArea dataOnly="0" labelOnly="1" outline="0" fieldPosition="0">
        <references count="1">
          <reference field="0" count="1" defaultSubtotal="1">
            <x v="36"/>
          </reference>
        </references>
      </pivotArea>
    </format>
    <format dxfId="493">
      <pivotArea dataOnly="0" labelOnly="1" outline="0" fieldPosition="0">
        <references count="1">
          <reference field="0" count="1" defaultSubtotal="1">
            <x v="37"/>
          </reference>
        </references>
      </pivotArea>
    </format>
    <format dxfId="492">
      <pivotArea dataOnly="0" labelOnly="1" outline="0" fieldPosition="0">
        <references count="1">
          <reference field="0" count="1" defaultSubtotal="1">
            <x v="38"/>
          </reference>
        </references>
      </pivotArea>
    </format>
    <format dxfId="491">
      <pivotArea dataOnly="0" labelOnly="1" outline="0" fieldPosition="0">
        <references count="1">
          <reference field="0" count="1" defaultSubtotal="1">
            <x v="39"/>
          </reference>
        </references>
      </pivotArea>
    </format>
    <format dxfId="490">
      <pivotArea dataOnly="0" labelOnly="1" outline="0" fieldPosition="0">
        <references count="1">
          <reference field="0" count="1" defaultSubtotal="1">
            <x v="40"/>
          </reference>
        </references>
      </pivotArea>
    </format>
    <format dxfId="489">
      <pivotArea dataOnly="0" labelOnly="1" outline="0" fieldPosition="0">
        <references count="1">
          <reference field="0" count="1" defaultSubtotal="1">
            <x v="41"/>
          </reference>
        </references>
      </pivotArea>
    </format>
    <format dxfId="488">
      <pivotArea dataOnly="0" labelOnly="1" outline="0" fieldPosition="0">
        <references count="1">
          <reference field="0" count="1" defaultSubtotal="1">
            <x v="42"/>
          </reference>
        </references>
      </pivotArea>
    </format>
    <format dxfId="487">
      <pivotArea dataOnly="0" labelOnly="1" outline="0" fieldPosition="0">
        <references count="1">
          <reference field="0" count="1" defaultSubtotal="1">
            <x v="43"/>
          </reference>
        </references>
      </pivotArea>
    </format>
    <format dxfId="486">
      <pivotArea dataOnly="0" labelOnly="1" outline="0" fieldPosition="0">
        <references count="1">
          <reference field="0" count="1" defaultSubtotal="1">
            <x v="44"/>
          </reference>
        </references>
      </pivotArea>
    </format>
    <format dxfId="485">
      <pivotArea dataOnly="0" labelOnly="1" outline="0" fieldPosition="0">
        <references count="1">
          <reference field="0" count="1" defaultSubtotal="1">
            <x v="45"/>
          </reference>
        </references>
      </pivotArea>
    </format>
    <format dxfId="484">
      <pivotArea dataOnly="0" labelOnly="1" outline="0" fieldPosition="0">
        <references count="1">
          <reference field="0" count="1" defaultSubtotal="1">
            <x v="46"/>
          </reference>
        </references>
      </pivotArea>
    </format>
    <format dxfId="483">
      <pivotArea dataOnly="0" labelOnly="1" outline="0" fieldPosition="0">
        <references count="1">
          <reference field="0" count="1" defaultSubtotal="1">
            <x v="47"/>
          </reference>
        </references>
      </pivotArea>
    </format>
    <format dxfId="482">
      <pivotArea dataOnly="0" labelOnly="1" outline="0" fieldPosition="0">
        <references count="1">
          <reference field="0" count="1" defaultSubtotal="1">
            <x v="48"/>
          </reference>
        </references>
      </pivotArea>
    </format>
    <format dxfId="481">
      <pivotArea dataOnly="0" labelOnly="1" outline="0" fieldPosition="0">
        <references count="1">
          <reference field="0" count="1" defaultSubtotal="1">
            <x v="49"/>
          </reference>
        </references>
      </pivotArea>
    </format>
    <format dxfId="480">
      <pivotArea dataOnly="0" labelOnly="1" outline="0" fieldPosition="0">
        <references count="1">
          <reference field="0" count="1" defaultSubtotal="1">
            <x v="50"/>
          </reference>
        </references>
      </pivotArea>
    </format>
    <format dxfId="479">
      <pivotArea dataOnly="0" labelOnly="1" outline="0" fieldPosition="0">
        <references count="1">
          <reference field="0" count="1" defaultSubtotal="1">
            <x v="51"/>
          </reference>
        </references>
      </pivotArea>
    </format>
    <format dxfId="478">
      <pivotArea dataOnly="0" labelOnly="1" outline="0" fieldPosition="0">
        <references count="1">
          <reference field="0" count="1" defaultSubtotal="1">
            <x v="52"/>
          </reference>
        </references>
      </pivotArea>
    </format>
    <format dxfId="477">
      <pivotArea dataOnly="0" labelOnly="1" outline="0" fieldPosition="0">
        <references count="1">
          <reference field="0" count="1" defaultSubtotal="1">
            <x v="53"/>
          </reference>
        </references>
      </pivotArea>
    </format>
    <format dxfId="476">
      <pivotArea dataOnly="0" labelOnly="1" outline="0" fieldPosition="0">
        <references count="1">
          <reference field="0" count="1" defaultSubtotal="1">
            <x v="54"/>
          </reference>
        </references>
      </pivotArea>
    </format>
    <format dxfId="475">
      <pivotArea dataOnly="0" labelOnly="1" outline="0" fieldPosition="0">
        <references count="1">
          <reference field="0" count="1" defaultSubtotal="1">
            <x v="55"/>
          </reference>
        </references>
      </pivotArea>
    </format>
    <format dxfId="474">
      <pivotArea dataOnly="0" labelOnly="1" outline="0" fieldPosition="0">
        <references count="1">
          <reference field="0" count="1" defaultSubtotal="1">
            <x v="56"/>
          </reference>
        </references>
      </pivotArea>
    </format>
    <format dxfId="473">
      <pivotArea dataOnly="0" labelOnly="1" outline="0" fieldPosition="0">
        <references count="1">
          <reference field="0" count="1" defaultSubtotal="1">
            <x v="57"/>
          </reference>
        </references>
      </pivotArea>
    </format>
    <format dxfId="472">
      <pivotArea dataOnly="0" labelOnly="1" outline="0" fieldPosition="0">
        <references count="1">
          <reference field="0" count="1" defaultSubtotal="1">
            <x v="58"/>
          </reference>
        </references>
      </pivotArea>
    </format>
    <format dxfId="471">
      <pivotArea dataOnly="0" labelOnly="1" outline="0" fieldPosition="0">
        <references count="1">
          <reference field="0" count="1" defaultSubtotal="1">
            <x v="59"/>
          </reference>
        </references>
      </pivotArea>
    </format>
    <format dxfId="470">
      <pivotArea dataOnly="0" labelOnly="1" outline="0" fieldPosition="0">
        <references count="1">
          <reference field="0" count="1" defaultSubtotal="1">
            <x v="60"/>
          </reference>
        </references>
      </pivotArea>
    </format>
    <format dxfId="469">
      <pivotArea dataOnly="0" labelOnly="1" outline="0" fieldPosition="0">
        <references count="1">
          <reference field="0" count="1" defaultSubtotal="1">
            <x v="61"/>
          </reference>
        </references>
      </pivotArea>
    </format>
    <format dxfId="468">
      <pivotArea dataOnly="0" labelOnly="1" outline="0" fieldPosition="0">
        <references count="1">
          <reference field="0" count="1" defaultSubtotal="1">
            <x v="62"/>
          </reference>
        </references>
      </pivotArea>
    </format>
    <format dxfId="467">
      <pivotArea dataOnly="0" labelOnly="1" outline="0" fieldPosition="0">
        <references count="1">
          <reference field="0" count="1" defaultSubtotal="1">
            <x v="63"/>
          </reference>
        </references>
      </pivotArea>
    </format>
    <format dxfId="466">
      <pivotArea dataOnly="0" labelOnly="1" outline="0" fieldPosition="0">
        <references count="1">
          <reference field="0" count="1" defaultSubtotal="1">
            <x v="64"/>
          </reference>
        </references>
      </pivotArea>
    </format>
    <format dxfId="465">
      <pivotArea dataOnly="0" labelOnly="1" outline="0" fieldPosition="0">
        <references count="1">
          <reference field="0" count="1" defaultSubtotal="1">
            <x v="65"/>
          </reference>
        </references>
      </pivotArea>
    </format>
    <format dxfId="464">
      <pivotArea dataOnly="0" labelOnly="1" outline="0" fieldPosition="0">
        <references count="1">
          <reference field="0" count="1" defaultSubtotal="1">
            <x v="66"/>
          </reference>
        </references>
      </pivotArea>
    </format>
    <format dxfId="463">
      <pivotArea dataOnly="0" labelOnly="1" outline="0" fieldPosition="0">
        <references count="1">
          <reference field="0" count="1" defaultSubtotal="1">
            <x v="67"/>
          </reference>
        </references>
      </pivotArea>
    </format>
    <format dxfId="462">
      <pivotArea dataOnly="0" labelOnly="1" outline="0" fieldPosition="0">
        <references count="1">
          <reference field="0" count="1" defaultSubtotal="1">
            <x v="68"/>
          </reference>
        </references>
      </pivotArea>
    </format>
    <format dxfId="461">
      <pivotArea dataOnly="0" labelOnly="1" outline="0" fieldPosition="0">
        <references count="1">
          <reference field="0" count="1" defaultSubtotal="1">
            <x v="69"/>
          </reference>
        </references>
      </pivotArea>
    </format>
    <format dxfId="460">
      <pivotArea dataOnly="0" labelOnly="1" outline="0" fieldPosition="0">
        <references count="1">
          <reference field="0" count="1" defaultSubtotal="1">
            <x v="70"/>
          </reference>
        </references>
      </pivotArea>
    </format>
    <format dxfId="459">
      <pivotArea dataOnly="0" labelOnly="1" outline="0" fieldPosition="0">
        <references count="1">
          <reference field="0" count="1" defaultSubtotal="1">
            <x v="71"/>
          </reference>
        </references>
      </pivotArea>
    </format>
    <format dxfId="458">
      <pivotArea dataOnly="0" labelOnly="1" outline="0" fieldPosition="0">
        <references count="1">
          <reference field="0" count="1" defaultSubtotal="1">
            <x v="72"/>
          </reference>
        </references>
      </pivotArea>
    </format>
    <format dxfId="457">
      <pivotArea dataOnly="0" labelOnly="1" outline="0" fieldPosition="0">
        <references count="1">
          <reference field="0" count="1" defaultSubtotal="1">
            <x v="73"/>
          </reference>
        </references>
      </pivotArea>
    </format>
    <format dxfId="456">
      <pivotArea dataOnly="0" labelOnly="1" outline="0" fieldPosition="0">
        <references count="1">
          <reference field="0" count="1" defaultSubtotal="1">
            <x v="74"/>
          </reference>
        </references>
      </pivotArea>
    </format>
    <format dxfId="455">
      <pivotArea dataOnly="0" labelOnly="1" outline="0" fieldPosition="0">
        <references count="1">
          <reference field="0" count="1" defaultSubtotal="1">
            <x v="75"/>
          </reference>
        </references>
      </pivotArea>
    </format>
    <format dxfId="454">
      <pivotArea dataOnly="0" labelOnly="1" outline="0" fieldPosition="0">
        <references count="1">
          <reference field="0" count="1" defaultSubtotal="1">
            <x v="76"/>
          </reference>
        </references>
      </pivotArea>
    </format>
    <format dxfId="453">
      <pivotArea dataOnly="0" labelOnly="1" outline="0" fieldPosition="0">
        <references count="1">
          <reference field="0" count="1" defaultSubtotal="1">
            <x v="77"/>
          </reference>
        </references>
      </pivotArea>
    </format>
    <format dxfId="452">
      <pivotArea dataOnly="0" labelOnly="1" outline="0" fieldPosition="0">
        <references count="1">
          <reference field="0" count="1" defaultSubtotal="1">
            <x v="78"/>
          </reference>
        </references>
      </pivotArea>
    </format>
    <format dxfId="451">
      <pivotArea dataOnly="0" labelOnly="1" outline="0" fieldPosition="0">
        <references count="1">
          <reference field="0" count="1" defaultSubtotal="1">
            <x v="79"/>
          </reference>
        </references>
      </pivotArea>
    </format>
    <format dxfId="450">
      <pivotArea dataOnly="0" labelOnly="1" outline="0" fieldPosition="0">
        <references count="1">
          <reference field="0" count="1" defaultSubtotal="1">
            <x v="80"/>
          </reference>
        </references>
      </pivotArea>
    </format>
    <format dxfId="449">
      <pivotArea dataOnly="0" labelOnly="1" outline="0" fieldPosition="0">
        <references count="1">
          <reference field="0" count="1" defaultSubtotal="1">
            <x v="81"/>
          </reference>
        </references>
      </pivotArea>
    </format>
    <format dxfId="448">
      <pivotArea dataOnly="0" labelOnly="1" outline="0" fieldPosition="0">
        <references count="1">
          <reference field="0" count="1" defaultSubtotal="1">
            <x v="82"/>
          </reference>
        </references>
      </pivotArea>
    </format>
    <format dxfId="447">
      <pivotArea dataOnly="0" labelOnly="1" outline="0" fieldPosition="0">
        <references count="1">
          <reference field="0" count="1" defaultSubtotal="1">
            <x v="83"/>
          </reference>
        </references>
      </pivotArea>
    </format>
    <format dxfId="446">
      <pivotArea dataOnly="0" labelOnly="1" outline="0" fieldPosition="0">
        <references count="1">
          <reference field="0" count="1" defaultSubtotal="1">
            <x v="84"/>
          </reference>
        </references>
      </pivotArea>
    </format>
    <format dxfId="445">
      <pivotArea dataOnly="0" labelOnly="1" outline="0" fieldPosition="0">
        <references count="1">
          <reference field="0" count="1" defaultSubtotal="1">
            <x v="85"/>
          </reference>
        </references>
      </pivotArea>
    </format>
    <format dxfId="444">
      <pivotArea dataOnly="0" labelOnly="1" outline="0" fieldPosition="0">
        <references count="1">
          <reference field="0" count="1" defaultSubtotal="1">
            <x v="86"/>
          </reference>
        </references>
      </pivotArea>
    </format>
    <format dxfId="443">
      <pivotArea dataOnly="0" labelOnly="1" outline="0" fieldPosition="0">
        <references count="1">
          <reference field="0" count="1" defaultSubtotal="1">
            <x v="87"/>
          </reference>
        </references>
      </pivotArea>
    </format>
    <format dxfId="442">
      <pivotArea dataOnly="0" labelOnly="1" outline="0" fieldPosition="0">
        <references count="1">
          <reference field="0" count="1" defaultSubtotal="1">
            <x v="88"/>
          </reference>
        </references>
      </pivotArea>
    </format>
    <format dxfId="441">
      <pivotArea dataOnly="0" labelOnly="1" outline="0" fieldPosition="0">
        <references count="1">
          <reference field="0" count="1" defaultSubtotal="1">
            <x v="89"/>
          </reference>
        </references>
      </pivotArea>
    </format>
    <format dxfId="440">
      <pivotArea dataOnly="0" labelOnly="1" outline="0" fieldPosition="0">
        <references count="1">
          <reference field="0" count="1" defaultSubtotal="1">
            <x v="90"/>
          </reference>
        </references>
      </pivotArea>
    </format>
    <format dxfId="439">
      <pivotArea dataOnly="0" labelOnly="1" outline="0" fieldPosition="0">
        <references count="1">
          <reference field="0" count="1" defaultSubtotal="1">
            <x v="91"/>
          </reference>
        </references>
      </pivotArea>
    </format>
    <format dxfId="438">
      <pivotArea dataOnly="0" labelOnly="1" outline="0" fieldPosition="0">
        <references count="1">
          <reference field="0" count="1" defaultSubtotal="1">
            <x v="92"/>
          </reference>
        </references>
      </pivotArea>
    </format>
    <format dxfId="437">
      <pivotArea dataOnly="0" labelOnly="1" outline="0" fieldPosition="0">
        <references count="1">
          <reference field="0" count="1" defaultSubtotal="1">
            <x v="93"/>
          </reference>
        </references>
      </pivotArea>
    </format>
    <format dxfId="436">
      <pivotArea dataOnly="0" labelOnly="1" outline="0" fieldPosition="0">
        <references count="1">
          <reference field="0" count="1" defaultSubtotal="1">
            <x v="94"/>
          </reference>
        </references>
      </pivotArea>
    </format>
    <format dxfId="435">
      <pivotArea dataOnly="0" labelOnly="1" outline="0" fieldPosition="0">
        <references count="1">
          <reference field="0" count="1" defaultSubtotal="1">
            <x v="95"/>
          </reference>
        </references>
      </pivotArea>
    </format>
    <format dxfId="434">
      <pivotArea dataOnly="0" labelOnly="1" outline="0" fieldPosition="0">
        <references count="1">
          <reference field="0" count="1" defaultSubtotal="1">
            <x v="96"/>
          </reference>
        </references>
      </pivotArea>
    </format>
    <format dxfId="433">
      <pivotArea dataOnly="0" labelOnly="1" outline="0" fieldPosition="0">
        <references count="1">
          <reference field="0" count="1" defaultSubtotal="1">
            <x v="97"/>
          </reference>
        </references>
      </pivotArea>
    </format>
    <format dxfId="432">
      <pivotArea dataOnly="0" labelOnly="1" outline="0" fieldPosition="0">
        <references count="1">
          <reference field="0" count="1" defaultSubtotal="1">
            <x v="98"/>
          </reference>
        </references>
      </pivotArea>
    </format>
    <format dxfId="431">
      <pivotArea dataOnly="0" labelOnly="1" outline="0" fieldPosition="0">
        <references count="1">
          <reference field="0" count="1" defaultSubtotal="1">
            <x v="99"/>
          </reference>
        </references>
      </pivotArea>
    </format>
    <format dxfId="430">
      <pivotArea dataOnly="0" labelOnly="1" outline="0" fieldPosition="0">
        <references count="4">
          <reference field="0" count="1" selected="0">
            <x v="0"/>
          </reference>
          <reference field="1" count="1" selected="0">
            <x v="45"/>
          </reference>
          <reference field="7" count="1">
            <x v="6"/>
          </reference>
          <reference field="8" count="1" selected="0">
            <x v="10"/>
          </reference>
        </references>
      </pivotArea>
    </format>
    <format dxfId="429">
      <pivotArea dataOnly="0" labelOnly="1" outline="0" fieldPosition="0">
        <references count="4">
          <reference field="0" count="1" selected="0">
            <x v="1"/>
          </reference>
          <reference field="1" count="1" selected="0">
            <x v="78"/>
          </reference>
          <reference field="7" count="1">
            <x v="6"/>
          </reference>
          <reference field="8" count="1" selected="0">
            <x v="10"/>
          </reference>
        </references>
      </pivotArea>
    </format>
    <format dxfId="428">
      <pivotArea dataOnly="0" labelOnly="1" outline="0" fieldPosition="0">
        <references count="4">
          <reference field="0" count="1" selected="0">
            <x v="2"/>
          </reference>
          <reference field="1" count="1" selected="0">
            <x v="51"/>
          </reference>
          <reference field="7" count="1">
            <x v="6"/>
          </reference>
          <reference field="8" count="1" selected="0">
            <x v="10"/>
          </reference>
        </references>
      </pivotArea>
    </format>
    <format dxfId="427">
      <pivotArea dataOnly="0" labelOnly="1" outline="0" fieldPosition="0">
        <references count="4">
          <reference field="0" count="1" selected="0">
            <x v="3"/>
          </reference>
          <reference field="1" count="1" selected="0">
            <x v="50"/>
          </reference>
          <reference field="7" count="1">
            <x v="6"/>
          </reference>
          <reference field="8" count="1" selected="0">
            <x v="10"/>
          </reference>
        </references>
      </pivotArea>
    </format>
    <format dxfId="426">
      <pivotArea dataOnly="0" labelOnly="1" outline="0" fieldPosition="0">
        <references count="4">
          <reference field="0" count="1" selected="0">
            <x v="4"/>
          </reference>
          <reference field="1" count="1" selected="0">
            <x v="52"/>
          </reference>
          <reference field="7" count="1">
            <x v="6"/>
          </reference>
          <reference field="8" count="1" selected="0">
            <x v="10"/>
          </reference>
        </references>
      </pivotArea>
    </format>
    <format dxfId="425">
      <pivotArea dataOnly="0" labelOnly="1" outline="0" fieldPosition="0">
        <references count="4">
          <reference field="0" count="1" selected="0">
            <x v="5"/>
          </reference>
          <reference field="1" count="1" selected="0">
            <x v="62"/>
          </reference>
          <reference field="7" count="1">
            <x v="6"/>
          </reference>
          <reference field="8" count="1" selected="0">
            <x v="11"/>
          </reference>
        </references>
      </pivotArea>
    </format>
    <format dxfId="424">
      <pivotArea dataOnly="0" labelOnly="1" outline="0" fieldPosition="0">
        <references count="4">
          <reference field="0" count="1" selected="0">
            <x v="6"/>
          </reference>
          <reference field="1" count="1" selected="0">
            <x v="88"/>
          </reference>
          <reference field="7" count="1">
            <x v="6"/>
          </reference>
          <reference field="8" count="1" selected="0">
            <x v="11"/>
          </reference>
        </references>
      </pivotArea>
    </format>
    <format dxfId="423">
      <pivotArea dataOnly="0" labelOnly="1" outline="0" fieldPosition="0">
        <references count="4">
          <reference field="0" count="1" selected="0">
            <x v="6"/>
          </reference>
          <reference field="1" count="1" selected="0">
            <x v="88"/>
          </reference>
          <reference field="7" count="1">
            <x v="6"/>
          </reference>
          <reference field="8" count="1" selected="0">
            <x v="15"/>
          </reference>
        </references>
      </pivotArea>
    </format>
    <format dxfId="422">
      <pivotArea dataOnly="0" labelOnly="1" outline="0" fieldPosition="0">
        <references count="4">
          <reference field="0" count="1" selected="0">
            <x v="7"/>
          </reference>
          <reference field="1" count="1" selected="0">
            <x v="89"/>
          </reference>
          <reference field="7" count="1">
            <x v="6"/>
          </reference>
          <reference field="8" count="1" selected="0">
            <x v="11"/>
          </reference>
        </references>
      </pivotArea>
    </format>
    <format dxfId="421">
      <pivotArea dataOnly="0" labelOnly="1" outline="0" fieldPosition="0">
        <references count="4">
          <reference field="0" count="1" selected="0">
            <x v="7"/>
          </reference>
          <reference field="1" count="1" selected="0">
            <x v="89"/>
          </reference>
          <reference field="7" count="1">
            <x v="6"/>
          </reference>
          <reference field="8" count="1" selected="0">
            <x v="15"/>
          </reference>
        </references>
      </pivotArea>
    </format>
    <format dxfId="420">
      <pivotArea dataOnly="0" labelOnly="1" outline="0" fieldPosition="0">
        <references count="4">
          <reference field="0" count="1" selected="0">
            <x v="8"/>
          </reference>
          <reference field="1" count="1" selected="0">
            <x v="53"/>
          </reference>
          <reference field="7" count="1">
            <x v="6"/>
          </reference>
          <reference field="8" count="1" selected="0">
            <x v="11"/>
          </reference>
        </references>
      </pivotArea>
    </format>
    <format dxfId="419">
      <pivotArea dataOnly="0" labelOnly="1" outline="0" fieldPosition="0">
        <references count="4">
          <reference field="0" count="1" selected="0">
            <x v="9"/>
          </reference>
          <reference field="1" count="1" selected="0">
            <x v="90"/>
          </reference>
          <reference field="7" count="1">
            <x v="6"/>
          </reference>
          <reference field="8" count="1" selected="0">
            <x v="11"/>
          </reference>
        </references>
      </pivotArea>
    </format>
    <format dxfId="418">
      <pivotArea dataOnly="0" labelOnly="1" outline="0" fieldPosition="0">
        <references count="4">
          <reference field="0" count="1" selected="0">
            <x v="9"/>
          </reference>
          <reference field="1" count="1" selected="0">
            <x v="90"/>
          </reference>
          <reference field="7" count="1">
            <x v="6"/>
          </reference>
          <reference field="8" count="1" selected="0">
            <x v="15"/>
          </reference>
        </references>
      </pivotArea>
    </format>
    <format dxfId="417">
      <pivotArea dataOnly="0" labelOnly="1" outline="0" fieldPosition="0">
        <references count="4">
          <reference field="0" count="1" selected="0">
            <x v="10"/>
          </reference>
          <reference field="1" count="1" selected="0">
            <x v="46"/>
          </reference>
          <reference field="7" count="1">
            <x v="6"/>
          </reference>
          <reference field="8" count="1" selected="0">
            <x v="11"/>
          </reference>
        </references>
      </pivotArea>
    </format>
    <format dxfId="416">
      <pivotArea dataOnly="0" labelOnly="1" outline="0" fieldPosition="0">
        <references count="4">
          <reference field="0" count="1" selected="0">
            <x v="11"/>
          </reference>
          <reference field="1" count="1" selected="0">
            <x v="21"/>
          </reference>
          <reference field="7" count="1">
            <x v="7"/>
          </reference>
          <reference field="8" count="1" selected="0">
            <x v="11"/>
          </reference>
        </references>
      </pivotArea>
    </format>
    <format dxfId="415">
      <pivotArea dataOnly="0" labelOnly="1" outline="0" fieldPosition="0">
        <references count="4">
          <reference field="0" count="1" selected="0">
            <x v="12"/>
          </reference>
          <reference field="1" count="1" selected="0">
            <x v="77"/>
          </reference>
          <reference field="7" count="1">
            <x v="6"/>
          </reference>
          <reference field="8" count="1" selected="0">
            <x v="0"/>
          </reference>
        </references>
      </pivotArea>
    </format>
    <format dxfId="414">
      <pivotArea dataOnly="0" labelOnly="1" outline="0" fieldPosition="0">
        <references count="4">
          <reference field="0" count="1" selected="0">
            <x v="13"/>
          </reference>
          <reference field="1" count="1" selected="0">
            <x v="48"/>
          </reference>
          <reference field="7" count="1">
            <x v="6"/>
          </reference>
          <reference field="8" count="1" selected="0">
            <x v="10"/>
          </reference>
        </references>
      </pivotArea>
    </format>
    <format dxfId="413">
      <pivotArea dataOnly="0" labelOnly="1" outline="0" fieldPosition="0">
        <references count="4">
          <reference field="0" count="1" selected="0">
            <x v="15"/>
          </reference>
          <reference field="1" count="1" selected="0">
            <x v="71"/>
          </reference>
          <reference field="7" count="1">
            <x v="2"/>
          </reference>
          <reference field="8" count="1" selected="0">
            <x v="10"/>
          </reference>
        </references>
      </pivotArea>
    </format>
    <format dxfId="412">
      <pivotArea dataOnly="0" labelOnly="1" outline="0" fieldPosition="0">
        <references count="4">
          <reference field="0" count="1" selected="0">
            <x v="16"/>
          </reference>
          <reference field="1" count="1" selected="0">
            <x v="55"/>
          </reference>
          <reference field="7" count="1">
            <x v="6"/>
          </reference>
          <reference field="8" count="1" selected="0">
            <x v="0"/>
          </reference>
        </references>
      </pivotArea>
    </format>
    <format dxfId="411">
      <pivotArea dataOnly="0" labelOnly="1" outline="0" fieldPosition="0">
        <references count="4">
          <reference field="0" count="1" selected="0">
            <x v="17"/>
          </reference>
          <reference field="1" count="1" selected="0">
            <x v="30"/>
          </reference>
          <reference field="7" count="1">
            <x v="0"/>
          </reference>
          <reference field="8" count="1" selected="0">
            <x v="0"/>
          </reference>
        </references>
      </pivotArea>
    </format>
    <format dxfId="410">
      <pivotArea dataOnly="0" labelOnly="1" outline="0" fieldPosition="0">
        <references count="4">
          <reference field="0" count="1" selected="0">
            <x v="18"/>
          </reference>
          <reference field="1" count="1" selected="0">
            <x v="59"/>
          </reference>
          <reference field="7" count="1">
            <x v="6"/>
          </reference>
          <reference field="8" count="1" selected="0">
            <x v="10"/>
          </reference>
        </references>
      </pivotArea>
    </format>
    <format dxfId="409">
      <pivotArea dataOnly="0" labelOnly="1" outline="0" fieldPosition="0">
        <references count="4">
          <reference field="0" count="1" selected="0">
            <x v="19"/>
          </reference>
          <reference field="1" count="1" selected="0">
            <x v="58"/>
          </reference>
          <reference field="7" count="1">
            <x v="6"/>
          </reference>
          <reference field="8" count="1" selected="0">
            <x v="10"/>
          </reference>
        </references>
      </pivotArea>
    </format>
    <format dxfId="408">
      <pivotArea dataOnly="0" labelOnly="1" outline="0" fieldPosition="0">
        <references count="4">
          <reference field="0" count="1" selected="0">
            <x v="20"/>
          </reference>
          <reference field="1" count="1" selected="0">
            <x v="57"/>
          </reference>
          <reference field="7" count="1">
            <x v="6"/>
          </reference>
          <reference field="8" count="1" selected="0">
            <x v="10"/>
          </reference>
        </references>
      </pivotArea>
    </format>
    <format dxfId="407">
      <pivotArea dataOnly="0" labelOnly="1" outline="0" fieldPosition="0">
        <references count="4">
          <reference field="0" count="1" selected="0">
            <x v="21"/>
          </reference>
          <reference field="1" count="1" selected="0">
            <x v="60"/>
          </reference>
          <reference field="7" count="1">
            <x v="6"/>
          </reference>
          <reference field="8" count="1" selected="0">
            <x v="10"/>
          </reference>
        </references>
      </pivotArea>
    </format>
    <format dxfId="406">
      <pivotArea dataOnly="0" labelOnly="1" outline="0" fieldPosition="0">
        <references count="4">
          <reference field="0" count="1" selected="0">
            <x v="22"/>
          </reference>
          <reference field="1" count="1" selected="0">
            <x v="41"/>
          </reference>
          <reference field="7" count="1">
            <x v="3"/>
          </reference>
          <reference field="8" count="1" selected="0">
            <x v="7"/>
          </reference>
        </references>
      </pivotArea>
    </format>
    <format dxfId="405">
      <pivotArea dataOnly="0" labelOnly="1" outline="0" fieldPosition="0">
        <references count="4">
          <reference field="0" count="1" selected="0">
            <x v="23"/>
          </reference>
          <reference field="1" count="1" selected="0">
            <x v="5"/>
          </reference>
          <reference field="7" count="1">
            <x v="1"/>
          </reference>
          <reference field="8" count="1" selected="0">
            <x v="10"/>
          </reference>
        </references>
      </pivotArea>
    </format>
    <format dxfId="404">
      <pivotArea dataOnly="0" labelOnly="1" outline="0" fieldPosition="0">
        <references count="4">
          <reference field="0" count="1" selected="0">
            <x v="24"/>
          </reference>
          <reference field="1" count="1" selected="0">
            <x v="32"/>
          </reference>
          <reference field="7" count="1">
            <x v="1"/>
          </reference>
          <reference field="8" count="1" selected="0">
            <x v="10"/>
          </reference>
        </references>
      </pivotArea>
    </format>
    <format dxfId="403">
      <pivotArea dataOnly="0" labelOnly="1" outline="0" fieldPosition="0">
        <references count="4">
          <reference field="0" count="1" selected="0">
            <x v="25"/>
          </reference>
          <reference field="1" count="1" selected="0">
            <x v="31"/>
          </reference>
          <reference field="7" count="1">
            <x v="1"/>
          </reference>
          <reference field="8" count="1" selected="0">
            <x v="10"/>
          </reference>
        </references>
      </pivotArea>
    </format>
    <format dxfId="402">
      <pivotArea dataOnly="0" labelOnly="1" outline="0" fieldPosition="0">
        <references count="4">
          <reference field="0" count="1" selected="0">
            <x v="26"/>
          </reference>
          <reference field="1" count="1" selected="0">
            <x v="91"/>
          </reference>
          <reference field="7" count="1">
            <x v="0"/>
          </reference>
          <reference field="8" count="1" selected="0">
            <x v="0"/>
          </reference>
        </references>
      </pivotArea>
    </format>
    <format dxfId="401">
      <pivotArea dataOnly="0" labelOnly="1" outline="0" fieldPosition="0">
        <references count="4">
          <reference field="0" count="1" selected="0">
            <x v="26"/>
          </reference>
          <reference field="1" count="1" selected="0">
            <x v="91"/>
          </reference>
          <reference field="7" count="1">
            <x v="0"/>
          </reference>
          <reference field="8" count="1" selected="0">
            <x v="7"/>
          </reference>
        </references>
      </pivotArea>
    </format>
    <format dxfId="400">
      <pivotArea dataOnly="0" labelOnly="1" outline="0" fieldPosition="0">
        <references count="4">
          <reference field="0" count="1" selected="0">
            <x v="27"/>
          </reference>
          <reference field="1" count="1" selected="0">
            <x v="76"/>
          </reference>
          <reference field="7" count="1">
            <x v="5"/>
          </reference>
          <reference field="8" count="1" selected="0">
            <x v="0"/>
          </reference>
        </references>
      </pivotArea>
    </format>
    <format dxfId="399">
      <pivotArea dataOnly="0" labelOnly="1" outline="0" fieldPosition="0">
        <references count="4">
          <reference field="0" count="1" selected="0">
            <x v="28"/>
          </reference>
          <reference field="1" count="1" selected="0">
            <x v="27"/>
          </reference>
          <reference field="7" count="1">
            <x v="2"/>
          </reference>
          <reference field="8" count="1" selected="0">
            <x v="10"/>
          </reference>
        </references>
      </pivotArea>
    </format>
    <format dxfId="398">
      <pivotArea dataOnly="0" labelOnly="1" outline="0" fieldPosition="0">
        <references count="4">
          <reference field="0" count="1" selected="0">
            <x v="29"/>
          </reference>
          <reference field="1" count="1" selected="0">
            <x v="79"/>
          </reference>
          <reference field="7" count="1">
            <x v="6"/>
          </reference>
          <reference field="8" count="1" selected="0">
            <x v="10"/>
          </reference>
        </references>
      </pivotArea>
    </format>
    <format dxfId="397">
      <pivotArea dataOnly="0" labelOnly="1" outline="0" fieldPosition="0">
        <references count="4">
          <reference field="0" count="1" selected="0">
            <x v="30"/>
          </reference>
          <reference field="1" count="1" selected="0">
            <x v="28"/>
          </reference>
          <reference field="7" count="1">
            <x v="1"/>
          </reference>
          <reference field="8" count="1" selected="0">
            <x v="10"/>
          </reference>
        </references>
      </pivotArea>
    </format>
    <format dxfId="396">
      <pivotArea dataOnly="0" labelOnly="1" outline="0" fieldPosition="0">
        <references count="4">
          <reference field="0" count="1" selected="0">
            <x v="31"/>
          </reference>
          <reference field="1" count="1" selected="0">
            <x v="4"/>
          </reference>
          <reference field="7" count="1">
            <x v="3"/>
          </reference>
          <reference field="8" count="1" selected="0">
            <x v="0"/>
          </reference>
        </references>
      </pivotArea>
    </format>
    <format dxfId="395">
      <pivotArea dataOnly="0" labelOnly="1" outline="0" fieldPosition="0">
        <references count="4">
          <reference field="0" count="1" selected="0">
            <x v="32"/>
          </reference>
          <reference field="1" count="1" selected="0">
            <x v="68"/>
          </reference>
          <reference field="7" count="1">
            <x v="3"/>
          </reference>
          <reference field="8" count="1" selected="0">
            <x v="0"/>
          </reference>
        </references>
      </pivotArea>
    </format>
    <format dxfId="394">
      <pivotArea dataOnly="0" labelOnly="1" outline="0" fieldPosition="0">
        <references count="4">
          <reference field="0" count="1" selected="0">
            <x v="33"/>
          </reference>
          <reference field="1" count="1" selected="0">
            <x v="69"/>
          </reference>
          <reference field="7" count="1">
            <x v="3"/>
          </reference>
          <reference field="8" count="1" selected="0">
            <x v="0"/>
          </reference>
        </references>
      </pivotArea>
    </format>
    <format dxfId="393">
      <pivotArea dataOnly="0" labelOnly="1" outline="0" fieldPosition="0">
        <references count="4">
          <reference field="0" count="1" selected="0">
            <x v="34"/>
          </reference>
          <reference field="1" count="1" selected="0">
            <x v="67"/>
          </reference>
          <reference field="7" count="1">
            <x v="3"/>
          </reference>
          <reference field="8" count="1" selected="0">
            <x v="0"/>
          </reference>
        </references>
      </pivotArea>
    </format>
    <format dxfId="392">
      <pivotArea dataOnly="0" labelOnly="1" outline="0" fieldPosition="0">
        <references count="4">
          <reference field="0" count="1" selected="0">
            <x v="35"/>
          </reference>
          <reference field="1" count="1" selected="0">
            <x v="18"/>
          </reference>
          <reference field="7" count="1">
            <x v="3"/>
          </reference>
          <reference field="8" count="1" selected="0">
            <x v="9"/>
          </reference>
        </references>
      </pivotArea>
    </format>
    <format dxfId="391">
      <pivotArea dataOnly="0" labelOnly="1" outline="0" fieldPosition="0">
        <references count="4">
          <reference field="0" count="1" selected="0">
            <x v="36"/>
          </reference>
          <reference field="1" count="1" selected="0">
            <x v="70"/>
          </reference>
          <reference field="7" count="1">
            <x v="3"/>
          </reference>
          <reference field="8" count="1" selected="0">
            <x v="0"/>
          </reference>
        </references>
      </pivotArea>
    </format>
    <format dxfId="390">
      <pivotArea dataOnly="0" labelOnly="1" outline="0" fieldPosition="0">
        <references count="4">
          <reference field="0" count="1" selected="0">
            <x v="37"/>
          </reference>
          <reference field="1" count="1" selected="0">
            <x v="22"/>
          </reference>
          <reference field="7" count="1">
            <x v="3"/>
          </reference>
          <reference field="8" count="1" selected="0">
            <x v="0"/>
          </reference>
        </references>
      </pivotArea>
    </format>
    <format dxfId="389">
      <pivotArea dataOnly="0" labelOnly="1" outline="0" fieldPosition="0">
        <references count="4">
          <reference field="0" count="1" selected="0">
            <x v="38"/>
          </reference>
          <reference field="1" count="1" selected="0">
            <x v="23"/>
          </reference>
          <reference field="7" count="1">
            <x v="3"/>
          </reference>
          <reference field="8" count="1" selected="0">
            <x v="0"/>
          </reference>
        </references>
      </pivotArea>
    </format>
    <format dxfId="388">
      <pivotArea dataOnly="0" labelOnly="1" outline="0" fieldPosition="0">
        <references count="4">
          <reference field="0" count="1" selected="0">
            <x v="39"/>
          </reference>
          <reference field="1" count="1" selected="0">
            <x v="26"/>
          </reference>
          <reference field="7" count="1">
            <x v="0"/>
          </reference>
          <reference field="8" count="1" selected="0">
            <x v="0"/>
          </reference>
        </references>
      </pivotArea>
    </format>
    <format dxfId="387">
      <pivotArea dataOnly="0" labelOnly="1" outline="0" fieldPosition="0">
        <references count="4">
          <reference field="0" count="1" selected="0">
            <x v="40"/>
          </reference>
          <reference field="1" count="1" selected="0">
            <x v="24"/>
          </reference>
          <reference field="7" count="1">
            <x v="0"/>
          </reference>
          <reference field="8" count="1" selected="0">
            <x v="0"/>
          </reference>
        </references>
      </pivotArea>
    </format>
    <format dxfId="386">
      <pivotArea dataOnly="0" labelOnly="1" outline="0" fieldPosition="0">
        <references count="4">
          <reference field="0" count="1" selected="0">
            <x v="41"/>
          </reference>
          <reference field="1" count="1" selected="0">
            <x v="25"/>
          </reference>
          <reference field="7" count="1">
            <x v="0"/>
          </reference>
          <reference field="8" count="1" selected="0">
            <x v="0"/>
          </reference>
        </references>
      </pivotArea>
    </format>
    <format dxfId="385">
      <pivotArea dataOnly="0" labelOnly="1" outline="0" fieldPosition="0">
        <references count="4">
          <reference field="0" count="1" selected="0">
            <x v="42"/>
          </reference>
          <reference field="1" count="1" selected="0">
            <x v="87"/>
          </reference>
          <reference field="7" count="1">
            <x v="5"/>
          </reference>
          <reference field="8" count="1" selected="0">
            <x v="0"/>
          </reference>
        </references>
      </pivotArea>
    </format>
    <format dxfId="384">
      <pivotArea dataOnly="0" labelOnly="1" outline="0" fieldPosition="0">
        <references count="4">
          <reference field="0" count="1" selected="0">
            <x v="42"/>
          </reference>
          <reference field="1" count="1" selected="0">
            <x v="87"/>
          </reference>
          <reference field="7" count="1">
            <x v="5"/>
          </reference>
          <reference field="8" count="1" selected="0">
            <x v="10"/>
          </reference>
        </references>
      </pivotArea>
    </format>
    <format dxfId="383">
      <pivotArea dataOnly="0" labelOnly="1" outline="0" fieldPosition="0">
        <references count="4">
          <reference field="0" count="1" selected="0">
            <x v="43"/>
          </reference>
          <reference field="1" count="1" selected="0">
            <x v="7"/>
          </reference>
          <reference field="7" count="1">
            <x v="5"/>
          </reference>
          <reference field="8" count="1" selected="0">
            <x v="10"/>
          </reference>
        </references>
      </pivotArea>
    </format>
    <format dxfId="382">
      <pivotArea dataOnly="0" labelOnly="1" outline="0" fieldPosition="0">
        <references count="4">
          <reference field="0" count="1" selected="0">
            <x v="44"/>
          </reference>
          <reference field="1" count="1" selected="0">
            <x v="86"/>
          </reference>
          <reference field="7" count="1">
            <x v="5"/>
          </reference>
          <reference field="8" count="1" selected="0">
            <x v="0"/>
          </reference>
        </references>
      </pivotArea>
    </format>
    <format dxfId="381">
      <pivotArea dataOnly="0" labelOnly="1" outline="0" fieldPosition="0">
        <references count="4">
          <reference field="0" count="1" selected="0">
            <x v="44"/>
          </reference>
          <reference field="1" count="1" selected="0">
            <x v="86"/>
          </reference>
          <reference field="7" count="1">
            <x v="5"/>
          </reference>
          <reference field="8" count="1" selected="0">
            <x v="10"/>
          </reference>
        </references>
      </pivotArea>
    </format>
    <format dxfId="380">
      <pivotArea dataOnly="0" labelOnly="1" outline="0" fieldPosition="0">
        <references count="4">
          <reference field="0" count="1" selected="0">
            <x v="44"/>
          </reference>
          <reference field="1" count="1" selected="0">
            <x v="86"/>
          </reference>
          <reference field="7" count="1">
            <x v="5"/>
          </reference>
          <reference field="8" count="1" selected="0">
            <x v="14"/>
          </reference>
        </references>
      </pivotArea>
    </format>
    <format dxfId="379">
      <pivotArea dataOnly="0" labelOnly="1" outline="0" fieldPosition="0">
        <references count="4">
          <reference field="0" count="1" selected="0">
            <x v="45"/>
          </reference>
          <reference field="1" count="1" selected="0">
            <x v="85"/>
          </reference>
          <reference field="7" count="1">
            <x v="8"/>
          </reference>
          <reference field="8" count="1" selected="0">
            <x v="10"/>
          </reference>
        </references>
      </pivotArea>
    </format>
    <format dxfId="378">
      <pivotArea dataOnly="0" labelOnly="1" outline="0" fieldPosition="0">
        <references count="4">
          <reference field="0" count="1" selected="0">
            <x v="46"/>
          </reference>
          <reference field="1" count="1" selected="0">
            <x v="80"/>
          </reference>
          <reference field="7" count="1">
            <x v="5"/>
          </reference>
          <reference field="8" count="1" selected="0">
            <x v="0"/>
          </reference>
        </references>
      </pivotArea>
    </format>
    <format dxfId="377">
      <pivotArea dataOnly="0" labelOnly="1" outline="0" fieldPosition="0">
        <references count="4">
          <reference field="0" count="1" selected="0">
            <x v="47"/>
          </reference>
          <reference field="1" count="1" selected="0">
            <x v="3"/>
          </reference>
          <reference field="7" count="1">
            <x v="1"/>
          </reference>
          <reference field="8" count="1" selected="0">
            <x v="10"/>
          </reference>
        </references>
      </pivotArea>
    </format>
    <format dxfId="376">
      <pivotArea dataOnly="0" labelOnly="1" outline="0" fieldPosition="0">
        <references count="4">
          <reference field="0" count="1" selected="0">
            <x v="48"/>
          </reference>
          <reference field="1" count="1" selected="0">
            <x v="0"/>
          </reference>
          <reference field="7" count="1">
            <x v="3"/>
          </reference>
          <reference field="8" count="1" selected="0">
            <x v="0"/>
          </reference>
        </references>
      </pivotArea>
    </format>
    <format dxfId="375">
      <pivotArea dataOnly="0" labelOnly="1" outline="0" fieldPosition="0">
        <references count="4">
          <reference field="0" count="1" selected="0">
            <x v="49"/>
          </reference>
          <reference field="1" count="1" selected="0">
            <x v="35"/>
          </reference>
          <reference field="7" count="1">
            <x v="4"/>
          </reference>
          <reference field="8" count="1" selected="0">
            <x v="0"/>
          </reference>
        </references>
      </pivotArea>
    </format>
    <format dxfId="374">
      <pivotArea dataOnly="0" labelOnly="1" outline="0" fieldPosition="0">
        <references count="4">
          <reference field="0" count="1" selected="0">
            <x v="50"/>
          </reference>
          <reference field="1" count="1" selected="0">
            <x v="34"/>
          </reference>
          <reference field="7" count="1">
            <x v="4"/>
          </reference>
          <reference field="8" count="1" selected="0">
            <x v="0"/>
          </reference>
        </references>
      </pivotArea>
    </format>
    <format dxfId="373">
      <pivotArea dataOnly="0" labelOnly="1" outline="0" fieldPosition="0">
        <references count="4">
          <reference field="0" count="1" selected="0">
            <x v="51"/>
          </reference>
          <reference field="1" count="1" selected="0">
            <x v="36"/>
          </reference>
          <reference field="7" count="1">
            <x v="4"/>
          </reference>
          <reference field="8" count="1" selected="0">
            <x v="10"/>
          </reference>
        </references>
      </pivotArea>
    </format>
    <format dxfId="372">
      <pivotArea dataOnly="0" labelOnly="1" outline="0" fieldPosition="0">
        <references count="4">
          <reference field="0" count="1" selected="0">
            <x v="52"/>
          </reference>
          <reference field="1" count="1" selected="0">
            <x v="75"/>
          </reference>
          <reference field="7" count="1">
            <x v="4"/>
          </reference>
          <reference field="8" count="1" selected="0">
            <x v="0"/>
          </reference>
        </references>
      </pivotArea>
    </format>
    <format dxfId="371">
      <pivotArea dataOnly="0" labelOnly="1" outline="0" fieldPosition="0">
        <references count="4">
          <reference field="0" count="1" selected="0">
            <x v="53"/>
          </reference>
          <reference field="1" count="1" selected="0">
            <x v="9"/>
          </reference>
          <reference field="7" count="1">
            <x v="4"/>
          </reference>
          <reference field="8" count="1" selected="0">
            <x v="10"/>
          </reference>
        </references>
      </pivotArea>
    </format>
    <format dxfId="370">
      <pivotArea dataOnly="0" labelOnly="1" outline="0" fieldPosition="0">
        <references count="4">
          <reference field="0" count="1" selected="0">
            <x v="54"/>
          </reference>
          <reference field="1" count="1" selected="0">
            <x v="66"/>
          </reference>
          <reference field="7" count="1">
            <x v="4"/>
          </reference>
          <reference field="8" count="1" selected="0">
            <x v="10"/>
          </reference>
        </references>
      </pivotArea>
    </format>
    <format dxfId="369">
      <pivotArea dataOnly="0" labelOnly="1" outline="0" fieldPosition="0">
        <references count="4">
          <reference field="0" count="1" selected="0">
            <x v="55"/>
          </reference>
          <reference field="1" count="1" selected="0">
            <x v="10"/>
          </reference>
          <reference field="7" count="1">
            <x v="4"/>
          </reference>
          <reference field="8" count="1" selected="0">
            <x v="10"/>
          </reference>
        </references>
      </pivotArea>
    </format>
    <format dxfId="368">
      <pivotArea dataOnly="0" labelOnly="1" outline="0" fieldPosition="0">
        <references count="4">
          <reference field="0" count="1" selected="0">
            <x v="56"/>
          </reference>
          <reference field="1" count="1" selected="0">
            <x v="56"/>
          </reference>
          <reference field="7" count="1">
            <x v="6"/>
          </reference>
          <reference field="8" count="1" selected="0">
            <x v="10"/>
          </reference>
        </references>
      </pivotArea>
    </format>
    <format dxfId="367">
      <pivotArea dataOnly="0" labelOnly="1" outline="0" fieldPosition="0">
        <references count="4">
          <reference field="0" count="1" selected="0">
            <x v="57"/>
          </reference>
          <reference field="1" count="1" selected="0">
            <x v="20"/>
          </reference>
          <reference field="7" count="1">
            <x v="5"/>
          </reference>
          <reference field="8" count="1" selected="0">
            <x v="12"/>
          </reference>
        </references>
      </pivotArea>
    </format>
    <format dxfId="366">
      <pivotArea dataOnly="0" labelOnly="1" outline="0" fieldPosition="0">
        <references count="4">
          <reference field="0" count="1" selected="0">
            <x v="58"/>
          </reference>
          <reference field="1" count="1" selected="0">
            <x v="38"/>
          </reference>
          <reference field="7" count="1">
            <x v="0"/>
          </reference>
          <reference field="8" count="1" selected="0">
            <x v="12"/>
          </reference>
        </references>
      </pivotArea>
    </format>
    <format dxfId="365">
      <pivotArea dataOnly="0" labelOnly="1" outline="0" fieldPosition="0">
        <references count="4">
          <reference field="0" count="1" selected="0">
            <x v="59"/>
          </reference>
          <reference field="1" count="1" selected="0">
            <x v="40"/>
          </reference>
          <reference field="7" count="1">
            <x v="5"/>
          </reference>
          <reference field="8" count="1" selected="0">
            <x v="12"/>
          </reference>
        </references>
      </pivotArea>
    </format>
    <format dxfId="364">
      <pivotArea dataOnly="0" labelOnly="1" outline="0" fieldPosition="0">
        <references count="4">
          <reference field="0" count="1" selected="0">
            <x v="60"/>
          </reference>
          <reference field="1" count="1" selected="0">
            <x v="2"/>
          </reference>
          <reference field="7" count="1">
            <x v="7"/>
          </reference>
          <reference field="8" count="1" selected="0">
            <x v="4"/>
          </reference>
        </references>
      </pivotArea>
    </format>
    <format dxfId="363">
      <pivotArea dataOnly="0" labelOnly="1" outline="0" fieldPosition="0">
        <references count="4">
          <reference field="0" count="1" selected="0">
            <x v="60"/>
          </reference>
          <reference field="1" count="1" selected="0">
            <x v="2"/>
          </reference>
          <reference field="7" count="1">
            <x v="7"/>
          </reference>
          <reference field="8" count="1" selected="0">
            <x v="11"/>
          </reference>
        </references>
      </pivotArea>
    </format>
    <format dxfId="362">
      <pivotArea dataOnly="0" labelOnly="1" outline="0" fieldPosition="0">
        <references count="4">
          <reference field="0" count="1" selected="0">
            <x v="60"/>
          </reference>
          <reference field="1" count="1" selected="0">
            <x v="2"/>
          </reference>
          <reference field="7" count="1">
            <x v="7"/>
          </reference>
          <reference field="8" count="1" selected="0">
            <x v="13"/>
          </reference>
        </references>
      </pivotArea>
    </format>
    <format dxfId="361">
      <pivotArea dataOnly="0" labelOnly="1" outline="0" fieldPosition="0">
        <references count="4">
          <reference field="0" count="1" selected="0">
            <x v="61"/>
          </reference>
          <reference field="1" count="1" selected="0">
            <x v="29"/>
          </reference>
          <reference field="7" count="1">
            <x v="3"/>
          </reference>
          <reference field="8" count="1" selected="0">
            <x v="10"/>
          </reference>
        </references>
      </pivotArea>
    </format>
    <format dxfId="360">
      <pivotArea dataOnly="0" labelOnly="1" outline="0" fieldPosition="0">
        <references count="4">
          <reference field="0" count="1" selected="0">
            <x v="61"/>
          </reference>
          <reference field="1" count="1" selected="0">
            <x v="29"/>
          </reference>
          <reference field="7" count="1">
            <x v="3"/>
          </reference>
          <reference field="8" count="1" selected="0">
            <x v="13"/>
          </reference>
        </references>
      </pivotArea>
    </format>
    <format dxfId="359">
      <pivotArea dataOnly="0" labelOnly="1" outline="0" fieldPosition="0">
        <references count="4">
          <reference field="0" count="1" selected="0">
            <x v="62"/>
          </reference>
          <reference field="1" count="1" selected="0">
            <x v="19"/>
          </reference>
          <reference field="7" count="1">
            <x v="6"/>
          </reference>
          <reference field="8" count="1" selected="0">
            <x v="5"/>
          </reference>
        </references>
      </pivotArea>
    </format>
    <format dxfId="358">
      <pivotArea dataOnly="0" labelOnly="1" outline="0" fieldPosition="0">
        <references count="4">
          <reference field="0" count="1" selected="0">
            <x v="63"/>
          </reference>
          <reference field="1" count="1" selected="0">
            <x v="65"/>
          </reference>
          <reference field="7" count="1">
            <x v="8"/>
          </reference>
          <reference field="8" count="1" selected="0">
            <x v="1"/>
          </reference>
        </references>
      </pivotArea>
    </format>
    <format dxfId="357">
      <pivotArea dataOnly="0" labelOnly="1" outline="0" fieldPosition="0">
        <references count="4">
          <reference field="0" count="1" selected="0">
            <x v="64"/>
          </reference>
          <reference field="1" count="1" selected="0">
            <x v="49"/>
          </reference>
          <reference field="7" count="1">
            <x v="6"/>
          </reference>
          <reference field="8" count="1" selected="0">
            <x v="1"/>
          </reference>
        </references>
      </pivotArea>
    </format>
    <format dxfId="356">
      <pivotArea dataOnly="0" labelOnly="1" outline="0" fieldPosition="0">
        <references count="4">
          <reference field="0" count="1" selected="0">
            <x v="65"/>
          </reference>
          <reference field="1" count="1" selected="0">
            <x v="73"/>
          </reference>
          <reference field="7" count="1">
            <x v="3"/>
          </reference>
          <reference field="8" count="1" selected="0">
            <x v="8"/>
          </reference>
        </references>
      </pivotArea>
    </format>
    <format dxfId="355">
      <pivotArea dataOnly="0" labelOnly="1" outline="0" fieldPosition="0">
        <references count="4">
          <reference field="0" count="1" selected="0">
            <x v="66"/>
          </reference>
          <reference field="1" count="1" selected="0">
            <x v="82"/>
          </reference>
          <reference field="7" count="1">
            <x v="7"/>
          </reference>
          <reference field="8" count="1" selected="0">
            <x v="16"/>
          </reference>
        </references>
      </pivotArea>
    </format>
    <format dxfId="354">
      <pivotArea dataOnly="0" labelOnly="1" outline="0" fieldPosition="0">
        <references count="4">
          <reference field="0" count="1" selected="0">
            <x v="67"/>
          </reference>
          <reference field="1" count="1" selected="0">
            <x v="1"/>
          </reference>
          <reference field="7" count="1">
            <x v="0"/>
          </reference>
          <reference field="8" count="1" selected="0">
            <x v="2"/>
          </reference>
        </references>
      </pivotArea>
    </format>
    <format dxfId="353">
      <pivotArea dataOnly="0" labelOnly="1" outline="0" fieldPosition="0">
        <references count="4">
          <reference field="0" count="1" selected="0">
            <x v="68"/>
          </reference>
          <reference field="1" count="1" selected="0">
            <x v="74"/>
          </reference>
          <reference field="7" count="1">
            <x v="1"/>
          </reference>
          <reference field="8" count="1" selected="0">
            <x v="6"/>
          </reference>
        </references>
      </pivotArea>
    </format>
    <format dxfId="352">
      <pivotArea dataOnly="0" labelOnly="1" outline="0" fieldPosition="0">
        <references count="4">
          <reference field="0" count="1" selected="0">
            <x v="69"/>
          </reference>
          <reference field="1" count="1" selected="0">
            <x v="6"/>
          </reference>
          <reference field="7" count="1">
            <x v="5"/>
          </reference>
          <reference field="8" count="1" selected="0">
            <x v="8"/>
          </reference>
        </references>
      </pivotArea>
    </format>
    <format dxfId="351">
      <pivotArea dataOnly="0" labelOnly="1" outline="0" fieldPosition="0">
        <references count="4">
          <reference field="0" count="1" selected="0">
            <x v="70"/>
          </reference>
          <reference field="1" count="1" selected="0">
            <x v="81"/>
          </reference>
          <reference field="7" count="1">
            <x v="5"/>
          </reference>
          <reference field="8" count="1" selected="0">
            <x v="16"/>
          </reference>
        </references>
      </pivotArea>
    </format>
    <format dxfId="350">
      <pivotArea dataOnly="0" labelOnly="1" outline="0" fieldPosition="0">
        <references count="4">
          <reference field="0" count="1" selected="0">
            <x v="71"/>
          </reference>
          <reference field="1" count="1" selected="0">
            <x v="39"/>
          </reference>
          <reference field="7" count="1">
            <x v="0"/>
          </reference>
          <reference field="8" count="1" selected="0">
            <x v="1"/>
          </reference>
        </references>
      </pivotArea>
    </format>
    <format dxfId="349">
      <pivotArea dataOnly="0" labelOnly="1" outline="0" fieldPosition="0">
        <references count="4">
          <reference field="0" count="1" selected="0">
            <x v="71"/>
          </reference>
          <reference field="1" count="1" selected="0">
            <x v="39"/>
          </reference>
          <reference field="7" count="1">
            <x v="0"/>
          </reference>
          <reference field="8" count="1" selected="0">
            <x v="10"/>
          </reference>
        </references>
      </pivotArea>
    </format>
    <format dxfId="348">
      <pivotArea dataOnly="0" labelOnly="1" outline="0" fieldPosition="0">
        <references count="4">
          <reference field="0" count="1" selected="0">
            <x v="72"/>
          </reference>
          <reference field="1" count="1" selected="0">
            <x v="42"/>
          </reference>
          <reference field="7" count="1">
            <x v="8"/>
          </reference>
          <reference field="8" count="1" selected="0">
            <x v="3"/>
          </reference>
        </references>
      </pivotArea>
    </format>
    <format dxfId="347">
      <pivotArea dataOnly="0" labelOnly="1" outline="0" fieldPosition="0">
        <references count="4">
          <reference field="0" count="1" selected="0">
            <x v="73"/>
          </reference>
          <reference field="1" count="1" selected="0">
            <x v="72"/>
          </reference>
          <reference field="7" count="1">
            <x v="8"/>
          </reference>
          <reference field="8" count="1" selected="0">
            <x v="13"/>
          </reference>
        </references>
      </pivotArea>
    </format>
    <format dxfId="346">
      <pivotArea dataOnly="0" labelOnly="1" outline="0" fieldPosition="0">
        <references count="4">
          <reference field="0" count="1" selected="0">
            <x v="74"/>
          </reference>
          <reference field="1" count="1" selected="0">
            <x v="64"/>
          </reference>
          <reference field="7" count="1">
            <x v="7"/>
          </reference>
          <reference field="8" count="1" selected="0">
            <x v="6"/>
          </reference>
        </references>
      </pivotArea>
    </format>
    <format dxfId="345">
      <pivotArea dataOnly="0" labelOnly="1" outline="0" fieldPosition="0">
        <references count="4">
          <reference field="0" count="1" selected="0">
            <x v="75"/>
          </reference>
          <reference field="1" count="1" selected="0">
            <x v="106"/>
          </reference>
          <reference field="7" count="1">
            <x v="0"/>
          </reference>
          <reference field="8" count="1" selected="0">
            <x v="3"/>
          </reference>
        </references>
      </pivotArea>
    </format>
    <format dxfId="344">
      <pivotArea dataOnly="0" labelOnly="1" outline="0" fieldPosition="0">
        <references count="4">
          <reference field="0" count="1" selected="0">
            <x v="76"/>
          </reference>
          <reference field="1" count="1" selected="0">
            <x v="92"/>
          </reference>
          <reference field="7" count="1">
            <x v="7"/>
          </reference>
          <reference field="8" count="1" selected="0">
            <x v="3"/>
          </reference>
        </references>
      </pivotArea>
    </format>
    <format dxfId="343">
      <pivotArea dataOnly="0" labelOnly="1" outline="0" fieldPosition="0">
        <references count="4">
          <reference field="0" count="1" selected="0">
            <x v="77"/>
          </reference>
          <reference field="1" count="1" selected="0">
            <x v="99"/>
          </reference>
          <reference field="7" count="1">
            <x v="7"/>
          </reference>
          <reference field="8" count="1" selected="0">
            <x v="3"/>
          </reference>
        </references>
      </pivotArea>
    </format>
    <format dxfId="342">
      <pivotArea dataOnly="0" labelOnly="1" outline="0" fieldPosition="0">
        <references count="4">
          <reference field="0" count="1" selected="0">
            <x v="78"/>
          </reference>
          <reference field="1" count="1" selected="0">
            <x v="93"/>
          </reference>
          <reference field="7" count="1">
            <x v="7"/>
          </reference>
          <reference field="8" count="1" selected="0">
            <x v="3"/>
          </reference>
        </references>
      </pivotArea>
    </format>
    <format dxfId="341">
      <pivotArea dataOnly="0" labelOnly="1" outline="0" fieldPosition="0">
        <references count="4">
          <reference field="0" count="1" selected="0">
            <x v="79"/>
          </reference>
          <reference field="1" count="1" selected="0">
            <x v="100"/>
          </reference>
          <reference field="7" count="1">
            <x v="7"/>
          </reference>
          <reference field="8" count="1" selected="0">
            <x v="3"/>
          </reference>
        </references>
      </pivotArea>
    </format>
    <format dxfId="340">
      <pivotArea dataOnly="0" labelOnly="1" outline="0" fieldPosition="0">
        <references count="4">
          <reference field="0" count="1" selected="0">
            <x v="80"/>
          </reference>
          <reference field="1" count="1" selected="0">
            <x v="101"/>
          </reference>
          <reference field="7" count="1">
            <x v="7"/>
          </reference>
          <reference field="8" count="1" selected="0">
            <x v="3"/>
          </reference>
        </references>
      </pivotArea>
    </format>
    <format dxfId="339">
      <pivotArea dataOnly="0" labelOnly="1" outline="0" fieldPosition="0">
        <references count="4">
          <reference field="0" count="1" selected="0">
            <x v="81"/>
          </reference>
          <reference field="1" count="1" selected="0">
            <x v="94"/>
          </reference>
          <reference field="7" count="1">
            <x v="7"/>
          </reference>
          <reference field="8" count="1" selected="0">
            <x v="3"/>
          </reference>
        </references>
      </pivotArea>
    </format>
    <format dxfId="338">
      <pivotArea dataOnly="0" labelOnly="1" outline="0" fieldPosition="0">
        <references count="4">
          <reference field="0" count="1" selected="0">
            <x v="82"/>
          </reference>
          <reference field="1" count="1" selected="0">
            <x v="102"/>
          </reference>
          <reference field="7" count="1">
            <x v="7"/>
          </reference>
          <reference field="8" count="1" selected="0">
            <x v="3"/>
          </reference>
        </references>
      </pivotArea>
    </format>
    <format dxfId="337">
      <pivotArea dataOnly="0" labelOnly="1" outline="0" fieldPosition="0">
        <references count="4">
          <reference field="0" count="1" selected="0">
            <x v="83"/>
          </reference>
          <reference field="1" count="1" selected="0">
            <x v="95"/>
          </reference>
          <reference field="7" count="1">
            <x v="7"/>
          </reference>
          <reference field="8" count="1" selected="0">
            <x v="3"/>
          </reference>
        </references>
      </pivotArea>
    </format>
    <format dxfId="336">
      <pivotArea dataOnly="0" labelOnly="1" outline="0" fieldPosition="0">
        <references count="4">
          <reference field="0" count="1" selected="0">
            <x v="84"/>
          </reference>
          <reference field="1" count="1" selected="0">
            <x v="103"/>
          </reference>
          <reference field="7" count="1">
            <x v="7"/>
          </reference>
          <reference field="8" count="1" selected="0">
            <x v="3"/>
          </reference>
        </references>
      </pivotArea>
    </format>
    <format dxfId="335">
      <pivotArea dataOnly="0" labelOnly="1" outline="0" fieldPosition="0">
        <references count="4">
          <reference field="0" count="1" selected="0">
            <x v="85"/>
          </reference>
          <reference field="1" count="1" selected="0">
            <x v="96"/>
          </reference>
          <reference field="7" count="1">
            <x v="7"/>
          </reference>
          <reference field="8" count="1" selected="0">
            <x v="3"/>
          </reference>
        </references>
      </pivotArea>
    </format>
    <format dxfId="334">
      <pivotArea dataOnly="0" labelOnly="1" outline="0" fieldPosition="0">
        <references count="4">
          <reference field="0" count="1" selected="0">
            <x v="86"/>
          </reference>
          <reference field="1" count="1" selected="0">
            <x v="104"/>
          </reference>
          <reference field="7" count="1">
            <x v="7"/>
          </reference>
          <reference field="8" count="1" selected="0">
            <x v="3"/>
          </reference>
        </references>
      </pivotArea>
    </format>
    <format dxfId="333">
      <pivotArea dataOnly="0" labelOnly="1" outline="0" fieldPosition="0">
        <references count="4">
          <reference field="0" count="1" selected="0">
            <x v="87"/>
          </reference>
          <reference field="1" count="1" selected="0">
            <x v="105"/>
          </reference>
          <reference field="7" count="1">
            <x v="7"/>
          </reference>
          <reference field="8" count="1" selected="0">
            <x v="3"/>
          </reference>
        </references>
      </pivotArea>
    </format>
    <format dxfId="332">
      <pivotArea dataOnly="0" labelOnly="1" outline="0" fieldPosition="0">
        <references count="4">
          <reference field="0" count="1" selected="0">
            <x v="88"/>
          </reference>
          <reference field="1" count="1" selected="0">
            <x v="97"/>
          </reference>
          <reference field="7" count="1">
            <x v="7"/>
          </reference>
          <reference field="8" count="1" selected="0">
            <x v="3"/>
          </reference>
        </references>
      </pivotArea>
    </format>
    <format dxfId="331">
      <pivotArea dataOnly="0" labelOnly="1" outline="0" fieldPosition="0">
        <references count="4">
          <reference field="0" count="1" selected="0">
            <x v="89"/>
          </reference>
          <reference field="1" count="1" selected="0">
            <x v="98"/>
          </reference>
          <reference field="7" count="1">
            <x v="7"/>
          </reference>
          <reference field="8" count="1" selected="0">
            <x v="3"/>
          </reference>
        </references>
      </pivotArea>
    </format>
    <format dxfId="330">
      <pivotArea dataOnly="0" labelOnly="1" outline="0" fieldPosition="0">
        <references count="4">
          <reference field="0" count="1" selected="0">
            <x v="90"/>
          </reference>
          <reference field="1" count="1" selected="0">
            <x v="33"/>
          </reference>
          <reference field="7" count="1">
            <x v="4"/>
          </reference>
          <reference field="8" count="1" selected="0">
            <x v="13"/>
          </reference>
        </references>
      </pivotArea>
    </format>
    <format dxfId="329">
      <pivotArea dataOnly="0" labelOnly="1" outline="0" fieldPosition="0">
        <references count="4">
          <reference field="0" count="1" selected="0">
            <x v="91"/>
          </reference>
          <reference field="1" count="1" selected="0">
            <x v="37"/>
          </reference>
          <reference field="7" count="1">
            <x v="2"/>
          </reference>
          <reference field="8" count="1" selected="0">
            <x v="10"/>
          </reference>
        </references>
      </pivotArea>
    </format>
    <format dxfId="328">
      <pivotArea dataOnly="0" labelOnly="1" outline="0" fieldPosition="0">
        <references count="4">
          <reference field="0" count="1" selected="0">
            <x v="92"/>
          </reference>
          <reference field="1" count="1" selected="0">
            <x v="63"/>
          </reference>
          <reference field="7" count="1">
            <x v="6"/>
          </reference>
          <reference field="8" count="1" selected="0">
            <x v="10"/>
          </reference>
        </references>
      </pivotArea>
    </format>
    <format dxfId="327">
      <pivotArea dataOnly="0" labelOnly="1" outline="0" fieldPosition="0">
        <references count="4">
          <reference field="0" count="1" selected="0">
            <x v="93"/>
          </reference>
          <reference field="1" count="1" selected="0">
            <x v="43"/>
          </reference>
          <reference field="7" count="1">
            <x v="6"/>
          </reference>
          <reference field="8" count="1" selected="0">
            <x v="10"/>
          </reference>
        </references>
      </pivotArea>
    </format>
    <format dxfId="326">
      <pivotArea dataOnly="0" labelOnly="1" outline="0" fieldPosition="0">
        <references count="4">
          <reference field="0" count="1" selected="0">
            <x v="94"/>
          </reference>
          <reference field="1" count="1" selected="0">
            <x v="54"/>
          </reference>
          <reference field="7" count="1">
            <x v="6"/>
          </reference>
          <reference field="8" count="1" selected="0">
            <x v="10"/>
          </reference>
        </references>
      </pivotArea>
    </format>
    <format dxfId="325">
      <pivotArea dataOnly="0" labelOnly="1" outline="0" fieldPosition="0">
        <references count="4">
          <reference field="0" count="1" selected="0">
            <x v="95"/>
          </reference>
          <reference field="1" count="1" selected="0">
            <x v="44"/>
          </reference>
          <reference field="7" count="1">
            <x v="6"/>
          </reference>
          <reference field="8" count="1" selected="0">
            <x v="10"/>
          </reference>
        </references>
      </pivotArea>
    </format>
    <format dxfId="324">
      <pivotArea dataOnly="0" labelOnly="1" outline="0" fieldPosition="0">
        <references count="4">
          <reference field="0" count="1" selected="0">
            <x v="96"/>
          </reference>
          <reference field="1" count="1" selected="0">
            <x v="61"/>
          </reference>
          <reference field="7" count="1">
            <x v="6"/>
          </reference>
          <reference field="8" count="1" selected="0">
            <x v="10"/>
          </reference>
        </references>
      </pivotArea>
    </format>
    <format dxfId="323">
      <pivotArea dataOnly="0" labelOnly="1" outline="0" fieldPosition="0">
        <references count="4">
          <reference field="0" count="1" selected="0">
            <x v="97"/>
          </reference>
          <reference field="1" count="1" selected="0">
            <x v="47"/>
          </reference>
          <reference field="7" count="1">
            <x v="6"/>
          </reference>
          <reference field="8" count="1" selected="0">
            <x v="10"/>
          </reference>
        </references>
      </pivotArea>
    </format>
    <format dxfId="322">
      <pivotArea dataOnly="0" labelOnly="1" outline="0" fieldPosition="0">
        <references count="4">
          <reference field="0" count="1" selected="0">
            <x v="98"/>
          </reference>
          <reference field="1" count="1" selected="0">
            <x v="83"/>
          </reference>
          <reference field="7" count="1">
            <x v="6"/>
          </reference>
          <reference field="8" count="1" selected="0">
            <x v="15"/>
          </reference>
        </references>
      </pivotArea>
    </format>
    <format dxfId="321">
      <pivotArea dataOnly="0" labelOnly="1" outline="0" fieldPosition="0">
        <references count="4">
          <reference field="0" count="1" selected="0">
            <x v="99"/>
          </reference>
          <reference field="1" count="1" selected="0">
            <x v="84"/>
          </reference>
          <reference field="7" count="1">
            <x v="6"/>
          </reference>
          <reference field="8" count="1" selected="0">
            <x v="15"/>
          </reference>
        </references>
      </pivotArea>
    </format>
  </formats>
  <pivotTableStyleInfo name="PivotStyleLight16" showRowHeaders="0"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416F76C-642E-4485-BCA4-5C6CC8D7E9B5}" name="Συγκεντρωτικός Πίνακας1" cacheId="0" applyNumberFormats="0" applyBorderFormats="0" applyFontFormats="0" applyPatternFormats="0" applyAlignmentFormats="0" applyWidthHeightFormats="1" dataCaption="Τιμές" updatedVersion="8" minRefreshableVersion="3" showDrill="0" useAutoFormatting="1" rowGrandTotals="0" colGrandTotals="0" itemPrintTitles="1" createdVersion="8" indent="0" showHeaders="0" compact="0" compactData="0" multipleFieldFilters="0">
  <location ref="A3:D111" firstHeaderRow="1" firstDataRow="1" firstDataCol="3"/>
  <pivotFields count="9">
    <pivotField axis="axisRow" compact="0" outline="0" showAll="0" defaultSubtotal="0">
      <items count="100">
        <item x="16"/>
        <item x="17"/>
        <item x="18"/>
        <item x="19"/>
        <item x="20"/>
        <item x="35"/>
        <item x="36"/>
        <item x="37"/>
        <item x="38"/>
        <item x="39"/>
        <item x="40"/>
        <item x="34"/>
        <item x="81"/>
        <item x="21"/>
        <item x="1"/>
        <item x="82"/>
        <item x="83"/>
        <item x="2"/>
        <item x="3"/>
        <item x="22"/>
        <item x="23"/>
        <item x="95"/>
        <item x="4"/>
        <item x="5"/>
        <item x="6"/>
        <item x="85"/>
        <item x="70"/>
        <item x="7"/>
        <item x="8"/>
        <item x="69"/>
        <item x="74"/>
        <item x="75"/>
        <item x="76"/>
        <item x="94"/>
        <item x="80"/>
        <item x="72"/>
        <item x="71"/>
        <item x="77"/>
        <item x="78"/>
        <item x="79"/>
        <item x="9"/>
        <item x="10"/>
        <item x="0"/>
        <item x="11"/>
        <item x="73"/>
        <item x="67"/>
        <item x="68"/>
        <item x="12"/>
        <item x="84"/>
        <item x="13"/>
        <item x="14"/>
        <item x="24"/>
        <item x="25"/>
        <item x="66"/>
        <item x="64"/>
        <item x="65"/>
        <item x="43"/>
        <item x="89"/>
        <item x="60"/>
        <item x="62"/>
        <item x="93"/>
        <item x="63"/>
        <item x="90"/>
        <item x="92"/>
        <item x="61"/>
        <item x="59"/>
        <item x="87"/>
        <item x="91"/>
        <item x="58"/>
        <item x="44"/>
        <item x="45"/>
        <item x="46"/>
        <item x="47"/>
        <item x="48"/>
        <item x="49"/>
        <item x="50"/>
        <item x="51"/>
        <item x="52"/>
        <item x="53"/>
        <item x="54"/>
        <item x="55"/>
        <item x="56"/>
        <item x="57"/>
        <item x="88"/>
        <item x="15"/>
        <item x="26"/>
        <item x="27"/>
        <item x="28"/>
        <item x="29"/>
        <item x="30"/>
        <item x="31"/>
        <item x="32"/>
        <item x="33"/>
        <item x="41"/>
        <item x="42"/>
        <item x="86"/>
        <item x="97"/>
        <item x="98"/>
        <item m="1" x="99"/>
        <item x="96"/>
      </items>
    </pivotField>
    <pivotField axis="axisRow" compact="0" outline="0" showAll="0" defaultSubtotal="0">
      <items count="107">
        <item x="73"/>
        <item x="63"/>
        <item x="43"/>
        <item x="98"/>
        <item x="97"/>
        <item x="11"/>
        <item x="69"/>
        <item x="4"/>
        <item x="92"/>
        <item x="10"/>
        <item m="1" x="106"/>
        <item x="13"/>
        <item x="24"/>
        <item m="1" x="100"/>
        <item m="1" x="101"/>
        <item m="1" x="102"/>
        <item m="1" x="99"/>
        <item m="1" x="103"/>
        <item m="1" x="104"/>
        <item m="1" x="105"/>
        <item x="94"/>
        <item x="96"/>
        <item x="66"/>
        <item x="32"/>
        <item x="34"/>
        <item x="72"/>
        <item x="71"/>
        <item x="78"/>
        <item x="79"/>
        <item x="77"/>
        <item x="7"/>
        <item x="8"/>
        <item x="89"/>
        <item x="83"/>
        <item x="6"/>
        <item x="5"/>
        <item x="88"/>
        <item x="68"/>
        <item x="67"/>
        <item x="12"/>
        <item x="15"/>
        <item x="64"/>
        <item x="61"/>
        <item x="65"/>
        <item x="95"/>
        <item x="59"/>
        <item x="27"/>
        <item x="29"/>
        <item x="16"/>
        <item x="40"/>
        <item x="31"/>
        <item x="81"/>
        <item x="21"/>
        <item x="62"/>
        <item x="19"/>
        <item x="18"/>
        <item x="20"/>
        <item x="38"/>
        <item x="28"/>
        <item x="17"/>
        <item x="82"/>
        <item x="25"/>
        <item x="22"/>
        <item x="3"/>
        <item x="2"/>
        <item x="23"/>
        <item x="30"/>
        <item x="35"/>
        <item x="26"/>
        <item x="91"/>
        <item x="60"/>
        <item x="14"/>
        <item x="76"/>
        <item x="74"/>
        <item x="75"/>
        <item x="80"/>
        <item x="1"/>
        <item x="86"/>
        <item x="87"/>
        <item x="93"/>
        <item x="90"/>
        <item x="84"/>
        <item x="70"/>
        <item x="41"/>
        <item x="42"/>
        <item x="33"/>
        <item x="0"/>
        <item x="9"/>
        <item x="36"/>
        <item x="37"/>
        <item x="39"/>
        <item x="85"/>
        <item x="44"/>
        <item x="46"/>
        <item x="49"/>
        <item x="51"/>
        <item x="53"/>
        <item x="56"/>
        <item x="57"/>
        <item x="45"/>
        <item x="47"/>
        <item x="48"/>
        <item x="50"/>
        <item x="52"/>
        <item x="54"/>
        <item x="55"/>
        <item x="58"/>
      </items>
    </pivotField>
    <pivotField compact="0" outline="0" showAll="0" defaultSubtotal="0"/>
    <pivotField compact="0" numFmtId="4" outline="0" showAll="0" defaultSubtotal="0"/>
    <pivotField compact="0" numFmtId="4" outline="0" showAll="0" defaultSubtotal="0"/>
    <pivotField compact="0" numFmtId="4" outline="0" showAll="0" defaultSubtotal="0"/>
    <pivotField dataField="1" compact="0" numFmtId="4" outline="0" showAll="0" defaultSubtotal="0"/>
    <pivotField axis="axisRow" compact="0" outline="0" showAll="0" insertPageBreak="1" sumSubtotal="1">
      <items count="10">
        <item x="7"/>
        <item x="3"/>
        <item x="1"/>
        <item x="8"/>
        <item x="4"/>
        <item x="0"/>
        <item x="2"/>
        <item x="6"/>
        <item x="5"/>
        <item t="sum"/>
      </items>
    </pivotField>
    <pivotField compact="0" outline="0" showAll="0" defaultSubtotal="0"/>
  </pivotFields>
  <rowFields count="3">
    <field x="7"/>
    <field x="1"/>
    <field x="0"/>
  </rowFields>
  <rowItems count="108">
    <i>
      <x/>
      <x v="1"/>
      <x v="61"/>
    </i>
    <i r="1">
      <x v="27"/>
      <x v="38"/>
    </i>
    <i r="1">
      <x v="28"/>
      <x v="39"/>
    </i>
    <i r="1">
      <x v="29"/>
      <x v="37"/>
    </i>
    <i r="1">
      <x v="33"/>
      <x v="16"/>
    </i>
    <i r="1">
      <x v="41"/>
      <x v="54"/>
    </i>
    <i r="1">
      <x v="42"/>
      <x v="64"/>
    </i>
    <i r="1">
      <x v="91"/>
      <x v="25"/>
    </i>
    <i r="1">
      <x v="106"/>
      <x v="68"/>
    </i>
    <i t="sum">
      <x/>
    </i>
    <i>
      <x v="1"/>
      <x v="5"/>
      <x v="43"/>
    </i>
    <i r="1">
      <x v="7"/>
      <x v="22"/>
    </i>
    <i r="1">
      <x v="31"/>
      <x v="28"/>
    </i>
    <i r="1">
      <x v="34"/>
      <x v="24"/>
    </i>
    <i r="1">
      <x v="35"/>
      <x v="23"/>
    </i>
    <i r="1">
      <x v="80"/>
      <x v="62"/>
    </i>
    <i t="sum">
      <x v="1"/>
    </i>
    <i>
      <x v="2"/>
      <x v="30"/>
      <x v="27"/>
    </i>
    <i r="1">
      <x v="40"/>
      <x v="84"/>
    </i>
    <i r="1">
      <x v="76"/>
      <x v="14"/>
    </i>
    <i t="sum">
      <x v="2"/>
    </i>
    <i>
      <x v="3"/>
      <x/>
      <x v="44"/>
    </i>
    <i r="1">
      <x v="6"/>
      <x v="29"/>
    </i>
    <i r="1">
      <x v="20"/>
      <x v="33"/>
    </i>
    <i r="1">
      <x v="25"/>
      <x v="35"/>
    </i>
    <i r="1">
      <x v="26"/>
      <x v="36"/>
    </i>
    <i r="1">
      <x v="32"/>
      <x v="57"/>
    </i>
    <i r="1">
      <x v="44"/>
      <x v="21"/>
    </i>
    <i r="1">
      <x v="72"/>
      <x v="32"/>
    </i>
    <i r="1">
      <x v="73"/>
      <x v="30"/>
    </i>
    <i r="1">
      <x v="74"/>
      <x v="31"/>
    </i>
    <i r="1">
      <x v="75"/>
      <x v="34"/>
    </i>
    <i r="1">
      <x v="79"/>
      <x v="60"/>
    </i>
    <i t="sum">
      <x v="3"/>
    </i>
    <i>
      <x v="4"/>
      <x v="11"/>
      <x v="49"/>
    </i>
    <i r="1">
      <x v="12"/>
      <x v="51"/>
    </i>
    <i r="1">
      <x v="36"/>
      <x v="83"/>
    </i>
    <i r="1">
      <x v="37"/>
      <x v="46"/>
    </i>
    <i r="1">
      <x v="38"/>
      <x v="45"/>
    </i>
    <i r="1">
      <x v="39"/>
      <x v="47"/>
    </i>
    <i r="1">
      <x v="71"/>
      <x v="50"/>
    </i>
    <i r="1">
      <x v="81"/>
      <x v="48"/>
    </i>
    <i t="sum">
      <x v="4"/>
    </i>
    <i>
      <x v="5"/>
      <x v="4"/>
      <x v="96"/>
    </i>
    <i r="1">
      <x v="8"/>
      <x v="63"/>
    </i>
    <i r="1">
      <x v="9"/>
      <x v="41"/>
    </i>
    <i r="1">
      <x v="22"/>
      <x v="53"/>
    </i>
    <i r="1">
      <x v="43"/>
      <x v="55"/>
    </i>
    <i r="1">
      <x v="77"/>
      <x v="95"/>
    </i>
    <i r="1">
      <x v="82"/>
      <x v="26"/>
    </i>
    <i r="1">
      <x v="86"/>
      <x v="42"/>
    </i>
    <i r="1">
      <x v="87"/>
      <x v="40"/>
    </i>
    <i t="sum">
      <x v="5"/>
    </i>
    <i>
      <x v="6"/>
      <x v="21"/>
      <x v="99"/>
    </i>
    <i r="1">
      <x v="23"/>
      <x v="91"/>
    </i>
    <i r="1">
      <x v="46"/>
      <x v="86"/>
    </i>
    <i r="1">
      <x v="47"/>
      <x v="88"/>
    </i>
    <i r="1">
      <x v="48"/>
      <x/>
    </i>
    <i r="1">
      <x v="49"/>
      <x v="10"/>
    </i>
    <i r="1">
      <x v="50"/>
      <x v="90"/>
    </i>
    <i r="1">
      <x v="51"/>
      <x v="12"/>
    </i>
    <i r="1">
      <x v="52"/>
      <x v="13"/>
    </i>
    <i r="1">
      <x v="53"/>
      <x v="59"/>
    </i>
    <i r="1">
      <x v="54"/>
      <x v="3"/>
    </i>
    <i r="1">
      <x v="55"/>
      <x v="2"/>
    </i>
    <i r="1">
      <x v="56"/>
      <x v="4"/>
    </i>
    <i r="1">
      <x v="57"/>
      <x v="8"/>
    </i>
    <i r="1">
      <x v="58"/>
      <x v="87"/>
    </i>
    <i r="1">
      <x v="59"/>
      <x v="1"/>
    </i>
    <i r="1">
      <x v="60"/>
      <x v="15"/>
    </i>
    <i r="1">
      <x v="61"/>
      <x v="52"/>
    </i>
    <i r="1">
      <x v="62"/>
      <x v="19"/>
    </i>
    <i r="1">
      <x v="63"/>
      <x v="18"/>
    </i>
    <i r="1">
      <x v="64"/>
      <x v="17"/>
    </i>
    <i r="1">
      <x v="65"/>
      <x v="20"/>
    </i>
    <i r="1">
      <x v="66"/>
      <x v="89"/>
    </i>
    <i r="1">
      <x v="67"/>
      <x v="5"/>
    </i>
    <i r="1">
      <x v="68"/>
      <x v="85"/>
    </i>
    <i r="1">
      <x v="83"/>
      <x v="93"/>
    </i>
    <i r="1">
      <x v="84"/>
      <x v="94"/>
    </i>
    <i r="1">
      <x v="88"/>
      <x v="6"/>
    </i>
    <i r="1">
      <x v="89"/>
      <x v="7"/>
    </i>
    <i r="1">
      <x v="90"/>
      <x v="9"/>
    </i>
    <i t="sum">
      <x v="6"/>
    </i>
    <i>
      <x v="7"/>
      <x v="2"/>
      <x v="56"/>
    </i>
    <i r="1">
      <x v="3"/>
      <x v="97"/>
    </i>
    <i r="1">
      <x v="24"/>
      <x v="11"/>
    </i>
    <i r="1">
      <x v="69"/>
      <x v="67"/>
    </i>
    <i r="1">
      <x v="92"/>
      <x v="69"/>
    </i>
    <i r="1">
      <x v="93"/>
      <x v="71"/>
    </i>
    <i r="1">
      <x v="94"/>
      <x v="74"/>
    </i>
    <i r="1">
      <x v="95"/>
      <x v="76"/>
    </i>
    <i r="1">
      <x v="96"/>
      <x v="78"/>
    </i>
    <i r="1">
      <x v="97"/>
      <x v="81"/>
    </i>
    <i r="1">
      <x v="98"/>
      <x v="82"/>
    </i>
    <i r="1">
      <x v="99"/>
      <x v="70"/>
    </i>
    <i r="1">
      <x v="100"/>
      <x v="72"/>
    </i>
    <i r="1">
      <x v="101"/>
      <x v="73"/>
    </i>
    <i r="1">
      <x v="102"/>
      <x v="75"/>
    </i>
    <i r="1">
      <x v="103"/>
      <x v="77"/>
    </i>
    <i r="1">
      <x v="104"/>
      <x v="79"/>
    </i>
    <i r="1">
      <x v="105"/>
      <x v="80"/>
    </i>
    <i t="sum">
      <x v="7"/>
    </i>
    <i>
      <x v="8"/>
      <x v="45"/>
      <x v="65"/>
    </i>
    <i r="1">
      <x v="70"/>
      <x v="58"/>
    </i>
    <i r="1">
      <x v="78"/>
      <x v="66"/>
    </i>
    <i r="1">
      <x v="85"/>
      <x v="92"/>
    </i>
    <i t="sum">
      <x v="8"/>
    </i>
  </rowItems>
  <colItems count="1">
    <i/>
  </colItems>
  <dataFields count="1">
    <dataField name="Άθροισμα από Αρχικός Προϋπολογισμός 2025" fld="6" baseField="0" baseItem="0"/>
  </dataFields>
  <formats count="278">
    <format dxfId="320">
      <pivotArea type="all" dataOnly="0" outline="0" fieldPosition="0"/>
    </format>
    <format dxfId="319">
      <pivotArea outline="0" collapsedLevelsAreSubtotals="1" fieldPosition="0"/>
    </format>
    <format dxfId="318">
      <pivotArea field="0" type="button" dataOnly="0" labelOnly="1" outline="0" axis="axisRow" fieldPosition="2"/>
    </format>
    <format dxfId="317">
      <pivotArea dataOnly="0" labelOnly="1" grandRow="1" outline="0" fieldPosition="0"/>
    </format>
    <format dxfId="316">
      <pivotArea dataOnly="0" labelOnly="1" outline="0" fieldPosition="0">
        <references count="1">
          <reference field="4294967294" count="1">
            <x v="0"/>
          </reference>
        </references>
      </pivotArea>
    </format>
    <format dxfId="315">
      <pivotArea type="all" dataOnly="0" outline="0" fieldPosition="0"/>
    </format>
    <format dxfId="314">
      <pivotArea outline="0" collapsedLevelsAreSubtotals="1" fieldPosition="0"/>
    </format>
    <format dxfId="313">
      <pivotArea dataOnly="0" labelOnly="1" outline="0" fieldPosition="0">
        <references count="1">
          <reference field="7" count="0"/>
        </references>
      </pivotArea>
    </format>
    <format dxfId="312">
      <pivotArea dataOnly="0" labelOnly="1" outline="0" fieldPosition="0">
        <references count="2">
          <reference field="1" count="8">
            <x v="1"/>
            <x v="10"/>
            <x v="27"/>
            <x v="28"/>
            <x v="29"/>
            <x v="33"/>
            <x v="41"/>
            <x v="42"/>
          </reference>
          <reference field="7" count="1" selected="0">
            <x v="0"/>
          </reference>
        </references>
      </pivotArea>
    </format>
    <format dxfId="311">
      <pivotArea dataOnly="0" labelOnly="1" outline="0" fieldPosition="0">
        <references count="2">
          <reference field="1" count="6">
            <x v="5"/>
            <x v="7"/>
            <x v="31"/>
            <x v="34"/>
            <x v="35"/>
            <x v="80"/>
          </reference>
          <reference field="7" count="1" selected="0">
            <x v="1"/>
          </reference>
        </references>
      </pivotArea>
    </format>
    <format dxfId="310">
      <pivotArea dataOnly="0" labelOnly="1" outline="0" fieldPosition="0">
        <references count="2">
          <reference field="1" count="5">
            <x v="21"/>
            <x v="30"/>
            <x v="40"/>
            <x v="71"/>
            <x v="76"/>
          </reference>
          <reference field="7" count="1" selected="0">
            <x v="2"/>
          </reference>
        </references>
      </pivotArea>
    </format>
    <format dxfId="309">
      <pivotArea dataOnly="0" labelOnly="1" outline="0" fieldPosition="0">
        <references count="2">
          <reference field="1" count="12">
            <x v="0"/>
            <x v="6"/>
            <x v="20"/>
            <x v="25"/>
            <x v="26"/>
            <x v="32"/>
            <x v="44"/>
            <x v="72"/>
            <x v="73"/>
            <x v="74"/>
            <x v="75"/>
            <x v="79"/>
          </reference>
          <reference field="7" count="1" selected="0">
            <x v="3"/>
          </reference>
        </references>
      </pivotArea>
    </format>
    <format dxfId="308">
      <pivotArea dataOnly="0" labelOnly="1" outline="0" fieldPosition="0">
        <references count="2">
          <reference field="1" count="7">
            <x v="11"/>
            <x v="12"/>
            <x v="36"/>
            <x v="37"/>
            <x v="38"/>
            <x v="39"/>
            <x v="81"/>
          </reference>
          <reference field="7" count="1" selected="0">
            <x v="4"/>
          </reference>
        </references>
      </pivotArea>
    </format>
    <format dxfId="307">
      <pivotArea dataOnly="0" labelOnly="1" outline="0" fieldPosition="0">
        <references count="2">
          <reference field="1" count="7">
            <x v="4"/>
            <x v="8"/>
            <x v="9"/>
            <x v="22"/>
            <x v="43"/>
            <x v="77"/>
            <x v="82"/>
          </reference>
          <reference field="7" count="1" selected="0">
            <x v="5"/>
          </reference>
        </references>
      </pivotArea>
    </format>
    <format dxfId="306">
      <pivotArea dataOnly="0" labelOnly="1" outline="0" fieldPosition="0">
        <references count="2">
          <reference field="1" count="26">
            <x v="23"/>
            <x v="46"/>
            <x v="47"/>
            <x v="48"/>
            <x v="49"/>
            <x v="50"/>
            <x v="51"/>
            <x v="52"/>
            <x v="53"/>
            <x v="54"/>
            <x v="55"/>
            <x v="56"/>
            <x v="57"/>
            <x v="58"/>
            <x v="59"/>
            <x v="60"/>
            <x v="61"/>
            <x v="62"/>
            <x v="63"/>
            <x v="64"/>
            <x v="65"/>
            <x v="66"/>
            <x v="67"/>
            <x v="68"/>
            <x v="83"/>
            <x v="84"/>
          </reference>
          <reference field="7" count="1" selected="0">
            <x v="6"/>
          </reference>
        </references>
      </pivotArea>
    </format>
    <format dxfId="305">
      <pivotArea dataOnly="0" labelOnly="1" outline="0" fieldPosition="0">
        <references count="2">
          <reference field="1" count="11">
            <x v="2"/>
            <x v="3"/>
            <x v="13"/>
            <x v="14"/>
            <x v="15"/>
            <x v="16"/>
            <x v="17"/>
            <x v="18"/>
            <x v="19"/>
            <x v="24"/>
            <x v="69"/>
          </reference>
          <reference field="7" count="1" selected="0">
            <x v="7"/>
          </reference>
        </references>
      </pivotArea>
    </format>
    <format dxfId="304">
      <pivotArea dataOnly="0" labelOnly="1" outline="0" fieldPosition="0">
        <references count="2">
          <reference field="1" count="3">
            <x v="45"/>
            <x v="70"/>
            <x v="78"/>
          </reference>
          <reference field="7" count="1" selected="0">
            <x v="8"/>
          </reference>
        </references>
      </pivotArea>
    </format>
    <format dxfId="303">
      <pivotArea dataOnly="0" labelOnly="1" outline="0" fieldPosition="0">
        <references count="3">
          <reference field="0" count="1">
            <x v="61"/>
          </reference>
          <reference field="1" count="1" selected="0">
            <x v="1"/>
          </reference>
          <reference field="7" count="1" selected="0">
            <x v="0"/>
          </reference>
        </references>
      </pivotArea>
    </format>
    <format dxfId="302">
      <pivotArea dataOnly="0" labelOnly="1" outline="0" fieldPosition="0">
        <references count="3">
          <reference field="0" count="1">
            <x v="68"/>
          </reference>
          <reference field="1" count="1" selected="0">
            <x v="10"/>
          </reference>
          <reference field="7" count="1" selected="0">
            <x v="0"/>
          </reference>
        </references>
      </pivotArea>
    </format>
    <format dxfId="301">
      <pivotArea dataOnly="0" labelOnly="1" outline="0" fieldPosition="0">
        <references count="3">
          <reference field="0" count="1">
            <x v="38"/>
          </reference>
          <reference field="1" count="1" selected="0">
            <x v="27"/>
          </reference>
          <reference field="7" count="1" selected="0">
            <x v="0"/>
          </reference>
        </references>
      </pivotArea>
    </format>
    <format dxfId="300">
      <pivotArea dataOnly="0" labelOnly="1" outline="0" fieldPosition="0">
        <references count="3">
          <reference field="0" count="1">
            <x v="39"/>
          </reference>
          <reference field="1" count="1" selected="0">
            <x v="28"/>
          </reference>
          <reference field="7" count="1" selected="0">
            <x v="0"/>
          </reference>
        </references>
      </pivotArea>
    </format>
    <format dxfId="299">
      <pivotArea dataOnly="0" labelOnly="1" outline="0" fieldPosition="0">
        <references count="3">
          <reference field="0" count="1">
            <x v="37"/>
          </reference>
          <reference field="1" count="1" selected="0">
            <x v="29"/>
          </reference>
          <reference field="7" count="1" selected="0">
            <x v="0"/>
          </reference>
        </references>
      </pivotArea>
    </format>
    <format dxfId="298">
      <pivotArea dataOnly="0" labelOnly="1" outline="0" fieldPosition="0">
        <references count="3">
          <reference field="0" count="1">
            <x v="16"/>
          </reference>
          <reference field="1" count="1" selected="0">
            <x v="33"/>
          </reference>
          <reference field="7" count="1" selected="0">
            <x v="0"/>
          </reference>
        </references>
      </pivotArea>
    </format>
    <format dxfId="297">
      <pivotArea dataOnly="0" labelOnly="1" outline="0" fieldPosition="0">
        <references count="3">
          <reference field="0" count="1">
            <x v="54"/>
          </reference>
          <reference field="1" count="1" selected="0">
            <x v="41"/>
          </reference>
          <reference field="7" count="1" selected="0">
            <x v="0"/>
          </reference>
        </references>
      </pivotArea>
    </format>
    <format dxfId="296">
      <pivotArea dataOnly="0" labelOnly="1" outline="0" fieldPosition="0">
        <references count="3">
          <reference field="0" count="1">
            <x v="64"/>
          </reference>
          <reference field="1" count="1" selected="0">
            <x v="42"/>
          </reference>
          <reference field="7" count="1" selected="0">
            <x v="0"/>
          </reference>
        </references>
      </pivotArea>
    </format>
    <format dxfId="295">
      <pivotArea dataOnly="0" labelOnly="1" outline="0" fieldPosition="0">
        <references count="3">
          <reference field="0" count="1">
            <x v="43"/>
          </reference>
          <reference field="1" count="1" selected="0">
            <x v="5"/>
          </reference>
          <reference field="7" count="1" selected="0">
            <x v="1"/>
          </reference>
        </references>
      </pivotArea>
    </format>
    <format dxfId="294">
      <pivotArea dataOnly="0" labelOnly="1" outline="0" fieldPosition="0">
        <references count="3">
          <reference field="0" count="1">
            <x v="22"/>
          </reference>
          <reference field="1" count="1" selected="0">
            <x v="7"/>
          </reference>
          <reference field="7" count="1" selected="0">
            <x v="1"/>
          </reference>
        </references>
      </pivotArea>
    </format>
    <format dxfId="293">
      <pivotArea dataOnly="0" labelOnly="1" outline="0" fieldPosition="0">
        <references count="3">
          <reference field="0" count="1">
            <x v="28"/>
          </reference>
          <reference field="1" count="1" selected="0">
            <x v="31"/>
          </reference>
          <reference field="7" count="1" selected="0">
            <x v="1"/>
          </reference>
        </references>
      </pivotArea>
    </format>
    <format dxfId="292">
      <pivotArea dataOnly="0" labelOnly="1" outline="0" fieldPosition="0">
        <references count="3">
          <reference field="0" count="1">
            <x v="24"/>
          </reference>
          <reference field="1" count="1" selected="0">
            <x v="34"/>
          </reference>
          <reference field="7" count="1" selected="0">
            <x v="1"/>
          </reference>
        </references>
      </pivotArea>
    </format>
    <format dxfId="291">
      <pivotArea dataOnly="0" labelOnly="1" outline="0" fieldPosition="0">
        <references count="3">
          <reference field="0" count="1">
            <x v="23"/>
          </reference>
          <reference field="1" count="1" selected="0">
            <x v="35"/>
          </reference>
          <reference field="7" count="1" selected="0">
            <x v="1"/>
          </reference>
        </references>
      </pivotArea>
    </format>
    <format dxfId="290">
      <pivotArea dataOnly="0" labelOnly="1" outline="0" fieldPosition="0">
        <references count="3">
          <reference field="0" count="1">
            <x v="62"/>
          </reference>
          <reference field="1" count="1" selected="0">
            <x v="80"/>
          </reference>
          <reference field="7" count="1" selected="0">
            <x v="1"/>
          </reference>
        </references>
      </pivotArea>
    </format>
    <format dxfId="289">
      <pivotArea dataOnly="0" labelOnly="1" outline="0" fieldPosition="0">
        <references count="3">
          <reference field="0" count="1">
            <x v="27"/>
          </reference>
          <reference field="1" count="1" selected="0">
            <x v="30"/>
          </reference>
          <reference field="7" count="1" selected="0">
            <x v="2"/>
          </reference>
        </references>
      </pivotArea>
    </format>
    <format dxfId="288">
      <pivotArea dataOnly="0" labelOnly="1" outline="0" fieldPosition="0">
        <references count="3">
          <reference field="0" count="1">
            <x v="84"/>
          </reference>
          <reference field="1" count="1" selected="0">
            <x v="40"/>
          </reference>
          <reference field="7" count="1" selected="0">
            <x v="2"/>
          </reference>
        </references>
      </pivotArea>
    </format>
    <format dxfId="287">
      <pivotArea dataOnly="0" labelOnly="1" outline="0" fieldPosition="0">
        <references count="3">
          <reference field="0" count="1">
            <x v="50"/>
          </reference>
          <reference field="1" count="1" selected="0">
            <x v="71"/>
          </reference>
          <reference field="7" count="1" selected="0">
            <x v="2"/>
          </reference>
        </references>
      </pivotArea>
    </format>
    <format dxfId="286">
      <pivotArea dataOnly="0" labelOnly="1" outline="0" fieldPosition="0">
        <references count="3">
          <reference field="0" count="1">
            <x v="14"/>
          </reference>
          <reference field="1" count="1" selected="0">
            <x v="76"/>
          </reference>
          <reference field="7" count="1" selected="0">
            <x v="2"/>
          </reference>
        </references>
      </pivotArea>
    </format>
    <format dxfId="285">
      <pivotArea dataOnly="0" labelOnly="1" outline="0" fieldPosition="0">
        <references count="3">
          <reference field="0" count="1">
            <x v="44"/>
          </reference>
          <reference field="1" count="1" selected="0">
            <x v="0"/>
          </reference>
          <reference field="7" count="1" selected="0">
            <x v="3"/>
          </reference>
        </references>
      </pivotArea>
    </format>
    <format dxfId="284">
      <pivotArea dataOnly="0" labelOnly="1" outline="0" fieldPosition="0">
        <references count="3">
          <reference field="0" count="1">
            <x v="29"/>
          </reference>
          <reference field="1" count="1" selected="0">
            <x v="6"/>
          </reference>
          <reference field="7" count="1" selected="0">
            <x v="3"/>
          </reference>
        </references>
      </pivotArea>
    </format>
    <format dxfId="283">
      <pivotArea dataOnly="0" labelOnly="1" outline="0" fieldPosition="0">
        <references count="3">
          <reference field="0" count="1">
            <x v="33"/>
          </reference>
          <reference field="1" count="1" selected="0">
            <x v="20"/>
          </reference>
          <reference field="7" count="1" selected="0">
            <x v="3"/>
          </reference>
        </references>
      </pivotArea>
    </format>
    <format dxfId="282">
      <pivotArea dataOnly="0" labelOnly="1" outline="0" fieldPosition="0">
        <references count="3">
          <reference field="0" count="1">
            <x v="35"/>
          </reference>
          <reference field="1" count="1" selected="0">
            <x v="25"/>
          </reference>
          <reference field="7" count="1" selected="0">
            <x v="3"/>
          </reference>
        </references>
      </pivotArea>
    </format>
    <format dxfId="281">
      <pivotArea dataOnly="0" labelOnly="1" outline="0" fieldPosition="0">
        <references count="3">
          <reference field="0" count="1">
            <x v="36"/>
          </reference>
          <reference field="1" count="1" selected="0">
            <x v="26"/>
          </reference>
          <reference field="7" count="1" selected="0">
            <x v="3"/>
          </reference>
        </references>
      </pivotArea>
    </format>
    <format dxfId="280">
      <pivotArea dataOnly="0" labelOnly="1" outline="0" fieldPosition="0">
        <references count="3">
          <reference field="0" count="1">
            <x v="57"/>
          </reference>
          <reference field="1" count="1" selected="0">
            <x v="32"/>
          </reference>
          <reference field="7" count="1" selected="0">
            <x v="3"/>
          </reference>
        </references>
      </pivotArea>
    </format>
    <format dxfId="279">
      <pivotArea dataOnly="0" labelOnly="1" outline="0" fieldPosition="0">
        <references count="3">
          <reference field="0" count="1">
            <x v="21"/>
          </reference>
          <reference field="1" count="1" selected="0">
            <x v="44"/>
          </reference>
          <reference field="7" count="1" selected="0">
            <x v="3"/>
          </reference>
        </references>
      </pivotArea>
    </format>
    <format dxfId="278">
      <pivotArea dataOnly="0" labelOnly="1" outline="0" fieldPosition="0">
        <references count="3">
          <reference field="0" count="1">
            <x v="32"/>
          </reference>
          <reference field="1" count="1" selected="0">
            <x v="72"/>
          </reference>
          <reference field="7" count="1" selected="0">
            <x v="3"/>
          </reference>
        </references>
      </pivotArea>
    </format>
    <format dxfId="277">
      <pivotArea dataOnly="0" labelOnly="1" outline="0" fieldPosition="0">
        <references count="3">
          <reference field="0" count="1">
            <x v="30"/>
          </reference>
          <reference field="1" count="1" selected="0">
            <x v="73"/>
          </reference>
          <reference field="7" count="1" selected="0">
            <x v="3"/>
          </reference>
        </references>
      </pivotArea>
    </format>
    <format dxfId="276">
      <pivotArea dataOnly="0" labelOnly="1" outline="0" fieldPosition="0">
        <references count="3">
          <reference field="0" count="1">
            <x v="31"/>
          </reference>
          <reference field="1" count="1" selected="0">
            <x v="74"/>
          </reference>
          <reference field="7" count="1" selected="0">
            <x v="3"/>
          </reference>
        </references>
      </pivotArea>
    </format>
    <format dxfId="275">
      <pivotArea dataOnly="0" labelOnly="1" outline="0" fieldPosition="0">
        <references count="3">
          <reference field="0" count="1">
            <x v="34"/>
          </reference>
          <reference field="1" count="1" selected="0">
            <x v="75"/>
          </reference>
          <reference field="7" count="1" selected="0">
            <x v="3"/>
          </reference>
        </references>
      </pivotArea>
    </format>
    <format dxfId="274">
      <pivotArea dataOnly="0" labelOnly="1" outline="0" fieldPosition="0">
        <references count="3">
          <reference field="0" count="1">
            <x v="60"/>
          </reference>
          <reference field="1" count="1" selected="0">
            <x v="79"/>
          </reference>
          <reference field="7" count="1" selected="0">
            <x v="3"/>
          </reference>
        </references>
      </pivotArea>
    </format>
    <format dxfId="273">
      <pivotArea dataOnly="0" labelOnly="1" outline="0" fieldPosition="0">
        <references count="3">
          <reference field="0" count="1">
            <x v="49"/>
          </reference>
          <reference field="1" count="1" selected="0">
            <x v="11"/>
          </reference>
          <reference field="7" count="1" selected="0">
            <x v="4"/>
          </reference>
        </references>
      </pivotArea>
    </format>
    <format dxfId="272">
      <pivotArea dataOnly="0" labelOnly="1" outline="0" fieldPosition="0">
        <references count="3">
          <reference field="0" count="1">
            <x v="51"/>
          </reference>
          <reference field="1" count="1" selected="0">
            <x v="12"/>
          </reference>
          <reference field="7" count="1" selected="0">
            <x v="4"/>
          </reference>
        </references>
      </pivotArea>
    </format>
    <format dxfId="271">
      <pivotArea dataOnly="0" labelOnly="1" outline="0" fieldPosition="0">
        <references count="3">
          <reference field="0" count="1">
            <x v="83"/>
          </reference>
          <reference field="1" count="1" selected="0">
            <x v="36"/>
          </reference>
          <reference field="7" count="1" selected="0">
            <x v="4"/>
          </reference>
        </references>
      </pivotArea>
    </format>
    <format dxfId="270">
      <pivotArea dataOnly="0" labelOnly="1" outline="0" fieldPosition="0">
        <references count="3">
          <reference field="0" count="1">
            <x v="46"/>
          </reference>
          <reference field="1" count="1" selected="0">
            <x v="37"/>
          </reference>
          <reference field="7" count="1" selected="0">
            <x v="4"/>
          </reference>
        </references>
      </pivotArea>
    </format>
    <format dxfId="269">
      <pivotArea dataOnly="0" labelOnly="1" outline="0" fieldPosition="0">
        <references count="3">
          <reference field="0" count="1">
            <x v="45"/>
          </reference>
          <reference field="1" count="1" selected="0">
            <x v="38"/>
          </reference>
          <reference field="7" count="1" selected="0">
            <x v="4"/>
          </reference>
        </references>
      </pivotArea>
    </format>
    <format dxfId="268">
      <pivotArea dataOnly="0" labelOnly="1" outline="0" fieldPosition="0">
        <references count="3">
          <reference field="0" count="1">
            <x v="47"/>
          </reference>
          <reference field="1" count="1" selected="0">
            <x v="39"/>
          </reference>
          <reference field="7" count="1" selected="0">
            <x v="4"/>
          </reference>
        </references>
      </pivotArea>
    </format>
    <format dxfId="267">
      <pivotArea dataOnly="0" labelOnly="1" outline="0" fieldPosition="0">
        <references count="3">
          <reference field="0" count="1">
            <x v="48"/>
          </reference>
          <reference field="1" count="1" selected="0">
            <x v="81"/>
          </reference>
          <reference field="7" count="1" selected="0">
            <x v="4"/>
          </reference>
        </references>
      </pivotArea>
    </format>
    <format dxfId="266">
      <pivotArea dataOnly="0" labelOnly="1" outline="0" fieldPosition="0">
        <references count="3">
          <reference field="0" count="1">
            <x v="63"/>
          </reference>
          <reference field="1" count="1" selected="0">
            <x v="8"/>
          </reference>
          <reference field="7" count="1" selected="0">
            <x v="5"/>
          </reference>
        </references>
      </pivotArea>
    </format>
    <format dxfId="265">
      <pivotArea dataOnly="0" labelOnly="1" outline="0" fieldPosition="0">
        <references count="3">
          <reference field="0" count="1">
            <x v="41"/>
          </reference>
          <reference field="1" count="1" selected="0">
            <x v="9"/>
          </reference>
          <reference field="7" count="1" selected="0">
            <x v="5"/>
          </reference>
        </references>
      </pivotArea>
    </format>
    <format dxfId="264">
      <pivotArea dataOnly="0" labelOnly="1" outline="0" fieldPosition="0">
        <references count="3">
          <reference field="0" count="1">
            <x v="53"/>
          </reference>
          <reference field="1" count="1" selected="0">
            <x v="22"/>
          </reference>
          <reference field="7" count="1" selected="0">
            <x v="5"/>
          </reference>
        </references>
      </pivotArea>
    </format>
    <format dxfId="263">
      <pivotArea dataOnly="0" labelOnly="1" outline="0" fieldPosition="0">
        <references count="3">
          <reference field="0" count="1">
            <x v="55"/>
          </reference>
          <reference field="1" count="1" selected="0">
            <x v="43"/>
          </reference>
          <reference field="7" count="1" selected="0">
            <x v="5"/>
          </reference>
        </references>
      </pivotArea>
    </format>
    <format dxfId="262">
      <pivotArea dataOnly="0" labelOnly="1" outline="0" fieldPosition="0">
        <references count="3">
          <reference field="0" count="1">
            <x v="26"/>
          </reference>
          <reference field="1" count="1" selected="0">
            <x v="82"/>
          </reference>
          <reference field="7" count="1" selected="0">
            <x v="5"/>
          </reference>
        </references>
      </pivotArea>
    </format>
    <format dxfId="261">
      <pivotArea dataOnly="0" labelOnly="1" outline="0" fieldPosition="0">
        <references count="3">
          <reference field="0" count="1">
            <x v="86"/>
          </reference>
          <reference field="1" count="1" selected="0">
            <x v="46"/>
          </reference>
          <reference field="7" count="1" selected="0">
            <x v="6"/>
          </reference>
        </references>
      </pivotArea>
    </format>
    <format dxfId="260">
      <pivotArea dataOnly="0" labelOnly="1" outline="0" fieldPosition="0">
        <references count="3">
          <reference field="0" count="1">
            <x v="88"/>
          </reference>
          <reference field="1" count="1" selected="0">
            <x v="47"/>
          </reference>
          <reference field="7" count="1" selected="0">
            <x v="6"/>
          </reference>
        </references>
      </pivotArea>
    </format>
    <format dxfId="259">
      <pivotArea dataOnly="0" labelOnly="1" outline="0" fieldPosition="0">
        <references count="3">
          <reference field="0" count="1">
            <x v="0"/>
          </reference>
          <reference field="1" count="1" selected="0">
            <x v="48"/>
          </reference>
          <reference field="7" count="1" selected="0">
            <x v="6"/>
          </reference>
        </references>
      </pivotArea>
    </format>
    <format dxfId="258">
      <pivotArea dataOnly="0" labelOnly="1" outline="0" fieldPosition="0">
        <references count="3">
          <reference field="0" count="1">
            <x v="10"/>
          </reference>
          <reference field="1" count="1" selected="0">
            <x v="49"/>
          </reference>
          <reference field="7" count="1" selected="0">
            <x v="6"/>
          </reference>
        </references>
      </pivotArea>
    </format>
    <format dxfId="257">
      <pivotArea dataOnly="0" labelOnly="1" outline="0" fieldPosition="0">
        <references count="3">
          <reference field="0" count="1">
            <x v="90"/>
          </reference>
          <reference field="1" count="1" selected="0">
            <x v="50"/>
          </reference>
          <reference field="7" count="1" selected="0">
            <x v="6"/>
          </reference>
        </references>
      </pivotArea>
    </format>
    <format dxfId="256">
      <pivotArea dataOnly="0" labelOnly="1" outline="0" fieldPosition="0">
        <references count="3">
          <reference field="0" count="1">
            <x v="12"/>
          </reference>
          <reference field="1" count="1" selected="0">
            <x v="51"/>
          </reference>
          <reference field="7" count="1" selected="0">
            <x v="6"/>
          </reference>
        </references>
      </pivotArea>
    </format>
    <format dxfId="255">
      <pivotArea dataOnly="0" labelOnly="1" outline="0" fieldPosition="0">
        <references count="3">
          <reference field="0" count="1">
            <x v="13"/>
          </reference>
          <reference field="1" count="1" selected="0">
            <x v="52"/>
          </reference>
          <reference field="7" count="1" selected="0">
            <x v="6"/>
          </reference>
        </references>
      </pivotArea>
    </format>
    <format dxfId="254">
      <pivotArea dataOnly="0" labelOnly="1" outline="0" fieldPosition="0">
        <references count="3">
          <reference field="0" count="1">
            <x v="59"/>
          </reference>
          <reference field="1" count="1" selected="0">
            <x v="53"/>
          </reference>
          <reference field="7" count="1" selected="0">
            <x v="6"/>
          </reference>
        </references>
      </pivotArea>
    </format>
    <format dxfId="253">
      <pivotArea dataOnly="0" labelOnly="1" outline="0" fieldPosition="0">
        <references count="3">
          <reference field="0" count="1">
            <x v="3"/>
          </reference>
          <reference field="1" count="1" selected="0">
            <x v="54"/>
          </reference>
          <reference field="7" count="1" selected="0">
            <x v="6"/>
          </reference>
        </references>
      </pivotArea>
    </format>
    <format dxfId="252">
      <pivotArea dataOnly="0" labelOnly="1" outline="0" fieldPosition="0">
        <references count="3">
          <reference field="0" count="1">
            <x v="2"/>
          </reference>
          <reference field="1" count="1" selected="0">
            <x v="55"/>
          </reference>
          <reference field="7" count="1" selected="0">
            <x v="6"/>
          </reference>
        </references>
      </pivotArea>
    </format>
    <format dxfId="251">
      <pivotArea dataOnly="0" labelOnly="1" outline="0" fieldPosition="0">
        <references count="3">
          <reference field="0" count="1">
            <x v="4"/>
          </reference>
          <reference field="1" count="1" selected="0">
            <x v="56"/>
          </reference>
          <reference field="7" count="1" selected="0">
            <x v="6"/>
          </reference>
        </references>
      </pivotArea>
    </format>
    <format dxfId="250">
      <pivotArea dataOnly="0" labelOnly="1" outline="0" fieldPosition="0">
        <references count="3">
          <reference field="0" count="1">
            <x v="8"/>
          </reference>
          <reference field="1" count="1" selected="0">
            <x v="57"/>
          </reference>
          <reference field="7" count="1" selected="0">
            <x v="6"/>
          </reference>
        </references>
      </pivotArea>
    </format>
    <format dxfId="249">
      <pivotArea dataOnly="0" labelOnly="1" outline="0" fieldPosition="0">
        <references count="3">
          <reference field="0" count="1">
            <x v="87"/>
          </reference>
          <reference field="1" count="1" selected="0">
            <x v="58"/>
          </reference>
          <reference field="7" count="1" selected="0">
            <x v="6"/>
          </reference>
        </references>
      </pivotArea>
    </format>
    <format dxfId="248">
      <pivotArea dataOnly="0" labelOnly="1" outline="0" fieldPosition="0">
        <references count="3">
          <reference field="0" count="1">
            <x v="1"/>
          </reference>
          <reference field="1" count="1" selected="0">
            <x v="59"/>
          </reference>
          <reference field="7" count="1" selected="0">
            <x v="6"/>
          </reference>
        </references>
      </pivotArea>
    </format>
    <format dxfId="247">
      <pivotArea dataOnly="0" labelOnly="1" outline="0" fieldPosition="0">
        <references count="3">
          <reference field="0" count="1">
            <x v="15"/>
          </reference>
          <reference field="1" count="1" selected="0">
            <x v="60"/>
          </reference>
          <reference field="7" count="1" selected="0">
            <x v="6"/>
          </reference>
        </references>
      </pivotArea>
    </format>
    <format dxfId="246">
      <pivotArea dataOnly="0" labelOnly="1" outline="0" fieldPosition="0">
        <references count="3">
          <reference field="0" count="1">
            <x v="52"/>
          </reference>
          <reference field="1" count="1" selected="0">
            <x v="61"/>
          </reference>
          <reference field="7" count="1" selected="0">
            <x v="6"/>
          </reference>
        </references>
      </pivotArea>
    </format>
    <format dxfId="245">
      <pivotArea dataOnly="0" labelOnly="1" outline="0" fieldPosition="0">
        <references count="3">
          <reference field="0" count="1">
            <x v="19"/>
          </reference>
          <reference field="1" count="1" selected="0">
            <x v="62"/>
          </reference>
          <reference field="7" count="1" selected="0">
            <x v="6"/>
          </reference>
        </references>
      </pivotArea>
    </format>
    <format dxfId="244">
      <pivotArea dataOnly="0" labelOnly="1" outline="0" fieldPosition="0">
        <references count="3">
          <reference field="0" count="1">
            <x v="18"/>
          </reference>
          <reference field="1" count="1" selected="0">
            <x v="63"/>
          </reference>
          <reference field="7" count="1" selected="0">
            <x v="6"/>
          </reference>
        </references>
      </pivotArea>
    </format>
    <format dxfId="243">
      <pivotArea dataOnly="0" labelOnly="1" outline="0" fieldPosition="0">
        <references count="3">
          <reference field="0" count="1">
            <x v="17"/>
          </reference>
          <reference field="1" count="1" selected="0">
            <x v="64"/>
          </reference>
          <reference field="7" count="1" selected="0">
            <x v="6"/>
          </reference>
        </references>
      </pivotArea>
    </format>
    <format dxfId="242">
      <pivotArea dataOnly="0" labelOnly="1" outline="0" fieldPosition="0">
        <references count="3">
          <reference field="0" count="1">
            <x v="20"/>
          </reference>
          <reference field="1" count="1" selected="0">
            <x v="65"/>
          </reference>
          <reference field="7" count="1" selected="0">
            <x v="6"/>
          </reference>
        </references>
      </pivotArea>
    </format>
    <format dxfId="241">
      <pivotArea dataOnly="0" labelOnly="1" outline="0" fieldPosition="0">
        <references count="3">
          <reference field="0" count="1">
            <x v="89"/>
          </reference>
          <reference field="1" count="1" selected="0">
            <x v="66"/>
          </reference>
          <reference field="7" count="1" selected="0">
            <x v="6"/>
          </reference>
        </references>
      </pivotArea>
    </format>
    <format dxfId="240">
      <pivotArea dataOnly="0" labelOnly="1" outline="0" fieldPosition="0">
        <references count="3">
          <reference field="0" count="1">
            <x v="5"/>
          </reference>
          <reference field="1" count="1" selected="0">
            <x v="67"/>
          </reference>
          <reference field="7" count="1" selected="0">
            <x v="6"/>
          </reference>
        </references>
      </pivotArea>
    </format>
    <format dxfId="239">
      <pivotArea dataOnly="0" labelOnly="1" outline="0" fieldPosition="0">
        <references count="3">
          <reference field="0" count="1">
            <x v="85"/>
          </reference>
          <reference field="1" count="1" selected="0">
            <x v="68"/>
          </reference>
          <reference field="7" count="1" selected="0">
            <x v="6"/>
          </reference>
        </references>
      </pivotArea>
    </format>
    <format dxfId="238">
      <pivotArea dataOnly="0" labelOnly="1" outline="0" fieldPosition="0">
        <references count="3">
          <reference field="0" count="1">
            <x v="56"/>
          </reference>
          <reference field="1" count="1" selected="0">
            <x v="2"/>
          </reference>
          <reference field="7" count="1" selected="0">
            <x v="7"/>
          </reference>
        </references>
      </pivotArea>
    </format>
    <format dxfId="237">
      <pivotArea dataOnly="0" labelOnly="1" outline="0" fieldPosition="0">
        <references count="3">
          <reference field="0" count="1">
            <x v="72"/>
          </reference>
          <reference field="1" count="1" selected="0">
            <x v="13"/>
          </reference>
          <reference field="7" count="1" selected="0">
            <x v="7"/>
          </reference>
        </references>
      </pivotArea>
    </format>
    <format dxfId="236">
      <pivotArea dataOnly="0" labelOnly="1" outline="0" fieldPosition="0">
        <references count="3">
          <reference field="0" count="1">
            <x v="73"/>
          </reference>
          <reference field="1" count="1" selected="0">
            <x v="14"/>
          </reference>
          <reference field="7" count="1" selected="0">
            <x v="7"/>
          </reference>
        </references>
      </pivotArea>
    </format>
    <format dxfId="235">
      <pivotArea dataOnly="0" labelOnly="1" outline="0" fieldPosition="0">
        <references count="3">
          <reference field="0" count="1">
            <x v="75"/>
          </reference>
          <reference field="1" count="1" selected="0">
            <x v="15"/>
          </reference>
          <reference field="7" count="1" selected="0">
            <x v="7"/>
          </reference>
        </references>
      </pivotArea>
    </format>
    <format dxfId="234">
      <pivotArea dataOnly="0" labelOnly="1" outline="0" fieldPosition="0">
        <references count="3">
          <reference field="0" count="1">
            <x v="70"/>
          </reference>
          <reference field="1" count="1" selected="0">
            <x v="16"/>
          </reference>
          <reference field="7" count="1" selected="0">
            <x v="7"/>
          </reference>
        </references>
      </pivotArea>
    </format>
    <format dxfId="233">
      <pivotArea dataOnly="0" labelOnly="1" outline="0" fieldPosition="0">
        <references count="3">
          <reference field="0" count="1">
            <x v="77"/>
          </reference>
          <reference field="1" count="1" selected="0">
            <x v="17"/>
          </reference>
          <reference field="7" count="1" selected="0">
            <x v="7"/>
          </reference>
        </references>
      </pivotArea>
    </format>
    <format dxfId="232">
      <pivotArea dataOnly="0" labelOnly="1" outline="0" fieldPosition="0">
        <references count="3">
          <reference field="0" count="1">
            <x v="79"/>
          </reference>
          <reference field="1" count="1" selected="0">
            <x v="18"/>
          </reference>
          <reference field="7" count="1" selected="0">
            <x v="7"/>
          </reference>
        </references>
      </pivotArea>
    </format>
    <format dxfId="231">
      <pivotArea dataOnly="0" labelOnly="1" outline="0" fieldPosition="0">
        <references count="3">
          <reference field="0" count="1">
            <x v="80"/>
          </reference>
          <reference field="1" count="1" selected="0">
            <x v="19"/>
          </reference>
          <reference field="7" count="1" selected="0">
            <x v="7"/>
          </reference>
        </references>
      </pivotArea>
    </format>
    <format dxfId="230">
      <pivotArea dataOnly="0" labelOnly="1" outline="0" fieldPosition="0">
        <references count="3">
          <reference field="0" count="1">
            <x v="11"/>
          </reference>
          <reference field="1" count="1" selected="0">
            <x v="24"/>
          </reference>
          <reference field="7" count="1" selected="0">
            <x v="7"/>
          </reference>
        </references>
      </pivotArea>
    </format>
    <format dxfId="229">
      <pivotArea dataOnly="0" labelOnly="1" outline="0" fieldPosition="0">
        <references count="3">
          <reference field="0" count="1">
            <x v="67"/>
          </reference>
          <reference field="1" count="1" selected="0">
            <x v="69"/>
          </reference>
          <reference field="7" count="1" selected="0">
            <x v="7"/>
          </reference>
        </references>
      </pivotArea>
    </format>
    <format dxfId="228">
      <pivotArea dataOnly="0" labelOnly="1" outline="0" fieldPosition="0">
        <references count="3">
          <reference field="0" count="1">
            <x v="65"/>
          </reference>
          <reference field="1" count="1" selected="0">
            <x v="45"/>
          </reference>
          <reference field="7" count="1" selected="0">
            <x v="8"/>
          </reference>
        </references>
      </pivotArea>
    </format>
    <format dxfId="227">
      <pivotArea dataOnly="0" labelOnly="1" outline="0" fieldPosition="0">
        <references count="3">
          <reference field="0" count="1">
            <x v="58"/>
          </reference>
          <reference field="1" count="1" selected="0">
            <x v="70"/>
          </reference>
          <reference field="7" count="1" selected="0">
            <x v="8"/>
          </reference>
        </references>
      </pivotArea>
    </format>
    <format dxfId="226">
      <pivotArea dataOnly="0" labelOnly="1" outline="0" fieldPosition="0">
        <references count="3">
          <reference field="0" count="1">
            <x v="66"/>
          </reference>
          <reference field="1" count="1" selected="0">
            <x v="78"/>
          </reference>
          <reference field="7" count="1" selected="0">
            <x v="8"/>
          </reference>
        </references>
      </pivotArea>
    </format>
    <format dxfId="225">
      <pivotArea dataOnly="0" labelOnly="1" outline="0" axis="axisValues" fieldPosition="0"/>
    </format>
    <format dxfId="224">
      <pivotArea dataOnly="0" labelOnly="1" outline="0" axis="axisValues" fieldPosition="0"/>
    </format>
    <format dxfId="223">
      <pivotArea type="all" dataOnly="0" outline="0" fieldPosition="0"/>
    </format>
    <format dxfId="222">
      <pivotArea dataOnly="0" labelOnly="1" outline="0" fieldPosition="0">
        <references count="1">
          <reference field="7" count="0"/>
        </references>
      </pivotArea>
    </format>
    <format dxfId="221">
      <pivotArea dataOnly="0" labelOnly="1" outline="0" fieldPosition="0">
        <references count="1">
          <reference field="7" count="0"/>
        </references>
      </pivotArea>
    </format>
    <format dxfId="220">
      <pivotArea type="all" dataOnly="0" outline="0" fieldPosition="0"/>
    </format>
    <format dxfId="219">
      <pivotArea outline="0" collapsedLevelsAreSubtotals="1" fieldPosition="0"/>
    </format>
    <format dxfId="218">
      <pivotArea dataOnly="0" labelOnly="1" outline="0" fieldPosition="0">
        <references count="1">
          <reference field="7" count="0"/>
        </references>
      </pivotArea>
    </format>
    <format dxfId="217">
      <pivotArea dataOnly="0" labelOnly="1" outline="0" fieldPosition="0">
        <references count="2">
          <reference field="1" count="8">
            <x v="1"/>
            <x v="10"/>
            <x v="27"/>
            <x v="28"/>
            <x v="29"/>
            <x v="33"/>
            <x v="41"/>
            <x v="42"/>
          </reference>
          <reference field="7" count="1" selected="0">
            <x v="0"/>
          </reference>
        </references>
      </pivotArea>
    </format>
    <format dxfId="216">
      <pivotArea dataOnly="0" labelOnly="1" outline="0" fieldPosition="0">
        <references count="2">
          <reference field="1" count="6">
            <x v="5"/>
            <x v="7"/>
            <x v="31"/>
            <x v="34"/>
            <x v="35"/>
            <x v="80"/>
          </reference>
          <reference field="7" count="1" selected="0">
            <x v="1"/>
          </reference>
        </references>
      </pivotArea>
    </format>
    <format dxfId="215">
      <pivotArea dataOnly="0" labelOnly="1" outline="0" fieldPosition="0">
        <references count="2">
          <reference field="1" count="5">
            <x v="21"/>
            <x v="30"/>
            <x v="40"/>
            <x v="71"/>
            <x v="76"/>
          </reference>
          <reference field="7" count="1" selected="0">
            <x v="2"/>
          </reference>
        </references>
      </pivotArea>
    </format>
    <format dxfId="214">
      <pivotArea dataOnly="0" labelOnly="1" outline="0" fieldPosition="0">
        <references count="2">
          <reference field="1" count="12">
            <x v="0"/>
            <x v="6"/>
            <x v="20"/>
            <x v="25"/>
            <x v="26"/>
            <x v="32"/>
            <x v="44"/>
            <x v="72"/>
            <x v="73"/>
            <x v="74"/>
            <x v="75"/>
            <x v="79"/>
          </reference>
          <reference field="7" count="1" selected="0">
            <x v="3"/>
          </reference>
        </references>
      </pivotArea>
    </format>
    <format dxfId="213">
      <pivotArea dataOnly="0" labelOnly="1" outline="0" fieldPosition="0">
        <references count="2">
          <reference field="1" count="7">
            <x v="11"/>
            <x v="12"/>
            <x v="36"/>
            <x v="37"/>
            <x v="38"/>
            <x v="39"/>
            <x v="81"/>
          </reference>
          <reference field="7" count="1" selected="0">
            <x v="4"/>
          </reference>
        </references>
      </pivotArea>
    </format>
    <format dxfId="212">
      <pivotArea dataOnly="0" labelOnly="1" outline="0" fieldPosition="0">
        <references count="2">
          <reference field="1" count="7">
            <x v="4"/>
            <x v="8"/>
            <x v="9"/>
            <x v="22"/>
            <x v="43"/>
            <x v="77"/>
            <x v="82"/>
          </reference>
          <reference field="7" count="1" selected="0">
            <x v="5"/>
          </reference>
        </references>
      </pivotArea>
    </format>
    <format dxfId="211">
      <pivotArea dataOnly="0" labelOnly="1" outline="0" fieldPosition="0">
        <references count="2">
          <reference field="1" count="26">
            <x v="23"/>
            <x v="46"/>
            <x v="47"/>
            <x v="48"/>
            <x v="49"/>
            <x v="50"/>
            <x v="51"/>
            <x v="52"/>
            <x v="53"/>
            <x v="54"/>
            <x v="55"/>
            <x v="56"/>
            <x v="57"/>
            <x v="58"/>
            <x v="59"/>
            <x v="60"/>
            <x v="61"/>
            <x v="62"/>
            <x v="63"/>
            <x v="64"/>
            <x v="65"/>
            <x v="66"/>
            <x v="67"/>
            <x v="68"/>
            <x v="83"/>
            <x v="84"/>
          </reference>
          <reference field="7" count="1" selected="0">
            <x v="6"/>
          </reference>
        </references>
      </pivotArea>
    </format>
    <format dxfId="210">
      <pivotArea dataOnly="0" labelOnly="1" outline="0" fieldPosition="0">
        <references count="2">
          <reference field="1" count="11">
            <x v="2"/>
            <x v="3"/>
            <x v="13"/>
            <x v="14"/>
            <x v="15"/>
            <x v="16"/>
            <x v="17"/>
            <x v="18"/>
            <x v="19"/>
            <x v="24"/>
            <x v="69"/>
          </reference>
          <reference field="7" count="1" selected="0">
            <x v="7"/>
          </reference>
        </references>
      </pivotArea>
    </format>
    <format dxfId="209">
      <pivotArea dataOnly="0" labelOnly="1" outline="0" fieldPosition="0">
        <references count="2">
          <reference field="1" count="3">
            <x v="45"/>
            <x v="70"/>
            <x v="78"/>
          </reference>
          <reference field="7" count="1" selected="0">
            <x v="8"/>
          </reference>
        </references>
      </pivotArea>
    </format>
    <format dxfId="208">
      <pivotArea dataOnly="0" labelOnly="1" outline="0" fieldPosition="0">
        <references count="3">
          <reference field="0" count="1">
            <x v="61"/>
          </reference>
          <reference field="1" count="1" selected="0">
            <x v="1"/>
          </reference>
          <reference field="7" count="1" selected="0">
            <x v="0"/>
          </reference>
        </references>
      </pivotArea>
    </format>
    <format dxfId="207">
      <pivotArea dataOnly="0" labelOnly="1" outline="0" fieldPosition="0">
        <references count="3">
          <reference field="0" count="1">
            <x v="68"/>
          </reference>
          <reference field="1" count="1" selected="0">
            <x v="10"/>
          </reference>
          <reference field="7" count="1" selected="0">
            <x v="0"/>
          </reference>
        </references>
      </pivotArea>
    </format>
    <format dxfId="206">
      <pivotArea dataOnly="0" labelOnly="1" outline="0" fieldPosition="0">
        <references count="3">
          <reference field="0" count="1">
            <x v="38"/>
          </reference>
          <reference field="1" count="1" selected="0">
            <x v="27"/>
          </reference>
          <reference field="7" count="1" selected="0">
            <x v="0"/>
          </reference>
        </references>
      </pivotArea>
    </format>
    <format dxfId="205">
      <pivotArea dataOnly="0" labelOnly="1" outline="0" fieldPosition="0">
        <references count="3">
          <reference field="0" count="1">
            <x v="39"/>
          </reference>
          <reference field="1" count="1" selected="0">
            <x v="28"/>
          </reference>
          <reference field="7" count="1" selected="0">
            <x v="0"/>
          </reference>
        </references>
      </pivotArea>
    </format>
    <format dxfId="204">
      <pivotArea dataOnly="0" labelOnly="1" outline="0" fieldPosition="0">
        <references count="3">
          <reference field="0" count="1">
            <x v="37"/>
          </reference>
          <reference field="1" count="1" selected="0">
            <x v="29"/>
          </reference>
          <reference field="7" count="1" selected="0">
            <x v="0"/>
          </reference>
        </references>
      </pivotArea>
    </format>
    <format dxfId="203">
      <pivotArea dataOnly="0" labelOnly="1" outline="0" fieldPosition="0">
        <references count="3">
          <reference field="0" count="1">
            <x v="16"/>
          </reference>
          <reference field="1" count="1" selected="0">
            <x v="33"/>
          </reference>
          <reference field="7" count="1" selected="0">
            <x v="0"/>
          </reference>
        </references>
      </pivotArea>
    </format>
    <format dxfId="202">
      <pivotArea dataOnly="0" labelOnly="1" outline="0" fieldPosition="0">
        <references count="3">
          <reference field="0" count="1">
            <x v="54"/>
          </reference>
          <reference field="1" count="1" selected="0">
            <x v="41"/>
          </reference>
          <reference field="7" count="1" selected="0">
            <x v="0"/>
          </reference>
        </references>
      </pivotArea>
    </format>
    <format dxfId="201">
      <pivotArea dataOnly="0" labelOnly="1" outline="0" fieldPosition="0">
        <references count="3">
          <reference field="0" count="1">
            <x v="64"/>
          </reference>
          <reference field="1" count="1" selected="0">
            <x v="42"/>
          </reference>
          <reference field="7" count="1" selected="0">
            <x v="0"/>
          </reference>
        </references>
      </pivotArea>
    </format>
    <format dxfId="200">
      <pivotArea dataOnly="0" labelOnly="1" outline="0" fieldPosition="0">
        <references count="3">
          <reference field="0" count="1">
            <x v="43"/>
          </reference>
          <reference field="1" count="1" selected="0">
            <x v="5"/>
          </reference>
          <reference field="7" count="1" selected="0">
            <x v="1"/>
          </reference>
        </references>
      </pivotArea>
    </format>
    <format dxfId="199">
      <pivotArea dataOnly="0" labelOnly="1" outline="0" fieldPosition="0">
        <references count="3">
          <reference field="0" count="1">
            <x v="22"/>
          </reference>
          <reference field="1" count="1" selected="0">
            <x v="7"/>
          </reference>
          <reference field="7" count="1" selected="0">
            <x v="1"/>
          </reference>
        </references>
      </pivotArea>
    </format>
    <format dxfId="198">
      <pivotArea dataOnly="0" labelOnly="1" outline="0" fieldPosition="0">
        <references count="3">
          <reference field="0" count="1">
            <x v="28"/>
          </reference>
          <reference field="1" count="1" selected="0">
            <x v="31"/>
          </reference>
          <reference field="7" count="1" selected="0">
            <x v="1"/>
          </reference>
        </references>
      </pivotArea>
    </format>
    <format dxfId="197">
      <pivotArea dataOnly="0" labelOnly="1" outline="0" fieldPosition="0">
        <references count="3">
          <reference field="0" count="1">
            <x v="24"/>
          </reference>
          <reference field="1" count="1" selected="0">
            <x v="34"/>
          </reference>
          <reference field="7" count="1" selected="0">
            <x v="1"/>
          </reference>
        </references>
      </pivotArea>
    </format>
    <format dxfId="196">
      <pivotArea dataOnly="0" labelOnly="1" outline="0" fieldPosition="0">
        <references count="3">
          <reference field="0" count="1">
            <x v="23"/>
          </reference>
          <reference field="1" count="1" selected="0">
            <x v="35"/>
          </reference>
          <reference field="7" count="1" selected="0">
            <x v="1"/>
          </reference>
        </references>
      </pivotArea>
    </format>
    <format dxfId="195">
      <pivotArea dataOnly="0" labelOnly="1" outline="0" fieldPosition="0">
        <references count="3">
          <reference field="0" count="1">
            <x v="62"/>
          </reference>
          <reference field="1" count="1" selected="0">
            <x v="80"/>
          </reference>
          <reference field="7" count="1" selected="0">
            <x v="1"/>
          </reference>
        </references>
      </pivotArea>
    </format>
    <format dxfId="194">
      <pivotArea dataOnly="0" labelOnly="1" outline="0" fieldPosition="0">
        <references count="3">
          <reference field="0" count="1">
            <x v="27"/>
          </reference>
          <reference field="1" count="1" selected="0">
            <x v="30"/>
          </reference>
          <reference field="7" count="1" selected="0">
            <x v="2"/>
          </reference>
        </references>
      </pivotArea>
    </format>
    <format dxfId="193">
      <pivotArea dataOnly="0" labelOnly="1" outline="0" fieldPosition="0">
        <references count="3">
          <reference field="0" count="1">
            <x v="84"/>
          </reference>
          <reference field="1" count="1" selected="0">
            <x v="40"/>
          </reference>
          <reference field="7" count="1" selected="0">
            <x v="2"/>
          </reference>
        </references>
      </pivotArea>
    </format>
    <format dxfId="192">
      <pivotArea dataOnly="0" labelOnly="1" outline="0" fieldPosition="0">
        <references count="3">
          <reference field="0" count="1">
            <x v="50"/>
          </reference>
          <reference field="1" count="1" selected="0">
            <x v="71"/>
          </reference>
          <reference field="7" count="1" selected="0">
            <x v="2"/>
          </reference>
        </references>
      </pivotArea>
    </format>
    <format dxfId="191">
      <pivotArea dataOnly="0" labelOnly="1" outline="0" fieldPosition="0">
        <references count="3">
          <reference field="0" count="1">
            <x v="14"/>
          </reference>
          <reference field="1" count="1" selected="0">
            <x v="76"/>
          </reference>
          <reference field="7" count="1" selected="0">
            <x v="2"/>
          </reference>
        </references>
      </pivotArea>
    </format>
    <format dxfId="190">
      <pivotArea dataOnly="0" labelOnly="1" outline="0" fieldPosition="0">
        <references count="3">
          <reference field="0" count="1">
            <x v="44"/>
          </reference>
          <reference field="1" count="1" selected="0">
            <x v="0"/>
          </reference>
          <reference field="7" count="1" selected="0">
            <x v="3"/>
          </reference>
        </references>
      </pivotArea>
    </format>
    <format dxfId="189">
      <pivotArea dataOnly="0" labelOnly="1" outline="0" fieldPosition="0">
        <references count="3">
          <reference field="0" count="1">
            <x v="29"/>
          </reference>
          <reference field="1" count="1" selected="0">
            <x v="6"/>
          </reference>
          <reference field="7" count="1" selected="0">
            <x v="3"/>
          </reference>
        </references>
      </pivotArea>
    </format>
    <format dxfId="188">
      <pivotArea dataOnly="0" labelOnly="1" outline="0" fieldPosition="0">
        <references count="3">
          <reference field="0" count="1">
            <x v="33"/>
          </reference>
          <reference field="1" count="1" selected="0">
            <x v="20"/>
          </reference>
          <reference field="7" count="1" selected="0">
            <x v="3"/>
          </reference>
        </references>
      </pivotArea>
    </format>
    <format dxfId="187">
      <pivotArea dataOnly="0" labelOnly="1" outline="0" fieldPosition="0">
        <references count="3">
          <reference field="0" count="1">
            <x v="35"/>
          </reference>
          <reference field="1" count="1" selected="0">
            <x v="25"/>
          </reference>
          <reference field="7" count="1" selected="0">
            <x v="3"/>
          </reference>
        </references>
      </pivotArea>
    </format>
    <format dxfId="186">
      <pivotArea dataOnly="0" labelOnly="1" outline="0" fieldPosition="0">
        <references count="3">
          <reference field="0" count="1">
            <x v="36"/>
          </reference>
          <reference field="1" count="1" selected="0">
            <x v="26"/>
          </reference>
          <reference field="7" count="1" selected="0">
            <x v="3"/>
          </reference>
        </references>
      </pivotArea>
    </format>
    <format dxfId="185">
      <pivotArea dataOnly="0" labelOnly="1" outline="0" fieldPosition="0">
        <references count="3">
          <reference field="0" count="1">
            <x v="57"/>
          </reference>
          <reference field="1" count="1" selected="0">
            <x v="32"/>
          </reference>
          <reference field="7" count="1" selected="0">
            <x v="3"/>
          </reference>
        </references>
      </pivotArea>
    </format>
    <format dxfId="184">
      <pivotArea dataOnly="0" labelOnly="1" outline="0" fieldPosition="0">
        <references count="3">
          <reference field="0" count="1">
            <x v="21"/>
          </reference>
          <reference field="1" count="1" selected="0">
            <x v="44"/>
          </reference>
          <reference field="7" count="1" selected="0">
            <x v="3"/>
          </reference>
        </references>
      </pivotArea>
    </format>
    <format dxfId="183">
      <pivotArea dataOnly="0" labelOnly="1" outline="0" fieldPosition="0">
        <references count="3">
          <reference field="0" count="1">
            <x v="32"/>
          </reference>
          <reference field="1" count="1" selected="0">
            <x v="72"/>
          </reference>
          <reference field="7" count="1" selected="0">
            <x v="3"/>
          </reference>
        </references>
      </pivotArea>
    </format>
    <format dxfId="182">
      <pivotArea dataOnly="0" labelOnly="1" outline="0" fieldPosition="0">
        <references count="3">
          <reference field="0" count="1">
            <x v="30"/>
          </reference>
          <reference field="1" count="1" selected="0">
            <x v="73"/>
          </reference>
          <reference field="7" count="1" selected="0">
            <x v="3"/>
          </reference>
        </references>
      </pivotArea>
    </format>
    <format dxfId="181">
      <pivotArea dataOnly="0" labelOnly="1" outline="0" fieldPosition="0">
        <references count="3">
          <reference field="0" count="1">
            <x v="31"/>
          </reference>
          <reference field="1" count="1" selected="0">
            <x v="74"/>
          </reference>
          <reference field="7" count="1" selected="0">
            <x v="3"/>
          </reference>
        </references>
      </pivotArea>
    </format>
    <format dxfId="180">
      <pivotArea dataOnly="0" labelOnly="1" outline="0" fieldPosition="0">
        <references count="3">
          <reference field="0" count="1">
            <x v="34"/>
          </reference>
          <reference field="1" count="1" selected="0">
            <x v="75"/>
          </reference>
          <reference field="7" count="1" selected="0">
            <x v="3"/>
          </reference>
        </references>
      </pivotArea>
    </format>
    <format dxfId="179">
      <pivotArea dataOnly="0" labelOnly="1" outline="0" fieldPosition="0">
        <references count="3">
          <reference field="0" count="1">
            <x v="60"/>
          </reference>
          <reference field="1" count="1" selected="0">
            <x v="79"/>
          </reference>
          <reference field="7" count="1" selected="0">
            <x v="3"/>
          </reference>
        </references>
      </pivotArea>
    </format>
    <format dxfId="178">
      <pivotArea dataOnly="0" labelOnly="1" outline="0" fieldPosition="0">
        <references count="3">
          <reference field="0" count="1">
            <x v="49"/>
          </reference>
          <reference field="1" count="1" selected="0">
            <x v="11"/>
          </reference>
          <reference field="7" count="1" selected="0">
            <x v="4"/>
          </reference>
        </references>
      </pivotArea>
    </format>
    <format dxfId="177">
      <pivotArea dataOnly="0" labelOnly="1" outline="0" fieldPosition="0">
        <references count="3">
          <reference field="0" count="1">
            <x v="51"/>
          </reference>
          <reference field="1" count="1" selected="0">
            <x v="12"/>
          </reference>
          <reference field="7" count="1" selected="0">
            <x v="4"/>
          </reference>
        </references>
      </pivotArea>
    </format>
    <format dxfId="176">
      <pivotArea dataOnly="0" labelOnly="1" outline="0" fieldPosition="0">
        <references count="3">
          <reference field="0" count="1">
            <x v="83"/>
          </reference>
          <reference field="1" count="1" selected="0">
            <x v="36"/>
          </reference>
          <reference field="7" count="1" selected="0">
            <x v="4"/>
          </reference>
        </references>
      </pivotArea>
    </format>
    <format dxfId="175">
      <pivotArea dataOnly="0" labelOnly="1" outline="0" fieldPosition="0">
        <references count="3">
          <reference field="0" count="1">
            <x v="46"/>
          </reference>
          <reference field="1" count="1" selected="0">
            <x v="37"/>
          </reference>
          <reference field="7" count="1" selected="0">
            <x v="4"/>
          </reference>
        </references>
      </pivotArea>
    </format>
    <format dxfId="174">
      <pivotArea dataOnly="0" labelOnly="1" outline="0" fieldPosition="0">
        <references count="3">
          <reference field="0" count="1">
            <x v="45"/>
          </reference>
          <reference field="1" count="1" selected="0">
            <x v="38"/>
          </reference>
          <reference field="7" count="1" selected="0">
            <x v="4"/>
          </reference>
        </references>
      </pivotArea>
    </format>
    <format dxfId="173">
      <pivotArea dataOnly="0" labelOnly="1" outline="0" fieldPosition="0">
        <references count="3">
          <reference field="0" count="1">
            <x v="47"/>
          </reference>
          <reference field="1" count="1" selected="0">
            <x v="39"/>
          </reference>
          <reference field="7" count="1" selected="0">
            <x v="4"/>
          </reference>
        </references>
      </pivotArea>
    </format>
    <format dxfId="172">
      <pivotArea dataOnly="0" labelOnly="1" outline="0" fieldPosition="0">
        <references count="3">
          <reference field="0" count="1">
            <x v="48"/>
          </reference>
          <reference field="1" count="1" selected="0">
            <x v="81"/>
          </reference>
          <reference field="7" count="1" selected="0">
            <x v="4"/>
          </reference>
        </references>
      </pivotArea>
    </format>
    <format dxfId="171">
      <pivotArea dataOnly="0" labelOnly="1" outline="0" fieldPosition="0">
        <references count="3">
          <reference field="0" count="1">
            <x v="63"/>
          </reference>
          <reference field="1" count="1" selected="0">
            <x v="8"/>
          </reference>
          <reference field="7" count="1" selected="0">
            <x v="5"/>
          </reference>
        </references>
      </pivotArea>
    </format>
    <format dxfId="170">
      <pivotArea dataOnly="0" labelOnly="1" outline="0" fieldPosition="0">
        <references count="3">
          <reference field="0" count="1">
            <x v="41"/>
          </reference>
          <reference field="1" count="1" selected="0">
            <x v="9"/>
          </reference>
          <reference field="7" count="1" selected="0">
            <x v="5"/>
          </reference>
        </references>
      </pivotArea>
    </format>
    <format dxfId="169">
      <pivotArea dataOnly="0" labelOnly="1" outline="0" fieldPosition="0">
        <references count="3">
          <reference field="0" count="1">
            <x v="53"/>
          </reference>
          <reference field="1" count="1" selected="0">
            <x v="22"/>
          </reference>
          <reference field="7" count="1" selected="0">
            <x v="5"/>
          </reference>
        </references>
      </pivotArea>
    </format>
    <format dxfId="168">
      <pivotArea dataOnly="0" labelOnly="1" outline="0" fieldPosition="0">
        <references count="3">
          <reference field="0" count="1">
            <x v="55"/>
          </reference>
          <reference field="1" count="1" selected="0">
            <x v="43"/>
          </reference>
          <reference field="7" count="1" selected="0">
            <x v="5"/>
          </reference>
        </references>
      </pivotArea>
    </format>
    <format dxfId="167">
      <pivotArea dataOnly="0" labelOnly="1" outline="0" fieldPosition="0">
        <references count="3">
          <reference field="0" count="1">
            <x v="26"/>
          </reference>
          <reference field="1" count="1" selected="0">
            <x v="82"/>
          </reference>
          <reference field="7" count="1" selected="0">
            <x v="5"/>
          </reference>
        </references>
      </pivotArea>
    </format>
    <format dxfId="166">
      <pivotArea dataOnly="0" labelOnly="1" outline="0" fieldPosition="0">
        <references count="3">
          <reference field="0" count="1">
            <x v="86"/>
          </reference>
          <reference field="1" count="1" selected="0">
            <x v="46"/>
          </reference>
          <reference field="7" count="1" selected="0">
            <x v="6"/>
          </reference>
        </references>
      </pivotArea>
    </format>
    <format dxfId="165">
      <pivotArea dataOnly="0" labelOnly="1" outline="0" fieldPosition="0">
        <references count="3">
          <reference field="0" count="1">
            <x v="88"/>
          </reference>
          <reference field="1" count="1" selected="0">
            <x v="47"/>
          </reference>
          <reference field="7" count="1" selected="0">
            <x v="6"/>
          </reference>
        </references>
      </pivotArea>
    </format>
    <format dxfId="164">
      <pivotArea dataOnly="0" labelOnly="1" outline="0" fieldPosition="0">
        <references count="3">
          <reference field="0" count="1">
            <x v="0"/>
          </reference>
          <reference field="1" count="1" selected="0">
            <x v="48"/>
          </reference>
          <reference field="7" count="1" selected="0">
            <x v="6"/>
          </reference>
        </references>
      </pivotArea>
    </format>
    <format dxfId="163">
      <pivotArea dataOnly="0" labelOnly="1" outline="0" fieldPosition="0">
        <references count="3">
          <reference field="0" count="1">
            <x v="10"/>
          </reference>
          <reference field="1" count="1" selected="0">
            <x v="49"/>
          </reference>
          <reference field="7" count="1" selected="0">
            <x v="6"/>
          </reference>
        </references>
      </pivotArea>
    </format>
    <format dxfId="162">
      <pivotArea dataOnly="0" labelOnly="1" outline="0" fieldPosition="0">
        <references count="3">
          <reference field="0" count="1">
            <x v="90"/>
          </reference>
          <reference field="1" count="1" selected="0">
            <x v="50"/>
          </reference>
          <reference field="7" count="1" selected="0">
            <x v="6"/>
          </reference>
        </references>
      </pivotArea>
    </format>
    <format dxfId="161">
      <pivotArea dataOnly="0" labelOnly="1" outline="0" fieldPosition="0">
        <references count="3">
          <reference field="0" count="1">
            <x v="12"/>
          </reference>
          <reference field="1" count="1" selected="0">
            <x v="51"/>
          </reference>
          <reference field="7" count="1" selected="0">
            <x v="6"/>
          </reference>
        </references>
      </pivotArea>
    </format>
    <format dxfId="160">
      <pivotArea dataOnly="0" labelOnly="1" outline="0" fieldPosition="0">
        <references count="3">
          <reference field="0" count="1">
            <x v="13"/>
          </reference>
          <reference field="1" count="1" selected="0">
            <x v="52"/>
          </reference>
          <reference field="7" count="1" selected="0">
            <x v="6"/>
          </reference>
        </references>
      </pivotArea>
    </format>
    <format dxfId="159">
      <pivotArea dataOnly="0" labelOnly="1" outline="0" fieldPosition="0">
        <references count="3">
          <reference field="0" count="1">
            <x v="59"/>
          </reference>
          <reference field="1" count="1" selected="0">
            <x v="53"/>
          </reference>
          <reference field="7" count="1" selected="0">
            <x v="6"/>
          </reference>
        </references>
      </pivotArea>
    </format>
    <format dxfId="158">
      <pivotArea dataOnly="0" labelOnly="1" outline="0" fieldPosition="0">
        <references count="3">
          <reference field="0" count="1">
            <x v="3"/>
          </reference>
          <reference field="1" count="1" selected="0">
            <x v="54"/>
          </reference>
          <reference field="7" count="1" selected="0">
            <x v="6"/>
          </reference>
        </references>
      </pivotArea>
    </format>
    <format dxfId="157">
      <pivotArea dataOnly="0" labelOnly="1" outline="0" fieldPosition="0">
        <references count="3">
          <reference field="0" count="1">
            <x v="2"/>
          </reference>
          <reference field="1" count="1" selected="0">
            <x v="55"/>
          </reference>
          <reference field="7" count="1" selected="0">
            <x v="6"/>
          </reference>
        </references>
      </pivotArea>
    </format>
    <format dxfId="156">
      <pivotArea dataOnly="0" labelOnly="1" outline="0" fieldPosition="0">
        <references count="3">
          <reference field="0" count="1">
            <x v="4"/>
          </reference>
          <reference field="1" count="1" selected="0">
            <x v="56"/>
          </reference>
          <reference field="7" count="1" selected="0">
            <x v="6"/>
          </reference>
        </references>
      </pivotArea>
    </format>
    <format dxfId="155">
      <pivotArea dataOnly="0" labelOnly="1" outline="0" fieldPosition="0">
        <references count="3">
          <reference field="0" count="1">
            <x v="8"/>
          </reference>
          <reference field="1" count="1" selected="0">
            <x v="57"/>
          </reference>
          <reference field="7" count="1" selected="0">
            <x v="6"/>
          </reference>
        </references>
      </pivotArea>
    </format>
    <format dxfId="154">
      <pivotArea dataOnly="0" labelOnly="1" outline="0" fieldPosition="0">
        <references count="3">
          <reference field="0" count="1">
            <x v="87"/>
          </reference>
          <reference field="1" count="1" selected="0">
            <x v="58"/>
          </reference>
          <reference field="7" count="1" selected="0">
            <x v="6"/>
          </reference>
        </references>
      </pivotArea>
    </format>
    <format dxfId="153">
      <pivotArea dataOnly="0" labelOnly="1" outline="0" fieldPosition="0">
        <references count="3">
          <reference field="0" count="1">
            <x v="1"/>
          </reference>
          <reference field="1" count="1" selected="0">
            <x v="59"/>
          </reference>
          <reference field="7" count="1" selected="0">
            <x v="6"/>
          </reference>
        </references>
      </pivotArea>
    </format>
    <format dxfId="152">
      <pivotArea dataOnly="0" labelOnly="1" outline="0" fieldPosition="0">
        <references count="3">
          <reference field="0" count="1">
            <x v="15"/>
          </reference>
          <reference field="1" count="1" selected="0">
            <x v="60"/>
          </reference>
          <reference field="7" count="1" selected="0">
            <x v="6"/>
          </reference>
        </references>
      </pivotArea>
    </format>
    <format dxfId="151">
      <pivotArea dataOnly="0" labelOnly="1" outline="0" fieldPosition="0">
        <references count="3">
          <reference field="0" count="1">
            <x v="52"/>
          </reference>
          <reference field="1" count="1" selected="0">
            <x v="61"/>
          </reference>
          <reference field="7" count="1" selected="0">
            <x v="6"/>
          </reference>
        </references>
      </pivotArea>
    </format>
    <format dxfId="150">
      <pivotArea dataOnly="0" labelOnly="1" outline="0" fieldPosition="0">
        <references count="3">
          <reference field="0" count="1">
            <x v="19"/>
          </reference>
          <reference field="1" count="1" selected="0">
            <x v="62"/>
          </reference>
          <reference field="7" count="1" selected="0">
            <x v="6"/>
          </reference>
        </references>
      </pivotArea>
    </format>
    <format dxfId="149">
      <pivotArea dataOnly="0" labelOnly="1" outline="0" fieldPosition="0">
        <references count="3">
          <reference field="0" count="1">
            <x v="18"/>
          </reference>
          <reference field="1" count="1" selected="0">
            <x v="63"/>
          </reference>
          <reference field="7" count="1" selected="0">
            <x v="6"/>
          </reference>
        </references>
      </pivotArea>
    </format>
    <format dxfId="148">
      <pivotArea dataOnly="0" labelOnly="1" outline="0" fieldPosition="0">
        <references count="3">
          <reference field="0" count="1">
            <x v="17"/>
          </reference>
          <reference field="1" count="1" selected="0">
            <x v="64"/>
          </reference>
          <reference field="7" count="1" selected="0">
            <x v="6"/>
          </reference>
        </references>
      </pivotArea>
    </format>
    <format dxfId="147">
      <pivotArea dataOnly="0" labelOnly="1" outline="0" fieldPosition="0">
        <references count="3">
          <reference field="0" count="1">
            <x v="20"/>
          </reference>
          <reference field="1" count="1" selected="0">
            <x v="65"/>
          </reference>
          <reference field="7" count="1" selected="0">
            <x v="6"/>
          </reference>
        </references>
      </pivotArea>
    </format>
    <format dxfId="146">
      <pivotArea dataOnly="0" labelOnly="1" outline="0" fieldPosition="0">
        <references count="3">
          <reference field="0" count="1">
            <x v="89"/>
          </reference>
          <reference field="1" count="1" selected="0">
            <x v="66"/>
          </reference>
          <reference field="7" count="1" selected="0">
            <x v="6"/>
          </reference>
        </references>
      </pivotArea>
    </format>
    <format dxfId="145">
      <pivotArea dataOnly="0" labelOnly="1" outline="0" fieldPosition="0">
        <references count="3">
          <reference field="0" count="1">
            <x v="5"/>
          </reference>
          <reference field="1" count="1" selected="0">
            <x v="67"/>
          </reference>
          <reference field="7" count="1" selected="0">
            <x v="6"/>
          </reference>
        </references>
      </pivotArea>
    </format>
    <format dxfId="144">
      <pivotArea dataOnly="0" labelOnly="1" outline="0" fieldPosition="0">
        <references count="3">
          <reference field="0" count="1">
            <x v="85"/>
          </reference>
          <reference field="1" count="1" selected="0">
            <x v="68"/>
          </reference>
          <reference field="7" count="1" selected="0">
            <x v="6"/>
          </reference>
        </references>
      </pivotArea>
    </format>
    <format dxfId="143">
      <pivotArea dataOnly="0" labelOnly="1" outline="0" fieldPosition="0">
        <references count="3">
          <reference field="0" count="1">
            <x v="56"/>
          </reference>
          <reference field="1" count="1" selected="0">
            <x v="2"/>
          </reference>
          <reference field="7" count="1" selected="0">
            <x v="7"/>
          </reference>
        </references>
      </pivotArea>
    </format>
    <format dxfId="142">
      <pivotArea dataOnly="0" labelOnly="1" outline="0" fieldPosition="0">
        <references count="3">
          <reference field="0" count="1">
            <x v="72"/>
          </reference>
          <reference field="1" count="1" selected="0">
            <x v="13"/>
          </reference>
          <reference field="7" count="1" selected="0">
            <x v="7"/>
          </reference>
        </references>
      </pivotArea>
    </format>
    <format dxfId="141">
      <pivotArea dataOnly="0" labelOnly="1" outline="0" fieldPosition="0">
        <references count="3">
          <reference field="0" count="1">
            <x v="73"/>
          </reference>
          <reference field="1" count="1" selected="0">
            <x v="14"/>
          </reference>
          <reference field="7" count="1" selected="0">
            <x v="7"/>
          </reference>
        </references>
      </pivotArea>
    </format>
    <format dxfId="140">
      <pivotArea dataOnly="0" labelOnly="1" outline="0" fieldPosition="0">
        <references count="3">
          <reference field="0" count="1">
            <x v="75"/>
          </reference>
          <reference field="1" count="1" selected="0">
            <x v="15"/>
          </reference>
          <reference field="7" count="1" selected="0">
            <x v="7"/>
          </reference>
        </references>
      </pivotArea>
    </format>
    <format dxfId="139">
      <pivotArea dataOnly="0" labelOnly="1" outline="0" fieldPosition="0">
        <references count="3">
          <reference field="0" count="1">
            <x v="70"/>
          </reference>
          <reference field="1" count="1" selected="0">
            <x v="16"/>
          </reference>
          <reference field="7" count="1" selected="0">
            <x v="7"/>
          </reference>
        </references>
      </pivotArea>
    </format>
    <format dxfId="138">
      <pivotArea dataOnly="0" labelOnly="1" outline="0" fieldPosition="0">
        <references count="3">
          <reference field="0" count="1">
            <x v="77"/>
          </reference>
          <reference field="1" count="1" selected="0">
            <x v="17"/>
          </reference>
          <reference field="7" count="1" selected="0">
            <x v="7"/>
          </reference>
        </references>
      </pivotArea>
    </format>
    <format dxfId="137">
      <pivotArea dataOnly="0" labelOnly="1" outline="0" fieldPosition="0">
        <references count="3">
          <reference field="0" count="1">
            <x v="79"/>
          </reference>
          <reference field="1" count="1" selected="0">
            <x v="18"/>
          </reference>
          <reference field="7" count="1" selected="0">
            <x v="7"/>
          </reference>
        </references>
      </pivotArea>
    </format>
    <format dxfId="136">
      <pivotArea dataOnly="0" labelOnly="1" outline="0" fieldPosition="0">
        <references count="3">
          <reference field="0" count="1">
            <x v="80"/>
          </reference>
          <reference field="1" count="1" selected="0">
            <x v="19"/>
          </reference>
          <reference field="7" count="1" selected="0">
            <x v="7"/>
          </reference>
        </references>
      </pivotArea>
    </format>
    <format dxfId="135">
      <pivotArea dataOnly="0" labelOnly="1" outline="0" fieldPosition="0">
        <references count="3">
          <reference field="0" count="1">
            <x v="11"/>
          </reference>
          <reference field="1" count="1" selected="0">
            <x v="24"/>
          </reference>
          <reference field="7" count="1" selected="0">
            <x v="7"/>
          </reference>
        </references>
      </pivotArea>
    </format>
    <format dxfId="134">
      <pivotArea dataOnly="0" labelOnly="1" outline="0" fieldPosition="0">
        <references count="3">
          <reference field="0" count="1">
            <x v="67"/>
          </reference>
          <reference field="1" count="1" selected="0">
            <x v="69"/>
          </reference>
          <reference field="7" count="1" selected="0">
            <x v="7"/>
          </reference>
        </references>
      </pivotArea>
    </format>
    <format dxfId="133">
      <pivotArea dataOnly="0" labelOnly="1" outline="0" fieldPosition="0">
        <references count="3">
          <reference field="0" count="1">
            <x v="65"/>
          </reference>
          <reference field="1" count="1" selected="0">
            <x v="45"/>
          </reference>
          <reference field="7" count="1" selected="0">
            <x v="8"/>
          </reference>
        </references>
      </pivotArea>
    </format>
    <format dxfId="132">
      <pivotArea dataOnly="0" labelOnly="1" outline="0" fieldPosition="0">
        <references count="3">
          <reference field="0" count="1">
            <x v="58"/>
          </reference>
          <reference field="1" count="1" selected="0">
            <x v="70"/>
          </reference>
          <reference field="7" count="1" selected="0">
            <x v="8"/>
          </reference>
        </references>
      </pivotArea>
    </format>
    <format dxfId="131">
      <pivotArea dataOnly="0" labelOnly="1" outline="0" fieldPosition="0">
        <references count="3">
          <reference field="0" count="1">
            <x v="66"/>
          </reference>
          <reference field="1" count="1" selected="0">
            <x v="78"/>
          </reference>
          <reference field="7" count="1" selected="0">
            <x v="8"/>
          </reference>
        </references>
      </pivotArea>
    </format>
    <format dxfId="130">
      <pivotArea dataOnly="0" labelOnly="1" outline="0" axis="axisValues" fieldPosition="0"/>
    </format>
    <format dxfId="129">
      <pivotArea dataOnly="0" labelOnly="1" outline="0" fieldPosition="0">
        <references count="1">
          <reference field="7" count="1" sumSubtotal="1">
            <x v="0"/>
          </reference>
        </references>
      </pivotArea>
    </format>
    <format dxfId="128">
      <pivotArea dataOnly="0" labelOnly="1" outline="0" fieldPosition="0">
        <references count="1">
          <reference field="7" count="1" sumSubtotal="1">
            <x v="1"/>
          </reference>
        </references>
      </pivotArea>
    </format>
    <format dxfId="127">
      <pivotArea dataOnly="0" labelOnly="1" outline="0" fieldPosition="0">
        <references count="1">
          <reference field="7" count="1" sumSubtotal="1">
            <x v="2"/>
          </reference>
        </references>
      </pivotArea>
    </format>
    <format dxfId="126">
      <pivotArea dataOnly="0" labelOnly="1" outline="0" fieldPosition="0">
        <references count="1">
          <reference field="7" count="1" sumSubtotal="1">
            <x v="3"/>
          </reference>
        </references>
      </pivotArea>
    </format>
    <format dxfId="125">
      <pivotArea dataOnly="0" labelOnly="1" outline="0" fieldPosition="0">
        <references count="1">
          <reference field="7" count="1" sumSubtotal="1">
            <x v="4"/>
          </reference>
        </references>
      </pivotArea>
    </format>
    <format dxfId="124">
      <pivotArea dataOnly="0" labelOnly="1" outline="0" fieldPosition="0">
        <references count="1">
          <reference field="7" count="1" sumSubtotal="1">
            <x v="5"/>
          </reference>
        </references>
      </pivotArea>
    </format>
    <format dxfId="123">
      <pivotArea dataOnly="0" labelOnly="1" outline="0" fieldPosition="0">
        <references count="1">
          <reference field="7" count="1" sumSubtotal="1">
            <x v="6"/>
          </reference>
        </references>
      </pivotArea>
    </format>
    <format dxfId="122">
      <pivotArea dataOnly="0" labelOnly="1" outline="0" fieldPosition="0">
        <references count="1">
          <reference field="7" count="1" sumSubtotal="1">
            <x v="7"/>
          </reference>
        </references>
      </pivotArea>
    </format>
    <format dxfId="121">
      <pivotArea dataOnly="0" labelOnly="1" outline="0" fieldPosition="0">
        <references count="1">
          <reference field="7" count="1" sumSubtotal="1">
            <x v="8"/>
          </reference>
        </references>
      </pivotArea>
    </format>
    <format dxfId="120">
      <pivotArea dataOnly="0" labelOnly="1" outline="0" fieldPosition="0">
        <references count="3">
          <reference field="0" count="1">
            <x v="61"/>
          </reference>
          <reference field="1" count="1" selected="0">
            <x v="1"/>
          </reference>
          <reference field="7" count="1" selected="0">
            <x v="0"/>
          </reference>
        </references>
      </pivotArea>
    </format>
    <format dxfId="119">
      <pivotArea dataOnly="0" labelOnly="1" outline="0" fieldPosition="0">
        <references count="3">
          <reference field="0" count="1">
            <x v="68"/>
          </reference>
          <reference field="1" count="1" selected="0">
            <x v="10"/>
          </reference>
          <reference field="7" count="1" selected="0">
            <x v="0"/>
          </reference>
        </references>
      </pivotArea>
    </format>
    <format dxfId="118">
      <pivotArea dataOnly="0" labelOnly="1" outline="0" fieldPosition="0">
        <references count="3">
          <reference field="0" count="1">
            <x v="38"/>
          </reference>
          <reference field="1" count="1" selected="0">
            <x v="27"/>
          </reference>
          <reference field="7" count="1" selected="0">
            <x v="0"/>
          </reference>
        </references>
      </pivotArea>
    </format>
    <format dxfId="117">
      <pivotArea dataOnly="0" labelOnly="1" outline="0" fieldPosition="0">
        <references count="3">
          <reference field="0" count="1">
            <x v="39"/>
          </reference>
          <reference field="1" count="1" selected="0">
            <x v="28"/>
          </reference>
          <reference field="7" count="1" selected="0">
            <x v="0"/>
          </reference>
        </references>
      </pivotArea>
    </format>
    <format dxfId="116">
      <pivotArea dataOnly="0" labelOnly="1" outline="0" fieldPosition="0">
        <references count="3">
          <reference field="0" count="1">
            <x v="37"/>
          </reference>
          <reference field="1" count="1" selected="0">
            <x v="29"/>
          </reference>
          <reference field="7" count="1" selected="0">
            <x v="0"/>
          </reference>
        </references>
      </pivotArea>
    </format>
    <format dxfId="115">
      <pivotArea dataOnly="0" labelOnly="1" outline="0" fieldPosition="0">
        <references count="3">
          <reference field="0" count="1">
            <x v="16"/>
          </reference>
          <reference field="1" count="1" selected="0">
            <x v="33"/>
          </reference>
          <reference field="7" count="1" selected="0">
            <x v="0"/>
          </reference>
        </references>
      </pivotArea>
    </format>
    <format dxfId="114">
      <pivotArea dataOnly="0" labelOnly="1" outline="0" fieldPosition="0">
        <references count="3">
          <reference field="0" count="1">
            <x v="54"/>
          </reference>
          <reference field="1" count="1" selected="0">
            <x v="41"/>
          </reference>
          <reference field="7" count="1" selected="0">
            <x v="0"/>
          </reference>
        </references>
      </pivotArea>
    </format>
    <format dxfId="113">
      <pivotArea dataOnly="0" labelOnly="1" outline="0" fieldPosition="0">
        <references count="3">
          <reference field="0" count="1">
            <x v="64"/>
          </reference>
          <reference field="1" count="1" selected="0">
            <x v="42"/>
          </reference>
          <reference field="7" count="1" selected="0">
            <x v="0"/>
          </reference>
        </references>
      </pivotArea>
    </format>
    <format dxfId="112">
      <pivotArea dataOnly="0" labelOnly="1" outline="0" fieldPosition="0">
        <references count="3">
          <reference field="0" count="1">
            <x v="43"/>
          </reference>
          <reference field="1" count="1" selected="0">
            <x v="5"/>
          </reference>
          <reference field="7" count="1" selected="0">
            <x v="1"/>
          </reference>
        </references>
      </pivotArea>
    </format>
    <format dxfId="111">
      <pivotArea dataOnly="0" labelOnly="1" outline="0" fieldPosition="0">
        <references count="3">
          <reference field="0" count="1">
            <x v="22"/>
          </reference>
          <reference field="1" count="1" selected="0">
            <x v="7"/>
          </reference>
          <reference field="7" count="1" selected="0">
            <x v="1"/>
          </reference>
        </references>
      </pivotArea>
    </format>
    <format dxfId="110">
      <pivotArea dataOnly="0" labelOnly="1" outline="0" fieldPosition="0">
        <references count="3">
          <reference field="0" count="1">
            <x v="28"/>
          </reference>
          <reference field="1" count="1" selected="0">
            <x v="31"/>
          </reference>
          <reference field="7" count="1" selected="0">
            <x v="1"/>
          </reference>
        </references>
      </pivotArea>
    </format>
    <format dxfId="109">
      <pivotArea dataOnly="0" labelOnly="1" outline="0" fieldPosition="0">
        <references count="3">
          <reference field="0" count="1">
            <x v="24"/>
          </reference>
          <reference field="1" count="1" selected="0">
            <x v="34"/>
          </reference>
          <reference field="7" count="1" selected="0">
            <x v="1"/>
          </reference>
        </references>
      </pivotArea>
    </format>
    <format dxfId="108">
      <pivotArea dataOnly="0" labelOnly="1" outline="0" fieldPosition="0">
        <references count="3">
          <reference field="0" count="1">
            <x v="23"/>
          </reference>
          <reference field="1" count="1" selected="0">
            <x v="35"/>
          </reference>
          <reference field="7" count="1" selected="0">
            <x v="1"/>
          </reference>
        </references>
      </pivotArea>
    </format>
    <format dxfId="107">
      <pivotArea dataOnly="0" labelOnly="1" outline="0" fieldPosition="0">
        <references count="3">
          <reference field="0" count="1">
            <x v="62"/>
          </reference>
          <reference field="1" count="1" selected="0">
            <x v="80"/>
          </reference>
          <reference field="7" count="1" selected="0">
            <x v="1"/>
          </reference>
        </references>
      </pivotArea>
    </format>
    <format dxfId="106">
      <pivotArea dataOnly="0" labelOnly="1" outline="0" fieldPosition="0">
        <references count="3">
          <reference field="0" count="1">
            <x v="27"/>
          </reference>
          <reference field="1" count="1" selected="0">
            <x v="30"/>
          </reference>
          <reference field="7" count="1" selected="0">
            <x v="2"/>
          </reference>
        </references>
      </pivotArea>
    </format>
    <format dxfId="105">
      <pivotArea dataOnly="0" labelOnly="1" outline="0" fieldPosition="0">
        <references count="3">
          <reference field="0" count="1">
            <x v="84"/>
          </reference>
          <reference field="1" count="1" selected="0">
            <x v="40"/>
          </reference>
          <reference field="7" count="1" selected="0">
            <x v="2"/>
          </reference>
        </references>
      </pivotArea>
    </format>
    <format dxfId="104">
      <pivotArea dataOnly="0" labelOnly="1" outline="0" fieldPosition="0">
        <references count="3">
          <reference field="0" count="1">
            <x v="50"/>
          </reference>
          <reference field="1" count="1" selected="0">
            <x v="71"/>
          </reference>
          <reference field="7" count="1" selected="0">
            <x v="2"/>
          </reference>
        </references>
      </pivotArea>
    </format>
    <format dxfId="103">
      <pivotArea dataOnly="0" labelOnly="1" outline="0" fieldPosition="0">
        <references count="3">
          <reference field="0" count="1">
            <x v="14"/>
          </reference>
          <reference field="1" count="1" selected="0">
            <x v="76"/>
          </reference>
          <reference field="7" count="1" selected="0">
            <x v="2"/>
          </reference>
        </references>
      </pivotArea>
    </format>
    <format dxfId="102">
      <pivotArea dataOnly="0" labelOnly="1" outline="0" fieldPosition="0">
        <references count="3">
          <reference field="0" count="1">
            <x v="44"/>
          </reference>
          <reference field="1" count="1" selected="0">
            <x v="0"/>
          </reference>
          <reference field="7" count="1" selected="0">
            <x v="3"/>
          </reference>
        </references>
      </pivotArea>
    </format>
    <format dxfId="101">
      <pivotArea dataOnly="0" labelOnly="1" outline="0" fieldPosition="0">
        <references count="3">
          <reference field="0" count="1">
            <x v="29"/>
          </reference>
          <reference field="1" count="1" selected="0">
            <x v="6"/>
          </reference>
          <reference field="7" count="1" selected="0">
            <x v="3"/>
          </reference>
        </references>
      </pivotArea>
    </format>
    <format dxfId="100">
      <pivotArea dataOnly="0" labelOnly="1" outline="0" fieldPosition="0">
        <references count="3">
          <reference field="0" count="1">
            <x v="33"/>
          </reference>
          <reference field="1" count="1" selected="0">
            <x v="20"/>
          </reference>
          <reference field="7" count="1" selected="0">
            <x v="3"/>
          </reference>
        </references>
      </pivotArea>
    </format>
    <format dxfId="99">
      <pivotArea dataOnly="0" labelOnly="1" outline="0" fieldPosition="0">
        <references count="3">
          <reference field="0" count="1">
            <x v="35"/>
          </reference>
          <reference field="1" count="1" selected="0">
            <x v="25"/>
          </reference>
          <reference field="7" count="1" selected="0">
            <x v="3"/>
          </reference>
        </references>
      </pivotArea>
    </format>
    <format dxfId="98">
      <pivotArea dataOnly="0" labelOnly="1" outline="0" fieldPosition="0">
        <references count="3">
          <reference field="0" count="1">
            <x v="36"/>
          </reference>
          <reference field="1" count="1" selected="0">
            <x v="26"/>
          </reference>
          <reference field="7" count="1" selected="0">
            <x v="3"/>
          </reference>
        </references>
      </pivotArea>
    </format>
    <format dxfId="97">
      <pivotArea dataOnly="0" labelOnly="1" outline="0" fieldPosition="0">
        <references count="3">
          <reference field="0" count="1">
            <x v="57"/>
          </reference>
          <reference field="1" count="1" selected="0">
            <x v="32"/>
          </reference>
          <reference field="7" count="1" selected="0">
            <x v="3"/>
          </reference>
        </references>
      </pivotArea>
    </format>
    <format dxfId="96">
      <pivotArea dataOnly="0" labelOnly="1" outline="0" fieldPosition="0">
        <references count="3">
          <reference field="0" count="1">
            <x v="21"/>
          </reference>
          <reference field="1" count="1" selected="0">
            <x v="44"/>
          </reference>
          <reference field="7" count="1" selected="0">
            <x v="3"/>
          </reference>
        </references>
      </pivotArea>
    </format>
    <format dxfId="95">
      <pivotArea dataOnly="0" labelOnly="1" outline="0" fieldPosition="0">
        <references count="3">
          <reference field="0" count="1">
            <x v="32"/>
          </reference>
          <reference field="1" count="1" selected="0">
            <x v="72"/>
          </reference>
          <reference field="7" count="1" selected="0">
            <x v="3"/>
          </reference>
        </references>
      </pivotArea>
    </format>
    <format dxfId="94">
      <pivotArea dataOnly="0" labelOnly="1" outline="0" fieldPosition="0">
        <references count="3">
          <reference field="0" count="1">
            <x v="30"/>
          </reference>
          <reference field="1" count="1" selected="0">
            <x v="73"/>
          </reference>
          <reference field="7" count="1" selected="0">
            <x v="3"/>
          </reference>
        </references>
      </pivotArea>
    </format>
    <format dxfId="93">
      <pivotArea dataOnly="0" labelOnly="1" outline="0" fieldPosition="0">
        <references count="3">
          <reference field="0" count="1">
            <x v="31"/>
          </reference>
          <reference field="1" count="1" selected="0">
            <x v="74"/>
          </reference>
          <reference field="7" count="1" selected="0">
            <x v="3"/>
          </reference>
        </references>
      </pivotArea>
    </format>
    <format dxfId="92">
      <pivotArea dataOnly="0" labelOnly="1" outline="0" fieldPosition="0">
        <references count="3">
          <reference field="0" count="1">
            <x v="34"/>
          </reference>
          <reference field="1" count="1" selected="0">
            <x v="75"/>
          </reference>
          <reference field="7" count="1" selected="0">
            <x v="3"/>
          </reference>
        </references>
      </pivotArea>
    </format>
    <format dxfId="91">
      <pivotArea dataOnly="0" labelOnly="1" outline="0" fieldPosition="0">
        <references count="3">
          <reference field="0" count="1">
            <x v="60"/>
          </reference>
          <reference field="1" count="1" selected="0">
            <x v="79"/>
          </reference>
          <reference field="7" count="1" selected="0">
            <x v="3"/>
          </reference>
        </references>
      </pivotArea>
    </format>
    <format dxfId="90">
      <pivotArea dataOnly="0" labelOnly="1" outline="0" fieldPosition="0">
        <references count="3">
          <reference field="0" count="1">
            <x v="49"/>
          </reference>
          <reference field="1" count="1" selected="0">
            <x v="11"/>
          </reference>
          <reference field="7" count="1" selected="0">
            <x v="4"/>
          </reference>
        </references>
      </pivotArea>
    </format>
    <format dxfId="89">
      <pivotArea dataOnly="0" labelOnly="1" outline="0" fieldPosition="0">
        <references count="3">
          <reference field="0" count="1">
            <x v="51"/>
          </reference>
          <reference field="1" count="1" selected="0">
            <x v="12"/>
          </reference>
          <reference field="7" count="1" selected="0">
            <x v="4"/>
          </reference>
        </references>
      </pivotArea>
    </format>
    <format dxfId="88">
      <pivotArea dataOnly="0" labelOnly="1" outline="0" fieldPosition="0">
        <references count="3">
          <reference field="0" count="1">
            <x v="83"/>
          </reference>
          <reference field="1" count="1" selected="0">
            <x v="36"/>
          </reference>
          <reference field="7" count="1" selected="0">
            <x v="4"/>
          </reference>
        </references>
      </pivotArea>
    </format>
    <format dxfId="87">
      <pivotArea dataOnly="0" labelOnly="1" outline="0" fieldPosition="0">
        <references count="3">
          <reference field="0" count="1">
            <x v="46"/>
          </reference>
          <reference field="1" count="1" selected="0">
            <x v="37"/>
          </reference>
          <reference field="7" count="1" selected="0">
            <x v="4"/>
          </reference>
        </references>
      </pivotArea>
    </format>
    <format dxfId="86">
      <pivotArea dataOnly="0" labelOnly="1" outline="0" fieldPosition="0">
        <references count="3">
          <reference field="0" count="1">
            <x v="45"/>
          </reference>
          <reference field="1" count="1" selected="0">
            <x v="38"/>
          </reference>
          <reference field="7" count="1" selected="0">
            <x v="4"/>
          </reference>
        </references>
      </pivotArea>
    </format>
    <format dxfId="85">
      <pivotArea dataOnly="0" labelOnly="1" outline="0" fieldPosition="0">
        <references count="3">
          <reference field="0" count="1">
            <x v="47"/>
          </reference>
          <reference field="1" count="1" selected="0">
            <x v="39"/>
          </reference>
          <reference field="7" count="1" selected="0">
            <x v="4"/>
          </reference>
        </references>
      </pivotArea>
    </format>
    <format dxfId="84">
      <pivotArea dataOnly="0" labelOnly="1" outline="0" fieldPosition="0">
        <references count="3">
          <reference field="0" count="1">
            <x v="48"/>
          </reference>
          <reference field="1" count="1" selected="0">
            <x v="81"/>
          </reference>
          <reference field="7" count="1" selected="0">
            <x v="4"/>
          </reference>
        </references>
      </pivotArea>
    </format>
    <format dxfId="83">
      <pivotArea dataOnly="0" labelOnly="1" outline="0" fieldPosition="0">
        <references count="3">
          <reference field="0" count="1">
            <x v="63"/>
          </reference>
          <reference field="1" count="1" selected="0">
            <x v="8"/>
          </reference>
          <reference field="7" count="1" selected="0">
            <x v="5"/>
          </reference>
        </references>
      </pivotArea>
    </format>
    <format dxfId="82">
      <pivotArea dataOnly="0" labelOnly="1" outline="0" fieldPosition="0">
        <references count="3">
          <reference field="0" count="1">
            <x v="41"/>
          </reference>
          <reference field="1" count="1" selected="0">
            <x v="9"/>
          </reference>
          <reference field="7" count="1" selected="0">
            <x v="5"/>
          </reference>
        </references>
      </pivotArea>
    </format>
    <format dxfId="81">
      <pivotArea dataOnly="0" labelOnly="1" outline="0" fieldPosition="0">
        <references count="3">
          <reference field="0" count="1">
            <x v="53"/>
          </reference>
          <reference field="1" count="1" selected="0">
            <x v="22"/>
          </reference>
          <reference field="7" count="1" selected="0">
            <x v="5"/>
          </reference>
        </references>
      </pivotArea>
    </format>
    <format dxfId="80">
      <pivotArea dataOnly="0" labelOnly="1" outline="0" fieldPosition="0">
        <references count="3">
          <reference field="0" count="1">
            <x v="55"/>
          </reference>
          <reference field="1" count="1" selected="0">
            <x v="43"/>
          </reference>
          <reference field="7" count="1" selected="0">
            <x v="5"/>
          </reference>
        </references>
      </pivotArea>
    </format>
    <format dxfId="79">
      <pivotArea dataOnly="0" labelOnly="1" outline="0" fieldPosition="0">
        <references count="3">
          <reference field="0" count="1">
            <x v="26"/>
          </reference>
          <reference field="1" count="1" selected="0">
            <x v="82"/>
          </reference>
          <reference field="7" count="1" selected="0">
            <x v="5"/>
          </reference>
        </references>
      </pivotArea>
    </format>
    <format dxfId="78">
      <pivotArea dataOnly="0" labelOnly="1" outline="0" fieldPosition="0">
        <references count="3">
          <reference field="0" count="1">
            <x v="86"/>
          </reference>
          <reference field="1" count="1" selected="0">
            <x v="46"/>
          </reference>
          <reference field="7" count="1" selected="0">
            <x v="6"/>
          </reference>
        </references>
      </pivotArea>
    </format>
    <format dxfId="77">
      <pivotArea dataOnly="0" labelOnly="1" outline="0" fieldPosition="0">
        <references count="3">
          <reference field="0" count="1">
            <x v="88"/>
          </reference>
          <reference field="1" count="1" selected="0">
            <x v="47"/>
          </reference>
          <reference field="7" count="1" selected="0">
            <x v="6"/>
          </reference>
        </references>
      </pivotArea>
    </format>
    <format dxfId="76">
      <pivotArea dataOnly="0" labelOnly="1" outline="0" fieldPosition="0">
        <references count="3">
          <reference field="0" count="1">
            <x v="0"/>
          </reference>
          <reference field="1" count="1" selected="0">
            <x v="48"/>
          </reference>
          <reference field="7" count="1" selected="0">
            <x v="6"/>
          </reference>
        </references>
      </pivotArea>
    </format>
    <format dxfId="75">
      <pivotArea dataOnly="0" labelOnly="1" outline="0" fieldPosition="0">
        <references count="3">
          <reference field="0" count="1">
            <x v="10"/>
          </reference>
          <reference field="1" count="1" selected="0">
            <x v="49"/>
          </reference>
          <reference field="7" count="1" selected="0">
            <x v="6"/>
          </reference>
        </references>
      </pivotArea>
    </format>
    <format dxfId="74">
      <pivotArea dataOnly="0" labelOnly="1" outline="0" fieldPosition="0">
        <references count="3">
          <reference field="0" count="1">
            <x v="90"/>
          </reference>
          <reference field="1" count="1" selected="0">
            <x v="50"/>
          </reference>
          <reference field="7" count="1" selected="0">
            <x v="6"/>
          </reference>
        </references>
      </pivotArea>
    </format>
    <format dxfId="73">
      <pivotArea dataOnly="0" labelOnly="1" outline="0" fieldPosition="0">
        <references count="3">
          <reference field="0" count="1">
            <x v="12"/>
          </reference>
          <reference field="1" count="1" selected="0">
            <x v="51"/>
          </reference>
          <reference field="7" count="1" selected="0">
            <x v="6"/>
          </reference>
        </references>
      </pivotArea>
    </format>
    <format dxfId="72">
      <pivotArea dataOnly="0" labelOnly="1" outline="0" fieldPosition="0">
        <references count="3">
          <reference field="0" count="1">
            <x v="13"/>
          </reference>
          <reference field="1" count="1" selected="0">
            <x v="52"/>
          </reference>
          <reference field="7" count="1" selected="0">
            <x v="6"/>
          </reference>
        </references>
      </pivotArea>
    </format>
    <format dxfId="71">
      <pivotArea dataOnly="0" labelOnly="1" outline="0" fieldPosition="0">
        <references count="3">
          <reference field="0" count="1">
            <x v="59"/>
          </reference>
          <reference field="1" count="1" selected="0">
            <x v="53"/>
          </reference>
          <reference field="7" count="1" selected="0">
            <x v="6"/>
          </reference>
        </references>
      </pivotArea>
    </format>
    <format dxfId="70">
      <pivotArea dataOnly="0" labelOnly="1" outline="0" fieldPosition="0">
        <references count="3">
          <reference field="0" count="1">
            <x v="3"/>
          </reference>
          <reference field="1" count="1" selected="0">
            <x v="54"/>
          </reference>
          <reference field="7" count="1" selected="0">
            <x v="6"/>
          </reference>
        </references>
      </pivotArea>
    </format>
    <format dxfId="69">
      <pivotArea dataOnly="0" labelOnly="1" outline="0" fieldPosition="0">
        <references count="3">
          <reference field="0" count="1">
            <x v="2"/>
          </reference>
          <reference field="1" count="1" selected="0">
            <x v="55"/>
          </reference>
          <reference field="7" count="1" selected="0">
            <x v="6"/>
          </reference>
        </references>
      </pivotArea>
    </format>
    <format dxfId="68">
      <pivotArea dataOnly="0" labelOnly="1" outline="0" fieldPosition="0">
        <references count="3">
          <reference field="0" count="1">
            <x v="4"/>
          </reference>
          <reference field="1" count="1" selected="0">
            <x v="56"/>
          </reference>
          <reference field="7" count="1" selected="0">
            <x v="6"/>
          </reference>
        </references>
      </pivotArea>
    </format>
    <format dxfId="67">
      <pivotArea dataOnly="0" labelOnly="1" outline="0" fieldPosition="0">
        <references count="3">
          <reference field="0" count="1">
            <x v="8"/>
          </reference>
          <reference field="1" count="1" selected="0">
            <x v="57"/>
          </reference>
          <reference field="7" count="1" selected="0">
            <x v="6"/>
          </reference>
        </references>
      </pivotArea>
    </format>
    <format dxfId="66">
      <pivotArea dataOnly="0" labelOnly="1" outline="0" fieldPosition="0">
        <references count="3">
          <reference field="0" count="1">
            <x v="87"/>
          </reference>
          <reference field="1" count="1" selected="0">
            <x v="58"/>
          </reference>
          <reference field="7" count="1" selected="0">
            <x v="6"/>
          </reference>
        </references>
      </pivotArea>
    </format>
    <format dxfId="65">
      <pivotArea dataOnly="0" labelOnly="1" outline="0" fieldPosition="0">
        <references count="3">
          <reference field="0" count="1">
            <x v="1"/>
          </reference>
          <reference field="1" count="1" selected="0">
            <x v="59"/>
          </reference>
          <reference field="7" count="1" selected="0">
            <x v="6"/>
          </reference>
        </references>
      </pivotArea>
    </format>
    <format dxfId="64">
      <pivotArea dataOnly="0" labelOnly="1" outline="0" fieldPosition="0">
        <references count="3">
          <reference field="0" count="1">
            <x v="15"/>
          </reference>
          <reference field="1" count="1" selected="0">
            <x v="60"/>
          </reference>
          <reference field="7" count="1" selected="0">
            <x v="6"/>
          </reference>
        </references>
      </pivotArea>
    </format>
    <format dxfId="63">
      <pivotArea dataOnly="0" labelOnly="1" outline="0" fieldPosition="0">
        <references count="3">
          <reference field="0" count="1">
            <x v="52"/>
          </reference>
          <reference field="1" count="1" selected="0">
            <x v="61"/>
          </reference>
          <reference field="7" count="1" selected="0">
            <x v="6"/>
          </reference>
        </references>
      </pivotArea>
    </format>
    <format dxfId="62">
      <pivotArea dataOnly="0" labelOnly="1" outline="0" fieldPosition="0">
        <references count="3">
          <reference field="0" count="1">
            <x v="19"/>
          </reference>
          <reference field="1" count="1" selected="0">
            <x v="62"/>
          </reference>
          <reference field="7" count="1" selected="0">
            <x v="6"/>
          </reference>
        </references>
      </pivotArea>
    </format>
    <format dxfId="61">
      <pivotArea dataOnly="0" labelOnly="1" outline="0" fieldPosition="0">
        <references count="3">
          <reference field="0" count="1">
            <x v="18"/>
          </reference>
          <reference field="1" count="1" selected="0">
            <x v="63"/>
          </reference>
          <reference field="7" count="1" selected="0">
            <x v="6"/>
          </reference>
        </references>
      </pivotArea>
    </format>
    <format dxfId="60">
      <pivotArea dataOnly="0" labelOnly="1" outline="0" fieldPosition="0">
        <references count="3">
          <reference field="0" count="1">
            <x v="17"/>
          </reference>
          <reference field="1" count="1" selected="0">
            <x v="64"/>
          </reference>
          <reference field="7" count="1" selected="0">
            <x v="6"/>
          </reference>
        </references>
      </pivotArea>
    </format>
    <format dxfId="59">
      <pivotArea dataOnly="0" labelOnly="1" outline="0" fieldPosition="0">
        <references count="3">
          <reference field="0" count="1">
            <x v="20"/>
          </reference>
          <reference field="1" count="1" selected="0">
            <x v="65"/>
          </reference>
          <reference field="7" count="1" selected="0">
            <x v="6"/>
          </reference>
        </references>
      </pivotArea>
    </format>
    <format dxfId="58">
      <pivotArea dataOnly="0" labelOnly="1" outline="0" fieldPosition="0">
        <references count="3">
          <reference field="0" count="1">
            <x v="89"/>
          </reference>
          <reference field="1" count="1" selected="0">
            <x v="66"/>
          </reference>
          <reference field="7" count="1" selected="0">
            <x v="6"/>
          </reference>
        </references>
      </pivotArea>
    </format>
    <format dxfId="57">
      <pivotArea dataOnly="0" labelOnly="1" outline="0" fieldPosition="0">
        <references count="3">
          <reference field="0" count="1">
            <x v="5"/>
          </reference>
          <reference field="1" count="1" selected="0">
            <x v="67"/>
          </reference>
          <reference field="7" count="1" selected="0">
            <x v="6"/>
          </reference>
        </references>
      </pivotArea>
    </format>
    <format dxfId="56">
      <pivotArea dataOnly="0" labelOnly="1" outline="0" fieldPosition="0">
        <references count="3">
          <reference field="0" count="1">
            <x v="85"/>
          </reference>
          <reference field="1" count="1" selected="0">
            <x v="68"/>
          </reference>
          <reference field="7" count="1" selected="0">
            <x v="6"/>
          </reference>
        </references>
      </pivotArea>
    </format>
    <format dxfId="55">
      <pivotArea dataOnly="0" labelOnly="1" outline="0" fieldPosition="0">
        <references count="3">
          <reference field="0" count="1">
            <x v="56"/>
          </reference>
          <reference field="1" count="1" selected="0">
            <x v="2"/>
          </reference>
          <reference field="7" count="1" selected="0">
            <x v="7"/>
          </reference>
        </references>
      </pivotArea>
    </format>
    <format dxfId="54">
      <pivotArea dataOnly="0" labelOnly="1" outline="0" fieldPosition="0">
        <references count="3">
          <reference field="0" count="1">
            <x v="72"/>
          </reference>
          <reference field="1" count="1" selected="0">
            <x v="13"/>
          </reference>
          <reference field="7" count="1" selected="0">
            <x v="7"/>
          </reference>
        </references>
      </pivotArea>
    </format>
    <format dxfId="53">
      <pivotArea dataOnly="0" labelOnly="1" outline="0" fieldPosition="0">
        <references count="3">
          <reference field="0" count="1">
            <x v="73"/>
          </reference>
          <reference field="1" count="1" selected="0">
            <x v="14"/>
          </reference>
          <reference field="7" count="1" selected="0">
            <x v="7"/>
          </reference>
        </references>
      </pivotArea>
    </format>
    <format dxfId="52">
      <pivotArea dataOnly="0" labelOnly="1" outline="0" fieldPosition="0">
        <references count="3">
          <reference field="0" count="1">
            <x v="75"/>
          </reference>
          <reference field="1" count="1" selected="0">
            <x v="15"/>
          </reference>
          <reference field="7" count="1" selected="0">
            <x v="7"/>
          </reference>
        </references>
      </pivotArea>
    </format>
    <format dxfId="51">
      <pivotArea dataOnly="0" labelOnly="1" outline="0" fieldPosition="0">
        <references count="3">
          <reference field="0" count="1">
            <x v="70"/>
          </reference>
          <reference field="1" count="1" selected="0">
            <x v="16"/>
          </reference>
          <reference field="7" count="1" selected="0">
            <x v="7"/>
          </reference>
        </references>
      </pivotArea>
    </format>
    <format dxfId="50">
      <pivotArea dataOnly="0" labelOnly="1" outline="0" fieldPosition="0">
        <references count="3">
          <reference field="0" count="1">
            <x v="77"/>
          </reference>
          <reference field="1" count="1" selected="0">
            <x v="17"/>
          </reference>
          <reference field="7" count="1" selected="0">
            <x v="7"/>
          </reference>
        </references>
      </pivotArea>
    </format>
    <format dxfId="49">
      <pivotArea dataOnly="0" labelOnly="1" outline="0" fieldPosition="0">
        <references count="3">
          <reference field="0" count="1">
            <x v="79"/>
          </reference>
          <reference field="1" count="1" selected="0">
            <x v="18"/>
          </reference>
          <reference field="7" count="1" selected="0">
            <x v="7"/>
          </reference>
        </references>
      </pivotArea>
    </format>
    <format dxfId="48">
      <pivotArea dataOnly="0" labelOnly="1" outline="0" fieldPosition="0">
        <references count="3">
          <reference field="0" count="1">
            <x v="80"/>
          </reference>
          <reference field="1" count="1" selected="0">
            <x v="19"/>
          </reference>
          <reference field="7" count="1" selected="0">
            <x v="7"/>
          </reference>
        </references>
      </pivotArea>
    </format>
    <format dxfId="47">
      <pivotArea dataOnly="0" labelOnly="1" outline="0" fieldPosition="0">
        <references count="3">
          <reference field="0" count="1">
            <x v="11"/>
          </reference>
          <reference field="1" count="1" selected="0">
            <x v="24"/>
          </reference>
          <reference field="7" count="1" selected="0">
            <x v="7"/>
          </reference>
        </references>
      </pivotArea>
    </format>
    <format dxfId="46">
      <pivotArea dataOnly="0" labelOnly="1" outline="0" fieldPosition="0">
        <references count="3">
          <reference field="0" count="1">
            <x v="67"/>
          </reference>
          <reference field="1" count="1" selected="0">
            <x v="69"/>
          </reference>
          <reference field="7" count="1" selected="0">
            <x v="7"/>
          </reference>
        </references>
      </pivotArea>
    </format>
    <format dxfId="45">
      <pivotArea dataOnly="0" labelOnly="1" outline="0" fieldPosition="0">
        <references count="3">
          <reference field="0" count="1">
            <x v="65"/>
          </reference>
          <reference field="1" count="1" selected="0">
            <x v="45"/>
          </reference>
          <reference field="7" count="1" selected="0">
            <x v="8"/>
          </reference>
        </references>
      </pivotArea>
    </format>
    <format dxfId="44">
      <pivotArea dataOnly="0" labelOnly="1" outline="0" fieldPosition="0">
        <references count="3">
          <reference field="0" count="1">
            <x v="58"/>
          </reference>
          <reference field="1" count="1" selected="0">
            <x v="70"/>
          </reference>
          <reference field="7" count="1" selected="0">
            <x v="8"/>
          </reference>
        </references>
      </pivotArea>
    </format>
    <format dxfId="43">
      <pivotArea dataOnly="0" labelOnly="1" outline="0" fieldPosition="0">
        <references count="3">
          <reference field="0" count="1">
            <x v="66"/>
          </reference>
          <reference field="1" count="1" selected="0">
            <x v="78"/>
          </reference>
          <reference field="7" count="1" selected="0">
            <x v="8"/>
          </reference>
        </references>
      </pivotArea>
    </format>
  </formats>
  <pivotTableStyleInfo name="PivotStyleMedium9" showRowHeaders="0"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C3570F8-FD89-486C-BD48-84B861E255F2}" name="Συγκεντρωτικός Πίνακας2" cacheId="0" applyNumberFormats="0" applyBorderFormats="0" applyFontFormats="0" applyPatternFormats="0" applyAlignmentFormats="0" applyWidthHeightFormats="1" dataCaption="Τιμές" updatedVersion="8" minRefreshableVersion="3" itemPrintTitles="1" createdVersion="8" indent="0" showHeaders="0" outline="1" outlineData="1" multipleFieldFilters="0">
  <location ref="A3:E21" firstHeaderRow="0" firstDataRow="1" firstDataCol="1"/>
  <pivotFields count="9">
    <pivotField showAll="0"/>
    <pivotField showAll="0"/>
    <pivotField showAll="0"/>
    <pivotField dataField="1" numFmtId="4" showAll="0"/>
    <pivotField dataField="1" numFmtId="4" showAll="0"/>
    <pivotField dataField="1" numFmtId="4" showAll="0"/>
    <pivotField dataField="1" showAll="0"/>
    <pivotField showAll="0"/>
    <pivotField axis="axisRow" showAll="0">
      <items count="18">
        <item x="1"/>
        <item x="8"/>
        <item x="9"/>
        <item x="16"/>
        <item x="7"/>
        <item x="5"/>
        <item x="15"/>
        <item x="12"/>
        <item x="11"/>
        <item x="13"/>
        <item x="14"/>
        <item x="2"/>
        <item x="0"/>
        <item x="4"/>
        <item x="3"/>
        <item x="10"/>
        <item x="6"/>
        <item t="default"/>
      </items>
    </pivotField>
  </pivotFields>
  <rowFields count="1">
    <field x="8"/>
  </rowFields>
  <rowItems count="18">
    <i>
      <x/>
    </i>
    <i>
      <x v="1"/>
    </i>
    <i>
      <x v="2"/>
    </i>
    <i>
      <x v="3"/>
    </i>
    <i>
      <x v="4"/>
    </i>
    <i>
      <x v="5"/>
    </i>
    <i>
      <x v="6"/>
    </i>
    <i>
      <x v="7"/>
    </i>
    <i>
      <x v="8"/>
    </i>
    <i>
      <x v="9"/>
    </i>
    <i>
      <x v="10"/>
    </i>
    <i>
      <x v="11"/>
    </i>
    <i>
      <x v="12"/>
    </i>
    <i>
      <x v="13"/>
    </i>
    <i>
      <x v="14"/>
    </i>
    <i>
      <x v="15"/>
    </i>
    <i>
      <x v="16"/>
    </i>
    <i t="grand">
      <x/>
    </i>
  </rowItems>
  <colFields count="1">
    <field x="-2"/>
  </colFields>
  <colItems count="4">
    <i>
      <x/>
    </i>
    <i i="1">
      <x v="1"/>
    </i>
    <i i="2">
      <x v="2"/>
    </i>
    <i i="3">
      <x v="3"/>
    </i>
  </colItems>
  <dataFields count="4">
    <dataField name="Άθροισμα από Αρχικός Προϋπολογισμός 2024" fld="3" baseField="0" baseItem="0" numFmtId="4"/>
    <dataField name="Άθροισμα από Τιμολογηθέντα 2024" fld="4" baseField="0" baseItem="0" numFmtId="4"/>
    <dataField name="Άθροισμα από Τροποποιήσεις 2024" fld="5" baseField="0" baseItem="0" numFmtId="4"/>
    <dataField name="Άθροισμα από Αρχικός Προϋπολογισμός 2025" fld="6" baseField="0" baseItem="0"/>
  </dataFields>
  <formats count="19">
    <format dxfId="42">
      <pivotArea field="8" type="button" dataOnly="0" labelOnly="1" outline="0" axis="axisRow" fieldPosition="0"/>
    </format>
    <format dxfId="41">
      <pivotArea field="8" type="button" dataOnly="0" labelOnly="1" outline="0" axis="axisRow" fieldPosition="0"/>
    </format>
    <format dxfId="40">
      <pivotArea type="all" dataOnly="0" outline="0" fieldPosition="0"/>
    </format>
    <format dxfId="39">
      <pivotArea outline="0" collapsedLevelsAreSubtotals="1" fieldPosition="0"/>
    </format>
    <format dxfId="38">
      <pivotArea field="8" type="button" dataOnly="0" labelOnly="1" outline="0" axis="axisRow" fieldPosition="0"/>
    </format>
    <format dxfId="37">
      <pivotArea dataOnly="0" labelOnly="1" grandRow="1" outline="0" fieldPosition="0"/>
    </format>
    <format dxfId="36">
      <pivotArea type="all" dataOnly="0" outline="0" fieldPosition="0"/>
    </format>
    <format dxfId="35">
      <pivotArea outline="0" collapsedLevelsAreSubtotals="1" fieldPosition="0"/>
    </format>
    <format dxfId="34">
      <pivotArea dataOnly="0" labelOnly="1" fieldPosition="0">
        <references count="1">
          <reference field="8" count="0"/>
        </references>
      </pivotArea>
    </format>
    <format dxfId="33">
      <pivotArea dataOnly="0" labelOnly="1" grandRow="1" outline="0" fieldPosition="0"/>
    </format>
    <format dxfId="32">
      <pivotArea dataOnly="0" labelOnly="1" fieldPosition="0">
        <references count="1">
          <reference field="8" count="0"/>
        </references>
      </pivotArea>
    </format>
    <format dxfId="31">
      <pivotArea dataOnly="0" labelOnly="1" grandRow="1" outline="0" fieldPosition="0"/>
    </format>
    <format dxfId="30">
      <pivotArea dataOnly="0" labelOnly="1" outline="0" axis="axisValues" fieldPosition="0"/>
    </format>
    <format dxfId="29">
      <pivotArea outline="0" collapsedLevelsAreSubtotals="1" fieldPosition="0"/>
    </format>
    <format dxfId="28">
      <pivotArea dataOnly="0" labelOnly="1" outline="0" axis="axisValues" fieldPosition="0"/>
    </format>
    <format dxfId="27">
      <pivotArea outline="0" collapsedLevelsAreSubtotals="1" fieldPosition="0"/>
    </format>
    <format dxfId="26">
      <pivotArea dataOnly="0" labelOnly="1" outline="0" fieldPosition="0">
        <references count="1">
          <reference field="4294967294" count="4">
            <x v="0"/>
            <x v="1"/>
            <x v="2"/>
            <x v="3"/>
          </reference>
        </references>
      </pivotArea>
    </format>
    <format dxfId="25">
      <pivotArea dataOnly="0" labelOnly="1" outline="0" fieldPosition="0">
        <references count="1">
          <reference field="4294967294" count="4">
            <x v="0"/>
            <x v="1"/>
            <x v="2"/>
            <x v="3"/>
          </reference>
        </references>
      </pivotArea>
    </format>
    <format dxfId="24">
      <pivotArea dataOnly="0" labelOnly="1" outline="0" fieldPosition="0">
        <references count="1">
          <reference field="4294967294" count="4">
            <x v="0"/>
            <x v="1"/>
            <x v="2"/>
            <x v="3"/>
          </reference>
        </references>
      </pivotArea>
    </format>
  </formats>
  <pivotTableStyleInfo name="PivotStyleMedium9"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F6AF77E-AED3-45E8-AA9D-27EDE71345F0}" name="Συγκεντρωτικός Πίνακας1" cacheId="0" applyNumberFormats="0" applyBorderFormats="0" applyFontFormats="0" applyPatternFormats="0" applyAlignmentFormats="0" applyWidthHeightFormats="1" dataCaption="Τιμές" updatedVersion="8" minRefreshableVersion="3" showDrill="0" itemPrintTitles="1" createdVersion="8" indent="0" showHeaders="0" outline="1" outlineData="1" multipleFieldFilters="0">
  <location ref="A3:E13" firstHeaderRow="0" firstDataRow="1" firstDataCol="1"/>
  <pivotFields count="9">
    <pivotField showAll="0"/>
    <pivotField showAll="0"/>
    <pivotField showAll="0"/>
    <pivotField dataField="1" numFmtId="4" showAll="0"/>
    <pivotField dataField="1" numFmtId="4" showAll="0"/>
    <pivotField dataField="1" numFmtId="4" showAll="0"/>
    <pivotField dataField="1" numFmtId="4" showAll="0"/>
    <pivotField axis="axisRow" showAll="0">
      <items count="10">
        <item x="7"/>
        <item x="3"/>
        <item x="1"/>
        <item x="8"/>
        <item x="4"/>
        <item x="0"/>
        <item x="2"/>
        <item x="6"/>
        <item x="5"/>
        <item t="default"/>
      </items>
    </pivotField>
    <pivotField showAll="0"/>
  </pivotFields>
  <rowFields count="1">
    <field x="7"/>
  </rowFields>
  <rowItems count="10">
    <i>
      <x/>
    </i>
    <i>
      <x v="1"/>
    </i>
    <i>
      <x v="2"/>
    </i>
    <i>
      <x v="3"/>
    </i>
    <i>
      <x v="4"/>
    </i>
    <i>
      <x v="5"/>
    </i>
    <i>
      <x v="6"/>
    </i>
    <i>
      <x v="7"/>
    </i>
    <i>
      <x v="8"/>
    </i>
    <i t="grand">
      <x/>
    </i>
  </rowItems>
  <colFields count="1">
    <field x="-2"/>
  </colFields>
  <colItems count="4">
    <i>
      <x/>
    </i>
    <i i="1">
      <x v="1"/>
    </i>
    <i i="2">
      <x v="2"/>
    </i>
    <i i="3">
      <x v="3"/>
    </i>
  </colItems>
  <dataFields count="4">
    <dataField name="Άθροισμα από Αρχικός Προϋπολογισμός 2024" fld="3" baseField="0" baseItem="0" numFmtId="4"/>
    <dataField name="Άθροισμα από Τιμολογηθέντα 2024" fld="4" baseField="0" baseItem="0" numFmtId="4"/>
    <dataField name="Άθροισμα από Τροποποιήσεις 2024" fld="5" baseField="0" baseItem="0" numFmtId="4"/>
    <dataField name="Άθροισμα από Αρχικός Προϋπολογισμός 2025" fld="6" baseField="0" baseItem="0" numFmtId="4"/>
  </dataFields>
  <formats count="17">
    <format dxfId="23">
      <pivotArea type="all" dataOnly="0" outline="0" fieldPosition="0"/>
    </format>
    <format dxfId="22">
      <pivotArea outline="0" collapsedLevelsAreSubtotals="1" fieldPosition="0"/>
    </format>
    <format dxfId="21">
      <pivotArea field="7" type="button" dataOnly="0" labelOnly="1" outline="0" axis="axisRow" fieldPosition="0"/>
    </format>
    <format dxfId="20">
      <pivotArea dataOnly="0" labelOnly="1" fieldPosition="0">
        <references count="1">
          <reference field="7" count="0"/>
        </references>
      </pivotArea>
    </format>
    <format dxfId="19">
      <pivotArea dataOnly="0" labelOnly="1" grandRow="1" outline="0" fieldPosition="0"/>
    </format>
    <format dxfId="18">
      <pivotArea field="7" type="button" dataOnly="0" labelOnly="1" outline="0" axis="axisRow" fieldPosition="0"/>
    </format>
    <format dxfId="17">
      <pivotArea type="all" dataOnly="0" outline="0" fieldPosition="0"/>
    </format>
    <format dxfId="16">
      <pivotArea outline="0" collapsedLevelsAreSubtotals="1" fieldPosition="0"/>
    </format>
    <format dxfId="15">
      <pivotArea field="7" type="button" dataOnly="0" labelOnly="1" outline="0" axis="axisRow" fieldPosition="0"/>
    </format>
    <format dxfId="14">
      <pivotArea dataOnly="0" labelOnly="1" fieldPosition="0">
        <references count="1">
          <reference field="7" count="0"/>
        </references>
      </pivotArea>
    </format>
    <format dxfId="13">
      <pivotArea dataOnly="0" labelOnly="1" grandRow="1" outline="0" fieldPosition="0"/>
    </format>
    <format dxfId="12">
      <pivotArea outline="0" collapsedLevelsAreSubtotals="1" fieldPosition="0"/>
    </format>
    <format dxfId="11">
      <pivotArea dataOnly="0" labelOnly="1" outline="0" fieldPosition="0">
        <references count="1">
          <reference field="4294967294" count="4">
            <x v="0"/>
            <x v="1"/>
            <x v="2"/>
            <x v="3"/>
          </reference>
        </references>
      </pivotArea>
    </format>
    <format dxfId="10">
      <pivotArea dataOnly="0" labelOnly="1" outline="0" fieldPosition="0">
        <references count="1">
          <reference field="4294967294" count="4">
            <x v="0"/>
            <x v="1"/>
            <x v="2"/>
            <x v="3"/>
          </reference>
        </references>
      </pivotArea>
    </format>
    <format dxfId="9">
      <pivotArea dataOnly="0" labelOnly="1" outline="0" fieldPosition="0">
        <references count="1">
          <reference field="4294967294" count="4">
            <x v="0"/>
            <x v="1"/>
            <x v="2"/>
            <x v="3"/>
          </reference>
        </references>
      </pivotArea>
    </format>
    <format dxfId="8">
      <pivotArea dataOnly="0" labelOnly="1" fieldPosition="0">
        <references count="1">
          <reference field="7" count="0"/>
        </references>
      </pivotArea>
    </format>
    <format dxfId="7">
      <pivotArea dataOnly="0" labelOnly="1" grandRow="1" outline="0" fieldPosition="0"/>
    </format>
  </formats>
  <pivotTableStyleInfo name="PivotStyleMedium9"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7669225-4AF1-4CC3-94B1-A70D5EBE2605}" name="Πίνακας13" displayName="Πίνακας13" ref="A1:I113" headerRowDxfId="1270" dataDxfId="1269">
  <autoFilter ref="A1:I113" xr:uid="{954BF733-2744-45E0-AE66-A0F470C5023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3A6987A6-F466-4811-A141-65402B851228}" name="κα" totalsRowLabel="Άθροισμα" dataDxfId="1268" totalsRowDxfId="1267"/>
    <tableColumn id="2" xr3:uid="{7C275E8D-5AEF-40B5-B7ED-02974983DCB5}" name="Τίτλος" dataDxfId="1266"/>
    <tableColumn id="3" xr3:uid="{F837CF80-1646-4355-AE97-A590005CDC85}" name="Κατάσταση" dataDxfId="1265" totalsRowDxfId="1264"/>
    <tableColumn id="4" xr3:uid="{4DB9918F-AE9B-4659-A652-77B849DE34D1}" name="Αρχικός Προϋπολογισμός 2023" dataDxfId="1263" totalsRowDxfId="1262"/>
    <tableColumn id="5" xr3:uid="{304555FF-C073-454A-820E-9B50AD0CEABB}" name="Τιμολογηθέντα 2023" dataDxfId="1261" totalsRowDxfId="1260"/>
    <tableColumn id="6" xr3:uid="{0787AAB0-313D-4F15-9DF6-AB021209C308}" name="Τροποποιήσεις 2023" dataDxfId="1259" totalsRowDxfId="1258"/>
    <tableColumn id="7" xr3:uid="{A8CBA3C9-CCAB-49F5-9E45-0A527863D407}" name="Αρχικός Προϋπολογισμός 2024" dataDxfId="1257">
      <calculatedColumnFormula>D2+E2+F2</calculatedColumnFormula>
    </tableColumn>
    <tableColumn id="8" xr3:uid="{567A75EA-E427-4971-8A05-D13CC32D6FE1}" name="Κατηγορία Έργου" dataDxfId="1256" totalsRowDxfId="1255"/>
    <tableColumn id="9" xr3:uid="{BC67092E-6967-4EB4-887F-450056A12A74}" name="Πηγή Χρηματοδότησης" totalsRowFunction="count" dataDxfId="125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9722875-3C11-452F-BD15-4442A4D7AA52}" name="Πίνακας134" displayName="Πίνακας134" ref="A1:I113" headerRowDxfId="1253" dataDxfId="1252">
  <autoFilter ref="A1:I113" xr:uid="{954BF733-2744-45E0-AE66-A0F470C5023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A13EE139-3ED3-4072-A9C8-91A3B8093F53}" name="κα" totalsRowLabel="Άθροισμα" dataDxfId="1251" totalsRowDxfId="1250"/>
    <tableColumn id="2" xr3:uid="{90B86292-077F-4C69-B718-74EEEA422DE2}" name="Τίτλος" dataDxfId="1249"/>
    <tableColumn id="3" xr3:uid="{AC3AA06A-050E-4E33-B590-A45E7BF6CFF4}" name="Κατάσταση" dataDxfId="1248" totalsRowDxfId="1247"/>
    <tableColumn id="4" xr3:uid="{B259EEE0-FB3E-49C5-8FBA-BE2722465D87}" name="Αρχικός Προϋπολογισμός 2024" dataDxfId="1246"/>
    <tableColumn id="5" xr3:uid="{9702A8E1-D1A3-4624-9E03-2758CE76CA6B}" name="Τιμολογηθέντα 2024" dataDxfId="1245" totalsRowDxfId="1244"/>
    <tableColumn id="6" xr3:uid="{188576E0-6E90-4DE4-A3F1-9E8C01C2DF6D}" name="Τροποποιήσεις 2024" dataDxfId="1243" totalsRowDxfId="1242"/>
    <tableColumn id="7" xr3:uid="{6B6C2A36-3650-4CA0-AAF2-C1A3A5FCD347}" name="Αρχικός Προϋπολογισμός 2025" dataDxfId="1241">
      <calculatedColumnFormula>D2+E2+F2</calculatedColumnFormula>
    </tableColumn>
    <tableColumn id="8" xr3:uid="{932FCC32-19CD-42F0-BE5F-B85FE0B1011B}" name="Κατηγορία Έργου" dataDxfId="1240" totalsRowDxfId="1239"/>
    <tableColumn id="9" xr3:uid="{08DDC440-9C63-4C83-A481-CB3F31C779D2}" name="Πηγή Χρηματοδότησης" totalsRowFunction="count" dataDxfId="123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CB063DB-0178-4ADE-B1F2-D6D77219423C}" name="Πίνακας1345" displayName="Πίνακας1345" ref="A1:I120" headerRowDxfId="1237" dataDxfId="1236">
  <autoFilter ref="A1:I120" xr:uid="{954BF733-2744-45E0-AE66-A0F470C5023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674258D0-4D20-4F12-81A9-243615D1E8CF}" name="κα" totalsRowLabel="Άθροισμα" dataDxfId="1235" totalsRowDxfId="1234"/>
    <tableColumn id="2" xr3:uid="{1A2C21B6-6DC9-4CE9-B4D9-4E93CAD8AD04}" name="Τίτλος" dataDxfId="1233"/>
    <tableColumn id="3" xr3:uid="{3333C221-1BB0-4F77-B0CE-7124F75BB01D}" name="Κατάσταση" dataDxfId="1232" totalsRowDxfId="1231"/>
    <tableColumn id="4" xr3:uid="{5EC066C5-0A4B-4AA0-8F8B-D32D72B07FE3}" name="Αρχικός Προϋπολογισμός 2024" dataDxfId="1230"/>
    <tableColumn id="5" xr3:uid="{B67FFDC9-0A81-4566-BDC2-204AD9741F7C}" name="Τιμολογηθέντα 2024" dataDxfId="1229" totalsRowDxfId="1228"/>
    <tableColumn id="6" xr3:uid="{728C43A3-35C9-40C5-8DAD-8CAC5D8D8F86}" name="Τροποποιήσεις 2024" dataDxfId="1227"/>
    <tableColumn id="7" xr3:uid="{A34AA652-DDD9-4554-B161-C30D9D523791}" name="Αρχικός Προϋπολογισμός 2025" dataDxfId="1226">
      <calculatedColumnFormula>D2+E2+F2</calculatedColumnFormula>
    </tableColumn>
    <tableColumn id="8" xr3:uid="{97A5C0A4-DF43-4250-96C5-8E5CD97D2DBF}" name="Κατηγορία Έργου" dataDxfId="1225" totalsRowDxfId="1224"/>
    <tableColumn id="9" xr3:uid="{4C65B727-8A5F-45D9-AA0D-E67299A05B48}" name="Πηγή Χρηματοδότησης" totalsRowFunction="count" dataDxfId="122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CC44DDA-A2D5-4867-A089-633F45CD6BE8}" name="Πίνακας13457" displayName="Πίνακας13457" ref="A1:I121" headerRowDxfId="1222" dataDxfId="1221">
  <autoFilter ref="A1:I121" xr:uid="{954BF733-2744-45E0-AE66-A0F470C5023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A3559794-1CFA-4EAF-A57F-7CF0F6672E3E}" name="κα" totalsRowLabel="Άθροισμα" dataDxfId="1220" totalsRowDxfId="1219"/>
    <tableColumn id="2" xr3:uid="{F4EDBE4E-578C-4574-9CB1-DC388C701561}" name="Τίτλος" dataDxfId="1218"/>
    <tableColumn id="3" xr3:uid="{2C0B9BCF-2F30-482E-8C61-AC80F794B3BA}" name="Κατάσταση" dataDxfId="1217" totalsRowDxfId="1216"/>
    <tableColumn id="4" xr3:uid="{F66316B2-BB77-43D5-9D34-F0D9586422A1}" name="Αρχικός Προϋπολογισμός 2024" dataDxfId="1215"/>
    <tableColumn id="5" xr3:uid="{01ABAD31-D684-4790-B8C9-7A45FA2595CE}" name="Τιμολογηθέντα 2024" dataDxfId="1214" totalsRowDxfId="1213"/>
    <tableColumn id="6" xr3:uid="{B5D6A0E0-9A35-4E74-BE47-4F014EADC58F}" name="Τροποποιήσεις 2024" dataDxfId="1212"/>
    <tableColumn id="7" xr3:uid="{A9575D90-915A-4D53-A41E-CB09EDEB1545}" name="Αρχικός Προϋπολογισμός 2025" dataDxfId="1211">
      <calculatedColumnFormula>D2+E2+F2</calculatedColumnFormula>
    </tableColumn>
    <tableColumn id="8" xr3:uid="{857FC87A-B529-4CB7-885E-00D6E62D7255}" name="Κατηγορία Έργου" dataDxfId="1210" totalsRowDxfId="1209"/>
    <tableColumn id="9" xr3:uid="{77EFC548-5255-4369-95EB-F6F6D4A2278B}" name="Πηγή Χρηματοδότησης" totalsRowFunction="count" dataDxfId="1208"/>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8CE9BC7-3989-483E-B391-A2B9B9C32D2E}" name="Πίνακας13456" displayName="Πίνακας13456" ref="A1:I108" headerRowDxfId="1207" dataDxfId="1206">
  <autoFilter ref="A1:I108" xr:uid="{954BF733-2744-45E0-AE66-A0F470C5023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58237D29-D957-478B-A8B6-1479B60DA1E8}" name="κα" totalsRowLabel="Άθροισμα" dataDxfId="1205" totalsRowDxfId="1204"/>
    <tableColumn id="2" xr3:uid="{B382F530-E63F-42B4-A936-4031E13C8AD0}" name="Τίτλος" dataDxfId="1203"/>
    <tableColumn id="3" xr3:uid="{C3694240-6209-4274-A5E0-2DF67FD9E94D}" name="Κατάσταση" dataDxfId="1202" totalsRowDxfId="1201"/>
    <tableColumn id="4" xr3:uid="{99F32265-1B79-4FA0-BFAE-636F904D9CE1}" name="Αρχικός Προϋπολογισμός 2024" dataDxfId="1200"/>
    <tableColumn id="5" xr3:uid="{E239F3AE-BBA8-44C4-8D4E-F9E2D8BCFC6E}" name="Τιμολογηθέντα 2024" dataDxfId="1199" totalsRowDxfId="1198"/>
    <tableColumn id="6" xr3:uid="{623D8A08-0454-43DA-98EC-0449432F9D44}" name="Τροποποιήσεις 2024" dataDxfId="1197"/>
    <tableColumn id="7" xr3:uid="{DF0E4D8C-2652-4562-B677-07C040B621E8}" name="Αρχικός Προϋπολογισμός 2025" dataDxfId="1196">
      <calculatedColumnFormula>D2+E2+F2</calculatedColumnFormula>
    </tableColumn>
    <tableColumn id="8" xr3:uid="{2F223561-B7B4-4F49-ADC7-50CAC64C3C25}" name="Κατηγορία Έργου" dataDxfId="1195" totalsRowDxfId="1194"/>
    <tableColumn id="9" xr3:uid="{9F7A133B-907A-46D1-9C7D-EFA907FE5A28}" name="Πηγή Χρηματοδότησης" totalsRowFunction="count" dataDxfId="119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055E27F-1722-47E2-B2A8-970537043361}" name="Πίνακας134568" displayName="Πίνακας134568" ref="A1:I112" headerRowDxfId="1192" dataDxfId="1191">
  <autoFilter ref="A1:I112" xr:uid="{954BF733-2744-45E0-AE66-A0F470C5023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92F38AE0-D4B9-4685-8A6B-E9D05A8E17DD}" name="κα" totalsRowLabel="Άθροισμα" dataDxfId="1190" totalsRowDxfId="1189"/>
    <tableColumn id="2" xr3:uid="{6B6E0987-059D-4D44-8FD2-0ED9EC58A530}" name="Τίτλος" dataDxfId="1188"/>
    <tableColumn id="3" xr3:uid="{8BAECF13-02DB-4016-9975-77CECFD66B5F}" name="Κατάσταση" dataDxfId="1187" totalsRowDxfId="1186"/>
    <tableColumn id="4" xr3:uid="{61010C37-CCF2-4973-9F77-BD0BACA353A9}" name="Αρχικός Προϋπολογισμός 2024" dataDxfId="1185"/>
    <tableColumn id="5" xr3:uid="{DFDD7EB9-2A99-4B59-9EF3-50045AAF7F73}" name="Τιμολογηθέντα 2024" dataDxfId="1184" totalsRowDxfId="1183"/>
    <tableColumn id="6" xr3:uid="{B14EC973-0780-4F48-87CE-A1F55AA4EABD}" name="Τροποποιήσεις 2024" dataDxfId="1182"/>
    <tableColumn id="7" xr3:uid="{2FC5233F-8B7B-4D72-9D89-489092DFCC84}" name="Αρχικός Προϋπολογισμός 2025" dataDxfId="1181">
      <calculatedColumnFormula>D2+E2+F2</calculatedColumnFormula>
    </tableColumn>
    <tableColumn id="8" xr3:uid="{A08092A7-1A42-4DD0-9BC1-EBDA310F4F7F}" name="Κατηγορία Έργου" dataDxfId="1180" totalsRowDxfId="1179"/>
    <tableColumn id="9" xr3:uid="{AC4AECEA-6398-475C-897F-C1EEE481EA75}" name="Πηγή Χρηματοδότησης" totalsRowFunction="count" dataDxfId="1178"/>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86B278-A41D-4301-A576-F0B3E639D896}" name="Πίνακας1345682" displayName="Πίνακας1345682" ref="A1:I113" headerRowDxfId="1177" dataDxfId="1176">
  <autoFilter ref="A1:I113" xr:uid="{954BF733-2744-45E0-AE66-A0F470C5023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3197078B-C9A3-4C92-BABF-8E7F10AAB317}" name="κα" totalsRowLabel="Άθροισμα" dataDxfId="1175" totalsRowDxfId="1174"/>
    <tableColumn id="2" xr3:uid="{ED5328AD-530F-486B-A126-4CB328F98544}" name="Τίτλος" dataDxfId="1173"/>
    <tableColumn id="3" xr3:uid="{9ADBF830-E406-4F91-A803-4BBA4FF07048}" name="Κατάσταση" dataDxfId="1172" totalsRowDxfId="1171"/>
    <tableColumn id="4" xr3:uid="{ED35862E-1C0F-4A5E-B6EB-B0EEDEEB02A6}" name="Αρχικός Προϋπολογισμός 2024" dataDxfId="1170"/>
    <tableColumn id="5" xr3:uid="{E6E3A438-533F-4DA6-9134-1AA6E157BCF7}" name="Τιμολογηθέντα 2024" dataDxfId="1169" totalsRowDxfId="1168"/>
    <tableColumn id="6" xr3:uid="{C1423E0B-1E0A-433E-ACE1-5B60B6A1415A}" name="Τροποποιήσεις 2024" dataDxfId="1167"/>
    <tableColumn id="7" xr3:uid="{792276B7-7C47-47F8-AD18-48D24ADFC0A5}" name="Αρχικός Προϋπολογισμός 2025" dataDxfId="1166">
      <calculatedColumnFormula>Πίνακας1345682[[#This Row],[Αρχικός Προϋπολογισμός 2024]]+Πίνακας1345682[[#This Row],[Τιμολογηθέντα 2024]]+Πίνακας1345682[[#This Row],[Τροποποιήσεις 2024]]</calculatedColumnFormula>
    </tableColumn>
    <tableColumn id="8" xr3:uid="{5629154E-FF98-4B0D-9C0C-D901B34BF6E4}" name="Κατηγορία Έργου" dataDxfId="1165" totalsRowDxfId="1164"/>
    <tableColumn id="9" xr3:uid="{B91A48AF-D4CB-46BE-AE71-DC3CDD22256C}" name="Πηγή Χρηματοδότησης" totalsRowFunction="count" dataDxfId="1163"/>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AB4E2CC-13BF-4B5B-9CD7-7754ECEF54F5}" name="Πίνακας13456829" displayName="Πίνακας13456829" ref="A1:I113" headerRowDxfId="1162" dataDxfId="1161">
  <autoFilter ref="A1:I113" xr:uid="{954BF733-2744-45E0-AE66-A0F470C5023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EBF903E4-4D69-409B-B7A7-7C6D4300D8D4}" name="κα" totalsRowLabel="Άθροισμα" dataDxfId="1160" totalsRowDxfId="1159"/>
    <tableColumn id="2" xr3:uid="{3A516240-EDA5-4A5A-AFE4-5ADD12BE8460}" name="Τίτλος" dataDxfId="1158"/>
    <tableColumn id="3" xr3:uid="{9BC8C4C1-8531-46C2-A418-472C542C44CD}" name="Κατάσταση" dataDxfId="1157" totalsRowDxfId="1156"/>
    <tableColumn id="4" xr3:uid="{040FF2D7-974D-408B-B592-8AFAD74DA1BD}" name="Αρχικός Προϋπολογισμός 2025" dataDxfId="1155"/>
    <tableColumn id="5" xr3:uid="{DE23388D-C883-4D91-B80D-4FE7DD6EA5D6}" name="Τιμολογηθέντα" dataDxfId="1154" totalsRowDxfId="1153"/>
    <tableColumn id="6" xr3:uid="{047C1DA3-797C-470D-96F1-B835E853F4DF}" name="Τροποποιήσεις 2025" dataDxfId="1152"/>
    <tableColumn id="7" xr3:uid="{230A3FD2-367C-4E45-B21B-B198D5700AB0}" name="Τελικός Προϋπολογισμός 2025" dataDxfId="1151">
      <calculatedColumnFormula>Πίνακας13456829[[#This Row],[Αρχικός Προϋπολογισμός 2025]]+Πίνακας13456829[[#This Row],[Τιμολογηθέντα]]+Πίνακας13456829[[#This Row],[Τροποποιήσεις 2025]]</calculatedColumnFormula>
    </tableColumn>
    <tableColumn id="8" xr3:uid="{9CA1F8D2-45ED-48A7-9DA2-BA8747FCC576}" name="Κατηγορία Έργου" dataDxfId="1150" totalsRowDxfId="1149"/>
    <tableColumn id="9" xr3:uid="{CFF40D9D-A7A4-4442-9101-38EF9C93E39B}" name="Πηγή Χρηματοδότησης" totalsRowFunction="count" dataDxfId="1148"/>
  </tableColumns>
  <tableStyleInfo name="TableStyleMedium2" showFirstColumn="0" showLastColumn="0" showRowStripes="1" showColumnStripes="0"/>
</table>
</file>

<file path=xl/theme/theme1.xml><?xml version="1.0" encoding="utf-8"?>
<a:theme xmlns:a="http://schemas.openxmlformats.org/drawingml/2006/main" name="Θέμα του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ivotTable" Target="../pivotTables/pivotTable2.xm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pivotTable" Target="../pivotTables/pivotTable3.xm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pivotTable" Target="../pivotTables/pivotTable5.xm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pivotTable" Target="../pivotTables/pivotTable6.xm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pivotTable" Target="../pivotTables/pivotTable7.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E6AD7-1C5D-4DA6-8564-B76742A7C936}">
  <dimension ref="A1:A21"/>
  <sheetViews>
    <sheetView workbookViewId="0">
      <selection activeCell="A2" sqref="A2"/>
    </sheetView>
  </sheetViews>
  <sheetFormatPr defaultColWidth="9.140625" defaultRowHeight="18.75" x14ac:dyDescent="0.3"/>
  <cols>
    <col min="1" max="16384" width="9.140625" style="54"/>
  </cols>
  <sheetData>
    <row r="1" spans="1:1" ht="23.25" x14ac:dyDescent="0.35">
      <c r="A1" s="55" t="s">
        <v>395</v>
      </c>
    </row>
    <row r="2" spans="1:1" x14ac:dyDescent="0.3">
      <c r="A2" s="54" t="s">
        <v>396</v>
      </c>
    </row>
    <row r="3" spans="1:1" x14ac:dyDescent="0.3">
      <c r="A3" s="54" t="s">
        <v>397</v>
      </c>
    </row>
    <row r="4" spans="1:1" x14ac:dyDescent="0.3">
      <c r="A4" s="54" t="s">
        <v>405</v>
      </c>
    </row>
    <row r="5" spans="1:1" x14ac:dyDescent="0.3">
      <c r="A5" s="54" t="s">
        <v>398</v>
      </c>
    </row>
    <row r="6" spans="1:1" x14ac:dyDescent="0.3">
      <c r="A6" s="54" t="s">
        <v>406</v>
      </c>
    </row>
    <row r="7" spans="1:1" x14ac:dyDescent="0.3">
      <c r="A7" s="54" t="s">
        <v>399</v>
      </c>
    </row>
    <row r="8" spans="1:1" x14ac:dyDescent="0.3">
      <c r="A8" s="54" t="s">
        <v>400</v>
      </c>
    </row>
    <row r="9" spans="1:1" x14ac:dyDescent="0.3">
      <c r="A9" s="54" t="s">
        <v>401</v>
      </c>
    </row>
    <row r="10" spans="1:1" x14ac:dyDescent="0.3">
      <c r="A10" s="54" t="s">
        <v>402</v>
      </c>
    </row>
    <row r="11" spans="1:1" x14ac:dyDescent="0.3">
      <c r="A11" s="54" t="s">
        <v>403</v>
      </c>
    </row>
    <row r="18" spans="1:1" ht="23.25" x14ac:dyDescent="0.35">
      <c r="A18" s="55" t="s">
        <v>393</v>
      </c>
    </row>
    <row r="19" spans="1:1" x14ac:dyDescent="0.3">
      <c r="A19" s="54" t="s">
        <v>394</v>
      </c>
    </row>
    <row r="20" spans="1:1" x14ac:dyDescent="0.3">
      <c r="A20" s="54" t="s">
        <v>417</v>
      </c>
    </row>
    <row r="21" spans="1:1" x14ac:dyDescent="0.3">
      <c r="A21" s="54" t="s">
        <v>418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88BAE-1CC1-478F-AA27-A707991F2E0F}">
  <dimension ref="A3:H212"/>
  <sheetViews>
    <sheetView view="pageLayout" zoomScaleNormal="100" workbookViewId="0">
      <selection activeCell="B5" sqref="B5"/>
    </sheetView>
  </sheetViews>
  <sheetFormatPr defaultRowHeight="15" x14ac:dyDescent="0.25"/>
  <cols>
    <col min="1" max="1" width="14.5703125" customWidth="1"/>
    <col min="2" max="2" width="42.5703125" style="83" bestFit="1" customWidth="1"/>
    <col min="3" max="3" width="16.140625" style="83" customWidth="1"/>
    <col min="4" max="4" width="16.7109375" style="83" customWidth="1"/>
    <col min="5" max="5" width="21.85546875" customWidth="1"/>
    <col min="6" max="6" width="18.7109375" customWidth="1"/>
    <col min="7" max="7" width="20.28515625" customWidth="1"/>
    <col min="8" max="8" width="21.140625" customWidth="1"/>
  </cols>
  <sheetData>
    <row r="3" spans="1:8" s="2" customFormat="1" ht="45" x14ac:dyDescent="0.25">
      <c r="A3" s="67" t="s">
        <v>143</v>
      </c>
      <c r="B3" s="67" t="s">
        <v>0</v>
      </c>
      <c r="C3" s="67" t="s">
        <v>140</v>
      </c>
      <c r="D3" s="67" t="s">
        <v>142</v>
      </c>
      <c r="E3" s="2" t="s">
        <v>256</v>
      </c>
      <c r="F3" s="2" t="s">
        <v>496</v>
      </c>
      <c r="G3" s="2" t="s">
        <v>497</v>
      </c>
      <c r="H3" s="2" t="s">
        <v>498</v>
      </c>
    </row>
    <row r="4" spans="1:8" ht="30" x14ac:dyDescent="0.25">
      <c r="A4" t="s">
        <v>217</v>
      </c>
      <c r="B4" s="83" t="s">
        <v>190</v>
      </c>
      <c r="C4" s="83" t="s">
        <v>145</v>
      </c>
      <c r="D4" s="83" t="s">
        <v>16</v>
      </c>
      <c r="E4" s="84">
        <v>10000</v>
      </c>
      <c r="F4" s="84">
        <v>0</v>
      </c>
      <c r="G4" s="84">
        <v>0</v>
      </c>
      <c r="H4" s="84">
        <v>10000</v>
      </c>
    </row>
    <row r="5" spans="1:8" ht="30" x14ac:dyDescent="0.25">
      <c r="A5" s="83" t="s">
        <v>257</v>
      </c>
      <c r="E5" s="84">
        <v>10000</v>
      </c>
      <c r="F5" s="84">
        <v>0</v>
      </c>
      <c r="G5" s="84">
        <v>0</v>
      </c>
      <c r="H5" s="84">
        <v>10000</v>
      </c>
    </row>
    <row r="6" spans="1:8" ht="60" x14ac:dyDescent="0.25">
      <c r="A6" t="s">
        <v>218</v>
      </c>
      <c r="B6" s="83" t="s">
        <v>348</v>
      </c>
      <c r="C6" s="83" t="s">
        <v>145</v>
      </c>
      <c r="D6" s="83" t="s">
        <v>16</v>
      </c>
      <c r="E6" s="84">
        <v>34300</v>
      </c>
      <c r="F6" s="84">
        <v>0</v>
      </c>
      <c r="G6" s="84">
        <v>0</v>
      </c>
      <c r="H6" s="84">
        <v>34300</v>
      </c>
    </row>
    <row r="7" spans="1:8" ht="30" x14ac:dyDescent="0.25">
      <c r="A7" s="83" t="s">
        <v>258</v>
      </c>
      <c r="E7" s="84">
        <v>34300</v>
      </c>
      <c r="F7" s="84">
        <v>0</v>
      </c>
      <c r="G7" s="84">
        <v>0</v>
      </c>
      <c r="H7" s="84">
        <v>34300</v>
      </c>
    </row>
    <row r="8" spans="1:8" ht="45" x14ac:dyDescent="0.25">
      <c r="A8" t="s">
        <v>219</v>
      </c>
      <c r="B8" s="83" t="s">
        <v>191</v>
      </c>
      <c r="C8" s="83" t="s">
        <v>145</v>
      </c>
      <c r="D8" s="83" t="s">
        <v>16</v>
      </c>
      <c r="E8" s="84">
        <v>4960</v>
      </c>
      <c r="F8" s="84">
        <v>0</v>
      </c>
      <c r="G8" s="84">
        <v>0</v>
      </c>
      <c r="H8" s="84">
        <v>4960</v>
      </c>
    </row>
    <row r="9" spans="1:8" ht="30" x14ac:dyDescent="0.25">
      <c r="A9" s="83" t="s">
        <v>259</v>
      </c>
      <c r="E9" s="84">
        <v>4960</v>
      </c>
      <c r="F9" s="84">
        <v>0</v>
      </c>
      <c r="G9" s="84">
        <v>0</v>
      </c>
      <c r="H9" s="84">
        <v>4960</v>
      </c>
    </row>
    <row r="10" spans="1:8" ht="75" x14ac:dyDescent="0.25">
      <c r="A10" t="s">
        <v>220</v>
      </c>
      <c r="B10" s="83" t="s">
        <v>192</v>
      </c>
      <c r="C10" s="83" t="s">
        <v>145</v>
      </c>
      <c r="D10" s="83" t="s">
        <v>16</v>
      </c>
      <c r="E10" s="84">
        <v>14880</v>
      </c>
      <c r="F10" s="84">
        <v>0</v>
      </c>
      <c r="G10" s="84">
        <v>0</v>
      </c>
      <c r="H10" s="84">
        <v>14880</v>
      </c>
    </row>
    <row r="11" spans="1:8" ht="30" x14ac:dyDescent="0.25">
      <c r="A11" s="83" t="s">
        <v>260</v>
      </c>
      <c r="E11" s="84">
        <v>14880</v>
      </c>
      <c r="F11" s="84">
        <v>0</v>
      </c>
      <c r="G11" s="84">
        <v>0</v>
      </c>
      <c r="H11" s="84">
        <v>14880</v>
      </c>
    </row>
    <row r="12" spans="1:8" ht="45" x14ac:dyDescent="0.25">
      <c r="A12" t="s">
        <v>221</v>
      </c>
      <c r="B12" s="83" t="s">
        <v>193</v>
      </c>
      <c r="C12" s="83" t="s">
        <v>145</v>
      </c>
      <c r="D12" s="83" t="s">
        <v>16</v>
      </c>
      <c r="E12" s="84">
        <v>37200</v>
      </c>
      <c r="F12" s="84">
        <v>0</v>
      </c>
      <c r="G12" s="84">
        <v>0</v>
      </c>
      <c r="H12" s="84">
        <v>37200</v>
      </c>
    </row>
    <row r="13" spans="1:8" ht="30" x14ac:dyDescent="0.25">
      <c r="A13" s="83" t="s">
        <v>261</v>
      </c>
      <c r="E13" s="84">
        <v>37200</v>
      </c>
      <c r="F13" s="84">
        <v>0</v>
      </c>
      <c r="G13" s="84">
        <v>0</v>
      </c>
      <c r="H13" s="84">
        <v>37200</v>
      </c>
    </row>
    <row r="14" spans="1:8" ht="45" x14ac:dyDescent="0.25">
      <c r="A14" t="s">
        <v>49</v>
      </c>
      <c r="B14" s="83" t="s">
        <v>50</v>
      </c>
      <c r="C14" s="83" t="s">
        <v>146</v>
      </c>
      <c r="D14" s="83" t="s">
        <v>16</v>
      </c>
      <c r="E14" s="84">
        <v>25895.29</v>
      </c>
      <c r="F14" s="84">
        <v>0</v>
      </c>
      <c r="G14" s="84">
        <v>0</v>
      </c>
      <c r="H14" s="84">
        <v>25895.29</v>
      </c>
    </row>
    <row r="15" spans="1:8" ht="30" x14ac:dyDescent="0.25">
      <c r="A15" s="83" t="s">
        <v>262</v>
      </c>
      <c r="E15" s="84">
        <v>25895.29</v>
      </c>
      <c r="F15" s="84">
        <v>0</v>
      </c>
      <c r="G15" s="84">
        <v>0</v>
      </c>
      <c r="H15" s="84">
        <v>25895.29</v>
      </c>
    </row>
    <row r="16" spans="1:8" ht="60" x14ac:dyDescent="0.25">
      <c r="A16" t="s">
        <v>51</v>
      </c>
      <c r="B16" s="83" t="s">
        <v>450</v>
      </c>
      <c r="C16" s="83" t="s">
        <v>385</v>
      </c>
      <c r="D16" s="83" t="s">
        <v>16</v>
      </c>
      <c r="E16" s="84">
        <v>20000</v>
      </c>
      <c r="F16" s="84">
        <v>0</v>
      </c>
      <c r="G16" s="84">
        <v>0</v>
      </c>
      <c r="H16" s="84">
        <v>20000</v>
      </c>
    </row>
    <row r="17" spans="1:8" x14ac:dyDescent="0.25">
      <c r="C17" s="83" t="s">
        <v>146</v>
      </c>
      <c r="D17" s="83" t="s">
        <v>16</v>
      </c>
      <c r="E17" s="84">
        <v>7374.2799999999988</v>
      </c>
      <c r="F17" s="84">
        <v>0</v>
      </c>
      <c r="G17" s="84">
        <v>0</v>
      </c>
      <c r="H17" s="84">
        <v>7374.2799999999988</v>
      </c>
    </row>
    <row r="18" spans="1:8" ht="30" x14ac:dyDescent="0.25">
      <c r="A18" s="83" t="s">
        <v>263</v>
      </c>
      <c r="E18" s="84">
        <v>27374.28</v>
      </c>
      <c r="F18" s="84">
        <v>0</v>
      </c>
      <c r="G18" s="84">
        <v>0</v>
      </c>
      <c r="H18" s="84">
        <v>27374.28</v>
      </c>
    </row>
    <row r="19" spans="1:8" ht="45" x14ac:dyDescent="0.25">
      <c r="A19" t="s">
        <v>53</v>
      </c>
      <c r="B19" s="83" t="s">
        <v>451</v>
      </c>
      <c r="C19" s="83" t="s">
        <v>385</v>
      </c>
      <c r="D19" s="83" t="s">
        <v>16</v>
      </c>
      <c r="E19" s="84">
        <v>19421.39</v>
      </c>
      <c r="F19" s="84">
        <v>0</v>
      </c>
      <c r="G19" s="84">
        <v>0</v>
      </c>
      <c r="H19" s="84">
        <v>19421.39</v>
      </c>
    </row>
    <row r="20" spans="1:8" x14ac:dyDescent="0.25">
      <c r="C20" s="83" t="s">
        <v>146</v>
      </c>
      <c r="D20" s="83" t="s">
        <v>16</v>
      </c>
      <c r="E20" s="84">
        <v>1.7900000000008731</v>
      </c>
      <c r="F20" s="84">
        <v>0</v>
      </c>
      <c r="G20" s="84">
        <v>0</v>
      </c>
      <c r="H20" s="84">
        <v>1.7900000000008731</v>
      </c>
    </row>
    <row r="21" spans="1:8" ht="30" x14ac:dyDescent="0.25">
      <c r="A21" s="83" t="s">
        <v>264</v>
      </c>
      <c r="E21" s="84">
        <v>19423.18</v>
      </c>
      <c r="F21" s="84">
        <v>0</v>
      </c>
      <c r="G21" s="84">
        <v>0</v>
      </c>
      <c r="H21" s="84">
        <v>19423.18</v>
      </c>
    </row>
    <row r="22" spans="1:8" ht="45" x14ac:dyDescent="0.25">
      <c r="A22" t="s">
        <v>55</v>
      </c>
      <c r="B22" s="83" t="s">
        <v>56</v>
      </c>
      <c r="C22" s="83" t="s">
        <v>146</v>
      </c>
      <c r="D22" s="83" t="s">
        <v>16</v>
      </c>
      <c r="E22" s="84">
        <v>37200</v>
      </c>
      <c r="F22" s="84">
        <v>0</v>
      </c>
      <c r="G22" s="84">
        <v>0</v>
      </c>
      <c r="H22" s="84">
        <v>37200</v>
      </c>
    </row>
    <row r="23" spans="1:8" ht="30" x14ac:dyDescent="0.25">
      <c r="A23" s="83" t="s">
        <v>265</v>
      </c>
      <c r="E23" s="84">
        <v>37200</v>
      </c>
      <c r="F23" s="84">
        <v>0</v>
      </c>
      <c r="G23" s="84">
        <v>0</v>
      </c>
      <c r="H23" s="84">
        <v>37200</v>
      </c>
    </row>
    <row r="24" spans="1:8" ht="45" x14ac:dyDescent="0.25">
      <c r="A24" t="s">
        <v>57</v>
      </c>
      <c r="B24" s="83" t="s">
        <v>452</v>
      </c>
      <c r="C24" s="83" t="s">
        <v>385</v>
      </c>
      <c r="D24" s="83" t="s">
        <v>16</v>
      </c>
      <c r="E24" s="84">
        <v>20929.060000000001</v>
      </c>
      <c r="F24" s="84">
        <v>0</v>
      </c>
      <c r="G24" s="84">
        <v>0</v>
      </c>
      <c r="H24" s="84">
        <v>20929.060000000001</v>
      </c>
    </row>
    <row r="25" spans="1:8" x14ac:dyDescent="0.25">
      <c r="C25" s="83" t="s">
        <v>146</v>
      </c>
      <c r="D25" s="83" t="s">
        <v>16</v>
      </c>
      <c r="E25" s="84">
        <v>14977.34</v>
      </c>
      <c r="F25" s="84">
        <v>0</v>
      </c>
      <c r="G25" s="84">
        <v>0</v>
      </c>
      <c r="H25" s="84">
        <v>14977.34</v>
      </c>
    </row>
    <row r="26" spans="1:8" ht="30" x14ac:dyDescent="0.25">
      <c r="A26" s="83" t="s">
        <v>266</v>
      </c>
      <c r="E26" s="84">
        <v>35906.400000000001</v>
      </c>
      <c r="F26" s="84">
        <v>0</v>
      </c>
      <c r="G26" s="84">
        <v>0</v>
      </c>
      <c r="H26" s="84">
        <v>35906.400000000001</v>
      </c>
    </row>
    <row r="27" spans="1:8" ht="30" x14ac:dyDescent="0.25">
      <c r="A27" t="s">
        <v>59</v>
      </c>
      <c r="B27" s="83" t="s">
        <v>60</v>
      </c>
      <c r="C27" s="83" t="s">
        <v>146</v>
      </c>
      <c r="D27" s="83" t="s">
        <v>16</v>
      </c>
      <c r="E27" s="84">
        <v>24800</v>
      </c>
      <c r="F27" s="84">
        <v>0</v>
      </c>
      <c r="G27" s="84">
        <v>0</v>
      </c>
      <c r="H27" s="84">
        <v>24800</v>
      </c>
    </row>
    <row r="28" spans="1:8" ht="30" x14ac:dyDescent="0.25">
      <c r="A28" s="83" t="s">
        <v>267</v>
      </c>
      <c r="E28" s="84">
        <v>24800</v>
      </c>
      <c r="F28" s="84">
        <v>0</v>
      </c>
      <c r="G28" s="84">
        <v>0</v>
      </c>
      <c r="H28" s="84">
        <v>24800</v>
      </c>
    </row>
    <row r="29" spans="1:8" ht="45" x14ac:dyDescent="0.25">
      <c r="A29" t="s">
        <v>233</v>
      </c>
      <c r="B29" s="83" t="s">
        <v>234</v>
      </c>
      <c r="C29" s="83" t="s">
        <v>146</v>
      </c>
      <c r="D29" s="83" t="s">
        <v>48</v>
      </c>
      <c r="E29" s="84">
        <v>145000</v>
      </c>
      <c r="F29" s="84">
        <v>0</v>
      </c>
      <c r="G29" s="84">
        <v>0</v>
      </c>
      <c r="H29" s="84">
        <v>145000</v>
      </c>
    </row>
    <row r="30" spans="1:8" ht="30" x14ac:dyDescent="0.25">
      <c r="A30" s="83" t="s">
        <v>268</v>
      </c>
      <c r="E30" s="84">
        <v>145000</v>
      </c>
      <c r="F30" s="84">
        <v>0</v>
      </c>
      <c r="G30" s="84">
        <v>0</v>
      </c>
      <c r="H30" s="84">
        <v>145000</v>
      </c>
    </row>
    <row r="31" spans="1:8" ht="60" x14ac:dyDescent="0.25">
      <c r="A31" t="s">
        <v>230</v>
      </c>
      <c r="B31" s="83" t="s">
        <v>346</v>
      </c>
      <c r="C31" s="83" t="s">
        <v>153</v>
      </c>
      <c r="D31" s="83" t="s">
        <v>16</v>
      </c>
      <c r="E31" s="84">
        <v>821263.16</v>
      </c>
      <c r="F31" s="84">
        <v>-57707.62</v>
      </c>
      <c r="G31" s="84">
        <v>-34023.120000000003</v>
      </c>
      <c r="H31" s="84">
        <v>729532.42</v>
      </c>
    </row>
    <row r="32" spans="1:8" ht="30" x14ac:dyDescent="0.25">
      <c r="A32" s="83" t="s">
        <v>269</v>
      </c>
      <c r="E32" s="84">
        <v>821263.16</v>
      </c>
      <c r="F32" s="84">
        <v>-57707.62</v>
      </c>
      <c r="G32" s="84">
        <v>-34023.120000000003</v>
      </c>
      <c r="H32" s="84">
        <v>729532.42</v>
      </c>
    </row>
    <row r="33" spans="1:8" ht="45" x14ac:dyDescent="0.25">
      <c r="A33" t="s">
        <v>222</v>
      </c>
      <c r="B33" s="83" t="s">
        <v>194</v>
      </c>
      <c r="C33" s="83" t="s">
        <v>145</v>
      </c>
      <c r="D33" s="83" t="s">
        <v>16</v>
      </c>
      <c r="E33" s="84">
        <v>14000</v>
      </c>
      <c r="F33" s="84">
        <v>0</v>
      </c>
      <c r="G33" s="84">
        <v>0</v>
      </c>
      <c r="H33" s="84">
        <v>14000</v>
      </c>
    </row>
    <row r="34" spans="1:8" ht="30" x14ac:dyDescent="0.25">
      <c r="A34" s="83" t="s">
        <v>270</v>
      </c>
      <c r="E34" s="84">
        <v>14000</v>
      </c>
      <c r="F34" s="84">
        <v>0</v>
      </c>
      <c r="G34" s="84">
        <v>0</v>
      </c>
      <c r="H34" s="84">
        <v>14000</v>
      </c>
    </row>
    <row r="35" spans="1:8" ht="45" x14ac:dyDescent="0.25">
      <c r="A35" t="s">
        <v>6</v>
      </c>
      <c r="B35" s="83" t="s">
        <v>7</v>
      </c>
      <c r="C35" s="83" t="s">
        <v>145</v>
      </c>
      <c r="D35" s="83" t="s">
        <v>9</v>
      </c>
      <c r="E35" s="84">
        <v>30000</v>
      </c>
      <c r="F35" s="84">
        <v>0</v>
      </c>
      <c r="G35" s="84">
        <v>0</v>
      </c>
      <c r="H35" s="84">
        <v>30000</v>
      </c>
    </row>
    <row r="36" spans="1:8" ht="30" x14ac:dyDescent="0.25">
      <c r="A36" s="83" t="s">
        <v>271</v>
      </c>
      <c r="E36" s="84">
        <v>30000</v>
      </c>
      <c r="F36" s="84">
        <v>0</v>
      </c>
      <c r="G36" s="84">
        <v>0</v>
      </c>
      <c r="H36" s="84">
        <v>30000</v>
      </c>
    </row>
    <row r="37" spans="1:8" ht="45" x14ac:dyDescent="0.25">
      <c r="A37" t="s">
        <v>237</v>
      </c>
      <c r="B37" s="83" t="s">
        <v>126</v>
      </c>
      <c r="C37" s="83" t="s">
        <v>153</v>
      </c>
      <c r="D37" s="83" t="s">
        <v>16</v>
      </c>
      <c r="E37" s="84">
        <v>440000</v>
      </c>
      <c r="F37" s="84">
        <v>0</v>
      </c>
      <c r="G37" s="84">
        <v>0</v>
      </c>
      <c r="H37" s="84">
        <v>440000</v>
      </c>
    </row>
    <row r="38" spans="1:8" ht="30" x14ac:dyDescent="0.25">
      <c r="A38" s="83" t="s">
        <v>272</v>
      </c>
      <c r="E38" s="84">
        <v>440000</v>
      </c>
      <c r="F38" s="84">
        <v>0</v>
      </c>
      <c r="G38" s="84">
        <v>0</v>
      </c>
      <c r="H38" s="84">
        <v>440000</v>
      </c>
    </row>
    <row r="39" spans="1:8" x14ac:dyDescent="0.25">
      <c r="A39" t="s">
        <v>232</v>
      </c>
      <c r="B39" s="83" t="s">
        <v>127</v>
      </c>
      <c r="C39" s="83" t="s">
        <v>153</v>
      </c>
      <c r="D39" s="83" t="s">
        <v>37</v>
      </c>
      <c r="E39" s="84">
        <v>24000</v>
      </c>
      <c r="F39" s="84">
        <v>0</v>
      </c>
      <c r="G39" s="84">
        <v>0</v>
      </c>
      <c r="H39" s="84">
        <v>24000</v>
      </c>
    </row>
    <row r="40" spans="1:8" ht="30" x14ac:dyDescent="0.25">
      <c r="A40" s="83" t="s">
        <v>273</v>
      </c>
      <c r="E40" s="84">
        <v>24000</v>
      </c>
      <c r="F40" s="84">
        <v>0</v>
      </c>
      <c r="G40" s="84">
        <v>0</v>
      </c>
      <c r="H40" s="84">
        <v>24000</v>
      </c>
    </row>
    <row r="41" spans="1:8" ht="45" x14ac:dyDescent="0.25">
      <c r="A41" t="s">
        <v>163</v>
      </c>
      <c r="B41" s="83" t="s">
        <v>19</v>
      </c>
      <c r="C41" s="83" t="s">
        <v>145</v>
      </c>
      <c r="D41" s="83" t="s">
        <v>16</v>
      </c>
      <c r="E41" s="84">
        <v>65850.080000000002</v>
      </c>
      <c r="F41" s="84">
        <v>0</v>
      </c>
      <c r="G41" s="84">
        <v>0</v>
      </c>
      <c r="H41" s="84">
        <v>65850.080000000002</v>
      </c>
    </row>
    <row r="42" spans="1:8" ht="30" x14ac:dyDescent="0.25">
      <c r="A42" s="83" t="s">
        <v>274</v>
      </c>
      <c r="E42" s="84">
        <v>65850.080000000002</v>
      </c>
      <c r="F42" s="84">
        <v>0</v>
      </c>
      <c r="G42" s="84">
        <v>0</v>
      </c>
      <c r="H42" s="84">
        <v>65850.080000000002</v>
      </c>
    </row>
    <row r="43" spans="1:8" ht="45" x14ac:dyDescent="0.25">
      <c r="A43" t="s">
        <v>164</v>
      </c>
      <c r="B43" s="83" t="s">
        <v>20</v>
      </c>
      <c r="C43" s="83" t="s">
        <v>145</v>
      </c>
      <c r="D43" s="83" t="s">
        <v>16</v>
      </c>
      <c r="E43" s="84">
        <v>37000</v>
      </c>
      <c r="F43" s="84">
        <v>0</v>
      </c>
      <c r="G43" s="84">
        <v>0</v>
      </c>
      <c r="H43" s="84">
        <v>37000</v>
      </c>
    </row>
    <row r="44" spans="1:8" ht="30" x14ac:dyDescent="0.25">
      <c r="A44" s="83" t="s">
        <v>275</v>
      </c>
      <c r="E44" s="84">
        <v>37000</v>
      </c>
      <c r="F44" s="84">
        <v>0</v>
      </c>
      <c r="G44" s="84">
        <v>0</v>
      </c>
      <c r="H44" s="84">
        <v>37000</v>
      </c>
    </row>
    <row r="45" spans="1:8" ht="30" x14ac:dyDescent="0.25">
      <c r="A45" t="s">
        <v>223</v>
      </c>
      <c r="B45" s="83" t="s">
        <v>195</v>
      </c>
      <c r="C45" s="83" t="s">
        <v>145</v>
      </c>
      <c r="D45" s="83" t="s">
        <v>16</v>
      </c>
      <c r="E45" s="84">
        <v>12000</v>
      </c>
      <c r="F45" s="84">
        <v>0</v>
      </c>
      <c r="G45" s="84">
        <v>0</v>
      </c>
      <c r="H45" s="84">
        <v>12000</v>
      </c>
    </row>
    <row r="46" spans="1:8" ht="30" x14ac:dyDescent="0.25">
      <c r="A46" s="83" t="s">
        <v>276</v>
      </c>
      <c r="E46" s="84">
        <v>12000</v>
      </c>
      <c r="F46" s="84">
        <v>0</v>
      </c>
      <c r="G46" s="84">
        <v>0</v>
      </c>
      <c r="H46" s="84">
        <v>12000</v>
      </c>
    </row>
    <row r="47" spans="1:8" ht="45" x14ac:dyDescent="0.25">
      <c r="A47" t="s">
        <v>224</v>
      </c>
      <c r="B47" s="83" t="s">
        <v>196</v>
      </c>
      <c r="C47" s="83" t="s">
        <v>145</v>
      </c>
      <c r="D47" s="83" t="s">
        <v>16</v>
      </c>
      <c r="E47" s="84">
        <v>2976</v>
      </c>
      <c r="F47" s="84">
        <v>0</v>
      </c>
      <c r="G47" s="84">
        <v>0</v>
      </c>
      <c r="H47" s="84">
        <v>2976</v>
      </c>
    </row>
    <row r="48" spans="1:8" ht="30" x14ac:dyDescent="0.25">
      <c r="A48" s="83" t="s">
        <v>277</v>
      </c>
      <c r="E48" s="84">
        <v>2976</v>
      </c>
      <c r="F48" s="84">
        <v>0</v>
      </c>
      <c r="G48" s="84">
        <v>0</v>
      </c>
      <c r="H48" s="84">
        <v>2976</v>
      </c>
    </row>
    <row r="49" spans="1:8" ht="60" x14ac:dyDescent="0.25">
      <c r="A49" t="s">
        <v>159</v>
      </c>
      <c r="B49" s="83" t="s">
        <v>138</v>
      </c>
      <c r="C49" s="83" t="s">
        <v>149</v>
      </c>
      <c r="D49" s="83" t="s">
        <v>112</v>
      </c>
      <c r="E49" s="84">
        <v>1351191.16</v>
      </c>
      <c r="F49" s="84">
        <v>0</v>
      </c>
      <c r="G49" s="84">
        <v>0</v>
      </c>
      <c r="H49" s="84">
        <v>1351191.16</v>
      </c>
    </row>
    <row r="50" spans="1:8" ht="30" x14ac:dyDescent="0.25">
      <c r="A50" s="83" t="s">
        <v>278</v>
      </c>
      <c r="E50" s="84">
        <v>1351191.16</v>
      </c>
      <c r="F50" s="84">
        <v>0</v>
      </c>
      <c r="G50" s="84">
        <v>0</v>
      </c>
      <c r="H50" s="84">
        <v>1351191.16</v>
      </c>
    </row>
    <row r="51" spans="1:8" ht="60" x14ac:dyDescent="0.25">
      <c r="A51" t="s">
        <v>25</v>
      </c>
      <c r="B51" s="83" t="s">
        <v>26</v>
      </c>
      <c r="C51" s="83" t="s">
        <v>145</v>
      </c>
      <c r="D51" s="83" t="s">
        <v>189</v>
      </c>
      <c r="E51" s="84">
        <v>28500</v>
      </c>
      <c r="F51" s="84">
        <v>0</v>
      </c>
      <c r="G51" s="84">
        <v>0</v>
      </c>
      <c r="H51" s="84">
        <v>28500</v>
      </c>
    </row>
    <row r="52" spans="1:8" ht="30" x14ac:dyDescent="0.25">
      <c r="A52" s="83" t="s">
        <v>279</v>
      </c>
      <c r="E52" s="84">
        <v>28500</v>
      </c>
      <c r="F52" s="84">
        <v>0</v>
      </c>
      <c r="G52" s="84">
        <v>0</v>
      </c>
      <c r="H52" s="84">
        <v>28500</v>
      </c>
    </row>
    <row r="53" spans="1:8" ht="45" x14ac:dyDescent="0.25">
      <c r="A53" t="s">
        <v>27</v>
      </c>
      <c r="B53" s="83" t="s">
        <v>28</v>
      </c>
      <c r="C53" s="83" t="s">
        <v>145</v>
      </c>
      <c r="D53" s="83" t="s">
        <v>189</v>
      </c>
      <c r="E53" s="84">
        <v>9000</v>
      </c>
      <c r="F53" s="84">
        <v>0</v>
      </c>
      <c r="G53" s="84">
        <v>0</v>
      </c>
      <c r="H53" s="84">
        <v>9000</v>
      </c>
    </row>
    <row r="54" spans="1:8" ht="30" x14ac:dyDescent="0.25">
      <c r="A54" s="83" t="s">
        <v>280</v>
      </c>
      <c r="E54" s="84">
        <v>9000</v>
      </c>
      <c r="F54" s="84">
        <v>0</v>
      </c>
      <c r="G54" s="84">
        <v>0</v>
      </c>
      <c r="H54" s="84">
        <v>9000</v>
      </c>
    </row>
    <row r="55" spans="1:8" ht="45" x14ac:dyDescent="0.25">
      <c r="A55" t="s">
        <v>29</v>
      </c>
      <c r="B55" s="83" t="s">
        <v>30</v>
      </c>
      <c r="C55" s="83" t="s">
        <v>145</v>
      </c>
      <c r="D55" s="83" t="s">
        <v>189</v>
      </c>
      <c r="E55" s="84">
        <v>7500</v>
      </c>
      <c r="F55" s="84">
        <v>0</v>
      </c>
      <c r="G55" s="84">
        <v>0</v>
      </c>
      <c r="H55" s="84">
        <v>7500</v>
      </c>
    </row>
    <row r="56" spans="1:8" ht="30" x14ac:dyDescent="0.25">
      <c r="A56" s="83" t="s">
        <v>281</v>
      </c>
      <c r="E56" s="84">
        <v>7500</v>
      </c>
      <c r="F56" s="84">
        <v>0</v>
      </c>
      <c r="G56" s="84">
        <v>0</v>
      </c>
      <c r="H56" s="84">
        <v>7500</v>
      </c>
    </row>
    <row r="57" spans="1:8" ht="75" x14ac:dyDescent="0.25">
      <c r="A57" t="s">
        <v>367</v>
      </c>
      <c r="B57" s="83" t="s">
        <v>456</v>
      </c>
      <c r="C57" s="83" t="s">
        <v>153</v>
      </c>
      <c r="D57" s="83" t="s">
        <v>37</v>
      </c>
      <c r="E57" s="84">
        <v>200000</v>
      </c>
      <c r="F57" s="84">
        <v>0</v>
      </c>
      <c r="G57" s="84">
        <v>0</v>
      </c>
      <c r="H57" s="84">
        <v>200000</v>
      </c>
    </row>
    <row r="58" spans="1:8" ht="30" x14ac:dyDescent="0.25">
      <c r="C58" s="83" t="s">
        <v>149</v>
      </c>
      <c r="D58" s="83" t="s">
        <v>37</v>
      </c>
      <c r="E58" s="84">
        <v>355445</v>
      </c>
      <c r="F58" s="84">
        <v>0</v>
      </c>
      <c r="G58" s="84">
        <v>0</v>
      </c>
      <c r="H58" s="84">
        <v>355445</v>
      </c>
    </row>
    <row r="59" spans="1:8" ht="30" x14ac:dyDescent="0.25">
      <c r="A59" s="83" t="s">
        <v>388</v>
      </c>
      <c r="E59" s="84">
        <v>555445</v>
      </c>
      <c r="F59" s="84">
        <v>0</v>
      </c>
      <c r="G59" s="84">
        <v>0</v>
      </c>
      <c r="H59" s="84">
        <v>555445</v>
      </c>
    </row>
    <row r="60" spans="1:8" ht="30" x14ac:dyDescent="0.25">
      <c r="A60" t="s">
        <v>113</v>
      </c>
      <c r="B60" s="83" t="s">
        <v>114</v>
      </c>
      <c r="C60" s="83" t="s">
        <v>153</v>
      </c>
      <c r="D60" s="83" t="s">
        <v>5</v>
      </c>
      <c r="E60" s="84">
        <v>519808</v>
      </c>
      <c r="F60" s="84">
        <v>0</v>
      </c>
      <c r="G60" s="84">
        <v>0</v>
      </c>
      <c r="H60" s="84">
        <v>519808</v>
      </c>
    </row>
    <row r="61" spans="1:8" ht="30" x14ac:dyDescent="0.25">
      <c r="A61" s="83" t="s">
        <v>282</v>
      </c>
      <c r="E61" s="84">
        <v>519808</v>
      </c>
      <c r="F61" s="84">
        <v>0</v>
      </c>
      <c r="G61" s="84">
        <v>0</v>
      </c>
      <c r="H61" s="84">
        <v>519808</v>
      </c>
    </row>
    <row r="62" spans="1:8" ht="45" x14ac:dyDescent="0.25">
      <c r="A62" t="s">
        <v>31</v>
      </c>
      <c r="B62" s="83" t="s">
        <v>32</v>
      </c>
      <c r="C62" s="83" t="s">
        <v>145</v>
      </c>
      <c r="D62" s="83" t="s">
        <v>9</v>
      </c>
      <c r="E62" s="84">
        <v>136400</v>
      </c>
      <c r="F62" s="84">
        <v>0</v>
      </c>
      <c r="G62" s="84">
        <v>0</v>
      </c>
      <c r="H62" s="84">
        <v>136400</v>
      </c>
    </row>
    <row r="63" spans="1:8" ht="30" x14ac:dyDescent="0.25">
      <c r="A63" s="83" t="s">
        <v>283</v>
      </c>
      <c r="E63" s="84">
        <v>136400</v>
      </c>
      <c r="F63" s="84">
        <v>0</v>
      </c>
      <c r="G63" s="84">
        <v>0</v>
      </c>
      <c r="H63" s="84">
        <v>136400</v>
      </c>
    </row>
    <row r="64" spans="1:8" x14ac:dyDescent="0.25">
      <c r="A64" t="s">
        <v>458</v>
      </c>
      <c r="B64" s="83" t="s">
        <v>372</v>
      </c>
      <c r="C64" s="83" t="s">
        <v>145</v>
      </c>
      <c r="D64" s="83" t="s">
        <v>16</v>
      </c>
      <c r="E64" s="84">
        <v>60000</v>
      </c>
      <c r="F64" s="84">
        <v>0</v>
      </c>
      <c r="G64" s="84">
        <v>0</v>
      </c>
      <c r="H64" s="84">
        <v>60000</v>
      </c>
    </row>
    <row r="65" spans="1:8" ht="30" x14ac:dyDescent="0.25">
      <c r="A65" s="83" t="s">
        <v>465</v>
      </c>
      <c r="E65" s="84">
        <v>60000</v>
      </c>
      <c r="F65" s="84">
        <v>0</v>
      </c>
      <c r="G65" s="84">
        <v>0</v>
      </c>
      <c r="H65" s="84">
        <v>60000</v>
      </c>
    </row>
    <row r="66" spans="1:8" ht="45" x14ac:dyDescent="0.25">
      <c r="A66" t="s">
        <v>33</v>
      </c>
      <c r="B66" s="83" t="s">
        <v>34</v>
      </c>
      <c r="C66" s="83" t="s">
        <v>145</v>
      </c>
      <c r="D66" s="83" t="s">
        <v>189</v>
      </c>
      <c r="E66" s="84">
        <v>9000</v>
      </c>
      <c r="F66" s="84">
        <v>0</v>
      </c>
      <c r="G66" s="84">
        <v>0</v>
      </c>
      <c r="H66" s="84">
        <v>9000</v>
      </c>
    </row>
    <row r="67" spans="1:8" ht="30" x14ac:dyDescent="0.25">
      <c r="A67" s="83" t="s">
        <v>284</v>
      </c>
      <c r="E67" s="84">
        <v>9000</v>
      </c>
      <c r="F67" s="84">
        <v>0</v>
      </c>
      <c r="G67" s="84">
        <v>0</v>
      </c>
      <c r="H67" s="84">
        <v>9000</v>
      </c>
    </row>
    <row r="68" spans="1:8" x14ac:dyDescent="0.25">
      <c r="A68" t="s">
        <v>110</v>
      </c>
      <c r="B68" s="83" t="s">
        <v>111</v>
      </c>
      <c r="C68" s="83" t="s">
        <v>153</v>
      </c>
      <c r="D68" s="83" t="s">
        <v>112</v>
      </c>
      <c r="E68" s="84">
        <v>600000</v>
      </c>
      <c r="F68" s="84">
        <v>0</v>
      </c>
      <c r="G68" s="84">
        <v>0</v>
      </c>
      <c r="H68" s="84">
        <v>600000</v>
      </c>
    </row>
    <row r="69" spans="1:8" ht="30" x14ac:dyDescent="0.25">
      <c r="A69" s="83" t="s">
        <v>285</v>
      </c>
      <c r="E69" s="84">
        <v>600000</v>
      </c>
      <c r="F69" s="84">
        <v>0</v>
      </c>
      <c r="G69" s="84">
        <v>0</v>
      </c>
      <c r="H69" s="84">
        <v>600000</v>
      </c>
    </row>
    <row r="70" spans="1:8" ht="45" x14ac:dyDescent="0.25">
      <c r="A70" t="s">
        <v>118</v>
      </c>
      <c r="B70" s="83" t="s">
        <v>172</v>
      </c>
      <c r="C70" s="83" t="s">
        <v>153</v>
      </c>
      <c r="D70" s="83" t="s">
        <v>112</v>
      </c>
      <c r="E70" s="84">
        <v>37000</v>
      </c>
      <c r="F70" s="84">
        <v>0</v>
      </c>
      <c r="G70" s="84">
        <v>0</v>
      </c>
      <c r="H70" s="84">
        <v>37000</v>
      </c>
    </row>
    <row r="71" spans="1:8" ht="30" x14ac:dyDescent="0.25">
      <c r="A71" s="83" t="s">
        <v>286</v>
      </c>
      <c r="E71" s="84">
        <v>37000</v>
      </c>
      <c r="F71" s="84">
        <v>0</v>
      </c>
      <c r="G71" s="84">
        <v>0</v>
      </c>
      <c r="H71" s="84">
        <v>37000</v>
      </c>
    </row>
    <row r="72" spans="1:8" ht="45" x14ac:dyDescent="0.25">
      <c r="A72" t="s">
        <v>119</v>
      </c>
      <c r="B72" s="83" t="s">
        <v>173</v>
      </c>
      <c r="C72" s="83" t="s">
        <v>153</v>
      </c>
      <c r="D72" s="83" t="s">
        <v>112</v>
      </c>
      <c r="E72" s="84">
        <v>37000</v>
      </c>
      <c r="F72" s="84">
        <v>0</v>
      </c>
      <c r="G72" s="84">
        <v>0</v>
      </c>
      <c r="H72" s="84">
        <v>37000</v>
      </c>
    </row>
    <row r="73" spans="1:8" ht="30" x14ac:dyDescent="0.25">
      <c r="A73" s="83" t="s">
        <v>287</v>
      </c>
      <c r="E73" s="84">
        <v>37000</v>
      </c>
      <c r="F73" s="84">
        <v>0</v>
      </c>
      <c r="G73" s="84">
        <v>0</v>
      </c>
      <c r="H73" s="84">
        <v>37000</v>
      </c>
    </row>
    <row r="74" spans="1:8" ht="45" x14ac:dyDescent="0.25">
      <c r="A74" t="s">
        <v>120</v>
      </c>
      <c r="B74" s="83" t="s">
        <v>174</v>
      </c>
      <c r="C74" s="83" t="s">
        <v>153</v>
      </c>
      <c r="D74" s="83" t="s">
        <v>112</v>
      </c>
      <c r="E74" s="84">
        <v>37000</v>
      </c>
      <c r="F74" s="84">
        <v>0</v>
      </c>
      <c r="G74" s="84">
        <v>0</v>
      </c>
      <c r="H74" s="84">
        <v>37000</v>
      </c>
    </row>
    <row r="75" spans="1:8" ht="30" x14ac:dyDescent="0.25">
      <c r="A75" s="83" t="s">
        <v>288</v>
      </c>
      <c r="E75" s="84">
        <v>37000</v>
      </c>
      <c r="F75" s="84">
        <v>0</v>
      </c>
      <c r="G75" s="84">
        <v>0</v>
      </c>
      <c r="H75" s="84">
        <v>37000</v>
      </c>
    </row>
    <row r="76" spans="1:8" ht="120" x14ac:dyDescent="0.25">
      <c r="A76" t="s">
        <v>238</v>
      </c>
      <c r="B76" s="83" t="s">
        <v>182</v>
      </c>
      <c r="C76" s="83" t="s">
        <v>150</v>
      </c>
      <c r="D76" s="83" t="s">
        <v>112</v>
      </c>
      <c r="E76" s="84">
        <v>1900000</v>
      </c>
      <c r="F76" s="84">
        <v>0</v>
      </c>
      <c r="G76" s="84">
        <v>0</v>
      </c>
      <c r="H76" s="84">
        <v>1900000</v>
      </c>
    </row>
    <row r="77" spans="1:8" ht="30" x14ac:dyDescent="0.25">
      <c r="A77" s="83" t="s">
        <v>289</v>
      </c>
      <c r="E77" s="84">
        <v>1900000</v>
      </c>
      <c r="F77" s="84">
        <v>0</v>
      </c>
      <c r="G77" s="84">
        <v>0</v>
      </c>
      <c r="H77" s="84">
        <v>1900000</v>
      </c>
    </row>
    <row r="78" spans="1:8" ht="30" x14ac:dyDescent="0.25">
      <c r="A78" t="s">
        <v>235</v>
      </c>
      <c r="B78" s="83" t="s">
        <v>236</v>
      </c>
      <c r="C78" s="83" t="s">
        <v>153</v>
      </c>
      <c r="D78" s="83" t="s">
        <v>112</v>
      </c>
      <c r="E78" s="84">
        <v>34603.17</v>
      </c>
      <c r="F78" s="84">
        <v>0</v>
      </c>
      <c r="G78" s="84">
        <v>0</v>
      </c>
      <c r="H78" s="84">
        <v>34603.17</v>
      </c>
    </row>
    <row r="79" spans="1:8" ht="30" x14ac:dyDescent="0.25">
      <c r="A79" s="83" t="s">
        <v>290</v>
      </c>
      <c r="E79" s="84">
        <v>34603.17</v>
      </c>
      <c r="F79" s="84">
        <v>0</v>
      </c>
      <c r="G79" s="84">
        <v>0</v>
      </c>
      <c r="H79" s="84">
        <v>34603.17</v>
      </c>
    </row>
    <row r="80" spans="1:8" ht="45" x14ac:dyDescent="0.25">
      <c r="A80" t="s">
        <v>116</v>
      </c>
      <c r="B80" s="83" t="s">
        <v>170</v>
      </c>
      <c r="C80" s="83" t="s">
        <v>153</v>
      </c>
      <c r="D80" s="83" t="s">
        <v>112</v>
      </c>
      <c r="E80" s="84">
        <v>65100</v>
      </c>
      <c r="F80" s="84">
        <v>0</v>
      </c>
      <c r="G80" s="84">
        <v>0</v>
      </c>
      <c r="H80" s="84">
        <v>65100</v>
      </c>
    </row>
    <row r="81" spans="1:8" ht="30" x14ac:dyDescent="0.25">
      <c r="A81" s="83" t="s">
        <v>291</v>
      </c>
      <c r="E81" s="84">
        <v>65100</v>
      </c>
      <c r="F81" s="84">
        <v>0</v>
      </c>
      <c r="G81" s="84">
        <v>0</v>
      </c>
      <c r="H81" s="84">
        <v>65100</v>
      </c>
    </row>
    <row r="82" spans="1:8" ht="45" x14ac:dyDescent="0.25">
      <c r="A82" t="s">
        <v>115</v>
      </c>
      <c r="B82" s="83" t="s">
        <v>169</v>
      </c>
      <c r="C82" s="83" t="s">
        <v>153</v>
      </c>
      <c r="D82" s="83" t="s">
        <v>112</v>
      </c>
      <c r="E82" s="84">
        <v>74400</v>
      </c>
      <c r="F82" s="84">
        <v>0</v>
      </c>
      <c r="G82" s="84">
        <v>0</v>
      </c>
      <c r="H82" s="84">
        <v>74400</v>
      </c>
    </row>
    <row r="83" spans="1:8" ht="30" x14ac:dyDescent="0.25">
      <c r="A83" s="83" t="s">
        <v>292</v>
      </c>
      <c r="E83" s="84">
        <v>74400</v>
      </c>
      <c r="F83" s="84">
        <v>0</v>
      </c>
      <c r="G83" s="84">
        <v>0</v>
      </c>
      <c r="H83" s="84">
        <v>74400</v>
      </c>
    </row>
    <row r="84" spans="1:8" ht="45" x14ac:dyDescent="0.25">
      <c r="A84" t="s">
        <v>121</v>
      </c>
      <c r="B84" s="83" t="s">
        <v>175</v>
      </c>
      <c r="C84" s="83" t="s">
        <v>153</v>
      </c>
      <c r="D84" s="83" t="s">
        <v>37</v>
      </c>
      <c r="E84" s="84">
        <v>37000</v>
      </c>
      <c r="F84" s="84">
        <v>0</v>
      </c>
      <c r="G84" s="84">
        <v>0</v>
      </c>
      <c r="H84" s="84">
        <v>37000</v>
      </c>
    </row>
    <row r="85" spans="1:8" ht="30" x14ac:dyDescent="0.25">
      <c r="A85" s="83" t="s">
        <v>293</v>
      </c>
      <c r="E85" s="84">
        <v>37000</v>
      </c>
      <c r="F85" s="84">
        <v>0</v>
      </c>
      <c r="G85" s="84">
        <v>0</v>
      </c>
      <c r="H85" s="84">
        <v>37000</v>
      </c>
    </row>
    <row r="86" spans="1:8" ht="45" x14ac:dyDescent="0.25">
      <c r="A86" t="s">
        <v>122</v>
      </c>
      <c r="B86" s="83" t="s">
        <v>176</v>
      </c>
      <c r="C86" s="83" t="s">
        <v>153</v>
      </c>
      <c r="D86" s="83" t="s">
        <v>37</v>
      </c>
      <c r="E86" s="84">
        <v>37000</v>
      </c>
      <c r="F86" s="84">
        <v>0</v>
      </c>
      <c r="G86" s="84">
        <v>0</v>
      </c>
      <c r="H86" s="84">
        <v>37000</v>
      </c>
    </row>
    <row r="87" spans="1:8" ht="30" x14ac:dyDescent="0.25">
      <c r="A87" s="83" t="s">
        <v>294</v>
      </c>
      <c r="E87" s="84">
        <v>37000</v>
      </c>
      <c r="F87" s="84">
        <v>0</v>
      </c>
      <c r="G87" s="84">
        <v>0</v>
      </c>
      <c r="H87" s="84">
        <v>37000</v>
      </c>
    </row>
    <row r="88" spans="1:8" ht="45" x14ac:dyDescent="0.25">
      <c r="A88" t="s">
        <v>123</v>
      </c>
      <c r="B88" s="83" t="s">
        <v>177</v>
      </c>
      <c r="C88" s="83" t="s">
        <v>153</v>
      </c>
      <c r="D88" s="83" t="s">
        <v>37</v>
      </c>
      <c r="E88" s="84">
        <v>37000</v>
      </c>
      <c r="F88" s="84">
        <v>0</v>
      </c>
      <c r="G88" s="84">
        <v>0</v>
      </c>
      <c r="H88" s="84">
        <v>37000</v>
      </c>
    </row>
    <row r="89" spans="1:8" ht="30" x14ac:dyDescent="0.25">
      <c r="A89" s="83" t="s">
        <v>295</v>
      </c>
      <c r="E89" s="84">
        <v>37000</v>
      </c>
      <c r="F89" s="84">
        <v>0</v>
      </c>
      <c r="G89" s="84">
        <v>0</v>
      </c>
      <c r="H89" s="84">
        <v>37000</v>
      </c>
    </row>
    <row r="90" spans="1:8" ht="60" x14ac:dyDescent="0.25">
      <c r="A90" t="s">
        <v>35</v>
      </c>
      <c r="B90" s="83" t="s">
        <v>454</v>
      </c>
      <c r="C90" s="83" t="s">
        <v>153</v>
      </c>
      <c r="D90" s="83" t="s">
        <v>5</v>
      </c>
      <c r="E90" s="84">
        <v>400000</v>
      </c>
      <c r="F90" s="84">
        <v>0</v>
      </c>
      <c r="G90" s="84">
        <v>0</v>
      </c>
      <c r="H90" s="84">
        <v>400000</v>
      </c>
    </row>
    <row r="91" spans="1:8" x14ac:dyDescent="0.25">
      <c r="C91" s="83" t="s">
        <v>145</v>
      </c>
      <c r="D91" s="83" t="s">
        <v>5</v>
      </c>
      <c r="E91" s="84">
        <v>1902692.5999999996</v>
      </c>
      <c r="F91" s="84">
        <v>0</v>
      </c>
      <c r="G91" s="84">
        <v>0</v>
      </c>
      <c r="H91" s="84">
        <v>1902692.5999999996</v>
      </c>
    </row>
    <row r="92" spans="1:8" ht="30" x14ac:dyDescent="0.25">
      <c r="A92" s="83" t="s">
        <v>296</v>
      </c>
      <c r="E92" s="84">
        <v>2302692.5999999996</v>
      </c>
      <c r="F92" s="84">
        <v>0</v>
      </c>
      <c r="G92" s="84">
        <v>0</v>
      </c>
      <c r="H92" s="84">
        <v>2302692.5999999996</v>
      </c>
    </row>
    <row r="93" spans="1:8" ht="30" x14ac:dyDescent="0.25">
      <c r="A93" t="s">
        <v>184</v>
      </c>
      <c r="B93" s="83" t="s">
        <v>183</v>
      </c>
      <c r="C93" s="83" t="s">
        <v>145</v>
      </c>
      <c r="D93" s="83" t="s">
        <v>5</v>
      </c>
      <c r="E93" s="84">
        <v>250000</v>
      </c>
      <c r="F93" s="84">
        <v>0</v>
      </c>
      <c r="G93" s="84">
        <v>0</v>
      </c>
      <c r="H93" s="84">
        <v>250000</v>
      </c>
    </row>
    <row r="94" spans="1:8" ht="30" x14ac:dyDescent="0.25">
      <c r="A94" s="83" t="s">
        <v>297</v>
      </c>
      <c r="E94" s="84">
        <v>250000</v>
      </c>
      <c r="F94" s="84">
        <v>0</v>
      </c>
      <c r="G94" s="84">
        <v>0</v>
      </c>
      <c r="H94" s="84">
        <v>250000</v>
      </c>
    </row>
    <row r="95" spans="1:8" ht="60" x14ac:dyDescent="0.25">
      <c r="A95" t="s">
        <v>157</v>
      </c>
      <c r="B95" s="83" t="s">
        <v>453</v>
      </c>
      <c r="C95" s="83" t="s">
        <v>153</v>
      </c>
      <c r="D95" s="83" t="s">
        <v>5</v>
      </c>
      <c r="E95" s="84">
        <v>1500000</v>
      </c>
      <c r="F95" s="84">
        <v>0</v>
      </c>
      <c r="G95" s="84">
        <v>0</v>
      </c>
      <c r="H95" s="84">
        <v>1500000</v>
      </c>
    </row>
    <row r="96" spans="1:8" x14ac:dyDescent="0.25">
      <c r="C96" s="83" t="s">
        <v>244</v>
      </c>
      <c r="D96" s="83" t="s">
        <v>5</v>
      </c>
      <c r="E96" s="84">
        <v>636420</v>
      </c>
      <c r="F96" s="84">
        <v>0</v>
      </c>
      <c r="G96" s="84">
        <v>0</v>
      </c>
      <c r="H96" s="84">
        <v>636420</v>
      </c>
    </row>
    <row r="97" spans="1:8" x14ac:dyDescent="0.25">
      <c r="C97" s="83" t="s">
        <v>145</v>
      </c>
      <c r="D97" s="83" t="s">
        <v>5</v>
      </c>
      <c r="E97" s="84">
        <v>417251.82</v>
      </c>
      <c r="F97" s="84">
        <v>0</v>
      </c>
      <c r="G97" s="84">
        <v>-138776.32999999999</v>
      </c>
      <c r="H97" s="84">
        <v>278475.49</v>
      </c>
    </row>
    <row r="98" spans="1:8" ht="30" x14ac:dyDescent="0.25">
      <c r="A98" s="83" t="s">
        <v>298</v>
      </c>
      <c r="E98" s="84">
        <v>2553671.8199999998</v>
      </c>
      <c r="F98" s="84">
        <v>0</v>
      </c>
      <c r="G98" s="84">
        <v>-138776.32999999999</v>
      </c>
      <c r="H98" s="84">
        <v>2414895.4900000002</v>
      </c>
    </row>
    <row r="99" spans="1:8" ht="45" x14ac:dyDescent="0.25">
      <c r="A99" t="s">
        <v>459</v>
      </c>
      <c r="B99" s="83" t="s">
        <v>432</v>
      </c>
      <c r="C99" s="83" t="s">
        <v>145</v>
      </c>
      <c r="D99" s="83" t="s">
        <v>93</v>
      </c>
      <c r="E99" s="84">
        <v>37200</v>
      </c>
      <c r="F99" s="84">
        <v>0</v>
      </c>
      <c r="G99" s="84">
        <v>0</v>
      </c>
      <c r="H99" s="84">
        <v>37200</v>
      </c>
    </row>
    <row r="100" spans="1:8" ht="30" x14ac:dyDescent="0.25">
      <c r="A100" s="83" t="s">
        <v>466</v>
      </c>
      <c r="E100" s="84">
        <v>37200</v>
      </c>
      <c r="F100" s="84">
        <v>0</v>
      </c>
      <c r="G100" s="84">
        <v>0</v>
      </c>
      <c r="H100" s="84">
        <v>37200</v>
      </c>
    </row>
    <row r="101" spans="1:8" x14ac:dyDescent="0.25">
      <c r="A101" t="s">
        <v>462</v>
      </c>
      <c r="B101" s="83" t="s">
        <v>386</v>
      </c>
      <c r="C101" s="83" t="s">
        <v>153</v>
      </c>
      <c r="D101" s="83" t="s">
        <v>5</v>
      </c>
      <c r="E101" s="84">
        <v>300000</v>
      </c>
      <c r="F101" s="84">
        <v>0</v>
      </c>
      <c r="G101" s="84">
        <v>0</v>
      </c>
      <c r="H101" s="84">
        <v>300000</v>
      </c>
    </row>
    <row r="102" spans="1:8" ht="30" x14ac:dyDescent="0.25">
      <c r="A102" s="83" t="s">
        <v>469</v>
      </c>
      <c r="E102" s="84">
        <v>300000</v>
      </c>
      <c r="F102" s="84">
        <v>0</v>
      </c>
      <c r="G102" s="84">
        <v>0</v>
      </c>
      <c r="H102" s="84">
        <v>300000</v>
      </c>
    </row>
    <row r="103" spans="1:8" ht="45" x14ac:dyDescent="0.25">
      <c r="A103" t="s">
        <v>38</v>
      </c>
      <c r="B103" s="83" t="s">
        <v>39</v>
      </c>
      <c r="C103" s="83" t="s">
        <v>145</v>
      </c>
      <c r="D103" s="83" t="s">
        <v>189</v>
      </c>
      <c r="E103" s="84">
        <v>6720</v>
      </c>
      <c r="F103" s="84">
        <v>0</v>
      </c>
      <c r="G103" s="84">
        <v>0</v>
      </c>
      <c r="H103" s="84">
        <v>6720</v>
      </c>
    </row>
    <row r="104" spans="1:8" ht="30" x14ac:dyDescent="0.25">
      <c r="A104" s="83" t="s">
        <v>299</v>
      </c>
      <c r="E104" s="84">
        <v>6720</v>
      </c>
      <c r="F104" s="84">
        <v>0</v>
      </c>
      <c r="G104" s="84">
        <v>0</v>
      </c>
      <c r="H104" s="84">
        <v>6720</v>
      </c>
    </row>
    <row r="105" spans="1:8" ht="30" x14ac:dyDescent="0.25">
      <c r="A105" t="s">
        <v>117</v>
      </c>
      <c r="B105" s="83" t="s">
        <v>171</v>
      </c>
      <c r="C105" s="83" t="s">
        <v>153</v>
      </c>
      <c r="D105" s="83" t="s">
        <v>112</v>
      </c>
      <c r="E105" s="84">
        <v>500000</v>
      </c>
      <c r="F105" s="84">
        <v>0</v>
      </c>
      <c r="G105" s="84">
        <v>0</v>
      </c>
      <c r="H105" s="84">
        <v>500000</v>
      </c>
    </row>
    <row r="106" spans="1:8" ht="30" x14ac:dyDescent="0.25">
      <c r="A106" s="83" t="s">
        <v>300</v>
      </c>
      <c r="E106" s="84">
        <v>500000</v>
      </c>
      <c r="F106" s="84">
        <v>0</v>
      </c>
      <c r="G106" s="84">
        <v>0</v>
      </c>
      <c r="H106" s="84">
        <v>500000</v>
      </c>
    </row>
    <row r="107" spans="1:8" ht="30" x14ac:dyDescent="0.25">
      <c r="A107" t="s">
        <v>106</v>
      </c>
      <c r="B107" s="83" t="s">
        <v>107</v>
      </c>
      <c r="C107" s="83" t="s">
        <v>153</v>
      </c>
      <c r="D107" s="83" t="s">
        <v>12</v>
      </c>
      <c r="E107" s="84">
        <v>37200</v>
      </c>
      <c r="F107" s="84">
        <v>0</v>
      </c>
      <c r="G107" s="84">
        <v>0</v>
      </c>
      <c r="H107" s="84">
        <v>37200</v>
      </c>
    </row>
    <row r="108" spans="1:8" ht="30" x14ac:dyDescent="0.25">
      <c r="A108" s="83" t="s">
        <v>301</v>
      </c>
      <c r="E108" s="84">
        <v>37200</v>
      </c>
      <c r="F108" s="84">
        <v>0</v>
      </c>
      <c r="G108" s="84">
        <v>0</v>
      </c>
      <c r="H108" s="84">
        <v>37200</v>
      </c>
    </row>
    <row r="109" spans="1:8" ht="30" x14ac:dyDescent="0.25">
      <c r="A109" t="s">
        <v>108</v>
      </c>
      <c r="B109" s="83" t="s">
        <v>109</v>
      </c>
      <c r="C109" s="83" t="s">
        <v>153</v>
      </c>
      <c r="D109" s="83" t="s">
        <v>12</v>
      </c>
      <c r="E109" s="84">
        <v>30000</v>
      </c>
      <c r="F109" s="84">
        <v>0</v>
      </c>
      <c r="G109" s="84">
        <v>0</v>
      </c>
      <c r="H109" s="84">
        <v>30000</v>
      </c>
    </row>
    <row r="110" spans="1:8" ht="30" x14ac:dyDescent="0.25">
      <c r="A110" s="83" t="s">
        <v>302</v>
      </c>
      <c r="E110" s="84">
        <v>30000</v>
      </c>
      <c r="F110" s="84">
        <v>0</v>
      </c>
      <c r="G110" s="84">
        <v>0</v>
      </c>
      <c r="H110" s="84">
        <v>30000</v>
      </c>
    </row>
    <row r="111" spans="1:8" ht="30" x14ac:dyDescent="0.25">
      <c r="A111" t="s">
        <v>167</v>
      </c>
      <c r="B111" s="83" t="s">
        <v>40</v>
      </c>
      <c r="C111" s="83" t="s">
        <v>145</v>
      </c>
      <c r="D111" s="83" t="s">
        <v>12</v>
      </c>
      <c r="E111" s="84">
        <v>20000</v>
      </c>
      <c r="F111" s="84">
        <v>0</v>
      </c>
      <c r="G111" s="84">
        <v>0</v>
      </c>
      <c r="H111" s="84">
        <v>20000</v>
      </c>
    </row>
    <row r="112" spans="1:8" ht="30" x14ac:dyDescent="0.25">
      <c r="A112" s="83" t="s">
        <v>303</v>
      </c>
      <c r="E112" s="84">
        <v>20000</v>
      </c>
      <c r="F112" s="84">
        <v>0</v>
      </c>
      <c r="G112" s="84">
        <v>0</v>
      </c>
      <c r="H112" s="84">
        <v>20000</v>
      </c>
    </row>
    <row r="113" spans="1:8" ht="45" x14ac:dyDescent="0.25">
      <c r="A113" t="s">
        <v>366</v>
      </c>
      <c r="B113" s="83" t="s">
        <v>213</v>
      </c>
      <c r="C113" s="83" t="s">
        <v>153</v>
      </c>
      <c r="D113" s="83" t="s">
        <v>12</v>
      </c>
      <c r="E113" s="84">
        <v>37000</v>
      </c>
      <c r="F113" s="84">
        <v>0</v>
      </c>
      <c r="G113" s="84">
        <v>0</v>
      </c>
      <c r="H113" s="84">
        <v>37000</v>
      </c>
    </row>
    <row r="114" spans="1:8" ht="30" x14ac:dyDescent="0.25">
      <c r="A114" s="83" t="s">
        <v>387</v>
      </c>
      <c r="E114" s="84">
        <v>37000</v>
      </c>
      <c r="F114" s="84">
        <v>0</v>
      </c>
      <c r="G114" s="84">
        <v>0</v>
      </c>
      <c r="H114" s="84">
        <v>37000</v>
      </c>
    </row>
    <row r="115" spans="1:8" ht="45" x14ac:dyDescent="0.25">
      <c r="A115" t="s">
        <v>42</v>
      </c>
      <c r="B115" s="83" t="s">
        <v>43</v>
      </c>
      <c r="C115" s="83" t="s">
        <v>145</v>
      </c>
      <c r="D115" s="83" t="s">
        <v>12</v>
      </c>
      <c r="E115" s="84">
        <v>7000</v>
      </c>
      <c r="F115" s="84">
        <v>0</v>
      </c>
      <c r="G115" s="84">
        <v>0</v>
      </c>
      <c r="H115" s="84">
        <v>7000</v>
      </c>
    </row>
    <row r="116" spans="1:8" ht="30" x14ac:dyDescent="0.25">
      <c r="A116" s="83" t="s">
        <v>304</v>
      </c>
      <c r="E116" s="84">
        <v>7000</v>
      </c>
      <c r="F116" s="84">
        <v>0</v>
      </c>
      <c r="G116" s="84">
        <v>0</v>
      </c>
      <c r="H116" s="84">
        <v>7000</v>
      </c>
    </row>
    <row r="117" spans="1:8" ht="45" x14ac:dyDescent="0.25">
      <c r="A117" t="s">
        <v>44</v>
      </c>
      <c r="B117" s="83" t="s">
        <v>45</v>
      </c>
      <c r="C117" s="83" t="s">
        <v>145</v>
      </c>
      <c r="D117" s="83" t="s">
        <v>12</v>
      </c>
      <c r="E117" s="84">
        <v>12000</v>
      </c>
      <c r="F117" s="84">
        <v>0</v>
      </c>
      <c r="G117" s="84">
        <v>0</v>
      </c>
      <c r="H117" s="84">
        <v>12000</v>
      </c>
    </row>
    <row r="118" spans="1:8" ht="30" x14ac:dyDescent="0.25">
      <c r="A118" s="83" t="s">
        <v>305</v>
      </c>
      <c r="E118" s="84">
        <v>12000</v>
      </c>
      <c r="F118" s="84">
        <v>0</v>
      </c>
      <c r="G118" s="84">
        <v>0</v>
      </c>
      <c r="H118" s="84">
        <v>12000</v>
      </c>
    </row>
    <row r="119" spans="1:8" ht="45" x14ac:dyDescent="0.25">
      <c r="A119" t="s">
        <v>207</v>
      </c>
      <c r="B119" s="83" t="s">
        <v>197</v>
      </c>
      <c r="C119" s="83" t="s">
        <v>145</v>
      </c>
      <c r="D119" s="83" t="s">
        <v>12</v>
      </c>
      <c r="E119" s="84">
        <v>7078.33</v>
      </c>
      <c r="F119" s="84">
        <v>0</v>
      </c>
      <c r="G119" s="84">
        <v>0</v>
      </c>
      <c r="H119" s="84">
        <v>7078.33</v>
      </c>
    </row>
    <row r="120" spans="1:8" ht="30" x14ac:dyDescent="0.25">
      <c r="A120" s="83" t="s">
        <v>306</v>
      </c>
      <c r="E120" s="84">
        <v>7078.33</v>
      </c>
      <c r="F120" s="84">
        <v>0</v>
      </c>
      <c r="G120" s="84">
        <v>0</v>
      </c>
      <c r="H120" s="84">
        <v>7078.33</v>
      </c>
    </row>
    <row r="121" spans="1:8" ht="30" x14ac:dyDescent="0.25">
      <c r="A121" t="s">
        <v>225</v>
      </c>
      <c r="B121" s="83" t="s">
        <v>198</v>
      </c>
      <c r="C121" s="83" t="s">
        <v>145</v>
      </c>
      <c r="D121" s="83" t="s">
        <v>16</v>
      </c>
      <c r="E121" s="84">
        <v>7000</v>
      </c>
      <c r="F121" s="84">
        <v>0</v>
      </c>
      <c r="G121" s="84">
        <v>0</v>
      </c>
      <c r="H121" s="84">
        <v>7000</v>
      </c>
    </row>
    <row r="122" spans="1:8" ht="30" x14ac:dyDescent="0.25">
      <c r="A122" s="83" t="s">
        <v>307</v>
      </c>
      <c r="E122" s="84">
        <v>7000</v>
      </c>
      <c r="F122" s="84">
        <v>0</v>
      </c>
      <c r="G122" s="84">
        <v>0</v>
      </c>
      <c r="H122" s="84">
        <v>7000</v>
      </c>
    </row>
    <row r="123" spans="1:8" ht="30" x14ac:dyDescent="0.25">
      <c r="A123" t="s">
        <v>228</v>
      </c>
      <c r="B123" s="83" t="s">
        <v>104</v>
      </c>
      <c r="C123" s="83" t="s">
        <v>152</v>
      </c>
      <c r="D123" s="83" t="s">
        <v>5</v>
      </c>
      <c r="E123" s="84">
        <v>1224545.97</v>
      </c>
      <c r="F123" s="84">
        <v>-255221.16</v>
      </c>
      <c r="G123" s="84">
        <v>-12245.44</v>
      </c>
      <c r="H123" s="84">
        <v>957079.37</v>
      </c>
    </row>
    <row r="124" spans="1:8" ht="30" x14ac:dyDescent="0.25">
      <c r="A124" s="83" t="s">
        <v>308</v>
      </c>
      <c r="E124" s="84">
        <v>1224545.97</v>
      </c>
      <c r="F124" s="84">
        <v>-255221.16</v>
      </c>
      <c r="G124" s="84">
        <v>-12245.44</v>
      </c>
      <c r="H124" s="84">
        <v>957079.37</v>
      </c>
    </row>
    <row r="125" spans="1:8" ht="30" x14ac:dyDescent="0.25">
      <c r="A125" t="s">
        <v>226</v>
      </c>
      <c r="B125" s="83" t="s">
        <v>102</v>
      </c>
      <c r="C125" s="83" t="s">
        <v>152</v>
      </c>
      <c r="D125" s="83" t="s">
        <v>37</v>
      </c>
      <c r="E125" s="84">
        <v>1960185.04</v>
      </c>
      <c r="F125" s="84">
        <v>0</v>
      </c>
      <c r="G125" s="84">
        <v>0</v>
      </c>
      <c r="H125" s="84">
        <v>1960185.04</v>
      </c>
    </row>
    <row r="126" spans="1:8" ht="30" x14ac:dyDescent="0.25">
      <c r="A126" s="83" t="s">
        <v>309</v>
      </c>
      <c r="E126" s="84">
        <v>1960185.04</v>
      </c>
      <c r="F126" s="84">
        <v>0</v>
      </c>
      <c r="G126" s="84">
        <v>0</v>
      </c>
      <c r="H126" s="84">
        <v>1960185.04</v>
      </c>
    </row>
    <row r="127" spans="1:8" ht="45" x14ac:dyDescent="0.25">
      <c r="A127" t="s">
        <v>227</v>
      </c>
      <c r="B127" s="83" t="s">
        <v>103</v>
      </c>
      <c r="C127" s="83" t="s">
        <v>152</v>
      </c>
      <c r="D127" s="83" t="s">
        <v>5</v>
      </c>
      <c r="E127" s="84">
        <v>1236750</v>
      </c>
      <c r="F127" s="84">
        <v>0</v>
      </c>
      <c r="G127" s="84">
        <v>0</v>
      </c>
      <c r="H127" s="84">
        <v>1236750</v>
      </c>
    </row>
    <row r="128" spans="1:8" ht="30" x14ac:dyDescent="0.25">
      <c r="A128" s="83" t="s">
        <v>310</v>
      </c>
      <c r="E128" s="84">
        <v>1236750</v>
      </c>
      <c r="F128" s="84">
        <v>0</v>
      </c>
      <c r="G128" s="84">
        <v>0</v>
      </c>
      <c r="H128" s="84">
        <v>1236750</v>
      </c>
    </row>
    <row r="129" spans="1:8" ht="135" x14ac:dyDescent="0.25">
      <c r="A129" t="s">
        <v>188</v>
      </c>
      <c r="B129" s="83" t="s">
        <v>187</v>
      </c>
      <c r="C129" s="83" t="s">
        <v>252</v>
      </c>
      <c r="D129" s="83" t="s">
        <v>48</v>
      </c>
      <c r="E129" s="84">
        <v>320000</v>
      </c>
      <c r="F129" s="84">
        <v>0</v>
      </c>
      <c r="G129" s="84">
        <v>0</v>
      </c>
      <c r="H129" s="84">
        <v>320000</v>
      </c>
    </row>
    <row r="130" spans="1:8" x14ac:dyDescent="0.25">
      <c r="C130" s="83" t="s">
        <v>146</v>
      </c>
      <c r="D130" s="83" t="s">
        <v>48</v>
      </c>
      <c r="E130" s="84">
        <v>393917.41999999993</v>
      </c>
      <c r="F130" s="84">
        <v>0</v>
      </c>
      <c r="G130" s="84">
        <v>0</v>
      </c>
      <c r="H130" s="84">
        <v>393917.41999999993</v>
      </c>
    </row>
    <row r="131" spans="1:8" x14ac:dyDescent="0.25">
      <c r="C131" s="83" t="s">
        <v>365</v>
      </c>
      <c r="D131" s="83" t="s">
        <v>48</v>
      </c>
      <c r="E131" s="84">
        <v>587240</v>
      </c>
      <c r="F131" s="84">
        <v>0</v>
      </c>
      <c r="G131" s="84">
        <v>0</v>
      </c>
      <c r="H131" s="84">
        <v>587240</v>
      </c>
    </row>
    <row r="132" spans="1:8" ht="30" x14ac:dyDescent="0.25">
      <c r="A132" s="83" t="s">
        <v>311</v>
      </c>
      <c r="E132" s="84">
        <v>1301157.42</v>
      </c>
      <c r="F132" s="84">
        <v>0</v>
      </c>
      <c r="G132" s="84">
        <v>0</v>
      </c>
      <c r="H132" s="84">
        <v>1301157.42</v>
      </c>
    </row>
    <row r="133" spans="1:8" ht="75" x14ac:dyDescent="0.25">
      <c r="A133" t="s">
        <v>130</v>
      </c>
      <c r="B133" s="83" t="s">
        <v>131</v>
      </c>
      <c r="C133" s="83" t="s">
        <v>145</v>
      </c>
      <c r="D133" s="83" t="s">
        <v>112</v>
      </c>
      <c r="E133" s="84">
        <v>0</v>
      </c>
      <c r="F133" s="84">
        <v>0</v>
      </c>
      <c r="G133" s="84">
        <v>138776.32999999999</v>
      </c>
      <c r="H133" s="84">
        <v>138776.32999999999</v>
      </c>
    </row>
    <row r="134" spans="1:8" x14ac:dyDescent="0.25">
      <c r="C134" s="83" t="s">
        <v>365</v>
      </c>
      <c r="D134" s="83" t="s">
        <v>112</v>
      </c>
      <c r="E134" s="84">
        <v>366223.67</v>
      </c>
      <c r="F134" s="84">
        <v>0</v>
      </c>
      <c r="G134" s="84">
        <v>0</v>
      </c>
      <c r="H134" s="84">
        <v>366223.67</v>
      </c>
    </row>
    <row r="135" spans="1:8" ht="30" x14ac:dyDescent="0.25">
      <c r="A135" s="83" t="s">
        <v>312</v>
      </c>
      <c r="E135" s="84">
        <v>366223.67</v>
      </c>
      <c r="F135" s="84">
        <v>0</v>
      </c>
      <c r="G135" s="84">
        <v>138776.32999999999</v>
      </c>
      <c r="H135" s="84">
        <v>505000</v>
      </c>
    </row>
    <row r="136" spans="1:8" ht="75" x14ac:dyDescent="0.25">
      <c r="A136" t="s">
        <v>483</v>
      </c>
      <c r="B136" s="83" t="s">
        <v>160</v>
      </c>
      <c r="C136" s="83" t="s">
        <v>148</v>
      </c>
      <c r="D136" s="83" t="s">
        <v>16</v>
      </c>
      <c r="E136" s="84">
        <v>1934603.17</v>
      </c>
      <c r="F136" s="84">
        <v>0</v>
      </c>
      <c r="G136" s="84">
        <v>0</v>
      </c>
      <c r="H136" s="84">
        <v>1934603.17</v>
      </c>
    </row>
    <row r="137" spans="1:8" ht="30" x14ac:dyDescent="0.25">
      <c r="A137" s="83" t="s">
        <v>492</v>
      </c>
      <c r="E137" s="84">
        <v>1934603.17</v>
      </c>
      <c r="F137" s="84">
        <v>0</v>
      </c>
      <c r="G137" s="84">
        <v>0</v>
      </c>
      <c r="H137" s="84">
        <v>1934603.17</v>
      </c>
    </row>
    <row r="138" spans="1:8" ht="30" x14ac:dyDescent="0.25">
      <c r="A138" t="s">
        <v>94</v>
      </c>
      <c r="B138" s="83" t="s">
        <v>95</v>
      </c>
      <c r="C138" s="83" t="s">
        <v>155</v>
      </c>
      <c r="D138" s="83" t="s">
        <v>93</v>
      </c>
      <c r="E138" s="84">
        <v>10870.95</v>
      </c>
      <c r="F138" s="84">
        <v>0</v>
      </c>
      <c r="G138" s="84">
        <v>0</v>
      </c>
      <c r="H138" s="84">
        <v>10870.95</v>
      </c>
    </row>
    <row r="139" spans="1:8" ht="30" x14ac:dyDescent="0.25">
      <c r="A139" s="83" t="s">
        <v>313</v>
      </c>
      <c r="E139" s="84">
        <v>10870.95</v>
      </c>
      <c r="F139" s="84">
        <v>0</v>
      </c>
      <c r="G139" s="84">
        <v>0</v>
      </c>
      <c r="H139" s="84">
        <v>10870.95</v>
      </c>
    </row>
    <row r="140" spans="1:8" ht="45" x14ac:dyDescent="0.25">
      <c r="A140" t="s">
        <v>96</v>
      </c>
      <c r="B140" s="83" t="s">
        <v>97</v>
      </c>
      <c r="C140" s="83" t="s">
        <v>155</v>
      </c>
      <c r="D140" s="83" t="s">
        <v>16</v>
      </c>
      <c r="E140" s="84">
        <v>424599.99</v>
      </c>
      <c r="F140" s="84">
        <v>0</v>
      </c>
      <c r="G140" s="84">
        <v>0</v>
      </c>
      <c r="H140" s="84">
        <v>424599.99</v>
      </c>
    </row>
    <row r="141" spans="1:8" ht="30" x14ac:dyDescent="0.25">
      <c r="A141" s="83" t="s">
        <v>314</v>
      </c>
      <c r="E141" s="84">
        <v>424599.99</v>
      </c>
      <c r="F141" s="84">
        <v>0</v>
      </c>
      <c r="G141" s="84">
        <v>0</v>
      </c>
      <c r="H141" s="84">
        <v>424599.99</v>
      </c>
    </row>
    <row r="142" spans="1:8" ht="45" x14ac:dyDescent="0.25">
      <c r="A142" t="s">
        <v>158</v>
      </c>
      <c r="B142" s="83" t="s">
        <v>137</v>
      </c>
      <c r="C142" s="83" t="s">
        <v>151</v>
      </c>
      <c r="D142" s="83" t="s">
        <v>112</v>
      </c>
      <c r="E142" s="84">
        <v>2068291.31</v>
      </c>
      <c r="F142" s="84">
        <v>0</v>
      </c>
      <c r="G142" s="84">
        <v>0</v>
      </c>
      <c r="H142" s="84">
        <v>2068291.31</v>
      </c>
    </row>
    <row r="143" spans="1:8" ht="30" x14ac:dyDescent="0.25">
      <c r="A143" s="83" t="s">
        <v>315</v>
      </c>
      <c r="E143" s="84">
        <v>2068291.31</v>
      </c>
      <c r="F143" s="84">
        <v>0</v>
      </c>
      <c r="G143" s="84">
        <v>0</v>
      </c>
      <c r="H143" s="84">
        <v>2068291.31</v>
      </c>
    </row>
    <row r="144" spans="1:8" ht="60" x14ac:dyDescent="0.25">
      <c r="A144" t="s">
        <v>463</v>
      </c>
      <c r="B144" s="83" t="s">
        <v>383</v>
      </c>
      <c r="C144" s="83" t="s">
        <v>381</v>
      </c>
      <c r="D144" s="83" t="s">
        <v>48</v>
      </c>
      <c r="E144" s="84">
        <v>300000</v>
      </c>
      <c r="F144" s="84">
        <v>0</v>
      </c>
      <c r="G144" s="84">
        <v>0</v>
      </c>
      <c r="H144" s="84">
        <v>300000</v>
      </c>
    </row>
    <row r="145" spans="1:8" ht="30" x14ac:dyDescent="0.25">
      <c r="A145" s="83" t="s">
        <v>471</v>
      </c>
      <c r="E145" s="84">
        <v>300000</v>
      </c>
      <c r="F145" s="84">
        <v>0</v>
      </c>
      <c r="G145" s="84">
        <v>0</v>
      </c>
      <c r="H145" s="84">
        <v>300000</v>
      </c>
    </row>
    <row r="146" spans="1:8" ht="45" x14ac:dyDescent="0.25">
      <c r="A146" t="s">
        <v>100</v>
      </c>
      <c r="B146" s="83" t="s">
        <v>101</v>
      </c>
      <c r="C146" s="83" t="s">
        <v>156</v>
      </c>
      <c r="D146" s="83" t="s">
        <v>37</v>
      </c>
      <c r="E146" s="84">
        <v>717585.67999999982</v>
      </c>
      <c r="F146" s="84">
        <v>0</v>
      </c>
      <c r="G146" s="84">
        <v>0</v>
      </c>
      <c r="H146" s="84">
        <v>717585.67999999982</v>
      </c>
    </row>
    <row r="147" spans="1:8" ht="30" x14ac:dyDescent="0.25">
      <c r="A147" s="83" t="s">
        <v>316</v>
      </c>
      <c r="E147" s="84">
        <v>717585.67999999982</v>
      </c>
      <c r="F147" s="84">
        <v>0</v>
      </c>
      <c r="G147" s="84">
        <v>0</v>
      </c>
      <c r="H147" s="84">
        <v>717585.67999999982</v>
      </c>
    </row>
    <row r="148" spans="1:8" ht="75" x14ac:dyDescent="0.25">
      <c r="A148" t="s">
        <v>132</v>
      </c>
      <c r="B148" s="83" t="s">
        <v>133</v>
      </c>
      <c r="C148" s="83" t="s">
        <v>154</v>
      </c>
      <c r="D148" s="83" t="s">
        <v>189</v>
      </c>
      <c r="E148" s="84">
        <v>135000</v>
      </c>
      <c r="F148" s="84">
        <v>0</v>
      </c>
      <c r="G148" s="84">
        <v>0</v>
      </c>
      <c r="H148" s="84">
        <v>135000</v>
      </c>
    </row>
    <row r="149" spans="1:8" ht="30" x14ac:dyDescent="0.25">
      <c r="A149" s="83" t="s">
        <v>317</v>
      </c>
      <c r="E149" s="84">
        <v>135000</v>
      </c>
      <c r="F149" s="84">
        <v>0</v>
      </c>
      <c r="G149" s="84">
        <v>0</v>
      </c>
      <c r="H149" s="84">
        <v>135000</v>
      </c>
    </row>
    <row r="150" spans="1:8" ht="60" x14ac:dyDescent="0.25">
      <c r="A150" t="s">
        <v>135</v>
      </c>
      <c r="B150" s="83" t="s">
        <v>136</v>
      </c>
      <c r="C150" s="83" t="s">
        <v>151</v>
      </c>
      <c r="D150" s="83" t="s">
        <v>5</v>
      </c>
      <c r="E150" s="84">
        <v>6782835.0300000003</v>
      </c>
      <c r="F150" s="84">
        <v>0</v>
      </c>
      <c r="G150" s="84">
        <v>0</v>
      </c>
      <c r="H150" s="84">
        <v>6782835.0300000003</v>
      </c>
    </row>
    <row r="151" spans="1:8" ht="30" x14ac:dyDescent="0.25">
      <c r="A151" s="83" t="s">
        <v>318</v>
      </c>
      <c r="E151" s="84">
        <v>6782835.0300000003</v>
      </c>
      <c r="F151" s="84">
        <v>0</v>
      </c>
      <c r="G151" s="84">
        <v>0</v>
      </c>
      <c r="H151" s="84">
        <v>6782835.0300000003</v>
      </c>
    </row>
    <row r="152" spans="1:8" ht="60" x14ac:dyDescent="0.25">
      <c r="A152" t="s">
        <v>464</v>
      </c>
      <c r="B152" s="83" t="s">
        <v>382</v>
      </c>
      <c r="C152" s="83" t="s">
        <v>381</v>
      </c>
      <c r="D152" s="83" t="s">
        <v>5</v>
      </c>
      <c r="E152" s="84">
        <v>700000</v>
      </c>
      <c r="F152" s="84">
        <v>0</v>
      </c>
      <c r="G152" s="84">
        <v>0</v>
      </c>
      <c r="H152" s="84">
        <v>700000</v>
      </c>
    </row>
    <row r="153" spans="1:8" ht="30" x14ac:dyDescent="0.25">
      <c r="A153" s="83" t="s">
        <v>470</v>
      </c>
      <c r="E153" s="84">
        <v>700000</v>
      </c>
      <c r="F153" s="84">
        <v>0</v>
      </c>
      <c r="G153" s="84">
        <v>0</v>
      </c>
      <c r="H153" s="84">
        <v>700000</v>
      </c>
    </row>
    <row r="154" spans="1:8" ht="60" x14ac:dyDescent="0.25">
      <c r="A154" t="s">
        <v>185</v>
      </c>
      <c r="B154" s="83" t="s">
        <v>186</v>
      </c>
      <c r="C154" s="83" t="s">
        <v>155</v>
      </c>
      <c r="D154" s="83" t="s">
        <v>37</v>
      </c>
      <c r="E154" s="84">
        <v>779121.17</v>
      </c>
      <c r="F154" s="84">
        <v>0</v>
      </c>
      <c r="G154" s="84">
        <v>0</v>
      </c>
      <c r="H154" s="84">
        <v>779121.17</v>
      </c>
    </row>
    <row r="155" spans="1:8" x14ac:dyDescent="0.25">
      <c r="C155" s="83" t="s">
        <v>145</v>
      </c>
      <c r="D155" s="83" t="s">
        <v>37</v>
      </c>
      <c r="E155" s="84">
        <v>393374.35</v>
      </c>
      <c r="F155" s="84">
        <v>0</v>
      </c>
      <c r="G155" s="84">
        <v>0</v>
      </c>
      <c r="H155" s="84">
        <v>393374.35</v>
      </c>
    </row>
    <row r="156" spans="1:8" ht="30" x14ac:dyDescent="0.25">
      <c r="A156" s="83" t="s">
        <v>319</v>
      </c>
      <c r="E156" s="84">
        <v>1172495.52</v>
      </c>
      <c r="F156" s="84">
        <v>0</v>
      </c>
      <c r="G156" s="84">
        <v>0</v>
      </c>
      <c r="H156" s="84">
        <v>1172495.52</v>
      </c>
    </row>
    <row r="157" spans="1:8" ht="45" x14ac:dyDescent="0.25">
      <c r="A157" t="s">
        <v>91</v>
      </c>
      <c r="B157" s="83" t="s">
        <v>92</v>
      </c>
      <c r="C157" s="83" t="s">
        <v>499</v>
      </c>
      <c r="D157" s="83" t="s">
        <v>93</v>
      </c>
      <c r="E157" s="84">
        <v>6761.2</v>
      </c>
      <c r="F157" s="84">
        <v>0</v>
      </c>
      <c r="G157" s="84">
        <v>0</v>
      </c>
      <c r="H157" s="84">
        <v>6761.2</v>
      </c>
    </row>
    <row r="158" spans="1:8" ht="30" x14ac:dyDescent="0.25">
      <c r="A158" s="83" t="s">
        <v>320</v>
      </c>
      <c r="E158" s="84">
        <v>6761.2</v>
      </c>
      <c r="F158" s="84">
        <v>0</v>
      </c>
      <c r="G158" s="84">
        <v>0</v>
      </c>
      <c r="H158" s="84">
        <v>6761.2</v>
      </c>
    </row>
    <row r="159" spans="1:8" ht="45" x14ac:dyDescent="0.25">
      <c r="A159" t="s">
        <v>128</v>
      </c>
      <c r="B159" s="83" t="s">
        <v>180</v>
      </c>
      <c r="C159" s="83" t="s">
        <v>365</v>
      </c>
      <c r="D159" s="83" t="s">
        <v>93</v>
      </c>
      <c r="E159" s="84">
        <v>141980</v>
      </c>
      <c r="F159" s="84">
        <v>0</v>
      </c>
      <c r="G159" s="84">
        <v>0</v>
      </c>
      <c r="H159" s="84">
        <v>141980</v>
      </c>
    </row>
    <row r="160" spans="1:8" ht="30" x14ac:dyDescent="0.25">
      <c r="A160" s="83" t="s">
        <v>321</v>
      </c>
      <c r="E160" s="84">
        <v>141980</v>
      </c>
      <c r="F160" s="84">
        <v>0</v>
      </c>
      <c r="G160" s="84">
        <v>0</v>
      </c>
      <c r="H160" s="84">
        <v>141980</v>
      </c>
    </row>
    <row r="161" spans="1:8" ht="75" x14ac:dyDescent="0.25">
      <c r="A161" t="s">
        <v>168</v>
      </c>
      <c r="B161" s="83" t="s">
        <v>134</v>
      </c>
      <c r="C161" s="83" t="s">
        <v>154</v>
      </c>
      <c r="D161" s="83" t="s">
        <v>48</v>
      </c>
      <c r="E161" s="84">
        <v>550000</v>
      </c>
      <c r="F161" s="84">
        <v>0</v>
      </c>
      <c r="G161" s="84">
        <v>0</v>
      </c>
      <c r="H161" s="84">
        <v>550000</v>
      </c>
    </row>
    <row r="162" spans="1:8" ht="30" x14ac:dyDescent="0.25">
      <c r="A162" s="83" t="s">
        <v>322</v>
      </c>
      <c r="E162" s="84">
        <v>550000</v>
      </c>
      <c r="F162" s="84">
        <v>0</v>
      </c>
      <c r="G162" s="84">
        <v>0</v>
      </c>
      <c r="H162" s="84">
        <v>550000</v>
      </c>
    </row>
    <row r="163" spans="1:8" ht="45" x14ac:dyDescent="0.25">
      <c r="A163" t="s">
        <v>89</v>
      </c>
      <c r="B163" s="83" t="s">
        <v>491</v>
      </c>
      <c r="C163" s="83" t="s">
        <v>499</v>
      </c>
      <c r="D163" s="83" t="s">
        <v>37</v>
      </c>
      <c r="E163" s="84">
        <v>317238.8</v>
      </c>
      <c r="F163" s="84">
        <v>0</v>
      </c>
      <c r="G163" s="84">
        <v>0</v>
      </c>
      <c r="H163" s="84">
        <v>317238.8</v>
      </c>
    </row>
    <row r="164" spans="1:8" ht="30" x14ac:dyDescent="0.25">
      <c r="A164" s="83" t="s">
        <v>323</v>
      </c>
      <c r="E164" s="84">
        <v>317238.8</v>
      </c>
      <c r="F164" s="84">
        <v>0</v>
      </c>
      <c r="G164" s="84">
        <v>0</v>
      </c>
      <c r="H164" s="84">
        <v>317238.8</v>
      </c>
    </row>
    <row r="165" spans="1:8" ht="45" x14ac:dyDescent="0.25">
      <c r="A165" t="s">
        <v>61</v>
      </c>
      <c r="B165" s="83" t="s">
        <v>474</v>
      </c>
      <c r="C165" s="83" t="s">
        <v>499</v>
      </c>
      <c r="D165" s="83" t="s">
        <v>48</v>
      </c>
      <c r="E165" s="84">
        <v>395000</v>
      </c>
      <c r="F165" s="84">
        <v>0</v>
      </c>
      <c r="G165" s="84">
        <v>0</v>
      </c>
      <c r="H165" s="84">
        <v>395000</v>
      </c>
    </row>
    <row r="166" spans="1:8" ht="30" x14ac:dyDescent="0.25">
      <c r="A166" s="83" t="s">
        <v>324</v>
      </c>
      <c r="E166" s="84">
        <v>395000</v>
      </c>
      <c r="F166" s="84">
        <v>0</v>
      </c>
      <c r="G166" s="84">
        <v>0</v>
      </c>
      <c r="H166" s="84">
        <v>395000</v>
      </c>
    </row>
    <row r="167" spans="1:8" ht="45" x14ac:dyDescent="0.25">
      <c r="A167" t="s">
        <v>63</v>
      </c>
      <c r="B167" s="83" t="s">
        <v>484</v>
      </c>
      <c r="C167" s="83" t="s">
        <v>499</v>
      </c>
      <c r="D167" s="83" t="s">
        <v>48</v>
      </c>
      <c r="E167" s="84">
        <v>180000</v>
      </c>
      <c r="F167" s="84">
        <v>0</v>
      </c>
      <c r="G167" s="84">
        <v>0</v>
      </c>
      <c r="H167" s="84">
        <v>180000</v>
      </c>
    </row>
    <row r="168" spans="1:8" ht="30" x14ac:dyDescent="0.25">
      <c r="A168" s="83" t="s">
        <v>325</v>
      </c>
      <c r="E168" s="84">
        <v>180000</v>
      </c>
      <c r="F168" s="84">
        <v>0</v>
      </c>
      <c r="G168" s="84">
        <v>0</v>
      </c>
      <c r="H168" s="84">
        <v>180000</v>
      </c>
    </row>
    <row r="169" spans="1:8" ht="45" x14ac:dyDescent="0.25">
      <c r="A169" t="s">
        <v>65</v>
      </c>
      <c r="B169" s="83" t="s">
        <v>475</v>
      </c>
      <c r="C169" s="83" t="s">
        <v>499</v>
      </c>
      <c r="D169" s="83" t="s">
        <v>48</v>
      </c>
      <c r="E169" s="84">
        <v>259000</v>
      </c>
      <c r="F169" s="84">
        <v>0</v>
      </c>
      <c r="G169" s="84">
        <v>0</v>
      </c>
      <c r="H169" s="84">
        <v>259000</v>
      </c>
    </row>
    <row r="170" spans="1:8" ht="30" x14ac:dyDescent="0.25">
      <c r="A170" s="83" t="s">
        <v>326</v>
      </c>
      <c r="E170" s="84">
        <v>259000</v>
      </c>
      <c r="F170" s="84">
        <v>0</v>
      </c>
      <c r="G170" s="84">
        <v>0</v>
      </c>
      <c r="H170" s="84">
        <v>259000</v>
      </c>
    </row>
    <row r="171" spans="1:8" ht="45" x14ac:dyDescent="0.25">
      <c r="A171" t="s">
        <v>67</v>
      </c>
      <c r="B171" s="83" t="s">
        <v>485</v>
      </c>
      <c r="C171" s="83" t="s">
        <v>499</v>
      </c>
      <c r="D171" s="83" t="s">
        <v>48</v>
      </c>
      <c r="E171" s="84">
        <v>263000</v>
      </c>
      <c r="F171" s="84">
        <v>0</v>
      </c>
      <c r="G171" s="84">
        <v>0</v>
      </c>
      <c r="H171" s="84">
        <v>263000</v>
      </c>
    </row>
    <row r="172" spans="1:8" ht="30" x14ac:dyDescent="0.25">
      <c r="A172" s="83" t="s">
        <v>327</v>
      </c>
      <c r="E172" s="84">
        <v>263000</v>
      </c>
      <c r="F172" s="84">
        <v>0</v>
      </c>
      <c r="G172" s="84">
        <v>0</v>
      </c>
      <c r="H172" s="84">
        <v>263000</v>
      </c>
    </row>
    <row r="173" spans="1:8" ht="45" x14ac:dyDescent="0.25">
      <c r="A173" t="s">
        <v>69</v>
      </c>
      <c r="B173" s="83" t="s">
        <v>486</v>
      </c>
      <c r="C173" s="83" t="s">
        <v>499</v>
      </c>
      <c r="D173" s="83" t="s">
        <v>48</v>
      </c>
      <c r="E173" s="84">
        <v>344970.16000000003</v>
      </c>
      <c r="F173" s="84">
        <v>0</v>
      </c>
      <c r="G173" s="84">
        <v>0</v>
      </c>
      <c r="H173" s="84">
        <v>344970.16000000003</v>
      </c>
    </row>
    <row r="174" spans="1:8" ht="30" x14ac:dyDescent="0.25">
      <c r="A174" s="83" t="s">
        <v>328</v>
      </c>
      <c r="E174" s="84">
        <v>344970.16000000003</v>
      </c>
      <c r="F174" s="84">
        <v>0</v>
      </c>
      <c r="G174" s="84">
        <v>0</v>
      </c>
      <c r="H174" s="84">
        <v>344970.16000000003</v>
      </c>
    </row>
    <row r="175" spans="1:8" ht="45" x14ac:dyDescent="0.25">
      <c r="A175" t="s">
        <v>71</v>
      </c>
      <c r="B175" s="83" t="s">
        <v>476</v>
      </c>
      <c r="C175" s="83" t="s">
        <v>499</v>
      </c>
      <c r="D175" s="83" t="s">
        <v>48</v>
      </c>
      <c r="E175" s="84">
        <v>478600</v>
      </c>
      <c r="F175" s="84">
        <v>0</v>
      </c>
      <c r="G175" s="84">
        <v>0</v>
      </c>
      <c r="H175" s="84">
        <v>478600</v>
      </c>
    </row>
    <row r="176" spans="1:8" ht="30" x14ac:dyDescent="0.25">
      <c r="A176" s="83" t="s">
        <v>329</v>
      </c>
      <c r="E176" s="84">
        <v>478600</v>
      </c>
      <c r="F176" s="84">
        <v>0</v>
      </c>
      <c r="G176" s="84">
        <v>0</v>
      </c>
      <c r="H176" s="84">
        <v>478600</v>
      </c>
    </row>
    <row r="177" spans="1:8" ht="45" x14ac:dyDescent="0.25">
      <c r="A177" t="s">
        <v>73</v>
      </c>
      <c r="B177" s="83" t="s">
        <v>487</v>
      </c>
      <c r="C177" s="83" t="s">
        <v>499</v>
      </c>
      <c r="D177" s="83" t="s">
        <v>48</v>
      </c>
      <c r="E177" s="84">
        <v>190164.95000000004</v>
      </c>
      <c r="F177" s="84">
        <v>0</v>
      </c>
      <c r="G177" s="84">
        <v>0</v>
      </c>
      <c r="H177" s="84">
        <v>190164.95000000004</v>
      </c>
    </row>
    <row r="178" spans="1:8" ht="30" x14ac:dyDescent="0.25">
      <c r="A178" s="83" t="s">
        <v>330</v>
      </c>
      <c r="E178" s="84">
        <v>190164.95000000004</v>
      </c>
      <c r="F178" s="84">
        <v>0</v>
      </c>
      <c r="G178" s="84">
        <v>0</v>
      </c>
      <c r="H178" s="84">
        <v>190164.95000000004</v>
      </c>
    </row>
    <row r="179" spans="1:8" ht="45" x14ac:dyDescent="0.25">
      <c r="A179" t="s">
        <v>75</v>
      </c>
      <c r="B179" s="83" t="s">
        <v>477</v>
      </c>
      <c r="C179" s="83" t="s">
        <v>499</v>
      </c>
      <c r="D179" s="83" t="s">
        <v>48</v>
      </c>
      <c r="E179" s="84">
        <v>610200</v>
      </c>
      <c r="F179" s="84">
        <v>0</v>
      </c>
      <c r="G179" s="84">
        <v>0</v>
      </c>
      <c r="H179" s="84">
        <v>610200</v>
      </c>
    </row>
    <row r="180" spans="1:8" ht="30" x14ac:dyDescent="0.25">
      <c r="A180" s="83" t="s">
        <v>331</v>
      </c>
      <c r="E180" s="84">
        <v>610200</v>
      </c>
      <c r="F180" s="84">
        <v>0</v>
      </c>
      <c r="G180" s="84">
        <v>0</v>
      </c>
      <c r="H180" s="84">
        <v>610200</v>
      </c>
    </row>
    <row r="181" spans="1:8" ht="45" x14ac:dyDescent="0.25">
      <c r="A181" t="s">
        <v>77</v>
      </c>
      <c r="B181" s="83" t="s">
        <v>488</v>
      </c>
      <c r="C181" s="83" t="s">
        <v>499</v>
      </c>
      <c r="D181" s="83" t="s">
        <v>48</v>
      </c>
      <c r="E181" s="84">
        <v>110700</v>
      </c>
      <c r="F181" s="84">
        <v>0</v>
      </c>
      <c r="G181" s="84">
        <v>0</v>
      </c>
      <c r="H181" s="84">
        <v>110700</v>
      </c>
    </row>
    <row r="182" spans="1:8" ht="30" x14ac:dyDescent="0.25">
      <c r="A182" s="83" t="s">
        <v>332</v>
      </c>
      <c r="E182" s="84">
        <v>110700</v>
      </c>
      <c r="F182" s="84">
        <v>0</v>
      </c>
      <c r="G182" s="84">
        <v>0</v>
      </c>
      <c r="H182" s="84">
        <v>110700</v>
      </c>
    </row>
    <row r="183" spans="1:8" ht="45" x14ac:dyDescent="0.25">
      <c r="A183" t="s">
        <v>79</v>
      </c>
      <c r="B183" s="83" t="s">
        <v>478</v>
      </c>
      <c r="C183" s="83" t="s">
        <v>499</v>
      </c>
      <c r="D183" s="83" t="s">
        <v>48</v>
      </c>
      <c r="E183" s="84">
        <v>113300</v>
      </c>
      <c r="F183" s="84">
        <v>0</v>
      </c>
      <c r="G183" s="84">
        <v>0</v>
      </c>
      <c r="H183" s="84">
        <v>113300</v>
      </c>
    </row>
    <row r="184" spans="1:8" ht="30" x14ac:dyDescent="0.25">
      <c r="A184" s="83" t="s">
        <v>333</v>
      </c>
      <c r="E184" s="84">
        <v>113300</v>
      </c>
      <c r="F184" s="84">
        <v>0</v>
      </c>
      <c r="G184" s="84">
        <v>0</v>
      </c>
      <c r="H184" s="84">
        <v>113300</v>
      </c>
    </row>
    <row r="185" spans="1:8" ht="45" x14ac:dyDescent="0.25">
      <c r="A185" t="s">
        <v>81</v>
      </c>
      <c r="B185" s="83" t="s">
        <v>489</v>
      </c>
      <c r="C185" s="83" t="s">
        <v>499</v>
      </c>
      <c r="D185" s="83" t="s">
        <v>48</v>
      </c>
      <c r="E185" s="84">
        <v>253700</v>
      </c>
      <c r="F185" s="84">
        <v>0</v>
      </c>
      <c r="G185" s="84">
        <v>0</v>
      </c>
      <c r="H185" s="84">
        <v>253700</v>
      </c>
    </row>
    <row r="186" spans="1:8" ht="30" x14ac:dyDescent="0.25">
      <c r="A186" s="83" t="s">
        <v>334</v>
      </c>
      <c r="E186" s="84">
        <v>253700</v>
      </c>
      <c r="F186" s="84">
        <v>0</v>
      </c>
      <c r="G186" s="84">
        <v>0</v>
      </c>
      <c r="H186" s="84">
        <v>253700</v>
      </c>
    </row>
    <row r="187" spans="1:8" ht="45" x14ac:dyDescent="0.25">
      <c r="A187" t="s">
        <v>83</v>
      </c>
      <c r="B187" s="83" t="s">
        <v>490</v>
      </c>
      <c r="C187" s="83" t="s">
        <v>499</v>
      </c>
      <c r="D187" s="83" t="s">
        <v>48</v>
      </c>
      <c r="E187" s="84">
        <v>308100</v>
      </c>
      <c r="F187" s="84">
        <v>0</v>
      </c>
      <c r="G187" s="84">
        <v>0</v>
      </c>
      <c r="H187" s="84">
        <v>308100</v>
      </c>
    </row>
    <row r="188" spans="1:8" ht="30" x14ac:dyDescent="0.25">
      <c r="A188" s="83" t="s">
        <v>335</v>
      </c>
      <c r="E188" s="84">
        <v>308100</v>
      </c>
      <c r="F188" s="84">
        <v>0</v>
      </c>
      <c r="G188" s="84">
        <v>0</v>
      </c>
      <c r="H188" s="84">
        <v>308100</v>
      </c>
    </row>
    <row r="189" spans="1:8" ht="45" x14ac:dyDescent="0.25">
      <c r="A189" t="s">
        <v>85</v>
      </c>
      <c r="B189" s="83" t="s">
        <v>479</v>
      </c>
      <c r="C189" s="83" t="s">
        <v>499</v>
      </c>
      <c r="D189" s="83" t="s">
        <v>48</v>
      </c>
      <c r="E189" s="84">
        <v>193600</v>
      </c>
      <c r="F189" s="84">
        <v>0</v>
      </c>
      <c r="G189" s="84">
        <v>0</v>
      </c>
      <c r="H189" s="84">
        <v>193600</v>
      </c>
    </row>
    <row r="190" spans="1:8" ht="30" x14ac:dyDescent="0.25">
      <c r="A190" s="83" t="s">
        <v>336</v>
      </c>
      <c r="E190" s="84">
        <v>193600</v>
      </c>
      <c r="F190" s="84">
        <v>0</v>
      </c>
      <c r="G190" s="84">
        <v>0</v>
      </c>
      <c r="H190" s="84">
        <v>193600</v>
      </c>
    </row>
    <row r="191" spans="1:8" ht="45" x14ac:dyDescent="0.25">
      <c r="A191" t="s">
        <v>87</v>
      </c>
      <c r="B191" s="83" t="s">
        <v>480</v>
      </c>
      <c r="C191" s="83" t="s">
        <v>499</v>
      </c>
      <c r="D191" s="83" t="s">
        <v>48</v>
      </c>
      <c r="E191" s="84">
        <v>57000</v>
      </c>
      <c r="F191" s="84">
        <v>0</v>
      </c>
      <c r="G191" s="84">
        <v>0</v>
      </c>
      <c r="H191" s="84">
        <v>57000</v>
      </c>
    </row>
    <row r="192" spans="1:8" ht="30" x14ac:dyDescent="0.25">
      <c r="A192" s="83" t="s">
        <v>337</v>
      </c>
      <c r="E192" s="84">
        <v>57000</v>
      </c>
      <c r="F192" s="84">
        <v>0</v>
      </c>
      <c r="G192" s="84">
        <v>0</v>
      </c>
      <c r="H192" s="84">
        <v>57000</v>
      </c>
    </row>
    <row r="193" spans="1:8" ht="30" x14ac:dyDescent="0.25">
      <c r="A193" t="s">
        <v>129</v>
      </c>
      <c r="B193" s="83" t="s">
        <v>181</v>
      </c>
      <c r="C193" s="83" t="s">
        <v>365</v>
      </c>
      <c r="D193" s="83" t="s">
        <v>12</v>
      </c>
      <c r="E193" s="84">
        <v>96720</v>
      </c>
      <c r="F193" s="84">
        <v>0</v>
      </c>
      <c r="G193" s="84">
        <v>0</v>
      </c>
      <c r="H193" s="84">
        <v>96720</v>
      </c>
    </row>
    <row r="194" spans="1:8" ht="30" x14ac:dyDescent="0.25">
      <c r="A194" s="83" t="s">
        <v>338</v>
      </c>
      <c r="E194" s="84">
        <v>96720</v>
      </c>
      <c r="F194" s="84">
        <v>0</v>
      </c>
      <c r="G194" s="84">
        <v>0</v>
      </c>
      <c r="H194" s="84">
        <v>96720</v>
      </c>
    </row>
    <row r="195" spans="1:8" ht="45" x14ac:dyDescent="0.25">
      <c r="A195" t="s">
        <v>46</v>
      </c>
      <c r="B195" s="83" t="s">
        <v>47</v>
      </c>
      <c r="C195" s="83" t="s">
        <v>145</v>
      </c>
      <c r="D195" s="83" t="s">
        <v>9</v>
      </c>
      <c r="E195" s="84">
        <v>9000</v>
      </c>
      <c r="F195" s="84">
        <v>0</v>
      </c>
      <c r="G195" s="84">
        <v>0</v>
      </c>
      <c r="H195" s="84">
        <v>9000</v>
      </c>
    </row>
    <row r="196" spans="1:8" ht="30" x14ac:dyDescent="0.25">
      <c r="A196" s="83" t="s">
        <v>339</v>
      </c>
      <c r="E196" s="84">
        <v>9000</v>
      </c>
      <c r="F196" s="84">
        <v>0</v>
      </c>
      <c r="G196" s="84">
        <v>0</v>
      </c>
      <c r="H196" s="84">
        <v>9000</v>
      </c>
    </row>
    <row r="197" spans="1:8" ht="60" x14ac:dyDescent="0.25">
      <c r="A197" t="s">
        <v>208</v>
      </c>
      <c r="B197" s="83" t="s">
        <v>199</v>
      </c>
      <c r="C197" s="83" t="s">
        <v>145</v>
      </c>
      <c r="D197" s="83" t="s">
        <v>16</v>
      </c>
      <c r="E197" s="84">
        <v>5000</v>
      </c>
      <c r="F197" s="84">
        <v>0</v>
      </c>
      <c r="G197" s="84">
        <v>0</v>
      </c>
      <c r="H197" s="84">
        <v>5000</v>
      </c>
    </row>
    <row r="198" spans="1:8" ht="30" x14ac:dyDescent="0.25">
      <c r="A198" s="83" t="s">
        <v>340</v>
      </c>
      <c r="E198" s="84">
        <v>5000</v>
      </c>
      <c r="F198" s="84">
        <v>0</v>
      </c>
      <c r="G198" s="84">
        <v>0</v>
      </c>
      <c r="H198" s="84">
        <v>5000</v>
      </c>
    </row>
    <row r="199" spans="1:8" ht="60" x14ac:dyDescent="0.25">
      <c r="A199" t="s">
        <v>209</v>
      </c>
      <c r="B199" s="83" t="s">
        <v>200</v>
      </c>
      <c r="C199" s="83" t="s">
        <v>145</v>
      </c>
      <c r="D199" s="83" t="s">
        <v>16</v>
      </c>
      <c r="E199" s="84">
        <v>5000</v>
      </c>
      <c r="F199" s="84">
        <v>0</v>
      </c>
      <c r="G199" s="84">
        <v>0</v>
      </c>
      <c r="H199" s="84">
        <v>5000</v>
      </c>
    </row>
    <row r="200" spans="1:8" ht="30" x14ac:dyDescent="0.25">
      <c r="A200" s="83" t="s">
        <v>341</v>
      </c>
      <c r="E200" s="84">
        <v>5000</v>
      </c>
      <c r="F200" s="84">
        <v>0</v>
      </c>
      <c r="G200" s="84">
        <v>0</v>
      </c>
      <c r="H200" s="84">
        <v>5000</v>
      </c>
    </row>
    <row r="201" spans="1:8" ht="45" x14ac:dyDescent="0.25">
      <c r="A201" t="s">
        <v>201</v>
      </c>
      <c r="B201" s="83" t="s">
        <v>202</v>
      </c>
      <c r="C201" s="83" t="s">
        <v>145</v>
      </c>
      <c r="D201" s="83" t="s">
        <v>16</v>
      </c>
      <c r="E201" s="84">
        <v>2000</v>
      </c>
      <c r="F201" s="84">
        <v>0</v>
      </c>
      <c r="G201" s="84">
        <v>0</v>
      </c>
      <c r="H201" s="84">
        <v>2000</v>
      </c>
    </row>
    <row r="202" spans="1:8" ht="30" x14ac:dyDescent="0.25">
      <c r="A202" s="83" t="s">
        <v>342</v>
      </c>
      <c r="E202" s="84">
        <v>2000</v>
      </c>
      <c r="F202" s="84">
        <v>0</v>
      </c>
      <c r="G202" s="84">
        <v>0</v>
      </c>
      <c r="H202" s="84">
        <v>2000</v>
      </c>
    </row>
    <row r="203" spans="1:8" ht="45" x14ac:dyDescent="0.25">
      <c r="A203" t="s">
        <v>210</v>
      </c>
      <c r="B203" s="83" t="s">
        <v>203</v>
      </c>
      <c r="C203" s="83" t="s">
        <v>145</v>
      </c>
      <c r="D203" s="83" t="s">
        <v>16</v>
      </c>
      <c r="E203" s="84">
        <v>3000</v>
      </c>
      <c r="F203" s="84">
        <v>0</v>
      </c>
      <c r="G203" s="84">
        <v>0</v>
      </c>
      <c r="H203" s="84">
        <v>3000</v>
      </c>
    </row>
    <row r="204" spans="1:8" ht="30" x14ac:dyDescent="0.25">
      <c r="A204" s="83" t="s">
        <v>343</v>
      </c>
      <c r="E204" s="84">
        <v>3000</v>
      </c>
      <c r="F204" s="84">
        <v>0</v>
      </c>
      <c r="G204" s="84">
        <v>0</v>
      </c>
      <c r="H204" s="84">
        <v>3000</v>
      </c>
    </row>
    <row r="205" spans="1:8" ht="45" x14ac:dyDescent="0.25">
      <c r="A205" t="s">
        <v>211</v>
      </c>
      <c r="B205" s="83" t="s">
        <v>204</v>
      </c>
      <c r="C205" s="83" t="s">
        <v>145</v>
      </c>
      <c r="D205" s="83" t="s">
        <v>16</v>
      </c>
      <c r="E205" s="84">
        <v>3000</v>
      </c>
      <c r="F205" s="84">
        <v>0</v>
      </c>
      <c r="G205" s="84">
        <v>0</v>
      </c>
      <c r="H205" s="84">
        <v>3000</v>
      </c>
    </row>
    <row r="206" spans="1:8" ht="30" x14ac:dyDescent="0.25">
      <c r="A206" s="83" t="s">
        <v>344</v>
      </c>
      <c r="E206" s="84">
        <v>3000</v>
      </c>
      <c r="F206" s="84">
        <v>0</v>
      </c>
      <c r="G206" s="84">
        <v>0</v>
      </c>
      <c r="H206" s="84">
        <v>3000</v>
      </c>
    </row>
    <row r="207" spans="1:8" ht="30" x14ac:dyDescent="0.25">
      <c r="A207" t="s">
        <v>212</v>
      </c>
      <c r="B207" s="83" t="s">
        <v>205</v>
      </c>
      <c r="C207" s="83" t="s">
        <v>145</v>
      </c>
      <c r="D207" s="83" t="s">
        <v>16</v>
      </c>
      <c r="E207" s="84">
        <v>4000</v>
      </c>
      <c r="F207" s="84">
        <v>0</v>
      </c>
      <c r="G207" s="84">
        <v>0</v>
      </c>
      <c r="H207" s="84">
        <v>4000</v>
      </c>
    </row>
    <row r="208" spans="1:8" ht="30" x14ac:dyDescent="0.25">
      <c r="A208" s="83" t="s">
        <v>345</v>
      </c>
      <c r="E208" s="84">
        <v>4000</v>
      </c>
      <c r="F208" s="84">
        <v>0</v>
      </c>
      <c r="G208" s="84">
        <v>0</v>
      </c>
      <c r="H208" s="84">
        <v>4000</v>
      </c>
    </row>
    <row r="209" spans="1:8" ht="30" x14ac:dyDescent="0.25">
      <c r="A209" t="s">
        <v>460</v>
      </c>
      <c r="B209" s="83" t="s">
        <v>371</v>
      </c>
      <c r="C209" s="83" t="s">
        <v>385</v>
      </c>
      <c r="D209" s="83" t="s">
        <v>16</v>
      </c>
      <c r="E209" s="84">
        <v>15000</v>
      </c>
      <c r="F209" s="84">
        <v>0</v>
      </c>
      <c r="G209" s="84">
        <v>0</v>
      </c>
      <c r="H209" s="84">
        <v>15000</v>
      </c>
    </row>
    <row r="210" spans="1:8" ht="30" x14ac:dyDescent="0.25">
      <c r="A210" s="83" t="s">
        <v>467</v>
      </c>
      <c r="E210" s="84">
        <v>15000</v>
      </c>
      <c r="F210" s="84">
        <v>0</v>
      </c>
      <c r="G210" s="84">
        <v>0</v>
      </c>
      <c r="H210" s="84">
        <v>15000</v>
      </c>
    </row>
    <row r="211" spans="1:8" ht="30" x14ac:dyDescent="0.25">
      <c r="A211" t="s">
        <v>461</v>
      </c>
      <c r="B211" s="83" t="s">
        <v>407</v>
      </c>
      <c r="C211" s="83" t="s">
        <v>385</v>
      </c>
      <c r="D211" s="83" t="s">
        <v>16</v>
      </c>
      <c r="E211" s="84">
        <v>24800</v>
      </c>
      <c r="F211" s="84">
        <v>0</v>
      </c>
      <c r="G211" s="84">
        <v>0</v>
      </c>
      <c r="H211" s="84">
        <v>24800</v>
      </c>
    </row>
    <row r="212" spans="1:8" ht="30" x14ac:dyDescent="0.25">
      <c r="A212" s="83" t="s">
        <v>468</v>
      </c>
      <c r="E212" s="84">
        <v>24800</v>
      </c>
      <c r="F212" s="84">
        <v>0</v>
      </c>
      <c r="G212" s="84">
        <v>0</v>
      </c>
      <c r="H212" s="84">
        <v>24800</v>
      </c>
    </row>
  </sheetData>
  <pageMargins left="0.51181102362204722" right="0.31496062992125984" top="0.35433070866141736" bottom="0.55118110236220474" header="0.31496062992125984" footer="0.31496062992125984"/>
  <pageSetup paperSize="9" scale="75" orientation="landscape" r:id="rId2"/>
  <headerFooter>
    <oddHeader>&amp;C&amp;"-,Έντονη γραφή"&amp;18ΤΕΧΝΙΚΟ ΠΡΟΓΡΑΜΜΑ 2025 μετά την 1η ΤΡΟΠΟΠΟΙΗΣΗ</oddHeader>
    <oddFooter>&amp;CΣελίδα &amp;P από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0E890E-0229-4493-AF40-BD69DC44FD8F}">
  <dimension ref="A3:G202"/>
  <sheetViews>
    <sheetView tabSelected="1" workbookViewId="0">
      <selection activeCell="C11" sqref="C11"/>
    </sheetView>
  </sheetViews>
  <sheetFormatPr defaultRowHeight="15" x14ac:dyDescent="0.25"/>
  <cols>
    <col min="1" max="1" width="16.28515625" customWidth="1"/>
    <col min="2" max="2" width="92.28515625" style="69" customWidth="1"/>
    <col min="3" max="3" width="93.85546875" style="69" bestFit="1" customWidth="1"/>
    <col min="4" max="4" width="14.28515625" style="69" bestFit="1" customWidth="1"/>
    <col min="5" max="5" width="14.5703125" style="69" bestFit="1" customWidth="1"/>
    <col min="6" max="6" width="14.140625" bestFit="1" customWidth="1"/>
    <col min="7" max="7" width="14.28515625" bestFit="1" customWidth="1"/>
  </cols>
  <sheetData>
    <row r="3" spans="1:7" s="2" customFormat="1" ht="74.25" customHeight="1" x14ac:dyDescent="0.25">
      <c r="A3" s="67" t="s">
        <v>143</v>
      </c>
      <c r="B3" s="85" t="s">
        <v>0</v>
      </c>
      <c r="C3" s="85" t="s">
        <v>140</v>
      </c>
      <c r="D3" s="68" t="s">
        <v>240</v>
      </c>
      <c r="E3" s="68" t="s">
        <v>254</v>
      </c>
      <c r="F3" s="68" t="s">
        <v>255</v>
      </c>
      <c r="G3" s="68" t="s">
        <v>256</v>
      </c>
    </row>
    <row r="4" spans="1:7" x14ac:dyDescent="0.25">
      <c r="A4" t="s">
        <v>217</v>
      </c>
      <c r="B4" t="s">
        <v>190</v>
      </c>
      <c r="C4" t="s">
        <v>145</v>
      </c>
      <c r="D4" s="70">
        <v>10000</v>
      </c>
      <c r="E4" s="70">
        <v>0</v>
      </c>
      <c r="F4" s="70">
        <v>0</v>
      </c>
      <c r="G4" s="70">
        <v>10000</v>
      </c>
    </row>
    <row r="5" spans="1:7" x14ac:dyDescent="0.25">
      <c r="A5" t="s">
        <v>218</v>
      </c>
      <c r="B5" t="s">
        <v>348</v>
      </c>
      <c r="C5" t="s">
        <v>145</v>
      </c>
      <c r="D5" s="70">
        <v>34300</v>
      </c>
      <c r="E5" s="70">
        <v>0</v>
      </c>
      <c r="F5" s="70">
        <v>0</v>
      </c>
      <c r="G5" s="70">
        <v>34300</v>
      </c>
    </row>
    <row r="6" spans="1:7" x14ac:dyDescent="0.25">
      <c r="A6" t="s">
        <v>219</v>
      </c>
      <c r="B6" t="s">
        <v>191</v>
      </c>
      <c r="C6" t="s">
        <v>145</v>
      </c>
      <c r="D6" s="70">
        <v>4960</v>
      </c>
      <c r="E6" s="70">
        <v>0</v>
      </c>
      <c r="F6" s="70">
        <v>0</v>
      </c>
      <c r="G6" s="70">
        <v>4960</v>
      </c>
    </row>
    <row r="7" spans="1:7" x14ac:dyDescent="0.25">
      <c r="A7" t="s">
        <v>220</v>
      </c>
      <c r="B7" t="s">
        <v>192</v>
      </c>
      <c r="C7" t="s">
        <v>145</v>
      </c>
      <c r="D7" s="70">
        <v>14880</v>
      </c>
      <c r="E7" s="70">
        <v>0</v>
      </c>
      <c r="F7" s="70">
        <v>0</v>
      </c>
      <c r="G7" s="70">
        <v>14880</v>
      </c>
    </row>
    <row r="8" spans="1:7" x14ac:dyDescent="0.25">
      <c r="A8" t="s">
        <v>221</v>
      </c>
      <c r="B8" t="s">
        <v>193</v>
      </c>
      <c r="C8" t="s">
        <v>145</v>
      </c>
      <c r="D8" s="70">
        <v>37200</v>
      </c>
      <c r="E8" s="70">
        <v>0</v>
      </c>
      <c r="F8" s="70">
        <v>0</v>
      </c>
      <c r="G8" s="70">
        <v>37200</v>
      </c>
    </row>
    <row r="9" spans="1:7" x14ac:dyDescent="0.25">
      <c r="A9" t="s">
        <v>49</v>
      </c>
      <c r="B9" t="s">
        <v>50</v>
      </c>
      <c r="C9" t="s">
        <v>146</v>
      </c>
      <c r="D9" s="70">
        <v>25895.29</v>
      </c>
      <c r="E9" s="70">
        <v>0</v>
      </c>
      <c r="F9" s="70">
        <v>0</v>
      </c>
      <c r="G9" s="70">
        <v>25895.29</v>
      </c>
    </row>
    <row r="10" spans="1:7" x14ac:dyDescent="0.25">
      <c r="A10" t="s">
        <v>51</v>
      </c>
      <c r="B10" t="s">
        <v>450</v>
      </c>
      <c r="C10" t="s">
        <v>385</v>
      </c>
      <c r="D10" s="70">
        <v>20000</v>
      </c>
      <c r="E10" s="70">
        <v>0</v>
      </c>
      <c r="F10" s="70">
        <v>0</v>
      </c>
      <c r="G10" s="70">
        <v>20000</v>
      </c>
    </row>
    <row r="11" spans="1:7" x14ac:dyDescent="0.25">
      <c r="B11"/>
      <c r="C11" t="s">
        <v>146</v>
      </c>
      <c r="D11" s="70">
        <v>7374.2799999999988</v>
      </c>
      <c r="E11" s="70">
        <v>0</v>
      </c>
      <c r="F11" s="70">
        <v>0</v>
      </c>
      <c r="G11" s="70">
        <v>7374.2799999999988</v>
      </c>
    </row>
    <row r="12" spans="1:7" x14ac:dyDescent="0.25">
      <c r="A12" t="s">
        <v>53</v>
      </c>
      <c r="B12" t="s">
        <v>451</v>
      </c>
      <c r="C12" t="s">
        <v>385</v>
      </c>
      <c r="D12" s="70">
        <v>19421.39</v>
      </c>
      <c r="E12" s="70">
        <v>0</v>
      </c>
      <c r="F12" s="70">
        <v>0</v>
      </c>
      <c r="G12" s="70">
        <v>19421.39</v>
      </c>
    </row>
    <row r="13" spans="1:7" x14ac:dyDescent="0.25">
      <c r="B13"/>
      <c r="C13" t="s">
        <v>146</v>
      </c>
      <c r="D13" s="70">
        <v>1.7900000000008731</v>
      </c>
      <c r="E13" s="70">
        <v>0</v>
      </c>
      <c r="F13" s="70">
        <v>0</v>
      </c>
      <c r="G13" s="70">
        <v>1.7900000000008731</v>
      </c>
    </row>
    <row r="14" spans="1:7" x14ac:dyDescent="0.25">
      <c r="A14" t="s">
        <v>55</v>
      </c>
      <c r="B14" t="s">
        <v>56</v>
      </c>
      <c r="C14" t="s">
        <v>146</v>
      </c>
      <c r="D14" s="70">
        <v>37200</v>
      </c>
      <c r="E14" s="70">
        <v>0</v>
      </c>
      <c r="F14" s="70">
        <v>0</v>
      </c>
      <c r="G14" s="70">
        <v>37200</v>
      </c>
    </row>
    <row r="15" spans="1:7" x14ac:dyDescent="0.25">
      <c r="A15" t="s">
        <v>57</v>
      </c>
      <c r="B15" t="s">
        <v>452</v>
      </c>
      <c r="C15" t="s">
        <v>385</v>
      </c>
      <c r="D15" s="70">
        <v>20929.060000000001</v>
      </c>
      <c r="E15" s="70">
        <v>0</v>
      </c>
      <c r="F15" s="70">
        <v>0</v>
      </c>
      <c r="G15" s="70">
        <v>20929.060000000001</v>
      </c>
    </row>
    <row r="16" spans="1:7" x14ac:dyDescent="0.25">
      <c r="B16"/>
      <c r="C16" t="s">
        <v>146</v>
      </c>
      <c r="D16" s="70">
        <v>14977.34</v>
      </c>
      <c r="E16" s="70">
        <v>0</v>
      </c>
      <c r="F16" s="70">
        <v>0</v>
      </c>
      <c r="G16" s="70">
        <v>14977.34</v>
      </c>
    </row>
    <row r="17" spans="1:7" x14ac:dyDescent="0.25">
      <c r="A17" t="s">
        <v>59</v>
      </c>
      <c r="B17" t="s">
        <v>60</v>
      </c>
      <c r="C17" t="s">
        <v>146</v>
      </c>
      <c r="D17" s="70">
        <v>24800</v>
      </c>
      <c r="E17" s="70">
        <v>0</v>
      </c>
      <c r="F17" s="70">
        <v>0</v>
      </c>
      <c r="G17" s="70">
        <v>24800</v>
      </c>
    </row>
    <row r="18" spans="1:7" x14ac:dyDescent="0.25">
      <c r="A18" t="s">
        <v>233</v>
      </c>
      <c r="B18" t="s">
        <v>234</v>
      </c>
      <c r="C18" t="s">
        <v>146</v>
      </c>
      <c r="D18" s="70">
        <v>145000</v>
      </c>
      <c r="E18" s="70">
        <v>0</v>
      </c>
      <c r="F18" s="70">
        <v>0</v>
      </c>
      <c r="G18" s="70">
        <v>145000</v>
      </c>
    </row>
    <row r="19" spans="1:7" x14ac:dyDescent="0.25">
      <c r="A19" t="s">
        <v>230</v>
      </c>
      <c r="B19" t="s">
        <v>346</v>
      </c>
      <c r="C19" t="s">
        <v>153</v>
      </c>
      <c r="D19" s="70">
        <v>821263.16</v>
      </c>
      <c r="E19" s="70">
        <v>-57707.62</v>
      </c>
      <c r="F19" s="70">
        <v>-34023.120000000003</v>
      </c>
      <c r="G19" s="70">
        <v>729532.42</v>
      </c>
    </row>
    <row r="20" spans="1:7" x14ac:dyDescent="0.25">
      <c r="A20" t="s">
        <v>222</v>
      </c>
      <c r="B20" t="s">
        <v>194</v>
      </c>
      <c r="C20" t="s">
        <v>145</v>
      </c>
      <c r="D20" s="70">
        <v>14000</v>
      </c>
      <c r="E20" s="70">
        <v>0</v>
      </c>
      <c r="F20" s="70">
        <v>0</v>
      </c>
      <c r="G20" s="70">
        <v>14000</v>
      </c>
    </row>
    <row r="21" spans="1:7" x14ac:dyDescent="0.25">
      <c r="A21" t="s">
        <v>6</v>
      </c>
      <c r="B21" t="s">
        <v>7</v>
      </c>
      <c r="C21" t="s">
        <v>145</v>
      </c>
      <c r="D21" s="70">
        <v>30000</v>
      </c>
      <c r="E21" s="70">
        <v>0</v>
      </c>
      <c r="F21" s="70">
        <v>0</v>
      </c>
      <c r="G21" s="70">
        <v>30000</v>
      </c>
    </row>
    <row r="22" spans="1:7" x14ac:dyDescent="0.25">
      <c r="A22" t="s">
        <v>237</v>
      </c>
      <c r="B22" t="s">
        <v>126</v>
      </c>
      <c r="C22" t="s">
        <v>153</v>
      </c>
      <c r="D22" s="70">
        <v>440000</v>
      </c>
      <c r="E22" s="70">
        <v>0</v>
      </c>
      <c r="F22" s="70">
        <v>0</v>
      </c>
      <c r="G22" s="70">
        <v>440000</v>
      </c>
    </row>
    <row r="23" spans="1:7" x14ac:dyDescent="0.25">
      <c r="A23" t="s">
        <v>232</v>
      </c>
      <c r="B23" t="s">
        <v>127</v>
      </c>
      <c r="C23" t="s">
        <v>153</v>
      </c>
      <c r="D23" s="70">
        <v>24000</v>
      </c>
      <c r="E23" s="70">
        <v>0</v>
      </c>
      <c r="F23" s="70">
        <v>0</v>
      </c>
      <c r="G23" s="70">
        <v>24000</v>
      </c>
    </row>
    <row r="24" spans="1:7" x14ac:dyDescent="0.25">
      <c r="A24" t="s">
        <v>163</v>
      </c>
      <c r="B24" t="s">
        <v>19</v>
      </c>
      <c r="C24" t="s">
        <v>145</v>
      </c>
      <c r="D24" s="70">
        <v>65850.080000000002</v>
      </c>
      <c r="E24" s="70">
        <v>0</v>
      </c>
      <c r="F24" s="70">
        <v>0</v>
      </c>
      <c r="G24" s="70">
        <v>65850.080000000002</v>
      </c>
    </row>
    <row r="25" spans="1:7" x14ac:dyDescent="0.25">
      <c r="A25" t="s">
        <v>164</v>
      </c>
      <c r="B25" t="s">
        <v>20</v>
      </c>
      <c r="C25" t="s">
        <v>145</v>
      </c>
      <c r="D25" s="70">
        <v>37000</v>
      </c>
      <c r="E25" s="70">
        <v>0</v>
      </c>
      <c r="F25" s="70">
        <v>0</v>
      </c>
      <c r="G25" s="70">
        <v>37000</v>
      </c>
    </row>
    <row r="26" spans="1:7" x14ac:dyDescent="0.25">
      <c r="A26" t="s">
        <v>223</v>
      </c>
      <c r="B26" t="s">
        <v>195</v>
      </c>
      <c r="C26" t="s">
        <v>145</v>
      </c>
      <c r="D26" s="70">
        <v>12000</v>
      </c>
      <c r="E26" s="70">
        <v>0</v>
      </c>
      <c r="F26" s="70">
        <v>0</v>
      </c>
      <c r="G26" s="70">
        <v>12000</v>
      </c>
    </row>
    <row r="27" spans="1:7" x14ac:dyDescent="0.25">
      <c r="A27" t="s">
        <v>224</v>
      </c>
      <c r="B27" t="s">
        <v>196</v>
      </c>
      <c r="C27" t="s">
        <v>145</v>
      </c>
      <c r="D27" s="70">
        <v>2976</v>
      </c>
      <c r="E27" s="70">
        <v>0</v>
      </c>
      <c r="F27" s="70">
        <v>0</v>
      </c>
      <c r="G27" s="70">
        <v>2976</v>
      </c>
    </row>
    <row r="28" spans="1:7" x14ac:dyDescent="0.25">
      <c r="A28" t="s">
        <v>159</v>
      </c>
      <c r="B28" t="s">
        <v>138</v>
      </c>
      <c r="C28" t="s">
        <v>149</v>
      </c>
      <c r="D28" s="70">
        <v>1351191.16</v>
      </c>
      <c r="E28" s="70">
        <v>0</v>
      </c>
      <c r="F28" s="70">
        <v>0</v>
      </c>
      <c r="G28" s="70">
        <v>1351191.16</v>
      </c>
    </row>
    <row r="29" spans="1:7" x14ac:dyDescent="0.25">
      <c r="A29" t="s">
        <v>25</v>
      </c>
      <c r="B29" t="s">
        <v>26</v>
      </c>
      <c r="C29" t="s">
        <v>145</v>
      </c>
      <c r="D29" s="70">
        <v>28500</v>
      </c>
      <c r="E29" s="70">
        <v>0</v>
      </c>
      <c r="F29" s="70">
        <v>0</v>
      </c>
      <c r="G29" s="70">
        <v>28500</v>
      </c>
    </row>
    <row r="30" spans="1:7" x14ac:dyDescent="0.25">
      <c r="A30" t="s">
        <v>27</v>
      </c>
      <c r="B30" t="s">
        <v>28</v>
      </c>
      <c r="C30" t="s">
        <v>145</v>
      </c>
      <c r="D30" s="70">
        <v>9000</v>
      </c>
      <c r="E30" s="70">
        <v>0</v>
      </c>
      <c r="F30" s="70">
        <v>0</v>
      </c>
      <c r="G30" s="70">
        <v>9000</v>
      </c>
    </row>
    <row r="31" spans="1:7" x14ac:dyDescent="0.25">
      <c r="A31" t="s">
        <v>29</v>
      </c>
      <c r="B31" t="s">
        <v>30</v>
      </c>
      <c r="C31" t="s">
        <v>145</v>
      </c>
      <c r="D31" s="70">
        <v>7500</v>
      </c>
      <c r="E31" s="70">
        <v>0</v>
      </c>
      <c r="F31" s="70">
        <v>0</v>
      </c>
      <c r="G31" s="70">
        <v>7500</v>
      </c>
    </row>
    <row r="32" spans="1:7" x14ac:dyDescent="0.25">
      <c r="A32" t="s">
        <v>367</v>
      </c>
      <c r="B32" t="s">
        <v>456</v>
      </c>
      <c r="C32" t="s">
        <v>153</v>
      </c>
      <c r="D32" s="70">
        <v>200000</v>
      </c>
      <c r="E32" s="70">
        <v>0</v>
      </c>
      <c r="F32" s="70">
        <v>0</v>
      </c>
      <c r="G32" s="70">
        <v>200000</v>
      </c>
    </row>
    <row r="33" spans="1:7" x14ac:dyDescent="0.25">
      <c r="B33"/>
      <c r="C33" t="s">
        <v>149</v>
      </c>
      <c r="D33" s="70">
        <v>355445</v>
      </c>
      <c r="E33" s="70">
        <v>0</v>
      </c>
      <c r="F33" s="70">
        <v>0</v>
      </c>
      <c r="G33" s="70">
        <v>355445</v>
      </c>
    </row>
    <row r="34" spans="1:7" x14ac:dyDescent="0.25">
      <c r="A34" t="s">
        <v>113</v>
      </c>
      <c r="B34" t="s">
        <v>114</v>
      </c>
      <c r="C34" t="s">
        <v>153</v>
      </c>
      <c r="D34" s="70">
        <v>519808</v>
      </c>
      <c r="E34" s="70">
        <v>0</v>
      </c>
      <c r="F34" s="70">
        <v>0</v>
      </c>
      <c r="G34" s="70">
        <v>519808</v>
      </c>
    </row>
    <row r="35" spans="1:7" x14ac:dyDescent="0.25">
      <c r="A35" t="s">
        <v>31</v>
      </c>
      <c r="B35" t="s">
        <v>32</v>
      </c>
      <c r="C35" t="s">
        <v>145</v>
      </c>
      <c r="D35" s="70">
        <v>136400</v>
      </c>
      <c r="E35" s="70">
        <v>0</v>
      </c>
      <c r="F35" s="70">
        <v>0</v>
      </c>
      <c r="G35" s="70">
        <v>136400</v>
      </c>
    </row>
    <row r="36" spans="1:7" x14ac:dyDescent="0.25">
      <c r="A36" t="s">
        <v>458</v>
      </c>
      <c r="B36" t="s">
        <v>372</v>
      </c>
      <c r="C36" t="s">
        <v>145</v>
      </c>
      <c r="D36" s="70">
        <v>60000</v>
      </c>
      <c r="E36" s="70">
        <v>0</v>
      </c>
      <c r="F36" s="70">
        <v>0</v>
      </c>
      <c r="G36" s="70">
        <v>60000</v>
      </c>
    </row>
    <row r="37" spans="1:7" x14ac:dyDescent="0.25">
      <c r="A37" t="s">
        <v>33</v>
      </c>
      <c r="B37" t="s">
        <v>34</v>
      </c>
      <c r="C37" t="s">
        <v>145</v>
      </c>
      <c r="D37" s="70">
        <v>9000</v>
      </c>
      <c r="E37" s="70">
        <v>0</v>
      </c>
      <c r="F37" s="70">
        <v>0</v>
      </c>
      <c r="G37" s="70">
        <v>9000</v>
      </c>
    </row>
    <row r="38" spans="1:7" x14ac:dyDescent="0.25">
      <c r="A38" t="s">
        <v>110</v>
      </c>
      <c r="B38" t="s">
        <v>111</v>
      </c>
      <c r="C38" t="s">
        <v>153</v>
      </c>
      <c r="D38" s="70">
        <v>600000</v>
      </c>
      <c r="E38" s="70">
        <v>0</v>
      </c>
      <c r="F38" s="70">
        <v>0</v>
      </c>
      <c r="G38" s="70">
        <v>600000</v>
      </c>
    </row>
    <row r="39" spans="1:7" x14ac:dyDescent="0.25">
      <c r="A39" t="s">
        <v>118</v>
      </c>
      <c r="B39" t="s">
        <v>172</v>
      </c>
      <c r="C39" t="s">
        <v>153</v>
      </c>
      <c r="D39" s="70">
        <v>37000</v>
      </c>
      <c r="E39" s="70">
        <v>0</v>
      </c>
      <c r="F39" s="70">
        <v>0</v>
      </c>
      <c r="G39" s="70">
        <v>37000</v>
      </c>
    </row>
    <row r="40" spans="1:7" x14ac:dyDescent="0.25">
      <c r="A40" t="s">
        <v>119</v>
      </c>
      <c r="B40" t="s">
        <v>173</v>
      </c>
      <c r="C40" t="s">
        <v>153</v>
      </c>
      <c r="D40" s="70">
        <v>37000</v>
      </c>
      <c r="E40" s="70">
        <v>0</v>
      </c>
      <c r="F40" s="70">
        <v>0</v>
      </c>
      <c r="G40" s="70">
        <v>37000</v>
      </c>
    </row>
    <row r="41" spans="1:7" x14ac:dyDescent="0.25">
      <c r="A41" t="s">
        <v>120</v>
      </c>
      <c r="B41" t="s">
        <v>174</v>
      </c>
      <c r="C41" t="s">
        <v>153</v>
      </c>
      <c r="D41" s="70">
        <v>37000</v>
      </c>
      <c r="E41" s="70">
        <v>0</v>
      </c>
      <c r="F41" s="70">
        <v>0</v>
      </c>
      <c r="G41" s="70">
        <v>37000</v>
      </c>
    </row>
    <row r="42" spans="1:7" x14ac:dyDescent="0.25">
      <c r="A42" t="s">
        <v>238</v>
      </c>
      <c r="B42" t="s">
        <v>182</v>
      </c>
      <c r="C42" t="s">
        <v>150</v>
      </c>
      <c r="D42" s="70">
        <v>1900000</v>
      </c>
      <c r="E42" s="70">
        <v>0</v>
      </c>
      <c r="F42" s="70">
        <v>0</v>
      </c>
      <c r="G42" s="70">
        <v>1900000</v>
      </c>
    </row>
    <row r="43" spans="1:7" x14ac:dyDescent="0.25">
      <c r="A43" t="s">
        <v>235</v>
      </c>
      <c r="B43" t="s">
        <v>236</v>
      </c>
      <c r="C43" t="s">
        <v>153</v>
      </c>
      <c r="D43" s="70">
        <v>34603.17</v>
      </c>
      <c r="E43" s="70">
        <v>0</v>
      </c>
      <c r="F43" s="70">
        <v>0</v>
      </c>
      <c r="G43" s="70">
        <v>34603.17</v>
      </c>
    </row>
    <row r="44" spans="1:7" x14ac:dyDescent="0.25">
      <c r="A44" t="s">
        <v>116</v>
      </c>
      <c r="B44" t="s">
        <v>170</v>
      </c>
      <c r="C44" t="s">
        <v>153</v>
      </c>
      <c r="D44" s="70">
        <v>65100</v>
      </c>
      <c r="E44" s="70">
        <v>0</v>
      </c>
      <c r="F44" s="70">
        <v>0</v>
      </c>
      <c r="G44" s="70">
        <v>65100</v>
      </c>
    </row>
    <row r="45" spans="1:7" x14ac:dyDescent="0.25">
      <c r="A45" t="s">
        <v>115</v>
      </c>
      <c r="B45" t="s">
        <v>169</v>
      </c>
      <c r="C45" t="s">
        <v>153</v>
      </c>
      <c r="D45" s="70">
        <v>74400</v>
      </c>
      <c r="E45" s="70">
        <v>0</v>
      </c>
      <c r="F45" s="70">
        <v>0</v>
      </c>
      <c r="G45" s="70">
        <v>74400</v>
      </c>
    </row>
    <row r="46" spans="1:7" x14ac:dyDescent="0.25">
      <c r="A46" t="s">
        <v>121</v>
      </c>
      <c r="B46" t="s">
        <v>175</v>
      </c>
      <c r="C46" t="s">
        <v>153</v>
      </c>
      <c r="D46" s="70">
        <v>37000</v>
      </c>
      <c r="E46" s="70">
        <v>0</v>
      </c>
      <c r="F46" s="70">
        <v>0</v>
      </c>
      <c r="G46" s="70">
        <v>37000</v>
      </c>
    </row>
    <row r="47" spans="1:7" x14ac:dyDescent="0.25">
      <c r="A47" t="s">
        <v>122</v>
      </c>
      <c r="B47" t="s">
        <v>176</v>
      </c>
      <c r="C47" t="s">
        <v>153</v>
      </c>
      <c r="D47" s="70">
        <v>37000</v>
      </c>
      <c r="E47" s="70">
        <v>0</v>
      </c>
      <c r="F47" s="70">
        <v>0</v>
      </c>
      <c r="G47" s="70">
        <v>37000</v>
      </c>
    </row>
    <row r="48" spans="1:7" x14ac:dyDescent="0.25">
      <c r="A48" t="s">
        <v>123</v>
      </c>
      <c r="B48" t="s">
        <v>177</v>
      </c>
      <c r="C48" t="s">
        <v>153</v>
      </c>
      <c r="D48" s="70">
        <v>37000</v>
      </c>
      <c r="E48" s="70">
        <v>0</v>
      </c>
      <c r="F48" s="70">
        <v>0</v>
      </c>
      <c r="G48" s="70">
        <v>37000</v>
      </c>
    </row>
    <row r="49" spans="1:7" x14ac:dyDescent="0.25">
      <c r="A49" t="s">
        <v>35</v>
      </c>
      <c r="B49" t="s">
        <v>454</v>
      </c>
      <c r="C49" t="s">
        <v>153</v>
      </c>
      <c r="D49" s="70">
        <v>400000</v>
      </c>
      <c r="E49" s="70">
        <v>0</v>
      </c>
      <c r="F49" s="70">
        <v>0</v>
      </c>
      <c r="G49" s="70">
        <v>400000</v>
      </c>
    </row>
    <row r="50" spans="1:7" x14ac:dyDescent="0.25">
      <c r="B50"/>
      <c r="C50" t="s">
        <v>145</v>
      </c>
      <c r="D50" s="70">
        <v>1902692.5999999996</v>
      </c>
      <c r="E50" s="70">
        <v>0</v>
      </c>
      <c r="F50" s="70">
        <v>0</v>
      </c>
      <c r="G50" s="70">
        <v>1902692.5999999996</v>
      </c>
    </row>
    <row r="51" spans="1:7" x14ac:dyDescent="0.25">
      <c r="A51" t="s">
        <v>184</v>
      </c>
      <c r="B51" t="s">
        <v>183</v>
      </c>
      <c r="C51" t="s">
        <v>145</v>
      </c>
      <c r="D51" s="70">
        <v>250000</v>
      </c>
      <c r="E51" s="70">
        <v>0</v>
      </c>
      <c r="F51" s="70">
        <v>0</v>
      </c>
      <c r="G51" s="70">
        <v>250000</v>
      </c>
    </row>
    <row r="52" spans="1:7" x14ac:dyDescent="0.25">
      <c r="A52" t="s">
        <v>157</v>
      </c>
      <c r="B52" t="s">
        <v>453</v>
      </c>
      <c r="C52" t="s">
        <v>153</v>
      </c>
      <c r="D52" s="70">
        <v>1500000</v>
      </c>
      <c r="E52" s="70">
        <v>0</v>
      </c>
      <c r="F52" s="70">
        <v>0</v>
      </c>
      <c r="G52" s="70">
        <v>1500000</v>
      </c>
    </row>
    <row r="53" spans="1:7" x14ac:dyDescent="0.25">
      <c r="B53"/>
      <c r="C53" t="s">
        <v>244</v>
      </c>
      <c r="D53" s="70">
        <v>636420</v>
      </c>
      <c r="E53" s="70">
        <v>0</v>
      </c>
      <c r="F53" s="70">
        <v>0</v>
      </c>
      <c r="G53" s="70">
        <v>636420</v>
      </c>
    </row>
    <row r="54" spans="1:7" x14ac:dyDescent="0.25">
      <c r="B54"/>
      <c r="C54" t="s">
        <v>145</v>
      </c>
      <c r="D54" s="70">
        <v>417251.82</v>
      </c>
      <c r="E54" s="70">
        <v>0</v>
      </c>
      <c r="F54" s="70">
        <v>-138776.32999999999</v>
      </c>
      <c r="G54" s="70">
        <v>278475.49</v>
      </c>
    </row>
    <row r="55" spans="1:7" x14ac:dyDescent="0.25">
      <c r="A55" t="s">
        <v>459</v>
      </c>
      <c r="B55" t="s">
        <v>432</v>
      </c>
      <c r="C55" t="s">
        <v>145</v>
      </c>
      <c r="D55" s="70">
        <v>37200</v>
      </c>
      <c r="E55" s="70">
        <v>0</v>
      </c>
      <c r="F55" s="70">
        <v>0</v>
      </c>
      <c r="G55" s="70">
        <v>37200</v>
      </c>
    </row>
    <row r="56" spans="1:7" x14ac:dyDescent="0.25">
      <c r="A56" t="s">
        <v>462</v>
      </c>
      <c r="B56" t="s">
        <v>386</v>
      </c>
      <c r="C56" t="s">
        <v>153</v>
      </c>
      <c r="D56" s="70">
        <v>300000</v>
      </c>
      <c r="E56" s="70">
        <v>0</v>
      </c>
      <c r="F56" s="70">
        <v>0</v>
      </c>
      <c r="G56" s="70">
        <v>300000</v>
      </c>
    </row>
    <row r="57" spans="1:7" x14ac:dyDescent="0.25">
      <c r="A57" t="s">
        <v>38</v>
      </c>
      <c r="B57" t="s">
        <v>39</v>
      </c>
      <c r="C57" t="s">
        <v>145</v>
      </c>
      <c r="D57" s="70">
        <v>6720</v>
      </c>
      <c r="E57" s="70">
        <v>0</v>
      </c>
      <c r="F57" s="70">
        <v>0</v>
      </c>
      <c r="G57" s="70">
        <v>6720</v>
      </c>
    </row>
    <row r="58" spans="1:7" x14ac:dyDescent="0.25">
      <c r="A58" t="s">
        <v>117</v>
      </c>
      <c r="B58" t="s">
        <v>171</v>
      </c>
      <c r="C58" t="s">
        <v>153</v>
      </c>
      <c r="D58" s="70">
        <v>500000</v>
      </c>
      <c r="E58" s="70">
        <v>0</v>
      </c>
      <c r="F58" s="70">
        <v>0</v>
      </c>
      <c r="G58" s="70">
        <v>500000</v>
      </c>
    </row>
    <row r="59" spans="1:7" x14ac:dyDescent="0.25">
      <c r="A59" t="s">
        <v>106</v>
      </c>
      <c r="B59" t="s">
        <v>107</v>
      </c>
      <c r="C59" t="s">
        <v>153</v>
      </c>
      <c r="D59" s="70">
        <v>37200</v>
      </c>
      <c r="E59" s="70">
        <v>0</v>
      </c>
      <c r="F59" s="70">
        <v>0</v>
      </c>
      <c r="G59" s="70">
        <v>37200</v>
      </c>
    </row>
    <row r="60" spans="1:7" x14ac:dyDescent="0.25">
      <c r="A60" t="s">
        <v>108</v>
      </c>
      <c r="B60" t="s">
        <v>109</v>
      </c>
      <c r="C60" t="s">
        <v>153</v>
      </c>
      <c r="D60" s="70">
        <v>30000</v>
      </c>
      <c r="E60" s="70">
        <v>0</v>
      </c>
      <c r="F60" s="70">
        <v>0</v>
      </c>
      <c r="G60" s="70">
        <v>30000</v>
      </c>
    </row>
    <row r="61" spans="1:7" x14ac:dyDescent="0.25">
      <c r="A61" t="s">
        <v>167</v>
      </c>
      <c r="B61" t="s">
        <v>40</v>
      </c>
      <c r="C61" t="s">
        <v>145</v>
      </c>
      <c r="D61" s="70">
        <v>20000</v>
      </c>
      <c r="E61" s="70">
        <v>0</v>
      </c>
      <c r="F61" s="70">
        <v>0</v>
      </c>
      <c r="G61" s="70">
        <v>20000</v>
      </c>
    </row>
    <row r="62" spans="1:7" x14ac:dyDescent="0.25">
      <c r="A62" t="s">
        <v>366</v>
      </c>
      <c r="B62" t="s">
        <v>213</v>
      </c>
      <c r="C62" t="s">
        <v>153</v>
      </c>
      <c r="D62" s="70">
        <v>37000</v>
      </c>
      <c r="E62" s="70">
        <v>0</v>
      </c>
      <c r="F62" s="70">
        <v>0</v>
      </c>
      <c r="G62" s="70">
        <v>37000</v>
      </c>
    </row>
    <row r="63" spans="1:7" x14ac:dyDescent="0.25">
      <c r="A63" t="s">
        <v>42</v>
      </c>
      <c r="B63" t="s">
        <v>43</v>
      </c>
      <c r="C63" t="s">
        <v>145</v>
      </c>
      <c r="D63" s="70">
        <v>7000</v>
      </c>
      <c r="E63" s="70">
        <v>0</v>
      </c>
      <c r="F63" s="70">
        <v>0</v>
      </c>
      <c r="G63" s="70">
        <v>7000</v>
      </c>
    </row>
    <row r="64" spans="1:7" x14ac:dyDescent="0.25">
      <c r="A64" t="s">
        <v>44</v>
      </c>
      <c r="B64" t="s">
        <v>45</v>
      </c>
      <c r="C64" t="s">
        <v>145</v>
      </c>
      <c r="D64" s="70">
        <v>12000</v>
      </c>
      <c r="E64" s="70">
        <v>0</v>
      </c>
      <c r="F64" s="70">
        <v>0</v>
      </c>
      <c r="G64" s="70">
        <v>12000</v>
      </c>
    </row>
    <row r="65" spans="1:7" x14ac:dyDescent="0.25">
      <c r="A65" t="s">
        <v>207</v>
      </c>
      <c r="B65" t="s">
        <v>197</v>
      </c>
      <c r="C65" t="s">
        <v>145</v>
      </c>
      <c r="D65" s="70">
        <v>7078.33</v>
      </c>
      <c r="E65" s="70">
        <v>0</v>
      </c>
      <c r="F65" s="70">
        <v>0</v>
      </c>
      <c r="G65" s="70">
        <v>7078.33</v>
      </c>
    </row>
    <row r="66" spans="1:7" x14ac:dyDescent="0.25">
      <c r="A66" t="s">
        <v>225</v>
      </c>
      <c r="B66" t="s">
        <v>198</v>
      </c>
      <c r="C66" t="s">
        <v>145</v>
      </c>
      <c r="D66" s="70">
        <v>7000</v>
      </c>
      <c r="E66" s="70">
        <v>0</v>
      </c>
      <c r="F66" s="70">
        <v>0</v>
      </c>
      <c r="G66" s="70">
        <v>7000</v>
      </c>
    </row>
    <row r="67" spans="1:7" x14ac:dyDescent="0.25">
      <c r="A67" t="s">
        <v>228</v>
      </c>
      <c r="B67" t="s">
        <v>104</v>
      </c>
      <c r="C67" t="s">
        <v>152</v>
      </c>
      <c r="D67" s="70">
        <v>1224545.97</v>
      </c>
      <c r="E67" s="70">
        <v>-255221.16</v>
      </c>
      <c r="F67" s="70">
        <v>-12245.44</v>
      </c>
      <c r="G67" s="70">
        <v>957079.37</v>
      </c>
    </row>
    <row r="68" spans="1:7" x14ac:dyDescent="0.25">
      <c r="A68" t="s">
        <v>226</v>
      </c>
      <c r="B68" t="s">
        <v>102</v>
      </c>
      <c r="C68" t="s">
        <v>152</v>
      </c>
      <c r="D68" s="70">
        <v>1960185.04</v>
      </c>
      <c r="E68" s="70">
        <v>0</v>
      </c>
      <c r="F68" s="70">
        <v>0</v>
      </c>
      <c r="G68" s="70">
        <v>1960185.04</v>
      </c>
    </row>
    <row r="69" spans="1:7" x14ac:dyDescent="0.25">
      <c r="A69" t="s">
        <v>227</v>
      </c>
      <c r="B69" t="s">
        <v>103</v>
      </c>
      <c r="C69" t="s">
        <v>152</v>
      </c>
      <c r="D69" s="70">
        <v>1236750</v>
      </c>
      <c r="E69" s="70">
        <v>0</v>
      </c>
      <c r="F69" s="70">
        <v>0</v>
      </c>
      <c r="G69" s="70">
        <v>1236750</v>
      </c>
    </row>
    <row r="70" spans="1:7" x14ac:dyDescent="0.25">
      <c r="A70" t="s">
        <v>188</v>
      </c>
      <c r="B70" t="s">
        <v>187</v>
      </c>
      <c r="C70" t="s">
        <v>252</v>
      </c>
      <c r="D70" s="70">
        <v>320000</v>
      </c>
      <c r="E70" s="70">
        <v>0</v>
      </c>
      <c r="F70" s="70">
        <v>0</v>
      </c>
      <c r="G70" s="70">
        <v>320000</v>
      </c>
    </row>
    <row r="71" spans="1:7" x14ac:dyDescent="0.25">
      <c r="B71"/>
      <c r="C71" t="s">
        <v>146</v>
      </c>
      <c r="D71" s="70">
        <v>393917.41999999993</v>
      </c>
      <c r="E71" s="70">
        <v>0</v>
      </c>
      <c r="F71" s="70">
        <v>0</v>
      </c>
      <c r="G71" s="70">
        <v>393917.41999999993</v>
      </c>
    </row>
    <row r="72" spans="1:7" x14ac:dyDescent="0.25">
      <c r="B72"/>
      <c r="C72" t="s">
        <v>365</v>
      </c>
      <c r="D72" s="70">
        <v>587240</v>
      </c>
      <c r="E72" s="70">
        <v>0</v>
      </c>
      <c r="F72" s="70">
        <v>0</v>
      </c>
      <c r="G72" s="70">
        <v>587240</v>
      </c>
    </row>
    <row r="73" spans="1:7" x14ac:dyDescent="0.25">
      <c r="A73" t="s">
        <v>130</v>
      </c>
      <c r="B73" t="s">
        <v>131</v>
      </c>
      <c r="C73" t="s">
        <v>145</v>
      </c>
      <c r="D73" s="70">
        <v>0</v>
      </c>
      <c r="E73" s="70">
        <v>0</v>
      </c>
      <c r="F73" s="70">
        <v>138776.32999999999</v>
      </c>
      <c r="G73" s="70">
        <v>138776.32999999999</v>
      </c>
    </row>
    <row r="74" spans="1:7" x14ac:dyDescent="0.25">
      <c r="B74"/>
      <c r="C74" t="s">
        <v>365</v>
      </c>
      <c r="D74" s="70">
        <v>366223.67</v>
      </c>
      <c r="E74" s="70">
        <v>0</v>
      </c>
      <c r="F74" s="70">
        <v>0</v>
      </c>
      <c r="G74" s="70">
        <v>366223.67</v>
      </c>
    </row>
    <row r="75" spans="1:7" x14ac:dyDescent="0.25">
      <c r="A75" t="s">
        <v>483</v>
      </c>
      <c r="B75" t="s">
        <v>160</v>
      </c>
      <c r="C75" t="s">
        <v>148</v>
      </c>
      <c r="D75" s="70">
        <v>1934603.17</v>
      </c>
      <c r="E75" s="70">
        <v>0</v>
      </c>
      <c r="F75" s="70">
        <v>0</v>
      </c>
      <c r="G75" s="70">
        <v>1934603.17</v>
      </c>
    </row>
    <row r="76" spans="1:7" x14ac:dyDescent="0.25">
      <c r="A76" t="s">
        <v>94</v>
      </c>
      <c r="B76" t="s">
        <v>95</v>
      </c>
      <c r="C76" t="s">
        <v>155</v>
      </c>
      <c r="D76" s="70">
        <v>10870.95</v>
      </c>
      <c r="E76" s="70">
        <v>0</v>
      </c>
      <c r="F76" s="70">
        <v>0</v>
      </c>
      <c r="G76" s="70">
        <v>10870.95</v>
      </c>
    </row>
    <row r="77" spans="1:7" x14ac:dyDescent="0.25">
      <c r="A77" t="s">
        <v>96</v>
      </c>
      <c r="B77" t="s">
        <v>97</v>
      </c>
      <c r="C77" t="s">
        <v>155</v>
      </c>
      <c r="D77" s="70">
        <v>424599.99</v>
      </c>
      <c r="E77" s="70">
        <v>0</v>
      </c>
      <c r="F77" s="70">
        <v>0</v>
      </c>
      <c r="G77" s="70">
        <v>424599.99</v>
      </c>
    </row>
    <row r="78" spans="1:7" x14ac:dyDescent="0.25">
      <c r="A78" t="s">
        <v>158</v>
      </c>
      <c r="B78" t="s">
        <v>137</v>
      </c>
      <c r="C78" t="s">
        <v>151</v>
      </c>
      <c r="D78" s="70">
        <v>2068291.31</v>
      </c>
      <c r="E78" s="70">
        <v>0</v>
      </c>
      <c r="F78" s="70">
        <v>0</v>
      </c>
      <c r="G78" s="70">
        <v>2068291.31</v>
      </c>
    </row>
    <row r="79" spans="1:7" x14ac:dyDescent="0.25">
      <c r="A79" t="s">
        <v>463</v>
      </c>
      <c r="B79" t="s">
        <v>383</v>
      </c>
      <c r="C79" t="s">
        <v>381</v>
      </c>
      <c r="D79" s="70">
        <v>300000</v>
      </c>
      <c r="E79" s="70">
        <v>0</v>
      </c>
      <c r="F79" s="70">
        <v>0</v>
      </c>
      <c r="G79" s="70">
        <v>300000</v>
      </c>
    </row>
    <row r="80" spans="1:7" x14ac:dyDescent="0.25">
      <c r="A80" t="s">
        <v>100</v>
      </c>
      <c r="B80" t="s">
        <v>101</v>
      </c>
      <c r="C80" t="s">
        <v>156</v>
      </c>
      <c r="D80" s="70">
        <v>717585.67999999982</v>
      </c>
      <c r="E80" s="70">
        <v>0</v>
      </c>
      <c r="F80" s="70">
        <v>0</v>
      </c>
      <c r="G80" s="70">
        <v>717585.67999999982</v>
      </c>
    </row>
    <row r="81" spans="1:7" x14ac:dyDescent="0.25">
      <c r="A81" t="s">
        <v>132</v>
      </c>
      <c r="B81" t="s">
        <v>133</v>
      </c>
      <c r="C81" t="s">
        <v>154</v>
      </c>
      <c r="D81" s="70">
        <v>135000</v>
      </c>
      <c r="E81" s="70">
        <v>0</v>
      </c>
      <c r="F81" s="70">
        <v>0</v>
      </c>
      <c r="G81" s="70">
        <v>135000</v>
      </c>
    </row>
    <row r="82" spans="1:7" x14ac:dyDescent="0.25">
      <c r="A82" t="s">
        <v>135</v>
      </c>
      <c r="B82" t="s">
        <v>136</v>
      </c>
      <c r="C82" t="s">
        <v>151</v>
      </c>
      <c r="D82" s="70">
        <v>6782835.0300000003</v>
      </c>
      <c r="E82" s="70">
        <v>0</v>
      </c>
      <c r="F82" s="70">
        <v>0</v>
      </c>
      <c r="G82" s="70">
        <v>6782835.0300000003</v>
      </c>
    </row>
    <row r="83" spans="1:7" x14ac:dyDescent="0.25">
      <c r="A83" t="s">
        <v>464</v>
      </c>
      <c r="B83" t="s">
        <v>382</v>
      </c>
      <c r="C83" t="s">
        <v>381</v>
      </c>
      <c r="D83" s="70">
        <v>700000</v>
      </c>
      <c r="E83" s="70">
        <v>0</v>
      </c>
      <c r="F83" s="70">
        <v>0</v>
      </c>
      <c r="G83" s="70">
        <v>700000</v>
      </c>
    </row>
    <row r="84" spans="1:7" x14ac:dyDescent="0.25">
      <c r="A84" t="s">
        <v>185</v>
      </c>
      <c r="B84" t="s">
        <v>186</v>
      </c>
      <c r="C84" t="s">
        <v>155</v>
      </c>
      <c r="D84" s="70">
        <v>779121.17</v>
      </c>
      <c r="E84" s="70">
        <v>0</v>
      </c>
      <c r="F84" s="70">
        <v>0</v>
      </c>
      <c r="G84" s="70">
        <v>779121.17</v>
      </c>
    </row>
    <row r="85" spans="1:7" x14ac:dyDescent="0.25">
      <c r="B85"/>
      <c r="C85" t="s">
        <v>145</v>
      </c>
      <c r="D85" s="70">
        <v>393374.35</v>
      </c>
      <c r="E85" s="70">
        <v>0</v>
      </c>
      <c r="F85" s="70">
        <v>0</v>
      </c>
      <c r="G85" s="70">
        <v>393374.35</v>
      </c>
    </row>
    <row r="86" spans="1:7" x14ac:dyDescent="0.25">
      <c r="A86" t="s">
        <v>91</v>
      </c>
      <c r="B86" t="s">
        <v>92</v>
      </c>
      <c r="C86" t="s">
        <v>147</v>
      </c>
      <c r="D86" s="70">
        <v>6761.2</v>
      </c>
      <c r="E86" s="70">
        <v>0</v>
      </c>
      <c r="F86" s="70">
        <v>0</v>
      </c>
      <c r="G86" s="70">
        <v>6761.2</v>
      </c>
    </row>
    <row r="87" spans="1:7" x14ac:dyDescent="0.25">
      <c r="A87" t="s">
        <v>128</v>
      </c>
      <c r="B87" t="s">
        <v>180</v>
      </c>
      <c r="C87" t="s">
        <v>365</v>
      </c>
      <c r="D87" s="70">
        <v>141980</v>
      </c>
      <c r="E87" s="70">
        <v>0</v>
      </c>
      <c r="F87" s="70">
        <v>0</v>
      </c>
      <c r="G87" s="70">
        <v>141980</v>
      </c>
    </row>
    <row r="88" spans="1:7" x14ac:dyDescent="0.25">
      <c r="A88" t="s">
        <v>168</v>
      </c>
      <c r="B88" t="s">
        <v>134</v>
      </c>
      <c r="C88" t="s">
        <v>154</v>
      </c>
      <c r="D88" s="70">
        <v>550000</v>
      </c>
      <c r="E88" s="70">
        <v>0</v>
      </c>
      <c r="F88" s="70">
        <v>0</v>
      </c>
      <c r="G88" s="70">
        <v>550000</v>
      </c>
    </row>
    <row r="89" spans="1:7" x14ac:dyDescent="0.25">
      <c r="A89" t="s">
        <v>89</v>
      </c>
      <c r="B89" t="s">
        <v>491</v>
      </c>
      <c r="C89" t="s">
        <v>147</v>
      </c>
      <c r="D89" s="70">
        <v>317238.8</v>
      </c>
      <c r="E89" s="70">
        <v>0</v>
      </c>
      <c r="F89" s="70">
        <v>0</v>
      </c>
      <c r="G89" s="70">
        <v>317238.8</v>
      </c>
    </row>
    <row r="90" spans="1:7" x14ac:dyDescent="0.25">
      <c r="A90" t="s">
        <v>61</v>
      </c>
      <c r="B90" t="s">
        <v>474</v>
      </c>
      <c r="C90" t="s">
        <v>147</v>
      </c>
      <c r="D90" s="70">
        <v>395000</v>
      </c>
      <c r="E90" s="70">
        <v>0</v>
      </c>
      <c r="F90" s="70">
        <v>0</v>
      </c>
      <c r="G90" s="70">
        <v>395000</v>
      </c>
    </row>
    <row r="91" spans="1:7" x14ac:dyDescent="0.25">
      <c r="A91" t="s">
        <v>63</v>
      </c>
      <c r="B91" t="s">
        <v>484</v>
      </c>
      <c r="C91" t="s">
        <v>147</v>
      </c>
      <c r="D91" s="70">
        <v>180000</v>
      </c>
      <c r="E91" s="70">
        <v>0</v>
      </c>
      <c r="F91" s="70">
        <v>0</v>
      </c>
      <c r="G91" s="70">
        <v>180000</v>
      </c>
    </row>
    <row r="92" spans="1:7" x14ac:dyDescent="0.25">
      <c r="A92" t="s">
        <v>65</v>
      </c>
      <c r="B92" t="s">
        <v>475</v>
      </c>
      <c r="C92" t="s">
        <v>147</v>
      </c>
      <c r="D92" s="70">
        <v>259000</v>
      </c>
      <c r="E92" s="70">
        <v>0</v>
      </c>
      <c r="F92" s="70">
        <v>0</v>
      </c>
      <c r="G92" s="70">
        <v>259000</v>
      </c>
    </row>
    <row r="93" spans="1:7" x14ac:dyDescent="0.25">
      <c r="A93" t="s">
        <v>67</v>
      </c>
      <c r="B93" t="s">
        <v>485</v>
      </c>
      <c r="C93" t="s">
        <v>147</v>
      </c>
      <c r="D93" s="70">
        <v>263000</v>
      </c>
      <c r="E93" s="70">
        <v>0</v>
      </c>
      <c r="F93" s="70">
        <v>0</v>
      </c>
      <c r="G93" s="70">
        <v>263000</v>
      </c>
    </row>
    <row r="94" spans="1:7" x14ac:dyDescent="0.25">
      <c r="A94" t="s">
        <v>69</v>
      </c>
      <c r="B94" t="s">
        <v>486</v>
      </c>
      <c r="C94" t="s">
        <v>147</v>
      </c>
      <c r="D94" s="70">
        <v>344970.16000000003</v>
      </c>
      <c r="E94" s="70">
        <v>0</v>
      </c>
      <c r="F94" s="70">
        <v>0</v>
      </c>
      <c r="G94" s="70">
        <v>344970.16000000003</v>
      </c>
    </row>
    <row r="95" spans="1:7" x14ac:dyDescent="0.25">
      <c r="A95" t="s">
        <v>71</v>
      </c>
      <c r="B95" t="s">
        <v>476</v>
      </c>
      <c r="C95" t="s">
        <v>147</v>
      </c>
      <c r="D95" s="70">
        <v>478600</v>
      </c>
      <c r="E95" s="70">
        <v>0</v>
      </c>
      <c r="F95" s="70">
        <v>0</v>
      </c>
      <c r="G95" s="70">
        <v>478600</v>
      </c>
    </row>
    <row r="96" spans="1:7" x14ac:dyDescent="0.25">
      <c r="A96" t="s">
        <v>73</v>
      </c>
      <c r="B96" t="s">
        <v>487</v>
      </c>
      <c r="C96" t="s">
        <v>147</v>
      </c>
      <c r="D96" s="70">
        <v>190164.95000000004</v>
      </c>
      <c r="E96" s="70">
        <v>0</v>
      </c>
      <c r="F96" s="70">
        <v>0</v>
      </c>
      <c r="G96" s="70">
        <v>190164.95000000004</v>
      </c>
    </row>
    <row r="97" spans="1:7" x14ac:dyDescent="0.25">
      <c r="A97" t="s">
        <v>75</v>
      </c>
      <c r="B97" t="s">
        <v>477</v>
      </c>
      <c r="C97" t="s">
        <v>147</v>
      </c>
      <c r="D97" s="70">
        <v>610200</v>
      </c>
      <c r="E97" s="70">
        <v>0</v>
      </c>
      <c r="F97" s="70">
        <v>0</v>
      </c>
      <c r="G97" s="70">
        <v>610200</v>
      </c>
    </row>
    <row r="98" spans="1:7" x14ac:dyDescent="0.25">
      <c r="A98" t="s">
        <v>77</v>
      </c>
      <c r="B98" t="s">
        <v>488</v>
      </c>
      <c r="C98" t="s">
        <v>147</v>
      </c>
      <c r="D98" s="70">
        <v>110700</v>
      </c>
      <c r="E98" s="70">
        <v>0</v>
      </c>
      <c r="F98" s="70">
        <v>0</v>
      </c>
      <c r="G98" s="70">
        <v>110700</v>
      </c>
    </row>
    <row r="99" spans="1:7" x14ac:dyDescent="0.25">
      <c r="A99" t="s">
        <v>79</v>
      </c>
      <c r="B99" t="s">
        <v>478</v>
      </c>
      <c r="C99" t="s">
        <v>147</v>
      </c>
      <c r="D99" s="70">
        <v>113300</v>
      </c>
      <c r="E99" s="70">
        <v>0</v>
      </c>
      <c r="F99" s="70">
        <v>0</v>
      </c>
      <c r="G99" s="70">
        <v>113300</v>
      </c>
    </row>
    <row r="100" spans="1:7" x14ac:dyDescent="0.25">
      <c r="A100" t="s">
        <v>81</v>
      </c>
      <c r="B100" t="s">
        <v>489</v>
      </c>
      <c r="C100" t="s">
        <v>147</v>
      </c>
      <c r="D100" s="70">
        <v>253700</v>
      </c>
      <c r="E100" s="70">
        <v>0</v>
      </c>
      <c r="F100" s="70">
        <v>0</v>
      </c>
      <c r="G100" s="70">
        <v>253700</v>
      </c>
    </row>
    <row r="101" spans="1:7" x14ac:dyDescent="0.25">
      <c r="A101" t="s">
        <v>83</v>
      </c>
      <c r="B101" t="s">
        <v>490</v>
      </c>
      <c r="C101" t="s">
        <v>147</v>
      </c>
      <c r="D101" s="70">
        <v>308100</v>
      </c>
      <c r="E101" s="70">
        <v>0</v>
      </c>
      <c r="F101" s="70">
        <v>0</v>
      </c>
      <c r="G101" s="70">
        <v>308100</v>
      </c>
    </row>
    <row r="102" spans="1:7" x14ac:dyDescent="0.25">
      <c r="A102" t="s">
        <v>85</v>
      </c>
      <c r="B102" t="s">
        <v>479</v>
      </c>
      <c r="C102" t="s">
        <v>147</v>
      </c>
      <c r="D102" s="70">
        <v>193600</v>
      </c>
      <c r="E102" s="70">
        <v>0</v>
      </c>
      <c r="F102" s="70">
        <v>0</v>
      </c>
      <c r="G102" s="70">
        <v>193600</v>
      </c>
    </row>
    <row r="103" spans="1:7" x14ac:dyDescent="0.25">
      <c r="A103" t="s">
        <v>87</v>
      </c>
      <c r="B103" t="s">
        <v>480</v>
      </c>
      <c r="C103" t="s">
        <v>147</v>
      </c>
      <c r="D103" s="70">
        <v>57000</v>
      </c>
      <c r="E103" s="70">
        <v>0</v>
      </c>
      <c r="F103" s="70">
        <v>0</v>
      </c>
      <c r="G103" s="70">
        <v>57000</v>
      </c>
    </row>
    <row r="104" spans="1:7" x14ac:dyDescent="0.25">
      <c r="A104" t="s">
        <v>129</v>
      </c>
      <c r="B104" t="s">
        <v>181</v>
      </c>
      <c r="C104" t="s">
        <v>365</v>
      </c>
      <c r="D104" s="70">
        <v>96720</v>
      </c>
      <c r="E104" s="70">
        <v>0</v>
      </c>
      <c r="F104" s="70">
        <v>0</v>
      </c>
      <c r="G104" s="70">
        <v>96720</v>
      </c>
    </row>
    <row r="105" spans="1:7" x14ac:dyDescent="0.25">
      <c r="A105" t="s">
        <v>46</v>
      </c>
      <c r="B105" t="s">
        <v>47</v>
      </c>
      <c r="C105" t="s">
        <v>145</v>
      </c>
      <c r="D105" s="70">
        <v>9000</v>
      </c>
      <c r="E105" s="70">
        <v>0</v>
      </c>
      <c r="F105" s="70">
        <v>0</v>
      </c>
      <c r="G105" s="70">
        <v>9000</v>
      </c>
    </row>
    <row r="106" spans="1:7" x14ac:dyDescent="0.25">
      <c r="A106" t="s">
        <v>208</v>
      </c>
      <c r="B106" t="s">
        <v>199</v>
      </c>
      <c r="C106" t="s">
        <v>145</v>
      </c>
      <c r="D106" s="70">
        <v>5000</v>
      </c>
      <c r="E106" s="70">
        <v>0</v>
      </c>
      <c r="F106" s="70">
        <v>0</v>
      </c>
      <c r="G106" s="70">
        <v>5000</v>
      </c>
    </row>
    <row r="107" spans="1:7" x14ac:dyDescent="0.25">
      <c r="A107" t="s">
        <v>209</v>
      </c>
      <c r="B107" t="s">
        <v>200</v>
      </c>
      <c r="C107" t="s">
        <v>145</v>
      </c>
      <c r="D107" s="70">
        <v>5000</v>
      </c>
      <c r="E107" s="70">
        <v>0</v>
      </c>
      <c r="F107" s="70">
        <v>0</v>
      </c>
      <c r="G107" s="70">
        <v>5000</v>
      </c>
    </row>
    <row r="108" spans="1:7" x14ac:dyDescent="0.25">
      <c r="A108" t="s">
        <v>201</v>
      </c>
      <c r="B108" t="s">
        <v>202</v>
      </c>
      <c r="C108" t="s">
        <v>145</v>
      </c>
      <c r="D108" s="70">
        <v>2000</v>
      </c>
      <c r="E108" s="70">
        <v>0</v>
      </c>
      <c r="F108" s="70">
        <v>0</v>
      </c>
      <c r="G108" s="70">
        <v>2000</v>
      </c>
    </row>
    <row r="109" spans="1:7" x14ac:dyDescent="0.25">
      <c r="A109" t="s">
        <v>210</v>
      </c>
      <c r="B109" t="s">
        <v>203</v>
      </c>
      <c r="C109" t="s">
        <v>145</v>
      </c>
      <c r="D109" s="70">
        <v>3000</v>
      </c>
      <c r="E109" s="70">
        <v>0</v>
      </c>
      <c r="F109" s="70">
        <v>0</v>
      </c>
      <c r="G109" s="70">
        <v>3000</v>
      </c>
    </row>
    <row r="110" spans="1:7" x14ac:dyDescent="0.25">
      <c r="A110" t="s">
        <v>211</v>
      </c>
      <c r="B110" t="s">
        <v>204</v>
      </c>
      <c r="C110" t="s">
        <v>145</v>
      </c>
      <c r="D110" s="70">
        <v>3000</v>
      </c>
      <c r="E110" s="70">
        <v>0</v>
      </c>
      <c r="F110" s="70">
        <v>0</v>
      </c>
      <c r="G110" s="70">
        <v>3000</v>
      </c>
    </row>
    <row r="111" spans="1:7" x14ac:dyDescent="0.25">
      <c r="A111" t="s">
        <v>212</v>
      </c>
      <c r="B111" t="s">
        <v>205</v>
      </c>
      <c r="C111" t="s">
        <v>145</v>
      </c>
      <c r="D111" s="70">
        <v>4000</v>
      </c>
      <c r="E111" s="70">
        <v>0</v>
      </c>
      <c r="F111" s="70">
        <v>0</v>
      </c>
      <c r="G111" s="70">
        <v>4000</v>
      </c>
    </row>
    <row r="112" spans="1:7" x14ac:dyDescent="0.25">
      <c r="A112" t="s">
        <v>460</v>
      </c>
      <c r="B112" t="s">
        <v>371</v>
      </c>
      <c r="C112" t="s">
        <v>385</v>
      </c>
      <c r="D112" s="70">
        <v>15000</v>
      </c>
      <c r="E112" s="70">
        <v>0</v>
      </c>
      <c r="F112" s="70">
        <v>0</v>
      </c>
      <c r="G112" s="70">
        <v>15000</v>
      </c>
    </row>
    <row r="113" spans="1:7" x14ac:dyDescent="0.25">
      <c r="A113" t="s">
        <v>461</v>
      </c>
      <c r="B113" t="s">
        <v>407</v>
      </c>
      <c r="C113" t="s">
        <v>385</v>
      </c>
      <c r="D113" s="70">
        <v>24800</v>
      </c>
      <c r="E113" s="70">
        <v>0</v>
      </c>
      <c r="F113" s="70">
        <v>0</v>
      </c>
      <c r="G113" s="70">
        <v>24800</v>
      </c>
    </row>
    <row r="114" spans="1:7" x14ac:dyDescent="0.25">
      <c r="A114" t="s">
        <v>239</v>
      </c>
      <c r="B114"/>
      <c r="C114"/>
      <c r="D114" s="70">
        <v>38820517.329999998</v>
      </c>
      <c r="E114" s="70">
        <v>-312928.78000000003</v>
      </c>
      <c r="F114" s="70">
        <v>-46268.56</v>
      </c>
      <c r="G114" s="70">
        <v>38461319.989999995</v>
      </c>
    </row>
    <row r="115" spans="1:7" x14ac:dyDescent="0.25">
      <c r="B115"/>
      <c r="C115"/>
      <c r="D115"/>
      <c r="E115"/>
    </row>
    <row r="116" spans="1:7" x14ac:dyDescent="0.25">
      <c r="B116"/>
      <c r="C116"/>
      <c r="D116"/>
      <c r="E116"/>
    </row>
    <row r="117" spans="1:7" x14ac:dyDescent="0.25">
      <c r="B117"/>
      <c r="C117"/>
      <c r="D117"/>
      <c r="E117"/>
    </row>
    <row r="118" spans="1:7" x14ac:dyDescent="0.25">
      <c r="B118"/>
      <c r="C118"/>
      <c r="D118"/>
      <c r="E118"/>
    </row>
    <row r="119" spans="1:7" x14ac:dyDescent="0.25">
      <c r="B119"/>
      <c r="C119"/>
      <c r="D119"/>
      <c r="E119"/>
    </row>
    <row r="120" spans="1:7" x14ac:dyDescent="0.25">
      <c r="B120"/>
      <c r="C120"/>
      <c r="D120"/>
      <c r="E120"/>
    </row>
    <row r="121" spans="1:7" x14ac:dyDescent="0.25">
      <c r="B121"/>
      <c r="C121"/>
      <c r="D121"/>
      <c r="E121"/>
    </row>
    <row r="122" spans="1:7" x14ac:dyDescent="0.25">
      <c r="B122"/>
      <c r="C122"/>
      <c r="D122"/>
      <c r="E122"/>
    </row>
    <row r="123" spans="1:7" x14ac:dyDescent="0.25">
      <c r="B123"/>
      <c r="C123"/>
      <c r="D123"/>
      <c r="E123"/>
    </row>
    <row r="124" spans="1:7" x14ac:dyDescent="0.25">
      <c r="B124"/>
      <c r="C124"/>
      <c r="D124"/>
      <c r="E124"/>
    </row>
    <row r="125" spans="1:7" x14ac:dyDescent="0.25">
      <c r="B125"/>
      <c r="C125"/>
      <c r="D125"/>
      <c r="E125"/>
    </row>
    <row r="126" spans="1:7" x14ac:dyDescent="0.25">
      <c r="B126"/>
      <c r="C126"/>
      <c r="D126"/>
      <c r="E126"/>
    </row>
    <row r="127" spans="1:7" x14ac:dyDescent="0.25">
      <c r="B127"/>
      <c r="C127"/>
      <c r="D127"/>
      <c r="E127"/>
    </row>
    <row r="128" spans="1:7" x14ac:dyDescent="0.25">
      <c r="B128"/>
      <c r="C128"/>
      <c r="D128"/>
      <c r="E128"/>
    </row>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sheetData>
  <pageMargins left="0.70866141732283472" right="0.70866141732283472" top="0.55118110236220474" bottom="0.55118110236220474" header="0.31496062992125984" footer="0.31496062992125984"/>
  <pageSetup paperSize="9"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D8997-5B80-4493-AC45-23E1B5AD1753}">
  <dimension ref="A3:F131"/>
  <sheetViews>
    <sheetView topLeftCell="A36" workbookViewId="0">
      <selection activeCell="A3" sqref="A3"/>
    </sheetView>
  </sheetViews>
  <sheetFormatPr defaultColWidth="8.85546875" defaultRowHeight="15" x14ac:dyDescent="0.25"/>
  <cols>
    <col min="1" max="1" width="43.85546875" style="14" customWidth="1"/>
    <col min="2" max="2" width="14" style="14" bestFit="1" customWidth="1"/>
    <col min="3" max="3" width="16.28515625" style="14" bestFit="1" customWidth="1"/>
    <col min="4" max="4" width="14.5703125" style="14" customWidth="1"/>
    <col min="5" max="5" width="14.140625" style="14" customWidth="1"/>
    <col min="6" max="6" width="14.28515625" style="14" bestFit="1" customWidth="1"/>
    <col min="7" max="16384" width="8.85546875" style="14"/>
  </cols>
  <sheetData>
    <row r="3" spans="1:6" s="35" customFormat="1" ht="70.5" customHeight="1" x14ac:dyDescent="0.25">
      <c r="A3" s="14"/>
      <c r="B3" s="14"/>
      <c r="C3" s="35" t="s">
        <v>240</v>
      </c>
      <c r="D3" s="35" t="s">
        <v>254</v>
      </c>
      <c r="E3" s="35" t="s">
        <v>255</v>
      </c>
      <c r="F3" s="35" t="s">
        <v>256</v>
      </c>
    </row>
    <row r="4" spans="1:6" s="35" customFormat="1" x14ac:dyDescent="0.25">
      <c r="A4" s="14" t="s">
        <v>153</v>
      </c>
      <c r="B4" s="14" t="s">
        <v>230</v>
      </c>
      <c r="C4" s="14">
        <v>821263.16</v>
      </c>
      <c r="D4" s="14">
        <v>-57707.62</v>
      </c>
      <c r="E4" s="14">
        <v>-34023.120000000003</v>
      </c>
      <c r="F4" s="14">
        <v>729532.42</v>
      </c>
    </row>
    <row r="5" spans="1:6" s="35" customFormat="1" x14ac:dyDescent="0.25">
      <c r="A5" s="14"/>
      <c r="B5" s="14" t="s">
        <v>237</v>
      </c>
      <c r="C5" s="14">
        <v>440000</v>
      </c>
      <c r="D5" s="14">
        <v>0</v>
      </c>
      <c r="E5" s="14">
        <v>0</v>
      </c>
      <c r="F5" s="14">
        <v>440000</v>
      </c>
    </row>
    <row r="6" spans="1:6" s="35" customFormat="1" x14ac:dyDescent="0.25">
      <c r="A6" s="14"/>
      <c r="B6" s="14" t="s">
        <v>232</v>
      </c>
      <c r="C6" s="14">
        <v>24000</v>
      </c>
      <c r="D6" s="14">
        <v>0</v>
      </c>
      <c r="E6" s="14">
        <v>0</v>
      </c>
      <c r="F6" s="14">
        <v>24000</v>
      </c>
    </row>
    <row r="7" spans="1:6" s="35" customFormat="1" x14ac:dyDescent="0.25">
      <c r="A7" s="14"/>
      <c r="B7" s="14" t="s">
        <v>367</v>
      </c>
      <c r="C7" s="14">
        <v>200000</v>
      </c>
      <c r="D7" s="14">
        <v>0</v>
      </c>
      <c r="E7" s="14">
        <v>0</v>
      </c>
      <c r="F7" s="14">
        <v>200000</v>
      </c>
    </row>
    <row r="8" spans="1:6" s="35" customFormat="1" x14ac:dyDescent="0.25">
      <c r="A8" s="14"/>
      <c r="B8" s="14" t="s">
        <v>113</v>
      </c>
      <c r="C8" s="14">
        <v>519808</v>
      </c>
      <c r="D8" s="14">
        <v>0</v>
      </c>
      <c r="E8" s="14">
        <v>0</v>
      </c>
      <c r="F8" s="14">
        <v>519808</v>
      </c>
    </row>
    <row r="9" spans="1:6" s="35" customFormat="1" x14ac:dyDescent="0.25">
      <c r="A9" s="14"/>
      <c r="B9" s="14" t="s">
        <v>110</v>
      </c>
      <c r="C9" s="14">
        <v>600000</v>
      </c>
      <c r="D9" s="14">
        <v>0</v>
      </c>
      <c r="E9" s="14">
        <v>0</v>
      </c>
      <c r="F9" s="14">
        <v>600000</v>
      </c>
    </row>
    <row r="10" spans="1:6" s="35" customFormat="1" x14ac:dyDescent="0.25">
      <c r="A10" s="14"/>
      <c r="B10" s="14" t="s">
        <v>118</v>
      </c>
      <c r="C10" s="14">
        <v>37000</v>
      </c>
      <c r="D10" s="14">
        <v>0</v>
      </c>
      <c r="E10" s="14">
        <v>0</v>
      </c>
      <c r="F10" s="14">
        <v>37000</v>
      </c>
    </row>
    <row r="11" spans="1:6" s="35" customFormat="1" x14ac:dyDescent="0.25">
      <c r="A11" s="14"/>
      <c r="B11" s="14" t="s">
        <v>119</v>
      </c>
      <c r="C11" s="14">
        <v>37000</v>
      </c>
      <c r="D11" s="14">
        <v>0</v>
      </c>
      <c r="E11" s="14">
        <v>0</v>
      </c>
      <c r="F11" s="14">
        <v>37000</v>
      </c>
    </row>
    <row r="12" spans="1:6" s="35" customFormat="1" x14ac:dyDescent="0.25">
      <c r="A12" s="14"/>
      <c r="B12" s="14" t="s">
        <v>120</v>
      </c>
      <c r="C12" s="14">
        <v>37000</v>
      </c>
      <c r="D12" s="14">
        <v>0</v>
      </c>
      <c r="E12" s="14">
        <v>0</v>
      </c>
      <c r="F12" s="14">
        <v>37000</v>
      </c>
    </row>
    <row r="13" spans="1:6" s="35" customFormat="1" x14ac:dyDescent="0.25">
      <c r="A13" s="14"/>
      <c r="B13" s="14" t="s">
        <v>235</v>
      </c>
      <c r="C13" s="14">
        <v>34603.17</v>
      </c>
      <c r="D13" s="14">
        <v>0</v>
      </c>
      <c r="E13" s="14">
        <v>0</v>
      </c>
      <c r="F13" s="14">
        <v>34603.17</v>
      </c>
    </row>
    <row r="14" spans="1:6" s="35" customFormat="1" x14ac:dyDescent="0.25">
      <c r="A14" s="14"/>
      <c r="B14" s="14" t="s">
        <v>116</v>
      </c>
      <c r="C14" s="14">
        <v>65100</v>
      </c>
      <c r="D14" s="14">
        <v>0</v>
      </c>
      <c r="E14" s="14">
        <v>0</v>
      </c>
      <c r="F14" s="14">
        <v>65100</v>
      </c>
    </row>
    <row r="15" spans="1:6" s="35" customFormat="1" x14ac:dyDescent="0.25">
      <c r="A15" s="14"/>
      <c r="B15" s="14" t="s">
        <v>115</v>
      </c>
      <c r="C15" s="14">
        <v>74400</v>
      </c>
      <c r="D15" s="14">
        <v>0</v>
      </c>
      <c r="E15" s="14">
        <v>0</v>
      </c>
      <c r="F15" s="14">
        <v>74400</v>
      </c>
    </row>
    <row r="16" spans="1:6" s="35" customFormat="1" x14ac:dyDescent="0.25">
      <c r="A16" s="14"/>
      <c r="B16" s="14" t="s">
        <v>121</v>
      </c>
      <c r="C16" s="14">
        <v>37000</v>
      </c>
      <c r="D16" s="14">
        <v>0</v>
      </c>
      <c r="E16" s="14">
        <v>0</v>
      </c>
      <c r="F16" s="14">
        <v>37000</v>
      </c>
    </row>
    <row r="17" spans="1:6" s="35" customFormat="1" x14ac:dyDescent="0.25">
      <c r="A17" s="14"/>
      <c r="B17" s="14" t="s">
        <v>122</v>
      </c>
      <c r="C17" s="14">
        <v>37000</v>
      </c>
      <c r="D17" s="14">
        <v>0</v>
      </c>
      <c r="E17" s="14">
        <v>0</v>
      </c>
      <c r="F17" s="14">
        <v>37000</v>
      </c>
    </row>
    <row r="18" spans="1:6" s="35" customFormat="1" x14ac:dyDescent="0.25">
      <c r="A18" s="14"/>
      <c r="B18" s="14" t="s">
        <v>123</v>
      </c>
      <c r="C18" s="14">
        <v>37000</v>
      </c>
      <c r="D18" s="14">
        <v>0</v>
      </c>
      <c r="E18" s="14">
        <v>0</v>
      </c>
      <c r="F18" s="14">
        <v>37000</v>
      </c>
    </row>
    <row r="19" spans="1:6" s="35" customFormat="1" x14ac:dyDescent="0.25">
      <c r="A19" s="14"/>
      <c r="B19" s="14" t="s">
        <v>35</v>
      </c>
      <c r="C19" s="14">
        <v>400000</v>
      </c>
      <c r="D19" s="14">
        <v>0</v>
      </c>
      <c r="E19" s="14">
        <v>0</v>
      </c>
      <c r="F19" s="14">
        <v>400000</v>
      </c>
    </row>
    <row r="20" spans="1:6" s="35" customFormat="1" x14ac:dyDescent="0.25">
      <c r="A20" s="14"/>
      <c r="B20" s="14" t="s">
        <v>157</v>
      </c>
      <c r="C20" s="14">
        <v>1500000</v>
      </c>
      <c r="D20" s="14">
        <v>0</v>
      </c>
      <c r="E20" s="14">
        <v>0</v>
      </c>
      <c r="F20" s="14">
        <v>1500000</v>
      </c>
    </row>
    <row r="21" spans="1:6" s="35" customFormat="1" x14ac:dyDescent="0.25">
      <c r="A21" s="14"/>
      <c r="B21" s="14" t="s">
        <v>117</v>
      </c>
      <c r="C21" s="14">
        <v>500000</v>
      </c>
      <c r="D21" s="14">
        <v>0</v>
      </c>
      <c r="E21" s="14">
        <v>0</v>
      </c>
      <c r="F21" s="14">
        <v>500000</v>
      </c>
    </row>
    <row r="22" spans="1:6" s="35" customFormat="1" x14ac:dyDescent="0.25">
      <c r="A22" s="14"/>
      <c r="B22" s="14" t="s">
        <v>106</v>
      </c>
      <c r="C22" s="14">
        <v>37200</v>
      </c>
      <c r="D22" s="14">
        <v>0</v>
      </c>
      <c r="E22" s="14">
        <v>0</v>
      </c>
      <c r="F22" s="14">
        <v>37200</v>
      </c>
    </row>
    <row r="23" spans="1:6" s="35" customFormat="1" x14ac:dyDescent="0.25">
      <c r="A23" s="14"/>
      <c r="B23" s="14" t="s">
        <v>108</v>
      </c>
      <c r="C23" s="14">
        <v>30000</v>
      </c>
      <c r="D23" s="14">
        <v>0</v>
      </c>
      <c r="E23" s="14">
        <v>0</v>
      </c>
      <c r="F23" s="14">
        <v>30000</v>
      </c>
    </row>
    <row r="24" spans="1:6" s="35" customFormat="1" x14ac:dyDescent="0.25">
      <c r="A24" s="14"/>
      <c r="B24" s="14" t="s">
        <v>366</v>
      </c>
      <c r="C24" s="14">
        <v>37000</v>
      </c>
      <c r="D24" s="14">
        <v>0</v>
      </c>
      <c r="E24" s="14">
        <v>0</v>
      </c>
      <c r="F24" s="14">
        <v>37000</v>
      </c>
    </row>
    <row r="25" spans="1:6" s="35" customFormat="1" x14ac:dyDescent="0.25">
      <c r="A25" s="14"/>
      <c r="B25" s="14" t="s">
        <v>462</v>
      </c>
      <c r="C25" s="14">
        <v>300000</v>
      </c>
      <c r="D25" s="14">
        <v>0</v>
      </c>
      <c r="E25" s="14">
        <v>0</v>
      </c>
      <c r="F25" s="14">
        <v>300000</v>
      </c>
    </row>
    <row r="26" spans="1:6" s="35" customFormat="1" x14ac:dyDescent="0.25">
      <c r="A26" s="14" t="s">
        <v>436</v>
      </c>
      <c r="B26" s="14"/>
      <c r="C26" s="14">
        <v>5805374.3300000001</v>
      </c>
      <c r="D26" s="14">
        <v>-57707.62</v>
      </c>
      <c r="E26" s="14">
        <v>-34023.120000000003</v>
      </c>
      <c r="F26" s="14">
        <v>5713643.5899999999</v>
      </c>
    </row>
    <row r="27" spans="1:6" s="35" customFormat="1" x14ac:dyDescent="0.25">
      <c r="A27" s="14" t="s">
        <v>155</v>
      </c>
      <c r="B27" s="14" t="s">
        <v>94</v>
      </c>
      <c r="C27" s="14">
        <v>10870.95</v>
      </c>
      <c r="D27" s="14">
        <v>0</v>
      </c>
      <c r="E27" s="14">
        <v>0</v>
      </c>
      <c r="F27" s="14">
        <v>10870.95</v>
      </c>
    </row>
    <row r="28" spans="1:6" s="35" customFormat="1" x14ac:dyDescent="0.25">
      <c r="A28" s="14"/>
      <c r="B28" s="14" t="s">
        <v>96</v>
      </c>
      <c r="C28" s="14">
        <v>424599.99</v>
      </c>
      <c r="D28" s="14">
        <v>0</v>
      </c>
      <c r="E28" s="14">
        <v>0</v>
      </c>
      <c r="F28" s="14">
        <v>424599.99</v>
      </c>
    </row>
    <row r="29" spans="1:6" s="35" customFormat="1" x14ac:dyDescent="0.25">
      <c r="A29" s="14"/>
      <c r="B29" s="14" t="s">
        <v>185</v>
      </c>
      <c r="C29" s="14">
        <v>779121.17</v>
      </c>
      <c r="D29" s="14">
        <v>0</v>
      </c>
      <c r="E29" s="14">
        <v>0</v>
      </c>
      <c r="F29" s="14">
        <v>779121.17</v>
      </c>
    </row>
    <row r="30" spans="1:6" s="35" customFormat="1" x14ac:dyDescent="0.25">
      <c r="A30" s="14" t="s">
        <v>444</v>
      </c>
      <c r="B30" s="14"/>
      <c r="C30" s="14">
        <v>1214592.1100000001</v>
      </c>
      <c r="D30" s="14">
        <v>0</v>
      </c>
      <c r="E30" s="14">
        <v>0</v>
      </c>
      <c r="F30" s="14">
        <v>1214592.1100000001</v>
      </c>
    </row>
    <row r="31" spans="1:6" s="35" customFormat="1" x14ac:dyDescent="0.25">
      <c r="A31" s="14" t="s">
        <v>156</v>
      </c>
      <c r="B31" s="14" t="s">
        <v>100</v>
      </c>
      <c r="C31" s="14">
        <v>717585.67999999982</v>
      </c>
      <c r="D31" s="14">
        <v>0</v>
      </c>
      <c r="E31" s="14">
        <v>0</v>
      </c>
      <c r="F31" s="14">
        <v>717585.67999999982</v>
      </c>
    </row>
    <row r="32" spans="1:6" s="35" customFormat="1" x14ac:dyDescent="0.25">
      <c r="A32" s="14" t="s">
        <v>446</v>
      </c>
      <c r="B32" s="14"/>
      <c r="C32" s="14">
        <v>717585.67999999982</v>
      </c>
      <c r="D32" s="14">
        <v>0</v>
      </c>
      <c r="E32" s="14">
        <v>0</v>
      </c>
      <c r="F32" s="14">
        <v>717585.67999999982</v>
      </c>
    </row>
    <row r="33" spans="1:6" s="35" customFormat="1" x14ac:dyDescent="0.25">
      <c r="A33" s="14" t="s">
        <v>381</v>
      </c>
      <c r="B33" s="14" t="s">
        <v>464</v>
      </c>
      <c r="C33" s="14">
        <v>700000</v>
      </c>
      <c r="D33" s="14">
        <v>0</v>
      </c>
      <c r="E33" s="14">
        <v>0</v>
      </c>
      <c r="F33" s="14">
        <v>700000</v>
      </c>
    </row>
    <row r="34" spans="1:6" s="35" customFormat="1" x14ac:dyDescent="0.25">
      <c r="A34" s="14"/>
      <c r="B34" s="14" t="s">
        <v>463</v>
      </c>
      <c r="C34" s="14">
        <v>300000</v>
      </c>
      <c r="D34" s="14">
        <v>0</v>
      </c>
      <c r="E34" s="14">
        <v>0</v>
      </c>
      <c r="F34" s="14">
        <v>300000</v>
      </c>
    </row>
    <row r="35" spans="1:6" s="35" customFormat="1" x14ac:dyDescent="0.25">
      <c r="A35" s="14" t="s">
        <v>449</v>
      </c>
      <c r="B35" s="14"/>
      <c r="C35" s="14">
        <v>1000000</v>
      </c>
      <c r="D35" s="14">
        <v>0</v>
      </c>
      <c r="E35" s="14">
        <v>0</v>
      </c>
      <c r="F35" s="14">
        <v>1000000</v>
      </c>
    </row>
    <row r="36" spans="1:6" s="35" customFormat="1" x14ac:dyDescent="0.25">
      <c r="A36" s="14" t="s">
        <v>147</v>
      </c>
      <c r="B36" s="14" t="s">
        <v>91</v>
      </c>
      <c r="C36" s="14">
        <v>6761.2</v>
      </c>
      <c r="D36" s="14">
        <v>0</v>
      </c>
      <c r="E36" s="14">
        <v>0</v>
      </c>
      <c r="F36" s="14">
        <v>6761.2</v>
      </c>
    </row>
    <row r="37" spans="1:6" s="35" customFormat="1" x14ac:dyDescent="0.25">
      <c r="A37" s="14"/>
      <c r="B37" s="14" t="s">
        <v>89</v>
      </c>
      <c r="C37" s="14">
        <v>317238.8</v>
      </c>
      <c r="D37" s="14">
        <v>0</v>
      </c>
      <c r="E37" s="14">
        <v>0</v>
      </c>
      <c r="F37" s="14">
        <v>317238.8</v>
      </c>
    </row>
    <row r="38" spans="1:6" s="35" customFormat="1" x14ac:dyDescent="0.25">
      <c r="A38" s="14"/>
      <c r="B38" s="14" t="s">
        <v>61</v>
      </c>
      <c r="C38" s="14">
        <v>395000</v>
      </c>
      <c r="D38" s="14">
        <v>0</v>
      </c>
      <c r="E38" s="14">
        <v>0</v>
      </c>
      <c r="F38" s="14">
        <v>395000</v>
      </c>
    </row>
    <row r="39" spans="1:6" s="35" customFormat="1" x14ac:dyDescent="0.25">
      <c r="A39" s="14"/>
      <c r="B39" s="14" t="s">
        <v>63</v>
      </c>
      <c r="C39" s="14">
        <v>180000</v>
      </c>
      <c r="D39" s="14">
        <v>0</v>
      </c>
      <c r="E39" s="14">
        <v>0</v>
      </c>
      <c r="F39" s="14">
        <v>180000</v>
      </c>
    </row>
    <row r="40" spans="1:6" s="35" customFormat="1" x14ac:dyDescent="0.25">
      <c r="A40" s="14"/>
      <c r="B40" s="14" t="s">
        <v>65</v>
      </c>
      <c r="C40" s="14">
        <v>259000</v>
      </c>
      <c r="D40" s="14">
        <v>0</v>
      </c>
      <c r="E40" s="14">
        <v>0</v>
      </c>
      <c r="F40" s="14">
        <v>259000</v>
      </c>
    </row>
    <row r="41" spans="1:6" s="35" customFormat="1" x14ac:dyDescent="0.25">
      <c r="A41" s="14"/>
      <c r="B41" s="14" t="s">
        <v>67</v>
      </c>
      <c r="C41" s="14">
        <v>263000</v>
      </c>
      <c r="D41" s="14">
        <v>0</v>
      </c>
      <c r="E41" s="14">
        <v>0</v>
      </c>
      <c r="F41" s="14">
        <v>263000</v>
      </c>
    </row>
    <row r="42" spans="1:6" s="35" customFormat="1" x14ac:dyDescent="0.25">
      <c r="A42" s="14"/>
      <c r="B42" s="14" t="s">
        <v>69</v>
      </c>
      <c r="C42" s="14">
        <v>344970.16000000003</v>
      </c>
      <c r="D42" s="14">
        <v>0</v>
      </c>
      <c r="E42" s="14">
        <v>0</v>
      </c>
      <c r="F42" s="14">
        <v>344970.16000000003</v>
      </c>
    </row>
    <row r="43" spans="1:6" s="35" customFormat="1" x14ac:dyDescent="0.25">
      <c r="A43" s="14"/>
      <c r="B43" s="14" t="s">
        <v>71</v>
      </c>
      <c r="C43" s="14">
        <v>478600</v>
      </c>
      <c r="D43" s="14">
        <v>0</v>
      </c>
      <c r="E43" s="14">
        <v>0</v>
      </c>
      <c r="F43" s="14">
        <v>478600</v>
      </c>
    </row>
    <row r="44" spans="1:6" s="35" customFormat="1" x14ac:dyDescent="0.25">
      <c r="A44" s="14"/>
      <c r="B44" s="14" t="s">
        <v>73</v>
      </c>
      <c r="C44" s="14">
        <v>190164.95000000004</v>
      </c>
      <c r="D44" s="14">
        <v>0</v>
      </c>
      <c r="E44" s="14">
        <v>0</v>
      </c>
      <c r="F44" s="14">
        <v>190164.95000000004</v>
      </c>
    </row>
    <row r="45" spans="1:6" s="35" customFormat="1" x14ac:dyDescent="0.25">
      <c r="A45" s="14"/>
      <c r="B45" s="14" t="s">
        <v>75</v>
      </c>
      <c r="C45" s="14">
        <v>610200</v>
      </c>
      <c r="D45" s="14">
        <v>0</v>
      </c>
      <c r="E45" s="14">
        <v>0</v>
      </c>
      <c r="F45" s="14">
        <v>610200</v>
      </c>
    </row>
    <row r="46" spans="1:6" s="35" customFormat="1" x14ac:dyDescent="0.25">
      <c r="A46" s="14"/>
      <c r="B46" s="14" t="s">
        <v>77</v>
      </c>
      <c r="C46" s="14">
        <v>110700</v>
      </c>
      <c r="D46" s="14">
        <v>0</v>
      </c>
      <c r="E46" s="14">
        <v>0</v>
      </c>
      <c r="F46" s="14">
        <v>110700</v>
      </c>
    </row>
    <row r="47" spans="1:6" s="35" customFormat="1" x14ac:dyDescent="0.25">
      <c r="A47" s="14"/>
      <c r="B47" s="14" t="s">
        <v>79</v>
      </c>
      <c r="C47" s="14">
        <v>113300</v>
      </c>
      <c r="D47" s="14">
        <v>0</v>
      </c>
      <c r="E47" s="14">
        <v>0</v>
      </c>
      <c r="F47" s="14">
        <v>113300</v>
      </c>
    </row>
    <row r="48" spans="1:6" s="35" customFormat="1" x14ac:dyDescent="0.25">
      <c r="A48" s="14"/>
      <c r="B48" s="14" t="s">
        <v>81</v>
      </c>
      <c r="C48" s="14">
        <v>253700</v>
      </c>
      <c r="D48" s="14">
        <v>0</v>
      </c>
      <c r="E48" s="14">
        <v>0</v>
      </c>
      <c r="F48" s="14">
        <v>253700</v>
      </c>
    </row>
    <row r="49" spans="1:6" s="35" customFormat="1" x14ac:dyDescent="0.25">
      <c r="A49" s="14"/>
      <c r="B49" s="14" t="s">
        <v>83</v>
      </c>
      <c r="C49" s="14">
        <v>308100</v>
      </c>
      <c r="D49" s="14">
        <v>0</v>
      </c>
      <c r="E49" s="14">
        <v>0</v>
      </c>
      <c r="F49" s="14">
        <v>308100</v>
      </c>
    </row>
    <row r="50" spans="1:6" s="35" customFormat="1" x14ac:dyDescent="0.25">
      <c r="A50" s="14"/>
      <c r="B50" s="14" t="s">
        <v>85</v>
      </c>
      <c r="C50" s="14">
        <v>193600</v>
      </c>
      <c r="D50" s="14">
        <v>0</v>
      </c>
      <c r="E50" s="14">
        <v>0</v>
      </c>
      <c r="F50" s="14">
        <v>193600</v>
      </c>
    </row>
    <row r="51" spans="1:6" s="35" customFormat="1" x14ac:dyDescent="0.25">
      <c r="A51" s="14"/>
      <c r="B51" s="14" t="s">
        <v>87</v>
      </c>
      <c r="C51" s="14">
        <v>57000</v>
      </c>
      <c r="D51" s="14">
        <v>0</v>
      </c>
      <c r="E51" s="14">
        <v>0</v>
      </c>
      <c r="F51" s="14">
        <v>57000</v>
      </c>
    </row>
    <row r="52" spans="1:6" s="35" customFormat="1" x14ac:dyDescent="0.25">
      <c r="A52" s="14" t="s">
        <v>448</v>
      </c>
      <c r="B52" s="14"/>
      <c r="C52" s="14">
        <v>4081335.1100000003</v>
      </c>
      <c r="D52" s="14">
        <v>0</v>
      </c>
      <c r="E52" s="14">
        <v>0</v>
      </c>
      <c r="F52" s="14">
        <v>4081335.1100000003</v>
      </c>
    </row>
    <row r="53" spans="1:6" s="35" customFormat="1" x14ac:dyDescent="0.25">
      <c r="A53" s="14" t="s">
        <v>252</v>
      </c>
      <c r="B53" s="14" t="s">
        <v>188</v>
      </c>
      <c r="C53" s="14">
        <v>320000</v>
      </c>
      <c r="D53" s="14">
        <v>0</v>
      </c>
      <c r="E53" s="14">
        <v>0</v>
      </c>
      <c r="F53" s="14">
        <v>320000</v>
      </c>
    </row>
    <row r="54" spans="1:6" s="35" customFormat="1" x14ac:dyDescent="0.25">
      <c r="A54" s="14" t="s">
        <v>441</v>
      </c>
      <c r="B54" s="14"/>
      <c r="C54" s="14">
        <v>320000</v>
      </c>
      <c r="D54" s="14">
        <v>0</v>
      </c>
      <c r="E54" s="14">
        <v>0</v>
      </c>
      <c r="F54" s="14">
        <v>320000</v>
      </c>
    </row>
    <row r="55" spans="1:6" s="35" customFormat="1" x14ac:dyDescent="0.25">
      <c r="A55" s="14" t="s">
        <v>148</v>
      </c>
      <c r="B55" s="14" t="s">
        <v>483</v>
      </c>
      <c r="C55" s="14">
        <v>1934603.17</v>
      </c>
      <c r="D55" s="14">
        <v>0</v>
      </c>
      <c r="E55" s="14">
        <v>0</v>
      </c>
      <c r="F55" s="14">
        <v>1934603.17</v>
      </c>
    </row>
    <row r="56" spans="1:6" s="35" customFormat="1" x14ac:dyDescent="0.25">
      <c r="A56" s="14" t="s">
        <v>443</v>
      </c>
      <c r="B56" s="14"/>
      <c r="C56" s="14">
        <v>1934603.17</v>
      </c>
      <c r="D56" s="14">
        <v>0</v>
      </c>
      <c r="E56" s="14">
        <v>0</v>
      </c>
      <c r="F56" s="14">
        <v>1934603.17</v>
      </c>
    </row>
    <row r="57" spans="1:6" s="35" customFormat="1" x14ac:dyDescent="0.25">
      <c r="A57" s="14" t="s">
        <v>154</v>
      </c>
      <c r="B57" s="14" t="s">
        <v>132</v>
      </c>
      <c r="C57" s="14">
        <v>135000</v>
      </c>
      <c r="D57" s="14">
        <v>0</v>
      </c>
      <c r="E57" s="14">
        <v>0</v>
      </c>
      <c r="F57" s="14">
        <v>135000</v>
      </c>
    </row>
    <row r="58" spans="1:6" s="35" customFormat="1" x14ac:dyDescent="0.25">
      <c r="A58" s="14"/>
      <c r="B58" s="14" t="s">
        <v>168</v>
      </c>
      <c r="C58" s="14">
        <v>550000</v>
      </c>
      <c r="D58" s="14">
        <v>0</v>
      </c>
      <c r="E58" s="14">
        <v>0</v>
      </c>
      <c r="F58" s="14">
        <v>550000</v>
      </c>
    </row>
    <row r="59" spans="1:6" s="35" customFormat="1" x14ac:dyDescent="0.25">
      <c r="A59" s="14" t="s">
        <v>447</v>
      </c>
      <c r="B59" s="14"/>
      <c r="C59" s="14">
        <v>685000</v>
      </c>
      <c r="D59" s="14">
        <v>0</v>
      </c>
      <c r="E59" s="14">
        <v>0</v>
      </c>
      <c r="F59" s="14">
        <v>685000</v>
      </c>
    </row>
    <row r="60" spans="1:6" s="35" customFormat="1" x14ac:dyDescent="0.25">
      <c r="A60" s="14" t="s">
        <v>149</v>
      </c>
      <c r="B60" s="14" t="s">
        <v>159</v>
      </c>
      <c r="C60" s="14">
        <v>1351191.16</v>
      </c>
      <c r="D60" s="14">
        <v>0</v>
      </c>
      <c r="E60" s="14">
        <v>0</v>
      </c>
      <c r="F60" s="14">
        <v>1351191.16</v>
      </c>
    </row>
    <row r="61" spans="1:6" s="35" customFormat="1" x14ac:dyDescent="0.25">
      <c r="A61" s="14"/>
      <c r="B61" s="14" t="s">
        <v>367</v>
      </c>
      <c r="C61" s="14">
        <v>355445</v>
      </c>
      <c r="D61" s="14">
        <v>0</v>
      </c>
      <c r="E61" s="14">
        <v>0</v>
      </c>
      <c r="F61" s="14">
        <v>355445</v>
      </c>
    </row>
    <row r="62" spans="1:6" s="35" customFormat="1" x14ac:dyDescent="0.25">
      <c r="A62" s="14" t="s">
        <v>437</v>
      </c>
      <c r="B62" s="14"/>
      <c r="C62" s="14">
        <v>1706636.16</v>
      </c>
      <c r="D62" s="14">
        <v>0</v>
      </c>
      <c r="E62" s="14">
        <v>0</v>
      </c>
      <c r="F62" s="14">
        <v>1706636.16</v>
      </c>
    </row>
    <row r="63" spans="1:6" s="35" customFormat="1" x14ac:dyDescent="0.25">
      <c r="A63" s="14" t="s">
        <v>151</v>
      </c>
      <c r="B63" s="14" t="s">
        <v>158</v>
      </c>
      <c r="C63" s="14">
        <v>2068291.31</v>
      </c>
      <c r="D63" s="14">
        <v>0</v>
      </c>
      <c r="E63" s="14">
        <v>0</v>
      </c>
      <c r="F63" s="14">
        <v>2068291.31</v>
      </c>
    </row>
    <row r="64" spans="1:6" s="35" customFormat="1" x14ac:dyDescent="0.25">
      <c r="A64" s="14"/>
      <c r="B64" s="14" t="s">
        <v>135</v>
      </c>
      <c r="C64" s="14">
        <v>6782835.0300000003</v>
      </c>
      <c r="D64" s="14">
        <v>0</v>
      </c>
      <c r="E64" s="14">
        <v>0</v>
      </c>
      <c r="F64" s="14">
        <v>6782835.0300000003</v>
      </c>
    </row>
    <row r="65" spans="1:6" s="35" customFormat="1" x14ac:dyDescent="0.25">
      <c r="A65" s="14" t="s">
        <v>445</v>
      </c>
      <c r="B65" s="14"/>
      <c r="C65" s="14">
        <v>8851126.3399999999</v>
      </c>
      <c r="D65" s="14">
        <v>0</v>
      </c>
      <c r="E65" s="14">
        <v>0</v>
      </c>
      <c r="F65" s="14">
        <v>8851126.3399999999</v>
      </c>
    </row>
    <row r="66" spans="1:6" s="35" customFormat="1" x14ac:dyDescent="0.25">
      <c r="A66" s="14" t="s">
        <v>150</v>
      </c>
      <c r="B66" s="14" t="s">
        <v>238</v>
      </c>
      <c r="C66" s="14">
        <v>1900000</v>
      </c>
      <c r="D66" s="14">
        <v>0</v>
      </c>
      <c r="E66" s="14">
        <v>0</v>
      </c>
      <c r="F66" s="14">
        <v>1900000</v>
      </c>
    </row>
    <row r="67" spans="1:6" s="35" customFormat="1" x14ac:dyDescent="0.25">
      <c r="A67" s="14" t="s">
        <v>438</v>
      </c>
      <c r="B67" s="14"/>
      <c r="C67" s="14">
        <v>1900000</v>
      </c>
      <c r="D67" s="14">
        <v>0</v>
      </c>
      <c r="E67" s="14">
        <v>0</v>
      </c>
      <c r="F67" s="14">
        <v>1900000</v>
      </c>
    </row>
    <row r="68" spans="1:6" s="35" customFormat="1" x14ac:dyDescent="0.25">
      <c r="A68" s="14" t="s">
        <v>244</v>
      </c>
      <c r="B68" s="14" t="s">
        <v>157</v>
      </c>
      <c r="C68" s="14">
        <v>636420</v>
      </c>
      <c r="D68" s="14">
        <v>0</v>
      </c>
      <c r="E68" s="14">
        <v>0</v>
      </c>
      <c r="F68" s="14">
        <v>636420</v>
      </c>
    </row>
    <row r="69" spans="1:6" s="35" customFormat="1" x14ac:dyDescent="0.25">
      <c r="A69" s="14" t="s">
        <v>439</v>
      </c>
      <c r="B69" s="14"/>
      <c r="C69" s="14">
        <v>636420</v>
      </c>
      <c r="D69" s="14">
        <v>0</v>
      </c>
      <c r="E69" s="14">
        <v>0</v>
      </c>
      <c r="F69" s="14">
        <v>636420</v>
      </c>
    </row>
    <row r="70" spans="1:6" s="35" customFormat="1" x14ac:dyDescent="0.25">
      <c r="A70" s="14" t="s">
        <v>145</v>
      </c>
      <c r="B70" s="14" t="s">
        <v>217</v>
      </c>
      <c r="C70" s="14">
        <v>10000</v>
      </c>
      <c r="D70" s="14">
        <v>0</v>
      </c>
      <c r="E70" s="14">
        <v>0</v>
      </c>
      <c r="F70" s="14">
        <v>10000</v>
      </c>
    </row>
    <row r="71" spans="1:6" s="35" customFormat="1" x14ac:dyDescent="0.25">
      <c r="A71" s="14"/>
      <c r="B71" s="14" t="s">
        <v>218</v>
      </c>
      <c r="C71" s="14">
        <v>34300</v>
      </c>
      <c r="D71" s="14">
        <v>0</v>
      </c>
      <c r="E71" s="14">
        <v>0</v>
      </c>
      <c r="F71" s="14">
        <v>34300</v>
      </c>
    </row>
    <row r="72" spans="1:6" s="35" customFormat="1" x14ac:dyDescent="0.25">
      <c r="A72" s="14"/>
      <c r="B72" s="14" t="s">
        <v>219</v>
      </c>
      <c r="C72" s="14">
        <v>4960</v>
      </c>
      <c r="D72" s="14">
        <v>0</v>
      </c>
      <c r="E72" s="14">
        <v>0</v>
      </c>
      <c r="F72" s="14">
        <v>4960</v>
      </c>
    </row>
    <row r="73" spans="1:6" s="35" customFormat="1" x14ac:dyDescent="0.25">
      <c r="A73" s="14"/>
      <c r="B73" s="14" t="s">
        <v>220</v>
      </c>
      <c r="C73" s="14">
        <v>14880</v>
      </c>
      <c r="D73" s="14">
        <v>0</v>
      </c>
      <c r="E73" s="14">
        <v>0</v>
      </c>
      <c r="F73" s="14">
        <v>14880</v>
      </c>
    </row>
    <row r="74" spans="1:6" s="35" customFormat="1" x14ac:dyDescent="0.25">
      <c r="A74" s="14"/>
      <c r="B74" s="14" t="s">
        <v>221</v>
      </c>
      <c r="C74" s="14">
        <v>37200</v>
      </c>
      <c r="D74" s="14">
        <v>0</v>
      </c>
      <c r="E74" s="14">
        <v>0</v>
      </c>
      <c r="F74" s="14">
        <v>37200</v>
      </c>
    </row>
    <row r="75" spans="1:6" s="35" customFormat="1" x14ac:dyDescent="0.25">
      <c r="A75" s="14"/>
      <c r="B75" s="14" t="s">
        <v>222</v>
      </c>
      <c r="C75" s="14">
        <v>14000</v>
      </c>
      <c r="D75" s="14">
        <v>0</v>
      </c>
      <c r="E75" s="14">
        <v>0</v>
      </c>
      <c r="F75" s="14">
        <v>14000</v>
      </c>
    </row>
    <row r="76" spans="1:6" s="35" customFormat="1" x14ac:dyDescent="0.25">
      <c r="A76" s="14"/>
      <c r="B76" s="14" t="s">
        <v>6</v>
      </c>
      <c r="C76" s="14">
        <v>30000</v>
      </c>
      <c r="D76" s="14">
        <v>0</v>
      </c>
      <c r="E76" s="14">
        <v>0</v>
      </c>
      <c r="F76" s="14">
        <v>30000</v>
      </c>
    </row>
    <row r="77" spans="1:6" s="35" customFormat="1" x14ac:dyDescent="0.25">
      <c r="A77" s="14"/>
      <c r="B77" s="14" t="s">
        <v>163</v>
      </c>
      <c r="C77" s="14">
        <v>65850.080000000002</v>
      </c>
      <c r="D77" s="14">
        <v>0</v>
      </c>
      <c r="E77" s="14">
        <v>0</v>
      </c>
      <c r="F77" s="14">
        <v>65850.080000000002</v>
      </c>
    </row>
    <row r="78" spans="1:6" s="35" customFormat="1" x14ac:dyDescent="0.25">
      <c r="A78" s="14"/>
      <c r="B78" s="14" t="s">
        <v>164</v>
      </c>
      <c r="C78" s="14">
        <v>37000</v>
      </c>
      <c r="D78" s="14">
        <v>0</v>
      </c>
      <c r="E78" s="14">
        <v>0</v>
      </c>
      <c r="F78" s="14">
        <v>37000</v>
      </c>
    </row>
    <row r="79" spans="1:6" s="35" customFormat="1" x14ac:dyDescent="0.25">
      <c r="A79" s="14"/>
      <c r="B79" s="14" t="s">
        <v>223</v>
      </c>
      <c r="C79" s="14">
        <v>12000</v>
      </c>
      <c r="D79" s="14">
        <v>0</v>
      </c>
      <c r="E79" s="14">
        <v>0</v>
      </c>
      <c r="F79" s="14">
        <v>12000</v>
      </c>
    </row>
    <row r="80" spans="1:6" s="35" customFormat="1" x14ac:dyDescent="0.25">
      <c r="A80" s="14"/>
      <c r="B80" s="14" t="s">
        <v>224</v>
      </c>
      <c r="C80" s="14">
        <v>2976</v>
      </c>
      <c r="D80" s="14">
        <v>0</v>
      </c>
      <c r="E80" s="14">
        <v>0</v>
      </c>
      <c r="F80" s="14">
        <v>2976</v>
      </c>
    </row>
    <row r="81" spans="1:6" s="35" customFormat="1" x14ac:dyDescent="0.25">
      <c r="A81" s="14"/>
      <c r="B81" s="14" t="s">
        <v>25</v>
      </c>
      <c r="C81" s="14">
        <v>28500</v>
      </c>
      <c r="D81" s="14">
        <v>0</v>
      </c>
      <c r="E81" s="14">
        <v>0</v>
      </c>
      <c r="F81" s="14">
        <v>28500</v>
      </c>
    </row>
    <row r="82" spans="1:6" s="35" customFormat="1" x14ac:dyDescent="0.25">
      <c r="A82" s="14"/>
      <c r="B82" s="14" t="s">
        <v>27</v>
      </c>
      <c r="C82" s="14">
        <v>9000</v>
      </c>
      <c r="D82" s="14">
        <v>0</v>
      </c>
      <c r="E82" s="14">
        <v>0</v>
      </c>
      <c r="F82" s="14">
        <v>9000</v>
      </c>
    </row>
    <row r="83" spans="1:6" s="35" customFormat="1" x14ac:dyDescent="0.25">
      <c r="A83" s="14"/>
      <c r="B83" s="14" t="s">
        <v>29</v>
      </c>
      <c r="C83" s="14">
        <v>7500</v>
      </c>
      <c r="D83" s="14">
        <v>0</v>
      </c>
      <c r="E83" s="14">
        <v>0</v>
      </c>
      <c r="F83" s="14">
        <v>7500</v>
      </c>
    </row>
    <row r="84" spans="1:6" s="35" customFormat="1" x14ac:dyDescent="0.25">
      <c r="A84" s="14"/>
      <c r="B84" s="14" t="s">
        <v>31</v>
      </c>
      <c r="C84" s="14">
        <v>136400</v>
      </c>
      <c r="D84" s="14">
        <v>0</v>
      </c>
      <c r="E84" s="14">
        <v>0</v>
      </c>
      <c r="F84" s="14">
        <v>136400</v>
      </c>
    </row>
    <row r="85" spans="1:6" s="35" customFormat="1" x14ac:dyDescent="0.25">
      <c r="A85" s="14"/>
      <c r="B85" s="14" t="s">
        <v>33</v>
      </c>
      <c r="C85" s="14">
        <v>9000</v>
      </c>
      <c r="D85" s="14">
        <v>0</v>
      </c>
      <c r="E85" s="14">
        <v>0</v>
      </c>
      <c r="F85" s="14">
        <v>9000</v>
      </c>
    </row>
    <row r="86" spans="1:6" s="35" customFormat="1" x14ac:dyDescent="0.25">
      <c r="A86" s="14"/>
      <c r="B86" s="14" t="s">
        <v>35</v>
      </c>
      <c r="C86" s="14">
        <v>1902692.5999999996</v>
      </c>
      <c r="D86" s="14">
        <v>0</v>
      </c>
      <c r="E86" s="14">
        <v>0</v>
      </c>
      <c r="F86" s="14">
        <v>1902692.5999999996</v>
      </c>
    </row>
    <row r="87" spans="1:6" s="35" customFormat="1" x14ac:dyDescent="0.25">
      <c r="A87" s="14"/>
      <c r="B87" s="14" t="s">
        <v>184</v>
      </c>
      <c r="C87" s="14">
        <v>250000</v>
      </c>
      <c r="D87" s="14">
        <v>0</v>
      </c>
      <c r="E87" s="14">
        <v>0</v>
      </c>
      <c r="F87" s="14">
        <v>250000</v>
      </c>
    </row>
    <row r="88" spans="1:6" s="35" customFormat="1" x14ac:dyDescent="0.25">
      <c r="A88" s="14"/>
      <c r="B88" s="14" t="s">
        <v>157</v>
      </c>
      <c r="C88" s="14">
        <v>417251.82</v>
      </c>
      <c r="D88" s="14">
        <v>0</v>
      </c>
      <c r="E88" s="14">
        <v>-138776.32999999999</v>
      </c>
      <c r="F88" s="14">
        <v>278475.49</v>
      </c>
    </row>
    <row r="89" spans="1:6" s="35" customFormat="1" x14ac:dyDescent="0.25">
      <c r="A89" s="14"/>
      <c r="B89" s="14" t="s">
        <v>38</v>
      </c>
      <c r="C89" s="14">
        <v>6720</v>
      </c>
      <c r="D89" s="14">
        <v>0</v>
      </c>
      <c r="E89" s="14">
        <v>0</v>
      </c>
      <c r="F89" s="14">
        <v>6720</v>
      </c>
    </row>
    <row r="90" spans="1:6" s="35" customFormat="1" x14ac:dyDescent="0.25">
      <c r="A90" s="14"/>
      <c r="B90" s="14" t="s">
        <v>167</v>
      </c>
      <c r="C90" s="14">
        <v>20000</v>
      </c>
      <c r="D90" s="14">
        <v>0</v>
      </c>
      <c r="E90" s="14">
        <v>0</v>
      </c>
      <c r="F90" s="14">
        <v>20000</v>
      </c>
    </row>
    <row r="91" spans="1:6" s="35" customFormat="1" x14ac:dyDescent="0.25">
      <c r="A91" s="14"/>
      <c r="B91" s="14" t="s">
        <v>42</v>
      </c>
      <c r="C91" s="14">
        <v>7000</v>
      </c>
      <c r="D91" s="14">
        <v>0</v>
      </c>
      <c r="E91" s="14">
        <v>0</v>
      </c>
      <c r="F91" s="14">
        <v>7000</v>
      </c>
    </row>
    <row r="92" spans="1:6" s="35" customFormat="1" x14ac:dyDescent="0.25">
      <c r="A92" s="14"/>
      <c r="B92" s="14" t="s">
        <v>44</v>
      </c>
      <c r="C92" s="14">
        <v>12000</v>
      </c>
      <c r="D92" s="14">
        <v>0</v>
      </c>
      <c r="E92" s="14">
        <v>0</v>
      </c>
      <c r="F92" s="14">
        <v>12000</v>
      </c>
    </row>
    <row r="93" spans="1:6" s="35" customFormat="1" x14ac:dyDescent="0.25">
      <c r="A93" s="14"/>
      <c r="B93" s="14" t="s">
        <v>207</v>
      </c>
      <c r="C93" s="14">
        <v>7078.33</v>
      </c>
      <c r="D93" s="14">
        <v>0</v>
      </c>
      <c r="E93" s="14">
        <v>0</v>
      </c>
      <c r="F93" s="14">
        <v>7078.33</v>
      </c>
    </row>
    <row r="94" spans="1:6" s="35" customFormat="1" x14ac:dyDescent="0.25">
      <c r="A94" s="14"/>
      <c r="B94" s="14" t="s">
        <v>225</v>
      </c>
      <c r="C94" s="14">
        <v>7000</v>
      </c>
      <c r="D94" s="14">
        <v>0</v>
      </c>
      <c r="E94" s="14">
        <v>0</v>
      </c>
      <c r="F94" s="14">
        <v>7000</v>
      </c>
    </row>
    <row r="95" spans="1:6" s="35" customFormat="1" x14ac:dyDescent="0.25">
      <c r="A95" s="14"/>
      <c r="B95" s="14" t="s">
        <v>130</v>
      </c>
      <c r="C95" s="14">
        <v>0</v>
      </c>
      <c r="D95" s="14">
        <v>0</v>
      </c>
      <c r="E95" s="14">
        <v>138776.32999999999</v>
      </c>
      <c r="F95" s="14">
        <v>138776.32999999999</v>
      </c>
    </row>
    <row r="96" spans="1:6" s="35" customFormat="1" x14ac:dyDescent="0.25">
      <c r="A96" s="14"/>
      <c r="B96" s="14" t="s">
        <v>185</v>
      </c>
      <c r="C96" s="14">
        <v>393374.35</v>
      </c>
      <c r="D96" s="14">
        <v>0</v>
      </c>
      <c r="E96" s="14">
        <v>0</v>
      </c>
      <c r="F96" s="14">
        <v>393374.35</v>
      </c>
    </row>
    <row r="97" spans="1:6" s="35" customFormat="1" x14ac:dyDescent="0.25">
      <c r="A97" s="14"/>
      <c r="B97" s="14" t="s">
        <v>46</v>
      </c>
      <c r="C97" s="14">
        <v>9000</v>
      </c>
      <c r="D97" s="14">
        <v>0</v>
      </c>
      <c r="E97" s="14">
        <v>0</v>
      </c>
      <c r="F97" s="14">
        <v>9000</v>
      </c>
    </row>
    <row r="98" spans="1:6" s="35" customFormat="1" x14ac:dyDescent="0.25">
      <c r="A98" s="14"/>
      <c r="B98" s="14" t="s">
        <v>208</v>
      </c>
      <c r="C98" s="14">
        <v>5000</v>
      </c>
      <c r="D98" s="14">
        <v>0</v>
      </c>
      <c r="E98" s="14">
        <v>0</v>
      </c>
      <c r="F98" s="14">
        <v>5000</v>
      </c>
    </row>
    <row r="99" spans="1:6" s="35" customFormat="1" x14ac:dyDescent="0.25">
      <c r="A99" s="14"/>
      <c r="B99" s="14" t="s">
        <v>209</v>
      </c>
      <c r="C99" s="14">
        <v>5000</v>
      </c>
      <c r="D99" s="14">
        <v>0</v>
      </c>
      <c r="E99" s="14">
        <v>0</v>
      </c>
      <c r="F99" s="14">
        <v>5000</v>
      </c>
    </row>
    <row r="100" spans="1:6" s="35" customFormat="1" x14ac:dyDescent="0.25">
      <c r="A100" s="14"/>
      <c r="B100" s="14" t="s">
        <v>201</v>
      </c>
      <c r="C100" s="14">
        <v>2000</v>
      </c>
      <c r="D100" s="14">
        <v>0</v>
      </c>
      <c r="E100" s="14">
        <v>0</v>
      </c>
      <c r="F100" s="14">
        <v>2000</v>
      </c>
    </row>
    <row r="101" spans="1:6" s="35" customFormat="1" x14ac:dyDescent="0.25">
      <c r="A101" s="14"/>
      <c r="B101" s="14" t="s">
        <v>210</v>
      </c>
      <c r="C101" s="14">
        <v>3000</v>
      </c>
      <c r="D101" s="14">
        <v>0</v>
      </c>
      <c r="E101" s="14">
        <v>0</v>
      </c>
      <c r="F101" s="14">
        <v>3000</v>
      </c>
    </row>
    <row r="102" spans="1:6" s="35" customFormat="1" x14ac:dyDescent="0.25">
      <c r="A102" s="14"/>
      <c r="B102" s="14" t="s">
        <v>211</v>
      </c>
      <c r="C102" s="14">
        <v>3000</v>
      </c>
      <c r="D102" s="14">
        <v>0</v>
      </c>
      <c r="E102" s="14">
        <v>0</v>
      </c>
      <c r="F102" s="14">
        <v>3000</v>
      </c>
    </row>
    <row r="103" spans="1:6" x14ac:dyDescent="0.25">
      <c r="B103" s="14" t="s">
        <v>212</v>
      </c>
      <c r="C103" s="14">
        <v>4000</v>
      </c>
      <c r="D103" s="14">
        <v>0</v>
      </c>
      <c r="E103" s="14">
        <v>0</v>
      </c>
      <c r="F103" s="14">
        <v>4000</v>
      </c>
    </row>
    <row r="104" spans="1:6" x14ac:dyDescent="0.25">
      <c r="B104" s="14" t="s">
        <v>458</v>
      </c>
      <c r="C104" s="14">
        <v>60000</v>
      </c>
      <c r="D104" s="14">
        <v>0</v>
      </c>
      <c r="E104" s="14">
        <v>0</v>
      </c>
      <c r="F104" s="14">
        <v>60000</v>
      </c>
    </row>
    <row r="105" spans="1:6" x14ac:dyDescent="0.25">
      <c r="B105" s="14" t="s">
        <v>459</v>
      </c>
      <c r="C105" s="14">
        <v>37200</v>
      </c>
      <c r="D105" s="14">
        <v>0</v>
      </c>
      <c r="E105" s="14">
        <v>0</v>
      </c>
      <c r="F105" s="14">
        <v>37200</v>
      </c>
    </row>
    <row r="106" spans="1:6" x14ac:dyDescent="0.25">
      <c r="A106" s="14" t="s">
        <v>433</v>
      </c>
      <c r="C106" s="14">
        <v>3604883.1799999997</v>
      </c>
      <c r="D106" s="14">
        <v>0</v>
      </c>
      <c r="E106" s="14">
        <v>0</v>
      </c>
      <c r="F106" s="14">
        <v>3604883.18</v>
      </c>
    </row>
    <row r="107" spans="1:6" x14ac:dyDescent="0.25">
      <c r="A107" s="14" t="s">
        <v>385</v>
      </c>
      <c r="B107" s="14" t="s">
        <v>51</v>
      </c>
      <c r="C107" s="14">
        <v>20000</v>
      </c>
      <c r="D107" s="14">
        <v>0</v>
      </c>
      <c r="E107" s="14">
        <v>0</v>
      </c>
      <c r="F107" s="14">
        <v>20000</v>
      </c>
    </row>
    <row r="108" spans="1:6" x14ac:dyDescent="0.25">
      <c r="B108" s="14" t="s">
        <v>53</v>
      </c>
      <c r="C108" s="14">
        <v>19421.39</v>
      </c>
      <c r="D108" s="14">
        <v>0</v>
      </c>
      <c r="E108" s="14">
        <v>0</v>
      </c>
      <c r="F108" s="14">
        <v>19421.39</v>
      </c>
    </row>
    <row r="109" spans="1:6" x14ac:dyDescent="0.25">
      <c r="B109" s="14" t="s">
        <v>57</v>
      </c>
      <c r="C109" s="14">
        <v>20929.060000000001</v>
      </c>
      <c r="D109" s="14">
        <v>0</v>
      </c>
      <c r="E109" s="14">
        <v>0</v>
      </c>
      <c r="F109" s="14">
        <v>20929.060000000001</v>
      </c>
    </row>
    <row r="110" spans="1:6" x14ac:dyDescent="0.25">
      <c r="B110" s="14" t="s">
        <v>460</v>
      </c>
      <c r="C110" s="14">
        <v>15000</v>
      </c>
      <c r="D110" s="14">
        <v>0</v>
      </c>
      <c r="E110" s="14">
        <v>0</v>
      </c>
      <c r="F110" s="14">
        <v>15000</v>
      </c>
    </row>
    <row r="111" spans="1:6" x14ac:dyDescent="0.25">
      <c r="B111" s="14" t="s">
        <v>461</v>
      </c>
      <c r="C111" s="14">
        <v>24800</v>
      </c>
      <c r="D111" s="14">
        <v>0</v>
      </c>
      <c r="E111" s="14">
        <v>0</v>
      </c>
      <c r="F111" s="14">
        <v>24800</v>
      </c>
    </row>
    <row r="112" spans="1:6" x14ac:dyDescent="0.25">
      <c r="A112" s="14" t="s">
        <v>435</v>
      </c>
      <c r="C112" s="14">
        <v>100150.45</v>
      </c>
      <c r="D112" s="14">
        <v>0</v>
      </c>
      <c r="E112" s="14">
        <v>0</v>
      </c>
      <c r="F112" s="14">
        <v>100150.45</v>
      </c>
    </row>
    <row r="113" spans="1:6" x14ac:dyDescent="0.25">
      <c r="A113" s="14" t="s">
        <v>146</v>
      </c>
      <c r="B113" s="14" t="s">
        <v>49</v>
      </c>
      <c r="C113" s="14">
        <v>25895.29</v>
      </c>
      <c r="D113" s="14">
        <v>0</v>
      </c>
      <c r="E113" s="14">
        <v>0</v>
      </c>
      <c r="F113" s="14">
        <v>25895.29</v>
      </c>
    </row>
    <row r="114" spans="1:6" x14ac:dyDescent="0.25">
      <c r="B114" s="14" t="s">
        <v>51</v>
      </c>
      <c r="C114" s="14">
        <v>7374.2799999999988</v>
      </c>
      <c r="D114" s="14">
        <v>0</v>
      </c>
      <c r="E114" s="14">
        <v>0</v>
      </c>
      <c r="F114" s="14">
        <v>7374.2799999999988</v>
      </c>
    </row>
    <row r="115" spans="1:6" x14ac:dyDescent="0.25">
      <c r="B115" s="14" t="s">
        <v>53</v>
      </c>
      <c r="C115" s="14">
        <v>1.7900000000008731</v>
      </c>
      <c r="D115" s="14">
        <v>0</v>
      </c>
      <c r="E115" s="14">
        <v>0</v>
      </c>
      <c r="F115" s="14">
        <v>1.7900000000008731</v>
      </c>
    </row>
    <row r="116" spans="1:6" x14ac:dyDescent="0.25">
      <c r="B116" s="14" t="s">
        <v>55</v>
      </c>
      <c r="C116" s="14">
        <v>37200</v>
      </c>
      <c r="D116" s="14">
        <v>0</v>
      </c>
      <c r="E116" s="14">
        <v>0</v>
      </c>
      <c r="F116" s="14">
        <v>37200</v>
      </c>
    </row>
    <row r="117" spans="1:6" x14ac:dyDescent="0.25">
      <c r="B117" s="14" t="s">
        <v>57</v>
      </c>
      <c r="C117" s="14">
        <v>14977.34</v>
      </c>
      <c r="D117" s="14">
        <v>0</v>
      </c>
      <c r="E117" s="14">
        <v>0</v>
      </c>
      <c r="F117" s="14">
        <v>14977.34</v>
      </c>
    </row>
    <row r="118" spans="1:6" x14ac:dyDescent="0.25">
      <c r="B118" s="14" t="s">
        <v>59</v>
      </c>
      <c r="C118" s="14">
        <v>24800</v>
      </c>
      <c r="D118" s="14">
        <v>0</v>
      </c>
      <c r="E118" s="14">
        <v>0</v>
      </c>
      <c r="F118" s="14">
        <v>24800</v>
      </c>
    </row>
    <row r="119" spans="1:6" x14ac:dyDescent="0.25">
      <c r="B119" s="14" t="s">
        <v>233</v>
      </c>
      <c r="C119" s="14">
        <v>145000</v>
      </c>
      <c r="D119" s="14">
        <v>0</v>
      </c>
      <c r="E119" s="14">
        <v>0</v>
      </c>
      <c r="F119" s="14">
        <v>145000</v>
      </c>
    </row>
    <row r="120" spans="1:6" x14ac:dyDescent="0.25">
      <c r="B120" s="14" t="s">
        <v>188</v>
      </c>
      <c r="C120" s="14">
        <v>393917.41999999993</v>
      </c>
      <c r="D120" s="14">
        <v>0</v>
      </c>
      <c r="E120" s="14">
        <v>0</v>
      </c>
      <c r="F120" s="14">
        <v>393917.41999999993</v>
      </c>
    </row>
    <row r="121" spans="1:6" x14ac:dyDescent="0.25">
      <c r="A121" s="14" t="s">
        <v>434</v>
      </c>
      <c r="C121" s="14">
        <v>649166.11999999988</v>
      </c>
      <c r="D121" s="14">
        <v>0</v>
      </c>
      <c r="E121" s="14">
        <v>0</v>
      </c>
      <c r="F121" s="14">
        <v>649166.11999999988</v>
      </c>
    </row>
    <row r="122" spans="1:6" x14ac:dyDescent="0.25">
      <c r="A122" s="14" t="s">
        <v>152</v>
      </c>
      <c r="B122" s="14" t="s">
        <v>228</v>
      </c>
      <c r="C122" s="14">
        <v>1224545.97</v>
      </c>
      <c r="D122" s="14">
        <v>-255221.16</v>
      </c>
      <c r="E122" s="14">
        <v>-12245.44</v>
      </c>
      <c r="F122" s="14">
        <v>957079.37</v>
      </c>
    </row>
    <row r="123" spans="1:6" x14ac:dyDescent="0.25">
      <c r="B123" s="14" t="s">
        <v>226</v>
      </c>
      <c r="C123" s="14">
        <v>1960185.04</v>
      </c>
      <c r="D123" s="14">
        <v>0</v>
      </c>
      <c r="E123" s="14">
        <v>0</v>
      </c>
      <c r="F123" s="14">
        <v>1960185.04</v>
      </c>
    </row>
    <row r="124" spans="1:6" x14ac:dyDescent="0.25">
      <c r="B124" s="14" t="s">
        <v>227</v>
      </c>
      <c r="C124" s="14">
        <v>1236750</v>
      </c>
      <c r="D124" s="14">
        <v>0</v>
      </c>
      <c r="E124" s="14">
        <v>0</v>
      </c>
      <c r="F124" s="14">
        <v>1236750</v>
      </c>
    </row>
    <row r="125" spans="1:6" x14ac:dyDescent="0.25">
      <c r="A125" s="14" t="s">
        <v>440</v>
      </c>
      <c r="C125" s="14">
        <v>4421481.01</v>
      </c>
      <c r="D125" s="14">
        <v>-255221.16</v>
      </c>
      <c r="E125" s="14">
        <v>-12245.44</v>
      </c>
      <c r="F125" s="14">
        <v>4154014.41</v>
      </c>
    </row>
    <row r="126" spans="1:6" x14ac:dyDescent="0.25">
      <c r="A126" s="14" t="s">
        <v>365</v>
      </c>
      <c r="B126" s="14" t="s">
        <v>188</v>
      </c>
      <c r="C126" s="14">
        <v>587240</v>
      </c>
      <c r="D126" s="14">
        <v>0</v>
      </c>
      <c r="E126" s="14">
        <v>0</v>
      </c>
      <c r="F126" s="14">
        <v>587240</v>
      </c>
    </row>
    <row r="127" spans="1:6" x14ac:dyDescent="0.25">
      <c r="B127" s="14" t="s">
        <v>130</v>
      </c>
      <c r="C127" s="14">
        <v>366223.67</v>
      </c>
      <c r="D127" s="14">
        <v>0</v>
      </c>
      <c r="E127" s="14">
        <v>0</v>
      </c>
      <c r="F127" s="14">
        <v>366223.67</v>
      </c>
    </row>
    <row r="128" spans="1:6" x14ac:dyDescent="0.25">
      <c r="B128" s="14" t="s">
        <v>128</v>
      </c>
      <c r="C128" s="14">
        <v>141980</v>
      </c>
      <c r="D128" s="14">
        <v>0</v>
      </c>
      <c r="E128" s="14">
        <v>0</v>
      </c>
      <c r="F128" s="14">
        <v>141980</v>
      </c>
    </row>
    <row r="129" spans="1:6" x14ac:dyDescent="0.25">
      <c r="B129" s="14" t="s">
        <v>129</v>
      </c>
      <c r="C129" s="14">
        <v>96720</v>
      </c>
      <c r="D129" s="14">
        <v>0</v>
      </c>
      <c r="E129" s="14">
        <v>0</v>
      </c>
      <c r="F129" s="14">
        <v>96720</v>
      </c>
    </row>
    <row r="130" spans="1:6" x14ac:dyDescent="0.25">
      <c r="A130" s="14" t="s">
        <v>442</v>
      </c>
      <c r="C130" s="14">
        <v>1192163.67</v>
      </c>
      <c r="D130" s="14">
        <v>0</v>
      </c>
      <c r="E130" s="14">
        <v>0</v>
      </c>
      <c r="F130" s="14">
        <v>1192163.67</v>
      </c>
    </row>
    <row r="131" spans="1:6" x14ac:dyDescent="0.25">
      <c r="A131" s="14" t="s">
        <v>239</v>
      </c>
      <c r="C131" s="14">
        <v>38820517.329999998</v>
      </c>
      <c r="D131" s="14">
        <v>-312928.78000000003</v>
      </c>
      <c r="E131" s="14">
        <v>-46268.56</v>
      </c>
      <c r="F131" s="14">
        <v>38461319.989999987</v>
      </c>
    </row>
  </sheetData>
  <pageMargins left="0.70866141732283472" right="0.70866141732283472" top="0.74803149606299213" bottom="0.74803149606299213" header="0.31496062992125984" footer="0.31496062992125984"/>
  <pageSetup paperSize="9" orientation="landscape"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4EC3D8-D955-48C8-A1A3-18C05EA8CE40}">
  <dimension ref="A3:R463"/>
  <sheetViews>
    <sheetView view="pageLayout" zoomScale="90" zoomScaleNormal="100" zoomScalePageLayoutView="90" workbookViewId="0">
      <selection activeCell="D1" sqref="D1:D1048576"/>
    </sheetView>
  </sheetViews>
  <sheetFormatPr defaultColWidth="9.140625" defaultRowHeight="15" x14ac:dyDescent="0.25"/>
  <cols>
    <col min="1" max="1" width="16.5703125" style="14" customWidth="1"/>
    <col min="2" max="2" width="54.140625" style="35" customWidth="1"/>
    <col min="3" max="3" width="17.140625" style="35" customWidth="1"/>
    <col min="4" max="4" width="17.7109375" style="35" customWidth="1"/>
    <col min="5" max="5" width="17.5703125" style="14" customWidth="1"/>
    <col min="6" max="6" width="16.85546875" style="14" customWidth="1"/>
    <col min="7" max="7" width="15.140625" style="14" customWidth="1"/>
    <col min="8" max="8" width="16.28515625" style="14" customWidth="1"/>
    <col min="9" max="9" width="16.5703125" style="14" customWidth="1"/>
    <col min="10" max="10" width="9.85546875" style="14" customWidth="1"/>
    <col min="11" max="11" width="95.28515625" style="14" bestFit="1" customWidth="1"/>
    <col min="12" max="12" width="11.5703125" style="14" bestFit="1" customWidth="1"/>
    <col min="13" max="13" width="13.28515625" style="14" bestFit="1" customWidth="1"/>
    <col min="14" max="14" width="16" style="14" bestFit="1" customWidth="1"/>
    <col min="15" max="15" width="15.7109375" style="14" bestFit="1" customWidth="1"/>
    <col min="16" max="16" width="21.140625" style="14" bestFit="1" customWidth="1"/>
    <col min="17" max="17" width="67.5703125" style="14" bestFit="1" customWidth="1"/>
    <col min="18" max="18" width="16" style="14" bestFit="1" customWidth="1"/>
    <col min="19" max="16384" width="9.140625" style="14"/>
  </cols>
  <sheetData>
    <row r="3" spans="1:18" s="34" customFormat="1" ht="60" x14ac:dyDescent="0.25">
      <c r="A3" s="48" t="s">
        <v>143</v>
      </c>
      <c r="B3" s="48" t="s">
        <v>0</v>
      </c>
      <c r="C3" s="48" t="s">
        <v>140</v>
      </c>
      <c r="D3" s="48" t="s">
        <v>142</v>
      </c>
      <c r="E3" s="34" t="s">
        <v>240</v>
      </c>
      <c r="F3" s="34" t="s">
        <v>254</v>
      </c>
      <c r="G3" s="34" t="s">
        <v>255</v>
      </c>
      <c r="H3" s="34" t="s">
        <v>256</v>
      </c>
      <c r="I3"/>
      <c r="J3" s="49"/>
      <c r="K3" s="49"/>
      <c r="L3" s="49"/>
      <c r="M3" s="49"/>
      <c r="N3" s="49"/>
      <c r="O3" s="49"/>
      <c r="P3" s="49"/>
      <c r="Q3" s="49"/>
      <c r="R3" s="49"/>
    </row>
    <row r="4" spans="1:18" s="35" customFormat="1" ht="30" x14ac:dyDescent="0.25">
      <c r="A4" s="35" t="s">
        <v>217</v>
      </c>
      <c r="B4" s="35" t="s">
        <v>190</v>
      </c>
      <c r="C4" s="35" t="s">
        <v>145</v>
      </c>
      <c r="D4" s="35" t="s">
        <v>16</v>
      </c>
      <c r="E4" s="35">
        <v>10000</v>
      </c>
      <c r="F4" s="35">
        <v>0</v>
      </c>
      <c r="G4" s="35">
        <v>0</v>
      </c>
      <c r="H4" s="35">
        <v>10000</v>
      </c>
      <c r="I4"/>
      <c r="J4" s="2"/>
      <c r="K4" s="2"/>
      <c r="L4" s="2"/>
      <c r="M4" s="2"/>
      <c r="N4" s="2"/>
      <c r="O4" s="2"/>
      <c r="P4" s="2"/>
      <c r="Q4" s="2"/>
      <c r="R4" s="2"/>
    </row>
    <row r="5" spans="1:18" s="35" customFormat="1" ht="30" x14ac:dyDescent="0.25">
      <c r="A5" s="35" t="s">
        <v>257</v>
      </c>
      <c r="E5" s="35">
        <v>10000</v>
      </c>
      <c r="F5" s="35">
        <v>0</v>
      </c>
      <c r="G5" s="35">
        <v>0</v>
      </c>
      <c r="H5" s="35">
        <v>10000</v>
      </c>
      <c r="I5"/>
      <c r="J5" s="2"/>
      <c r="K5" s="2"/>
      <c r="L5" s="2"/>
      <c r="M5" s="2"/>
      <c r="N5" s="2"/>
      <c r="O5" s="2"/>
      <c r="P5" s="2"/>
      <c r="Q5" s="2"/>
      <c r="R5" s="2"/>
    </row>
    <row r="6" spans="1:18" s="35" customFormat="1" ht="45" x14ac:dyDescent="0.25">
      <c r="A6" s="35" t="s">
        <v>218</v>
      </c>
      <c r="B6" s="35" t="s">
        <v>349</v>
      </c>
      <c r="C6" s="35" t="s">
        <v>145</v>
      </c>
      <c r="D6" s="35" t="s">
        <v>16</v>
      </c>
      <c r="E6" s="35">
        <v>34300</v>
      </c>
      <c r="F6" s="35">
        <v>0</v>
      </c>
      <c r="G6" s="35">
        <v>0</v>
      </c>
      <c r="H6" s="35">
        <v>34300</v>
      </c>
      <c r="I6"/>
      <c r="J6" s="2"/>
      <c r="K6" s="2"/>
      <c r="L6" s="2"/>
      <c r="M6" s="2"/>
      <c r="N6" s="2"/>
      <c r="O6" s="2"/>
      <c r="P6" s="2"/>
      <c r="Q6" s="2"/>
      <c r="R6" s="2"/>
    </row>
    <row r="7" spans="1:18" s="35" customFormat="1" ht="30" x14ac:dyDescent="0.25">
      <c r="A7" s="35" t="s">
        <v>258</v>
      </c>
      <c r="E7" s="35">
        <v>34300</v>
      </c>
      <c r="F7" s="35">
        <v>0</v>
      </c>
      <c r="G7" s="35">
        <v>0</v>
      </c>
      <c r="H7" s="35">
        <v>34300</v>
      </c>
      <c r="I7"/>
      <c r="J7" s="2"/>
      <c r="K7" s="2"/>
      <c r="L7" s="2"/>
      <c r="M7" s="2"/>
      <c r="N7" s="2"/>
      <c r="O7" s="2"/>
      <c r="P7" s="2"/>
      <c r="Q7" s="2"/>
      <c r="R7" s="2"/>
    </row>
    <row r="8" spans="1:18" s="35" customFormat="1" ht="30" x14ac:dyDescent="0.25">
      <c r="A8" s="35" t="s">
        <v>219</v>
      </c>
      <c r="B8" s="35" t="s">
        <v>191</v>
      </c>
      <c r="C8" s="35" t="s">
        <v>145</v>
      </c>
      <c r="D8" s="35" t="s">
        <v>16</v>
      </c>
      <c r="E8" s="35">
        <v>4960</v>
      </c>
      <c r="F8" s="35">
        <v>0</v>
      </c>
      <c r="G8" s="35">
        <v>0</v>
      </c>
      <c r="H8" s="35">
        <v>4960</v>
      </c>
      <c r="I8"/>
      <c r="J8" s="2"/>
      <c r="K8" s="2"/>
      <c r="L8" s="2"/>
      <c r="M8" s="2"/>
      <c r="N8" s="2"/>
      <c r="O8" s="2"/>
      <c r="P8" s="2"/>
      <c r="Q8" s="2"/>
      <c r="R8" s="2"/>
    </row>
    <row r="9" spans="1:18" s="35" customFormat="1" ht="30" x14ac:dyDescent="0.25">
      <c r="A9" s="35" t="s">
        <v>259</v>
      </c>
      <c r="E9" s="35">
        <v>4960</v>
      </c>
      <c r="F9" s="35">
        <v>0</v>
      </c>
      <c r="G9" s="35">
        <v>0</v>
      </c>
      <c r="H9" s="35">
        <v>4960</v>
      </c>
      <c r="I9"/>
      <c r="J9" s="2"/>
      <c r="K9" s="2"/>
      <c r="L9" s="2"/>
      <c r="M9" s="2"/>
      <c r="N9" s="2"/>
      <c r="O9" s="2"/>
      <c r="P9" s="2"/>
      <c r="Q9" s="2"/>
      <c r="R9" s="2"/>
    </row>
    <row r="10" spans="1:18" s="35" customFormat="1" ht="60" x14ac:dyDescent="0.25">
      <c r="A10" s="35" t="s">
        <v>220</v>
      </c>
      <c r="B10" s="35" t="s">
        <v>192</v>
      </c>
      <c r="C10" s="35" t="s">
        <v>145</v>
      </c>
      <c r="D10" s="35" t="s">
        <v>16</v>
      </c>
      <c r="E10" s="35">
        <v>14880</v>
      </c>
      <c r="F10" s="35">
        <v>0</v>
      </c>
      <c r="G10" s="35">
        <v>0</v>
      </c>
      <c r="H10" s="35">
        <v>14880</v>
      </c>
      <c r="I10"/>
      <c r="J10" s="2"/>
      <c r="K10" s="2"/>
      <c r="L10" s="2"/>
      <c r="M10" s="2"/>
      <c r="N10" s="2"/>
      <c r="O10" s="2"/>
      <c r="P10" s="2"/>
      <c r="Q10" s="2"/>
      <c r="R10" s="2"/>
    </row>
    <row r="11" spans="1:18" s="35" customFormat="1" ht="30" x14ac:dyDescent="0.25">
      <c r="A11" s="35" t="s">
        <v>260</v>
      </c>
      <c r="E11" s="35">
        <v>14880</v>
      </c>
      <c r="F11" s="35">
        <v>0</v>
      </c>
      <c r="G11" s="35">
        <v>0</v>
      </c>
      <c r="H11" s="35">
        <v>14880</v>
      </c>
      <c r="I11"/>
      <c r="J11" s="2"/>
      <c r="K11" s="2"/>
      <c r="L11" s="2"/>
      <c r="M11" s="2"/>
      <c r="N11" s="2"/>
      <c r="O11" s="2"/>
      <c r="P11" s="2"/>
      <c r="Q11" s="2"/>
      <c r="R11" s="2"/>
    </row>
    <row r="12" spans="1:18" s="35" customFormat="1" ht="30" x14ac:dyDescent="0.25">
      <c r="A12" s="35" t="s">
        <v>221</v>
      </c>
      <c r="B12" s="35" t="s">
        <v>193</v>
      </c>
      <c r="C12" s="35" t="s">
        <v>145</v>
      </c>
      <c r="D12" s="35" t="s">
        <v>16</v>
      </c>
      <c r="E12" s="35">
        <v>37200</v>
      </c>
      <c r="F12" s="35">
        <v>0</v>
      </c>
      <c r="G12" s="35">
        <v>0</v>
      </c>
      <c r="H12" s="35">
        <v>37200</v>
      </c>
      <c r="I12"/>
      <c r="J12" s="2"/>
      <c r="K12" s="2"/>
      <c r="L12" s="2"/>
      <c r="M12" s="2"/>
      <c r="N12" s="2"/>
      <c r="O12" s="2"/>
      <c r="P12" s="2"/>
      <c r="Q12" s="2"/>
      <c r="R12" s="2"/>
    </row>
    <row r="13" spans="1:18" s="35" customFormat="1" ht="30" x14ac:dyDescent="0.25">
      <c r="A13" s="35" t="s">
        <v>261</v>
      </c>
      <c r="E13" s="35">
        <v>37200</v>
      </c>
      <c r="F13" s="35">
        <v>0</v>
      </c>
      <c r="G13" s="35">
        <v>0</v>
      </c>
      <c r="H13" s="35">
        <v>37200</v>
      </c>
      <c r="I13"/>
      <c r="J13" s="2"/>
      <c r="K13" s="2"/>
      <c r="L13" s="2"/>
      <c r="M13" s="2"/>
      <c r="N13" s="2"/>
      <c r="O13" s="2"/>
      <c r="P13" s="2"/>
      <c r="Q13" s="2"/>
      <c r="R13" s="2"/>
    </row>
    <row r="14" spans="1:18" s="35" customFormat="1" ht="30" x14ac:dyDescent="0.25">
      <c r="A14" s="35" t="s">
        <v>49</v>
      </c>
      <c r="B14" s="35" t="s">
        <v>50</v>
      </c>
      <c r="C14" s="35" t="s">
        <v>146</v>
      </c>
      <c r="D14" s="35" t="s">
        <v>16</v>
      </c>
      <c r="E14" s="35">
        <v>25895.29</v>
      </c>
      <c r="F14" s="35">
        <v>0</v>
      </c>
      <c r="G14" s="35">
        <v>0</v>
      </c>
      <c r="H14" s="35">
        <v>25895.29</v>
      </c>
      <c r="I14"/>
      <c r="J14" s="2"/>
      <c r="K14" s="2"/>
      <c r="L14" s="2"/>
      <c r="M14" s="2"/>
      <c r="N14" s="2"/>
      <c r="O14" s="2"/>
      <c r="P14" s="2"/>
      <c r="Q14" s="2"/>
      <c r="R14" s="2"/>
    </row>
    <row r="15" spans="1:18" s="35" customFormat="1" ht="30" x14ac:dyDescent="0.25">
      <c r="A15" s="35" t="s">
        <v>262</v>
      </c>
      <c r="E15" s="35">
        <v>25895.29</v>
      </c>
      <c r="F15" s="35">
        <v>0</v>
      </c>
      <c r="G15" s="35">
        <v>0</v>
      </c>
      <c r="H15" s="35">
        <v>25895.29</v>
      </c>
      <c r="I15"/>
      <c r="J15" s="2"/>
      <c r="K15" s="2"/>
      <c r="L15" s="2"/>
      <c r="M15" s="2"/>
      <c r="N15" s="2"/>
      <c r="O15" s="2"/>
      <c r="P15" s="2"/>
      <c r="Q15" s="2"/>
      <c r="R15" s="2"/>
    </row>
    <row r="16" spans="1:18" s="35" customFormat="1" ht="45" x14ac:dyDescent="0.25">
      <c r="A16" s="35" t="s">
        <v>51</v>
      </c>
      <c r="B16" s="35" t="s">
        <v>450</v>
      </c>
      <c r="C16" s="14" t="s">
        <v>146</v>
      </c>
      <c r="D16" s="35" t="s">
        <v>16</v>
      </c>
      <c r="E16" s="35">
        <v>7374.2799999999988</v>
      </c>
      <c r="F16" s="35">
        <v>0</v>
      </c>
      <c r="G16" s="35">
        <v>0</v>
      </c>
      <c r="H16" s="35">
        <v>7374.2799999999988</v>
      </c>
      <c r="I16"/>
      <c r="J16" s="2"/>
      <c r="K16" s="2"/>
      <c r="L16" s="2"/>
      <c r="M16" s="2"/>
      <c r="N16" s="2"/>
      <c r="O16" s="2"/>
      <c r="P16" s="2"/>
      <c r="Q16" s="2"/>
      <c r="R16" s="2"/>
    </row>
    <row r="17" spans="1:18" s="35" customFormat="1" x14ac:dyDescent="0.25">
      <c r="C17" s="14" t="s">
        <v>385</v>
      </c>
      <c r="D17" s="35" t="s">
        <v>16</v>
      </c>
      <c r="E17" s="35">
        <v>20000</v>
      </c>
      <c r="F17" s="35">
        <v>0</v>
      </c>
      <c r="G17" s="35">
        <v>0</v>
      </c>
      <c r="H17" s="35">
        <v>20000</v>
      </c>
      <c r="I17"/>
      <c r="J17" s="2"/>
      <c r="K17" s="2"/>
      <c r="L17" s="2"/>
      <c r="M17" s="2"/>
      <c r="N17" s="2"/>
      <c r="O17" s="2"/>
      <c r="P17" s="2"/>
      <c r="Q17" s="2"/>
      <c r="R17" s="2"/>
    </row>
    <row r="18" spans="1:18" s="35" customFormat="1" ht="30" x14ac:dyDescent="0.25">
      <c r="A18" s="35" t="s">
        <v>263</v>
      </c>
      <c r="E18" s="35">
        <v>27374.28</v>
      </c>
      <c r="F18" s="35">
        <v>0</v>
      </c>
      <c r="G18" s="35">
        <v>0</v>
      </c>
      <c r="H18" s="35">
        <v>27374.28</v>
      </c>
      <c r="I18"/>
      <c r="J18" s="2"/>
      <c r="K18" s="2"/>
      <c r="L18" s="2"/>
      <c r="M18" s="2"/>
      <c r="N18" s="2"/>
      <c r="O18" s="2"/>
      <c r="P18" s="2"/>
      <c r="Q18" s="2"/>
      <c r="R18" s="2"/>
    </row>
    <row r="19" spans="1:18" s="35" customFormat="1" ht="45" x14ac:dyDescent="0.25">
      <c r="A19" s="35" t="s">
        <v>53</v>
      </c>
      <c r="B19" s="35" t="s">
        <v>451</v>
      </c>
      <c r="C19" s="14" t="s">
        <v>146</v>
      </c>
      <c r="D19" s="35" t="s">
        <v>16</v>
      </c>
      <c r="E19" s="35">
        <v>1.7900000000008731</v>
      </c>
      <c r="F19" s="35">
        <v>0</v>
      </c>
      <c r="G19" s="35">
        <v>0</v>
      </c>
      <c r="H19" s="35">
        <v>1.7900000000008731</v>
      </c>
      <c r="I19"/>
      <c r="J19" s="2"/>
      <c r="K19" s="2"/>
      <c r="L19" s="2"/>
      <c r="M19" s="2"/>
      <c r="N19" s="2"/>
      <c r="O19" s="2"/>
      <c r="P19" s="2"/>
      <c r="Q19" s="2"/>
      <c r="R19" s="2"/>
    </row>
    <row r="20" spans="1:18" s="35" customFormat="1" x14ac:dyDescent="0.25">
      <c r="C20" s="14" t="s">
        <v>385</v>
      </c>
      <c r="D20" s="35" t="s">
        <v>16</v>
      </c>
      <c r="E20" s="35">
        <v>19421.39</v>
      </c>
      <c r="F20" s="35">
        <v>0</v>
      </c>
      <c r="G20" s="35">
        <v>0</v>
      </c>
      <c r="H20" s="35">
        <v>19421.39</v>
      </c>
      <c r="I20"/>
      <c r="J20" s="2"/>
      <c r="K20" s="2"/>
      <c r="L20" s="2"/>
      <c r="M20" s="2"/>
      <c r="N20" s="2"/>
      <c r="O20" s="2"/>
      <c r="P20" s="2"/>
      <c r="Q20" s="2"/>
      <c r="R20" s="2"/>
    </row>
    <row r="21" spans="1:18" s="35" customFormat="1" ht="30" x14ac:dyDescent="0.25">
      <c r="A21" s="35" t="s">
        <v>264</v>
      </c>
      <c r="E21" s="35">
        <v>19423.18</v>
      </c>
      <c r="F21" s="35">
        <v>0</v>
      </c>
      <c r="G21" s="35">
        <v>0</v>
      </c>
      <c r="H21" s="35">
        <v>19423.18</v>
      </c>
      <c r="I21"/>
      <c r="J21" s="2"/>
      <c r="K21" s="2"/>
      <c r="L21" s="2"/>
      <c r="M21" s="2"/>
      <c r="N21" s="2"/>
      <c r="O21" s="2"/>
      <c r="P21" s="2"/>
      <c r="Q21" s="2"/>
      <c r="R21" s="2"/>
    </row>
    <row r="22" spans="1:18" s="35" customFormat="1" ht="30" x14ac:dyDescent="0.25">
      <c r="A22" s="35" t="s">
        <v>55</v>
      </c>
      <c r="B22" s="35" t="s">
        <v>56</v>
      </c>
      <c r="C22" s="35" t="s">
        <v>146</v>
      </c>
      <c r="D22" s="35" t="s">
        <v>16</v>
      </c>
      <c r="E22" s="35">
        <v>37200</v>
      </c>
      <c r="F22" s="35">
        <v>0</v>
      </c>
      <c r="G22" s="35">
        <v>0</v>
      </c>
      <c r="H22" s="35">
        <v>37200</v>
      </c>
      <c r="I22"/>
      <c r="J22" s="2"/>
      <c r="K22" s="2"/>
      <c r="L22" s="2"/>
      <c r="M22" s="2"/>
      <c r="N22" s="2"/>
      <c r="O22" s="2"/>
      <c r="P22" s="2"/>
      <c r="Q22" s="2"/>
      <c r="R22" s="2"/>
    </row>
    <row r="23" spans="1:18" s="35" customFormat="1" ht="30" x14ac:dyDescent="0.25">
      <c r="A23" s="35" t="s">
        <v>265</v>
      </c>
      <c r="E23" s="35">
        <v>37200</v>
      </c>
      <c r="F23" s="35">
        <v>0</v>
      </c>
      <c r="G23" s="35">
        <v>0</v>
      </c>
      <c r="H23" s="35">
        <v>37200</v>
      </c>
      <c r="I23"/>
      <c r="J23" s="2"/>
      <c r="K23" s="2"/>
      <c r="L23" s="2"/>
      <c r="M23" s="2"/>
      <c r="N23" s="2"/>
      <c r="O23" s="2"/>
      <c r="P23" s="2"/>
      <c r="Q23" s="2"/>
      <c r="R23" s="2"/>
    </row>
    <row r="24" spans="1:18" s="35" customFormat="1" ht="45" x14ac:dyDescent="0.25">
      <c r="A24" s="35" t="s">
        <v>57</v>
      </c>
      <c r="B24" s="35" t="s">
        <v>452</v>
      </c>
      <c r="C24" s="14" t="s">
        <v>146</v>
      </c>
      <c r="D24" s="35" t="s">
        <v>16</v>
      </c>
      <c r="E24" s="35">
        <v>14977.34</v>
      </c>
      <c r="F24" s="35">
        <v>0</v>
      </c>
      <c r="G24" s="35">
        <v>0</v>
      </c>
      <c r="H24" s="35">
        <v>14977.34</v>
      </c>
      <c r="I24"/>
      <c r="J24" s="2"/>
      <c r="K24" s="2"/>
      <c r="L24" s="2"/>
      <c r="M24" s="2"/>
      <c r="N24" s="2"/>
      <c r="O24" s="2"/>
      <c r="P24" s="2"/>
      <c r="Q24" s="2"/>
      <c r="R24" s="2"/>
    </row>
    <row r="25" spans="1:18" s="35" customFormat="1" x14ac:dyDescent="0.25">
      <c r="C25" s="14" t="s">
        <v>385</v>
      </c>
      <c r="D25" s="35" t="s">
        <v>16</v>
      </c>
      <c r="E25" s="35">
        <v>20929.060000000001</v>
      </c>
      <c r="F25" s="35">
        <v>0</v>
      </c>
      <c r="G25" s="35">
        <v>0</v>
      </c>
      <c r="H25" s="35">
        <v>20929.060000000001</v>
      </c>
      <c r="I25"/>
      <c r="J25" s="2"/>
      <c r="K25" s="2"/>
      <c r="L25" s="2"/>
      <c r="M25" s="2"/>
      <c r="N25" s="2"/>
      <c r="O25" s="2"/>
      <c r="P25" s="2"/>
      <c r="Q25" s="2"/>
      <c r="R25" s="2"/>
    </row>
    <row r="26" spans="1:18" s="35" customFormat="1" ht="30" x14ac:dyDescent="0.25">
      <c r="A26" s="35" t="s">
        <v>266</v>
      </c>
      <c r="E26" s="35">
        <v>35906.400000000001</v>
      </c>
      <c r="F26" s="35">
        <v>0</v>
      </c>
      <c r="G26" s="35">
        <v>0</v>
      </c>
      <c r="H26" s="35">
        <v>35906.400000000001</v>
      </c>
      <c r="I26"/>
      <c r="J26" s="2"/>
      <c r="K26" s="2"/>
      <c r="L26" s="2"/>
      <c r="M26" s="2"/>
      <c r="N26" s="2"/>
      <c r="O26" s="2"/>
      <c r="P26" s="2"/>
      <c r="Q26" s="2"/>
      <c r="R26" s="2"/>
    </row>
    <row r="27" spans="1:18" s="35" customFormat="1" ht="30" x14ac:dyDescent="0.25">
      <c r="A27" s="35" t="s">
        <v>59</v>
      </c>
      <c r="B27" s="35" t="s">
        <v>60</v>
      </c>
      <c r="C27" s="35" t="s">
        <v>146</v>
      </c>
      <c r="D27" s="35" t="s">
        <v>16</v>
      </c>
      <c r="E27" s="35">
        <v>24800</v>
      </c>
      <c r="F27" s="35">
        <v>0</v>
      </c>
      <c r="G27" s="35">
        <v>0</v>
      </c>
      <c r="H27" s="35">
        <v>24800</v>
      </c>
      <c r="I27"/>
      <c r="J27" s="2"/>
      <c r="K27" s="2"/>
      <c r="L27" s="2"/>
      <c r="M27" s="2"/>
      <c r="N27" s="2"/>
      <c r="O27" s="2"/>
      <c r="P27" s="2"/>
      <c r="Q27" s="2"/>
      <c r="R27" s="2"/>
    </row>
    <row r="28" spans="1:18" s="35" customFormat="1" ht="30" x14ac:dyDescent="0.25">
      <c r="A28" s="35" t="s">
        <v>267</v>
      </c>
      <c r="E28" s="35">
        <v>24800</v>
      </c>
      <c r="F28" s="35">
        <v>0</v>
      </c>
      <c r="G28" s="35">
        <v>0</v>
      </c>
      <c r="H28" s="35">
        <v>24800</v>
      </c>
      <c r="I28"/>
      <c r="J28" s="2"/>
      <c r="K28" s="2"/>
      <c r="L28" s="2"/>
      <c r="M28" s="2"/>
      <c r="N28" s="2"/>
      <c r="O28" s="2"/>
      <c r="P28" s="2"/>
      <c r="Q28" s="2"/>
      <c r="R28" s="2"/>
    </row>
    <row r="29" spans="1:18" s="35" customFormat="1" ht="45" x14ac:dyDescent="0.25">
      <c r="A29" s="35" t="s">
        <v>233</v>
      </c>
      <c r="B29" s="35" t="s">
        <v>234</v>
      </c>
      <c r="C29" s="35" t="s">
        <v>146</v>
      </c>
      <c r="D29" s="35" t="s">
        <v>48</v>
      </c>
      <c r="E29" s="35">
        <v>145000</v>
      </c>
      <c r="F29" s="35">
        <v>0</v>
      </c>
      <c r="G29" s="35">
        <v>0</v>
      </c>
      <c r="H29" s="35">
        <v>145000</v>
      </c>
      <c r="I29"/>
      <c r="J29" s="2"/>
      <c r="K29" s="2"/>
      <c r="L29" s="2"/>
      <c r="M29" s="2"/>
      <c r="N29" s="2"/>
      <c r="O29" s="2"/>
      <c r="P29" s="2"/>
      <c r="Q29" s="2"/>
      <c r="R29" s="2"/>
    </row>
    <row r="30" spans="1:18" s="35" customFormat="1" ht="30" x14ac:dyDescent="0.25">
      <c r="A30" s="35" t="s">
        <v>268</v>
      </c>
      <c r="E30" s="35">
        <v>145000</v>
      </c>
      <c r="F30" s="35">
        <v>0</v>
      </c>
      <c r="G30" s="35">
        <v>0</v>
      </c>
      <c r="H30" s="35">
        <v>145000</v>
      </c>
      <c r="I30"/>
      <c r="J30" s="2"/>
      <c r="K30" s="2"/>
      <c r="L30" s="2"/>
      <c r="M30" s="2"/>
      <c r="N30" s="2"/>
      <c r="O30" s="2"/>
      <c r="P30" s="2"/>
      <c r="Q30" s="2"/>
      <c r="R30" s="2"/>
    </row>
    <row r="31" spans="1:18" s="35" customFormat="1" ht="45" x14ac:dyDescent="0.25">
      <c r="A31" s="35" t="s">
        <v>230</v>
      </c>
      <c r="B31" s="35" t="s">
        <v>346</v>
      </c>
      <c r="C31" s="14" t="s">
        <v>153</v>
      </c>
      <c r="D31" s="35" t="s">
        <v>16</v>
      </c>
      <c r="E31" s="35">
        <v>821263.16</v>
      </c>
      <c r="F31" s="35">
        <v>-57707.62</v>
      </c>
      <c r="G31" s="35">
        <v>-34023.120000000003</v>
      </c>
      <c r="H31" s="35">
        <v>729532.42</v>
      </c>
      <c r="I31"/>
      <c r="J31" s="2"/>
      <c r="K31" s="2"/>
      <c r="L31" s="2"/>
      <c r="M31" s="2"/>
      <c r="N31" s="2"/>
      <c r="O31" s="2"/>
      <c r="P31" s="2"/>
      <c r="Q31" s="2"/>
      <c r="R31" s="2"/>
    </row>
    <row r="32" spans="1:18" s="35" customFormat="1" ht="30" x14ac:dyDescent="0.25">
      <c r="A32" s="35" t="s">
        <v>269</v>
      </c>
      <c r="E32" s="35">
        <v>821263.16</v>
      </c>
      <c r="F32" s="35">
        <v>-57707.62</v>
      </c>
      <c r="G32" s="35">
        <v>-34023.120000000003</v>
      </c>
      <c r="H32" s="35">
        <v>729532.42</v>
      </c>
      <c r="I32"/>
      <c r="J32" s="2"/>
      <c r="K32" s="2"/>
      <c r="L32" s="2"/>
      <c r="M32" s="2"/>
      <c r="N32" s="2"/>
      <c r="O32" s="2"/>
      <c r="P32" s="2"/>
      <c r="Q32" s="2"/>
      <c r="R32" s="2"/>
    </row>
    <row r="33" spans="1:18" s="35" customFormat="1" ht="30" x14ac:dyDescent="0.25">
      <c r="A33" s="35" t="s">
        <v>222</v>
      </c>
      <c r="B33" s="35" t="s">
        <v>194</v>
      </c>
      <c r="C33" s="35" t="s">
        <v>145</v>
      </c>
      <c r="D33" s="35" t="s">
        <v>16</v>
      </c>
      <c r="E33" s="35">
        <v>14000</v>
      </c>
      <c r="F33" s="35">
        <v>0</v>
      </c>
      <c r="G33" s="35">
        <v>0</v>
      </c>
      <c r="H33" s="35">
        <v>14000</v>
      </c>
      <c r="I33"/>
      <c r="J33" s="2"/>
      <c r="K33" s="2"/>
      <c r="L33" s="2"/>
      <c r="M33" s="2"/>
      <c r="N33" s="2"/>
      <c r="O33" s="2"/>
      <c r="P33" s="2"/>
      <c r="Q33" s="2"/>
      <c r="R33" s="2"/>
    </row>
    <row r="34" spans="1:18" s="35" customFormat="1" ht="30" x14ac:dyDescent="0.25">
      <c r="A34" s="35" t="s">
        <v>270</v>
      </c>
      <c r="E34" s="35">
        <v>14000</v>
      </c>
      <c r="F34" s="35">
        <v>0</v>
      </c>
      <c r="G34" s="35">
        <v>0</v>
      </c>
      <c r="H34" s="35">
        <v>14000</v>
      </c>
      <c r="I34"/>
      <c r="J34" s="2"/>
      <c r="K34" s="2"/>
      <c r="L34" s="2"/>
      <c r="M34" s="2"/>
      <c r="N34" s="2"/>
      <c r="O34" s="2"/>
      <c r="P34" s="2"/>
      <c r="Q34" s="2"/>
      <c r="R34" s="2"/>
    </row>
    <row r="35" spans="1:18" s="35" customFormat="1" ht="30" x14ac:dyDescent="0.25">
      <c r="A35" s="35" t="s">
        <v>6</v>
      </c>
      <c r="B35" s="35" t="s">
        <v>7</v>
      </c>
      <c r="C35" s="35" t="s">
        <v>145</v>
      </c>
      <c r="D35" s="35" t="s">
        <v>9</v>
      </c>
      <c r="E35" s="35">
        <v>30000</v>
      </c>
      <c r="F35" s="35">
        <v>0</v>
      </c>
      <c r="G35" s="35">
        <v>0</v>
      </c>
      <c r="H35" s="35">
        <v>30000</v>
      </c>
      <c r="I35"/>
      <c r="J35" s="2"/>
      <c r="K35" s="2"/>
      <c r="L35" s="2"/>
      <c r="M35" s="2"/>
      <c r="N35" s="2"/>
      <c r="O35" s="2"/>
      <c r="P35" s="2"/>
      <c r="Q35" s="2"/>
      <c r="R35" s="2"/>
    </row>
    <row r="36" spans="1:18" s="35" customFormat="1" ht="30" x14ac:dyDescent="0.25">
      <c r="A36" s="35" t="s">
        <v>271</v>
      </c>
      <c r="E36" s="35">
        <v>30000</v>
      </c>
      <c r="F36" s="35">
        <v>0</v>
      </c>
      <c r="G36" s="35">
        <v>0</v>
      </c>
      <c r="H36" s="35">
        <v>30000</v>
      </c>
      <c r="I36"/>
      <c r="J36" s="2"/>
      <c r="K36" s="2"/>
      <c r="L36" s="2"/>
      <c r="M36" s="2"/>
      <c r="N36" s="2"/>
      <c r="O36" s="2"/>
      <c r="P36" s="2"/>
      <c r="Q36" s="2"/>
      <c r="R36" s="2"/>
    </row>
    <row r="37" spans="1:18" s="35" customFormat="1" ht="45" x14ac:dyDescent="0.25">
      <c r="A37" s="35" t="s">
        <v>237</v>
      </c>
      <c r="B37" s="35" t="s">
        <v>126</v>
      </c>
      <c r="C37" s="35" t="s">
        <v>153</v>
      </c>
      <c r="D37" s="35" t="s">
        <v>16</v>
      </c>
      <c r="E37" s="35">
        <v>440000</v>
      </c>
      <c r="F37" s="35">
        <v>0</v>
      </c>
      <c r="G37" s="35">
        <v>0</v>
      </c>
      <c r="H37" s="35">
        <v>440000</v>
      </c>
      <c r="I37"/>
      <c r="J37" s="2"/>
      <c r="K37" s="2"/>
      <c r="L37" s="2"/>
      <c r="M37" s="2"/>
      <c r="N37" s="2"/>
      <c r="O37" s="2"/>
      <c r="P37" s="2"/>
      <c r="Q37" s="2"/>
      <c r="R37" s="2"/>
    </row>
    <row r="38" spans="1:18" s="35" customFormat="1" ht="30" x14ac:dyDescent="0.25">
      <c r="A38" s="35" t="s">
        <v>272</v>
      </c>
      <c r="E38" s="35">
        <v>440000</v>
      </c>
      <c r="F38" s="35">
        <v>0</v>
      </c>
      <c r="G38" s="35">
        <v>0</v>
      </c>
      <c r="H38" s="35">
        <v>440000</v>
      </c>
      <c r="I38"/>
      <c r="J38" s="2"/>
      <c r="K38" s="2"/>
      <c r="L38" s="2"/>
      <c r="M38" s="2"/>
      <c r="N38" s="2"/>
      <c r="O38" s="2"/>
      <c r="P38" s="2"/>
      <c r="Q38" s="2"/>
      <c r="R38" s="2"/>
    </row>
    <row r="39" spans="1:18" s="35" customFormat="1" x14ac:dyDescent="0.25">
      <c r="A39" s="35" t="s">
        <v>232</v>
      </c>
      <c r="B39" s="35" t="s">
        <v>127</v>
      </c>
      <c r="C39" s="35" t="s">
        <v>153</v>
      </c>
      <c r="D39" s="35" t="s">
        <v>37</v>
      </c>
      <c r="E39" s="35">
        <v>24000</v>
      </c>
      <c r="F39" s="35">
        <v>0</v>
      </c>
      <c r="G39" s="35">
        <v>0</v>
      </c>
      <c r="H39" s="35">
        <v>24000</v>
      </c>
      <c r="I39"/>
      <c r="J39" s="2"/>
      <c r="K39" s="2"/>
      <c r="L39" s="2"/>
      <c r="M39" s="2"/>
      <c r="N39" s="2"/>
      <c r="O39" s="2"/>
      <c r="P39" s="2"/>
      <c r="Q39" s="2"/>
      <c r="R39" s="2"/>
    </row>
    <row r="40" spans="1:18" s="35" customFormat="1" ht="30" x14ac:dyDescent="0.25">
      <c r="A40" s="35" t="s">
        <v>273</v>
      </c>
      <c r="E40" s="35">
        <v>24000</v>
      </c>
      <c r="F40" s="35">
        <v>0</v>
      </c>
      <c r="G40" s="35">
        <v>0</v>
      </c>
      <c r="H40" s="35">
        <v>24000</v>
      </c>
      <c r="I40"/>
      <c r="J40" s="2"/>
      <c r="K40" s="2"/>
      <c r="L40" s="2"/>
      <c r="M40" s="2"/>
      <c r="N40" s="2"/>
      <c r="O40" s="2"/>
      <c r="P40" s="2"/>
      <c r="Q40" s="2"/>
      <c r="R40" s="2"/>
    </row>
    <row r="41" spans="1:18" s="35" customFormat="1" ht="30" x14ac:dyDescent="0.25">
      <c r="A41" s="35" t="s">
        <v>163</v>
      </c>
      <c r="B41" s="35" t="s">
        <v>19</v>
      </c>
      <c r="C41" s="35" t="s">
        <v>145</v>
      </c>
      <c r="D41" s="35" t="s">
        <v>16</v>
      </c>
      <c r="E41" s="35">
        <v>65850.080000000002</v>
      </c>
      <c r="F41" s="35">
        <v>0</v>
      </c>
      <c r="G41" s="35">
        <v>0</v>
      </c>
      <c r="H41" s="35">
        <v>65850.080000000002</v>
      </c>
      <c r="I41"/>
      <c r="J41" s="2"/>
      <c r="K41" s="2"/>
      <c r="L41" s="2"/>
      <c r="M41" s="2"/>
      <c r="N41" s="2"/>
      <c r="O41" s="2"/>
      <c r="P41" s="2"/>
      <c r="Q41" s="2"/>
      <c r="R41" s="2"/>
    </row>
    <row r="42" spans="1:18" s="35" customFormat="1" ht="30" x14ac:dyDescent="0.25">
      <c r="A42" s="35" t="s">
        <v>274</v>
      </c>
      <c r="E42" s="35">
        <v>65850.080000000002</v>
      </c>
      <c r="F42" s="35">
        <v>0</v>
      </c>
      <c r="G42" s="35">
        <v>0</v>
      </c>
      <c r="H42" s="35">
        <v>65850.080000000002</v>
      </c>
      <c r="I42"/>
      <c r="J42" s="2"/>
      <c r="K42" s="2"/>
      <c r="L42" s="2"/>
      <c r="M42" s="2"/>
      <c r="N42" s="2"/>
      <c r="O42" s="2"/>
      <c r="P42" s="2"/>
      <c r="Q42" s="2"/>
      <c r="R42" s="2"/>
    </row>
    <row r="43" spans="1:18" s="35" customFormat="1" ht="30" x14ac:dyDescent="0.25">
      <c r="A43" s="35" t="s">
        <v>164</v>
      </c>
      <c r="B43" s="35" t="s">
        <v>20</v>
      </c>
      <c r="C43" s="35" t="s">
        <v>145</v>
      </c>
      <c r="D43" s="35" t="s">
        <v>16</v>
      </c>
      <c r="E43" s="35">
        <v>37000</v>
      </c>
      <c r="F43" s="35">
        <v>0</v>
      </c>
      <c r="G43" s="35">
        <v>0</v>
      </c>
      <c r="H43" s="35">
        <v>37000</v>
      </c>
      <c r="I43"/>
      <c r="J43" s="2"/>
      <c r="K43" s="2"/>
      <c r="L43" s="2"/>
      <c r="M43" s="2"/>
      <c r="N43" s="2"/>
      <c r="O43" s="2"/>
      <c r="P43" s="2"/>
      <c r="Q43" s="2"/>
      <c r="R43" s="2"/>
    </row>
    <row r="44" spans="1:18" s="35" customFormat="1" ht="30" x14ac:dyDescent="0.25">
      <c r="A44" s="35" t="s">
        <v>275</v>
      </c>
      <c r="E44" s="35">
        <v>37000</v>
      </c>
      <c r="F44" s="35">
        <v>0</v>
      </c>
      <c r="G44" s="35">
        <v>0</v>
      </c>
      <c r="H44" s="35">
        <v>37000</v>
      </c>
      <c r="I44"/>
      <c r="J44" s="2"/>
      <c r="K44" s="2"/>
      <c r="L44" s="2"/>
      <c r="M44" s="2"/>
      <c r="N44" s="2"/>
      <c r="O44" s="2"/>
      <c r="P44" s="2"/>
      <c r="Q44" s="2"/>
      <c r="R44" s="2"/>
    </row>
    <row r="45" spans="1:18" s="35" customFormat="1" ht="30" x14ac:dyDescent="0.25">
      <c r="A45" s="35" t="s">
        <v>223</v>
      </c>
      <c r="B45" s="35" t="s">
        <v>195</v>
      </c>
      <c r="C45" s="35" t="s">
        <v>145</v>
      </c>
      <c r="D45" s="35" t="s">
        <v>16</v>
      </c>
      <c r="E45" s="35">
        <v>12000</v>
      </c>
      <c r="F45" s="35">
        <v>0</v>
      </c>
      <c r="G45" s="35">
        <v>0</v>
      </c>
      <c r="H45" s="35">
        <v>12000</v>
      </c>
      <c r="I45"/>
      <c r="J45" s="2"/>
      <c r="K45" s="2"/>
      <c r="L45" s="2"/>
      <c r="M45" s="2"/>
      <c r="N45" s="2"/>
      <c r="O45" s="2"/>
      <c r="P45" s="2"/>
      <c r="Q45" s="2"/>
      <c r="R45" s="2"/>
    </row>
    <row r="46" spans="1:18" s="35" customFormat="1" ht="30" x14ac:dyDescent="0.25">
      <c r="A46" s="35" t="s">
        <v>276</v>
      </c>
      <c r="E46" s="35">
        <v>12000</v>
      </c>
      <c r="F46" s="35">
        <v>0</v>
      </c>
      <c r="G46" s="35">
        <v>0</v>
      </c>
      <c r="H46" s="35">
        <v>12000</v>
      </c>
      <c r="I46"/>
      <c r="J46" s="2"/>
      <c r="K46" s="2"/>
      <c r="L46" s="2"/>
      <c r="M46" s="2"/>
      <c r="N46" s="2"/>
      <c r="O46" s="2"/>
      <c r="P46" s="2"/>
      <c r="Q46" s="2"/>
      <c r="R46" s="2"/>
    </row>
    <row r="47" spans="1:18" s="35" customFormat="1" ht="45" x14ac:dyDescent="0.25">
      <c r="A47" s="35" t="s">
        <v>224</v>
      </c>
      <c r="B47" s="35" t="s">
        <v>196</v>
      </c>
      <c r="C47" s="35" t="s">
        <v>145</v>
      </c>
      <c r="D47" s="35" t="s">
        <v>16</v>
      </c>
      <c r="E47" s="35">
        <v>2976</v>
      </c>
      <c r="F47" s="35">
        <v>0</v>
      </c>
      <c r="G47" s="35">
        <v>0</v>
      </c>
      <c r="H47" s="35">
        <v>2976</v>
      </c>
      <c r="I47"/>
      <c r="J47" s="2"/>
      <c r="K47" s="2"/>
      <c r="L47" s="2"/>
      <c r="M47" s="2"/>
      <c r="N47" s="2"/>
      <c r="O47" s="2"/>
      <c r="P47" s="2"/>
      <c r="Q47" s="2"/>
      <c r="R47" s="2"/>
    </row>
    <row r="48" spans="1:18" s="35" customFormat="1" ht="30" x14ac:dyDescent="0.25">
      <c r="A48" s="35" t="s">
        <v>277</v>
      </c>
      <c r="E48" s="35">
        <v>2976</v>
      </c>
      <c r="F48" s="35">
        <v>0</v>
      </c>
      <c r="G48" s="35">
        <v>0</v>
      </c>
      <c r="H48" s="35">
        <v>2976</v>
      </c>
      <c r="I48"/>
      <c r="J48" s="2"/>
      <c r="K48" s="2"/>
      <c r="L48" s="2"/>
      <c r="M48" s="2"/>
      <c r="N48" s="2"/>
      <c r="O48" s="2"/>
      <c r="P48" s="2"/>
      <c r="Q48" s="2"/>
      <c r="R48" s="2"/>
    </row>
    <row r="49" spans="1:18" s="35" customFormat="1" ht="45" x14ac:dyDescent="0.25">
      <c r="A49" s="35" t="s">
        <v>159</v>
      </c>
      <c r="B49" s="35" t="s">
        <v>138</v>
      </c>
      <c r="C49" s="35" t="s">
        <v>149</v>
      </c>
      <c r="D49" s="35" t="s">
        <v>112</v>
      </c>
      <c r="E49" s="35">
        <v>1351191.16</v>
      </c>
      <c r="F49" s="35">
        <v>0</v>
      </c>
      <c r="G49" s="35">
        <v>0</v>
      </c>
      <c r="H49" s="35">
        <v>1351191.16</v>
      </c>
      <c r="I49"/>
      <c r="J49" s="2"/>
      <c r="K49" s="2"/>
      <c r="L49" s="2"/>
      <c r="M49" s="2"/>
      <c r="N49" s="2"/>
      <c r="O49" s="2"/>
      <c r="P49" s="2"/>
      <c r="Q49" s="2"/>
      <c r="R49" s="2"/>
    </row>
    <row r="50" spans="1:18" s="35" customFormat="1" ht="30" x14ac:dyDescent="0.25">
      <c r="A50" s="35" t="s">
        <v>278</v>
      </c>
      <c r="E50" s="35">
        <v>1351191.16</v>
      </c>
      <c r="F50" s="35">
        <v>0</v>
      </c>
      <c r="G50" s="35">
        <v>0</v>
      </c>
      <c r="H50" s="35">
        <v>1351191.16</v>
      </c>
      <c r="I50"/>
      <c r="J50" s="2"/>
      <c r="K50" s="2"/>
      <c r="L50" s="2"/>
      <c r="M50" s="2"/>
      <c r="N50" s="2"/>
      <c r="O50" s="2"/>
      <c r="P50" s="2"/>
      <c r="Q50" s="2"/>
      <c r="R50" s="2"/>
    </row>
    <row r="51" spans="1:18" s="35" customFormat="1" ht="45" x14ac:dyDescent="0.25">
      <c r="A51" s="35" t="s">
        <v>25</v>
      </c>
      <c r="B51" s="35" t="s">
        <v>26</v>
      </c>
      <c r="C51" s="35" t="s">
        <v>145</v>
      </c>
      <c r="D51" s="35" t="s">
        <v>189</v>
      </c>
      <c r="E51" s="35">
        <v>28500</v>
      </c>
      <c r="F51" s="35">
        <v>0</v>
      </c>
      <c r="G51" s="35">
        <v>0</v>
      </c>
      <c r="H51" s="35">
        <v>28500</v>
      </c>
      <c r="I51"/>
      <c r="J51" s="2"/>
      <c r="K51" s="2"/>
      <c r="L51" s="2"/>
      <c r="M51" s="2"/>
      <c r="N51" s="2"/>
      <c r="O51" s="2"/>
      <c r="P51" s="2"/>
      <c r="Q51" s="2"/>
      <c r="R51" s="2"/>
    </row>
    <row r="52" spans="1:18" s="35" customFormat="1" ht="30" x14ac:dyDescent="0.25">
      <c r="A52" s="35" t="s">
        <v>279</v>
      </c>
      <c r="E52" s="35">
        <v>28500</v>
      </c>
      <c r="F52" s="35">
        <v>0</v>
      </c>
      <c r="G52" s="35">
        <v>0</v>
      </c>
      <c r="H52" s="35">
        <v>28500</v>
      </c>
      <c r="I52"/>
      <c r="J52" s="2"/>
      <c r="K52" s="2"/>
      <c r="L52" s="2"/>
      <c r="M52" s="2"/>
      <c r="N52" s="2"/>
      <c r="O52" s="2"/>
      <c r="P52" s="2"/>
      <c r="Q52" s="2"/>
      <c r="R52" s="2"/>
    </row>
    <row r="53" spans="1:18" s="35" customFormat="1" ht="45" x14ac:dyDescent="0.25">
      <c r="A53" s="35" t="s">
        <v>27</v>
      </c>
      <c r="B53" s="35" t="s">
        <v>28</v>
      </c>
      <c r="C53" s="35" t="s">
        <v>145</v>
      </c>
      <c r="D53" s="35" t="s">
        <v>189</v>
      </c>
      <c r="E53" s="35">
        <v>9000</v>
      </c>
      <c r="F53" s="35">
        <v>0</v>
      </c>
      <c r="G53" s="35">
        <v>0</v>
      </c>
      <c r="H53" s="35">
        <v>9000</v>
      </c>
      <c r="I53"/>
      <c r="J53" s="2"/>
      <c r="K53" s="2"/>
      <c r="L53" s="2"/>
      <c r="M53" s="2"/>
      <c r="N53" s="2"/>
      <c r="O53" s="2"/>
      <c r="P53" s="2"/>
      <c r="Q53" s="2"/>
      <c r="R53" s="2"/>
    </row>
    <row r="54" spans="1:18" s="35" customFormat="1" ht="30" x14ac:dyDescent="0.25">
      <c r="A54" s="35" t="s">
        <v>280</v>
      </c>
      <c r="E54" s="35">
        <v>9000</v>
      </c>
      <c r="F54" s="35">
        <v>0</v>
      </c>
      <c r="G54" s="35">
        <v>0</v>
      </c>
      <c r="H54" s="35">
        <v>9000</v>
      </c>
      <c r="I54"/>
      <c r="J54" s="2"/>
      <c r="K54" s="2"/>
      <c r="L54" s="2"/>
      <c r="M54" s="2"/>
      <c r="N54" s="2"/>
      <c r="O54" s="2"/>
      <c r="P54" s="2"/>
      <c r="Q54" s="2"/>
      <c r="R54" s="2"/>
    </row>
    <row r="55" spans="1:18" s="35" customFormat="1" ht="30" x14ac:dyDescent="0.25">
      <c r="A55" s="35" t="s">
        <v>29</v>
      </c>
      <c r="B55" s="35" t="s">
        <v>30</v>
      </c>
      <c r="C55" s="35" t="s">
        <v>145</v>
      </c>
      <c r="D55" s="35" t="s">
        <v>189</v>
      </c>
      <c r="E55" s="35">
        <v>7500</v>
      </c>
      <c r="F55" s="35">
        <v>0</v>
      </c>
      <c r="G55" s="35">
        <v>0</v>
      </c>
      <c r="H55" s="35">
        <v>7500</v>
      </c>
      <c r="I55"/>
      <c r="J55" s="2"/>
      <c r="K55" s="2"/>
      <c r="L55" s="2"/>
      <c r="M55" s="2"/>
      <c r="N55" s="2"/>
      <c r="O55" s="2"/>
      <c r="P55" s="2"/>
      <c r="Q55" s="2"/>
      <c r="R55" s="2"/>
    </row>
    <row r="56" spans="1:18" s="35" customFormat="1" ht="30" x14ac:dyDescent="0.25">
      <c r="A56" s="35" t="s">
        <v>281</v>
      </c>
      <c r="E56" s="35">
        <v>7500</v>
      </c>
      <c r="F56" s="35">
        <v>0</v>
      </c>
      <c r="G56" s="35">
        <v>0</v>
      </c>
      <c r="H56" s="35">
        <v>7500</v>
      </c>
      <c r="I56"/>
      <c r="J56" s="2"/>
      <c r="K56" s="2"/>
      <c r="L56" s="2"/>
      <c r="M56" s="2"/>
      <c r="N56" s="2"/>
      <c r="O56" s="2"/>
      <c r="P56" s="2"/>
      <c r="Q56" s="2"/>
      <c r="R56" s="2"/>
    </row>
    <row r="57" spans="1:18" s="35" customFormat="1" ht="60" x14ac:dyDescent="0.25">
      <c r="A57" s="35" t="s">
        <v>367</v>
      </c>
      <c r="B57" s="35" t="s">
        <v>456</v>
      </c>
      <c r="C57" s="14" t="s">
        <v>153</v>
      </c>
      <c r="D57" s="35" t="s">
        <v>37</v>
      </c>
      <c r="E57" s="35">
        <v>200000</v>
      </c>
      <c r="F57" s="35">
        <v>0</v>
      </c>
      <c r="G57" s="35">
        <v>0</v>
      </c>
      <c r="H57" s="35">
        <v>200000</v>
      </c>
      <c r="I57"/>
      <c r="J57" s="2"/>
      <c r="K57" s="2"/>
      <c r="L57" s="2"/>
      <c r="M57" s="2"/>
      <c r="N57" s="2"/>
      <c r="O57" s="2"/>
      <c r="P57" s="2"/>
      <c r="Q57" s="2"/>
      <c r="R57" s="2"/>
    </row>
    <row r="58" spans="1:18" s="35" customFormat="1" x14ac:dyDescent="0.25">
      <c r="C58" s="14" t="s">
        <v>149</v>
      </c>
      <c r="D58" s="35" t="s">
        <v>37</v>
      </c>
      <c r="E58" s="35">
        <v>355445</v>
      </c>
      <c r="F58" s="35">
        <v>0</v>
      </c>
      <c r="G58" s="35">
        <v>0</v>
      </c>
      <c r="H58" s="35">
        <v>355445</v>
      </c>
      <c r="I58"/>
      <c r="J58" s="2"/>
      <c r="K58" s="2"/>
      <c r="L58" s="2"/>
      <c r="M58" s="2"/>
      <c r="N58" s="2"/>
      <c r="O58" s="2"/>
      <c r="P58" s="2"/>
      <c r="Q58" s="2"/>
      <c r="R58" s="2"/>
    </row>
    <row r="59" spans="1:18" s="35" customFormat="1" ht="30" x14ac:dyDescent="0.25">
      <c r="A59" s="35" t="s">
        <v>388</v>
      </c>
      <c r="E59" s="35">
        <v>555445</v>
      </c>
      <c r="F59" s="35">
        <v>0</v>
      </c>
      <c r="G59" s="35">
        <v>0</v>
      </c>
      <c r="H59" s="35">
        <v>555445</v>
      </c>
      <c r="I59"/>
      <c r="J59" s="2"/>
      <c r="K59" s="2"/>
      <c r="L59" s="2"/>
      <c r="M59" s="2"/>
      <c r="N59" s="2"/>
      <c r="O59" s="2"/>
      <c r="P59" s="2"/>
      <c r="Q59" s="2"/>
      <c r="R59" s="2"/>
    </row>
    <row r="60" spans="1:18" s="35" customFormat="1" x14ac:dyDescent="0.25">
      <c r="A60" s="35" t="s">
        <v>113</v>
      </c>
      <c r="B60" s="35" t="s">
        <v>114</v>
      </c>
      <c r="C60" s="35" t="s">
        <v>153</v>
      </c>
      <c r="D60" s="35" t="s">
        <v>5</v>
      </c>
      <c r="E60" s="35">
        <v>519808</v>
      </c>
      <c r="F60" s="35">
        <v>0</v>
      </c>
      <c r="G60" s="35">
        <v>0</v>
      </c>
      <c r="H60" s="35">
        <v>519808</v>
      </c>
      <c r="I60"/>
      <c r="J60" s="2"/>
      <c r="K60" s="2"/>
      <c r="L60" s="2"/>
      <c r="M60" s="2"/>
      <c r="N60" s="2"/>
      <c r="O60" s="2"/>
      <c r="P60" s="2"/>
      <c r="Q60" s="2"/>
      <c r="R60" s="2"/>
    </row>
    <row r="61" spans="1:18" s="35" customFormat="1" ht="30" x14ac:dyDescent="0.25">
      <c r="A61" s="35" t="s">
        <v>282</v>
      </c>
      <c r="E61" s="35">
        <v>519808</v>
      </c>
      <c r="F61" s="35">
        <v>0</v>
      </c>
      <c r="G61" s="35">
        <v>0</v>
      </c>
      <c r="H61" s="35">
        <v>519808</v>
      </c>
      <c r="I61"/>
      <c r="J61" s="2"/>
      <c r="K61" s="2"/>
      <c r="L61" s="2"/>
      <c r="M61" s="2"/>
      <c r="N61" s="2"/>
      <c r="O61" s="2"/>
      <c r="P61" s="2"/>
      <c r="Q61" s="2"/>
      <c r="R61" s="2"/>
    </row>
    <row r="62" spans="1:18" s="35" customFormat="1" ht="45" x14ac:dyDescent="0.25">
      <c r="A62" s="35" t="s">
        <v>31</v>
      </c>
      <c r="B62" s="35" t="s">
        <v>32</v>
      </c>
      <c r="C62" s="35" t="s">
        <v>145</v>
      </c>
      <c r="D62" s="35" t="s">
        <v>9</v>
      </c>
      <c r="E62" s="35">
        <v>136400</v>
      </c>
      <c r="F62" s="35">
        <v>0</v>
      </c>
      <c r="G62" s="35">
        <v>0</v>
      </c>
      <c r="H62" s="35">
        <v>136400</v>
      </c>
      <c r="I62"/>
      <c r="J62" s="2"/>
      <c r="K62" s="2"/>
      <c r="L62" s="2"/>
      <c r="M62" s="2"/>
      <c r="N62" s="2"/>
      <c r="O62" s="2"/>
      <c r="P62" s="2"/>
      <c r="Q62" s="2"/>
      <c r="R62" s="2"/>
    </row>
    <row r="63" spans="1:18" s="35" customFormat="1" ht="30" x14ac:dyDescent="0.25">
      <c r="A63" s="35" t="s">
        <v>283</v>
      </c>
      <c r="E63" s="35">
        <v>136400</v>
      </c>
      <c r="F63" s="35">
        <v>0</v>
      </c>
      <c r="G63" s="35">
        <v>0</v>
      </c>
      <c r="H63" s="35">
        <v>136400</v>
      </c>
      <c r="I63"/>
      <c r="J63" s="2"/>
      <c r="K63" s="2"/>
      <c r="L63" s="2"/>
      <c r="M63" s="2"/>
      <c r="N63" s="2"/>
      <c r="O63" s="2"/>
      <c r="P63" s="2"/>
      <c r="Q63" s="2"/>
      <c r="R63" s="2"/>
    </row>
    <row r="64" spans="1:18" s="35" customFormat="1" x14ac:dyDescent="0.25">
      <c r="A64" s="14" t="s">
        <v>458</v>
      </c>
      <c r="B64" s="35" t="s">
        <v>372</v>
      </c>
      <c r="C64" s="14" t="s">
        <v>145</v>
      </c>
      <c r="D64" s="35" t="s">
        <v>16</v>
      </c>
      <c r="E64" s="35">
        <v>60000</v>
      </c>
      <c r="F64" s="35">
        <v>0</v>
      </c>
      <c r="G64" s="35">
        <v>0</v>
      </c>
      <c r="H64" s="35">
        <v>60000</v>
      </c>
      <c r="I64"/>
      <c r="J64" s="2"/>
      <c r="K64" s="2"/>
      <c r="L64" s="2"/>
      <c r="M64" s="2"/>
      <c r="N64" s="2"/>
      <c r="O64" s="2"/>
      <c r="P64" s="2"/>
      <c r="Q64" s="2"/>
      <c r="R64" s="2"/>
    </row>
    <row r="65" spans="1:18" s="35" customFormat="1" x14ac:dyDescent="0.25">
      <c r="A65" s="14" t="s">
        <v>465</v>
      </c>
      <c r="C65" s="14"/>
      <c r="E65" s="35">
        <v>60000</v>
      </c>
      <c r="F65" s="35">
        <v>0</v>
      </c>
      <c r="G65" s="35">
        <v>0</v>
      </c>
      <c r="H65" s="35">
        <v>60000</v>
      </c>
      <c r="I65"/>
      <c r="J65" s="2"/>
      <c r="K65" s="2"/>
      <c r="L65" s="2"/>
      <c r="M65" s="2"/>
      <c r="N65" s="2"/>
      <c r="O65" s="2"/>
      <c r="P65" s="2"/>
      <c r="Q65" s="2"/>
      <c r="R65" s="2"/>
    </row>
    <row r="66" spans="1:18" s="35" customFormat="1" ht="30" x14ac:dyDescent="0.25">
      <c r="A66" s="35" t="s">
        <v>33</v>
      </c>
      <c r="B66" s="35" t="s">
        <v>34</v>
      </c>
      <c r="C66" s="35" t="s">
        <v>145</v>
      </c>
      <c r="D66" s="35" t="s">
        <v>189</v>
      </c>
      <c r="E66" s="35">
        <v>9000</v>
      </c>
      <c r="F66" s="35">
        <v>0</v>
      </c>
      <c r="G66" s="35">
        <v>0</v>
      </c>
      <c r="H66" s="35">
        <v>9000</v>
      </c>
      <c r="I66"/>
      <c r="J66" s="2"/>
      <c r="K66" s="2"/>
      <c r="L66" s="2"/>
      <c r="M66" s="2"/>
      <c r="N66" s="2"/>
      <c r="O66" s="2"/>
      <c r="P66" s="2"/>
      <c r="Q66" s="2"/>
      <c r="R66" s="2"/>
    </row>
    <row r="67" spans="1:18" s="35" customFormat="1" ht="30" x14ac:dyDescent="0.25">
      <c r="A67" s="35" t="s">
        <v>284</v>
      </c>
      <c r="E67" s="35">
        <v>9000</v>
      </c>
      <c r="F67" s="35">
        <v>0</v>
      </c>
      <c r="G67" s="35">
        <v>0</v>
      </c>
      <c r="H67" s="35">
        <v>9000</v>
      </c>
      <c r="I67"/>
      <c r="J67" s="2"/>
      <c r="K67" s="2"/>
      <c r="L67" s="2"/>
      <c r="M67" s="2"/>
      <c r="N67" s="2"/>
      <c r="O67" s="2"/>
      <c r="P67" s="2"/>
      <c r="Q67" s="2"/>
      <c r="R67" s="2"/>
    </row>
    <row r="68" spans="1:18" s="35" customFormat="1" x14ac:dyDescent="0.25">
      <c r="A68" s="35" t="s">
        <v>110</v>
      </c>
      <c r="B68" s="35" t="s">
        <v>111</v>
      </c>
      <c r="C68" s="35" t="s">
        <v>153</v>
      </c>
      <c r="D68" s="35" t="s">
        <v>112</v>
      </c>
      <c r="E68" s="35">
        <v>600000</v>
      </c>
      <c r="F68" s="35">
        <v>0</v>
      </c>
      <c r="G68" s="35">
        <v>0</v>
      </c>
      <c r="H68" s="35">
        <v>600000</v>
      </c>
      <c r="I68"/>
      <c r="J68" s="2"/>
      <c r="K68" s="2"/>
      <c r="L68" s="2"/>
      <c r="M68" s="2"/>
      <c r="N68" s="2"/>
      <c r="O68" s="2"/>
      <c r="P68" s="2"/>
      <c r="Q68" s="2"/>
      <c r="R68" s="2"/>
    </row>
    <row r="69" spans="1:18" s="35" customFormat="1" ht="30" x14ac:dyDescent="0.25">
      <c r="A69" s="35" t="s">
        <v>285</v>
      </c>
      <c r="E69" s="35">
        <v>600000</v>
      </c>
      <c r="F69" s="35">
        <v>0</v>
      </c>
      <c r="G69" s="35">
        <v>0</v>
      </c>
      <c r="H69" s="35">
        <v>600000</v>
      </c>
      <c r="I69"/>
      <c r="J69" s="2"/>
      <c r="K69" s="2"/>
      <c r="L69" s="2"/>
      <c r="M69" s="2"/>
      <c r="N69" s="2"/>
      <c r="O69" s="2"/>
      <c r="P69" s="2"/>
      <c r="Q69" s="2"/>
      <c r="R69" s="2"/>
    </row>
    <row r="70" spans="1:18" s="35" customFormat="1" ht="30" x14ac:dyDescent="0.25">
      <c r="A70" s="35" t="s">
        <v>118</v>
      </c>
      <c r="B70" s="35" t="s">
        <v>172</v>
      </c>
      <c r="C70" s="35" t="s">
        <v>153</v>
      </c>
      <c r="D70" s="35" t="s">
        <v>112</v>
      </c>
      <c r="E70" s="35">
        <v>37000</v>
      </c>
      <c r="F70" s="35">
        <v>0</v>
      </c>
      <c r="G70" s="35">
        <v>0</v>
      </c>
      <c r="H70" s="35">
        <v>37000</v>
      </c>
      <c r="I70"/>
      <c r="J70" s="2"/>
      <c r="K70" s="2"/>
      <c r="L70" s="2"/>
      <c r="M70" s="2"/>
      <c r="N70" s="2"/>
      <c r="O70" s="2"/>
      <c r="P70" s="2"/>
      <c r="Q70" s="2"/>
      <c r="R70" s="2"/>
    </row>
    <row r="71" spans="1:18" s="35" customFormat="1" ht="30" x14ac:dyDescent="0.25">
      <c r="A71" s="35" t="s">
        <v>286</v>
      </c>
      <c r="E71" s="35">
        <v>37000</v>
      </c>
      <c r="F71" s="35">
        <v>0</v>
      </c>
      <c r="G71" s="35">
        <v>0</v>
      </c>
      <c r="H71" s="35">
        <v>37000</v>
      </c>
      <c r="I71"/>
      <c r="J71" s="2"/>
      <c r="K71" s="2"/>
      <c r="L71" s="2"/>
      <c r="M71" s="2"/>
      <c r="N71" s="2"/>
      <c r="O71" s="2"/>
      <c r="P71" s="2"/>
      <c r="Q71" s="2"/>
      <c r="R71" s="2"/>
    </row>
    <row r="72" spans="1:18" s="35" customFormat="1" ht="30" x14ac:dyDescent="0.25">
      <c r="A72" s="35" t="s">
        <v>119</v>
      </c>
      <c r="B72" s="35" t="s">
        <v>173</v>
      </c>
      <c r="C72" s="35" t="s">
        <v>153</v>
      </c>
      <c r="D72" s="35" t="s">
        <v>112</v>
      </c>
      <c r="E72" s="35">
        <v>37000</v>
      </c>
      <c r="F72" s="35">
        <v>0</v>
      </c>
      <c r="G72" s="35">
        <v>0</v>
      </c>
      <c r="H72" s="35">
        <v>37000</v>
      </c>
      <c r="I72"/>
      <c r="J72" s="2"/>
      <c r="K72" s="2"/>
      <c r="L72" s="2"/>
      <c r="M72" s="2"/>
      <c r="N72" s="2"/>
      <c r="O72" s="2"/>
      <c r="P72" s="2"/>
      <c r="Q72" s="2"/>
      <c r="R72" s="2"/>
    </row>
    <row r="73" spans="1:18" s="35" customFormat="1" ht="30" x14ac:dyDescent="0.25">
      <c r="A73" s="35" t="s">
        <v>287</v>
      </c>
      <c r="E73" s="35">
        <v>37000</v>
      </c>
      <c r="F73" s="35">
        <v>0</v>
      </c>
      <c r="G73" s="35">
        <v>0</v>
      </c>
      <c r="H73" s="35">
        <v>37000</v>
      </c>
      <c r="I73"/>
      <c r="J73" s="2"/>
      <c r="K73" s="2"/>
      <c r="L73" s="2"/>
      <c r="M73" s="2"/>
      <c r="N73" s="2"/>
      <c r="O73" s="2"/>
      <c r="P73" s="2"/>
      <c r="Q73" s="2"/>
      <c r="R73" s="2"/>
    </row>
    <row r="74" spans="1:18" s="35" customFormat="1" ht="30" x14ac:dyDescent="0.25">
      <c r="A74" s="35" t="s">
        <v>120</v>
      </c>
      <c r="B74" s="35" t="s">
        <v>174</v>
      </c>
      <c r="C74" s="35" t="s">
        <v>153</v>
      </c>
      <c r="D74" s="35" t="s">
        <v>112</v>
      </c>
      <c r="E74" s="35">
        <v>37000</v>
      </c>
      <c r="F74" s="35">
        <v>0</v>
      </c>
      <c r="G74" s="35">
        <v>0</v>
      </c>
      <c r="H74" s="35">
        <v>37000</v>
      </c>
      <c r="I74"/>
      <c r="J74" s="2"/>
      <c r="K74" s="2"/>
      <c r="L74" s="2"/>
      <c r="M74" s="2"/>
      <c r="N74" s="2"/>
      <c r="O74" s="2"/>
      <c r="P74" s="2"/>
      <c r="Q74" s="2"/>
      <c r="R74" s="2"/>
    </row>
    <row r="75" spans="1:18" s="35" customFormat="1" ht="30" x14ac:dyDescent="0.25">
      <c r="A75" s="35" t="s">
        <v>288</v>
      </c>
      <c r="E75" s="35">
        <v>37000</v>
      </c>
      <c r="F75" s="35">
        <v>0</v>
      </c>
      <c r="G75" s="35">
        <v>0</v>
      </c>
      <c r="H75" s="35">
        <v>37000</v>
      </c>
      <c r="I75"/>
      <c r="J75" s="2"/>
      <c r="K75" s="2"/>
      <c r="L75" s="2"/>
      <c r="M75" s="2"/>
      <c r="N75" s="2"/>
      <c r="O75" s="2"/>
      <c r="P75" s="2"/>
      <c r="Q75" s="2"/>
      <c r="R75" s="2"/>
    </row>
    <row r="76" spans="1:18" s="35" customFormat="1" ht="120" x14ac:dyDescent="0.25">
      <c r="A76" s="35" t="s">
        <v>238</v>
      </c>
      <c r="B76" s="35" t="s">
        <v>182</v>
      </c>
      <c r="C76" s="35" t="s">
        <v>150</v>
      </c>
      <c r="D76" s="35" t="s">
        <v>112</v>
      </c>
      <c r="E76" s="35">
        <v>1900000</v>
      </c>
      <c r="F76" s="35">
        <v>0</v>
      </c>
      <c r="G76" s="35">
        <v>0</v>
      </c>
      <c r="H76" s="35">
        <v>1900000</v>
      </c>
      <c r="I76"/>
      <c r="J76" s="2"/>
      <c r="K76" s="2"/>
      <c r="L76" s="2"/>
      <c r="M76" s="2"/>
      <c r="N76" s="2"/>
      <c r="O76" s="2"/>
      <c r="P76" s="2"/>
      <c r="Q76" s="2"/>
      <c r="R76" s="2"/>
    </row>
    <row r="77" spans="1:18" s="35" customFormat="1" ht="30" x14ac:dyDescent="0.25">
      <c r="A77" s="35" t="s">
        <v>289</v>
      </c>
      <c r="E77" s="35">
        <v>1900000</v>
      </c>
      <c r="F77" s="35">
        <v>0</v>
      </c>
      <c r="G77" s="35">
        <v>0</v>
      </c>
      <c r="H77" s="35">
        <v>1900000</v>
      </c>
      <c r="I77"/>
      <c r="J77" s="2"/>
      <c r="K77" s="2"/>
      <c r="L77" s="2"/>
      <c r="M77" s="2"/>
      <c r="N77" s="2"/>
      <c r="O77" s="2"/>
      <c r="P77" s="2"/>
      <c r="Q77" s="2"/>
      <c r="R77" s="2"/>
    </row>
    <row r="78" spans="1:18" s="35" customFormat="1" x14ac:dyDescent="0.25">
      <c r="A78" s="35" t="s">
        <v>235</v>
      </c>
      <c r="B78" s="35" t="s">
        <v>236</v>
      </c>
      <c r="C78" s="35" t="s">
        <v>153</v>
      </c>
      <c r="D78" s="35" t="s">
        <v>112</v>
      </c>
      <c r="E78" s="35">
        <v>34603.17</v>
      </c>
      <c r="F78" s="35">
        <v>0</v>
      </c>
      <c r="G78" s="35">
        <v>0</v>
      </c>
      <c r="H78" s="35">
        <v>34603.17</v>
      </c>
      <c r="I78"/>
      <c r="J78" s="2"/>
      <c r="K78" s="2"/>
      <c r="L78" s="2"/>
      <c r="M78" s="2"/>
      <c r="N78" s="2"/>
      <c r="O78" s="2"/>
      <c r="P78" s="2"/>
      <c r="Q78" s="2"/>
      <c r="R78" s="2"/>
    </row>
    <row r="79" spans="1:18" s="35" customFormat="1" ht="30" x14ac:dyDescent="0.25">
      <c r="A79" s="35" t="s">
        <v>290</v>
      </c>
      <c r="E79" s="35">
        <v>34603.17</v>
      </c>
      <c r="F79" s="35">
        <v>0</v>
      </c>
      <c r="G79" s="35">
        <v>0</v>
      </c>
      <c r="H79" s="35">
        <v>34603.17</v>
      </c>
      <c r="I79"/>
      <c r="J79" s="2"/>
      <c r="K79" s="2"/>
      <c r="L79" s="2"/>
      <c r="M79" s="2"/>
      <c r="N79" s="2"/>
      <c r="O79" s="2"/>
      <c r="P79" s="2"/>
      <c r="Q79" s="2"/>
      <c r="R79" s="2"/>
    </row>
    <row r="80" spans="1:18" s="35" customFormat="1" ht="45" x14ac:dyDescent="0.25">
      <c r="A80" s="35" t="s">
        <v>116</v>
      </c>
      <c r="B80" s="35" t="s">
        <v>170</v>
      </c>
      <c r="C80" s="35" t="s">
        <v>153</v>
      </c>
      <c r="D80" s="35" t="s">
        <v>112</v>
      </c>
      <c r="E80" s="35">
        <v>65100</v>
      </c>
      <c r="F80" s="35">
        <v>0</v>
      </c>
      <c r="G80" s="35">
        <v>0</v>
      </c>
      <c r="H80" s="35">
        <v>65100</v>
      </c>
      <c r="I80"/>
      <c r="J80" s="2"/>
      <c r="K80" s="2"/>
      <c r="L80" s="2"/>
      <c r="M80" s="2"/>
      <c r="N80" s="2"/>
      <c r="O80" s="2"/>
      <c r="P80" s="2"/>
      <c r="Q80" s="2"/>
      <c r="R80" s="2"/>
    </row>
    <row r="81" spans="1:18" s="35" customFormat="1" ht="30" x14ac:dyDescent="0.25">
      <c r="A81" s="35" t="s">
        <v>291</v>
      </c>
      <c r="E81" s="35">
        <v>65100</v>
      </c>
      <c r="F81" s="35">
        <v>0</v>
      </c>
      <c r="G81" s="35">
        <v>0</v>
      </c>
      <c r="H81" s="35">
        <v>65100</v>
      </c>
      <c r="I81"/>
      <c r="J81" s="2"/>
      <c r="K81" s="2"/>
      <c r="L81" s="2"/>
      <c r="M81" s="2"/>
      <c r="N81" s="2"/>
      <c r="O81" s="2"/>
      <c r="P81" s="2"/>
      <c r="Q81" s="2"/>
      <c r="R81" s="2"/>
    </row>
    <row r="82" spans="1:18" s="35" customFormat="1" ht="45" x14ac:dyDescent="0.25">
      <c r="A82" s="35" t="s">
        <v>115</v>
      </c>
      <c r="B82" s="35" t="s">
        <v>169</v>
      </c>
      <c r="C82" s="35" t="s">
        <v>153</v>
      </c>
      <c r="D82" s="35" t="s">
        <v>112</v>
      </c>
      <c r="E82" s="35">
        <v>74400</v>
      </c>
      <c r="F82" s="35">
        <v>0</v>
      </c>
      <c r="G82" s="35">
        <v>0</v>
      </c>
      <c r="H82" s="35">
        <v>74400</v>
      </c>
      <c r="I82"/>
      <c r="J82" s="2"/>
      <c r="K82" s="2"/>
      <c r="L82" s="2"/>
      <c r="M82" s="2"/>
      <c r="N82" s="2"/>
      <c r="O82" s="2"/>
      <c r="P82" s="2"/>
      <c r="Q82" s="2"/>
      <c r="R82" s="2"/>
    </row>
    <row r="83" spans="1:18" s="35" customFormat="1" ht="30" x14ac:dyDescent="0.25">
      <c r="A83" s="35" t="s">
        <v>292</v>
      </c>
      <c r="E83" s="35">
        <v>74400</v>
      </c>
      <c r="F83" s="35">
        <v>0</v>
      </c>
      <c r="G83" s="35">
        <v>0</v>
      </c>
      <c r="H83" s="35">
        <v>74400</v>
      </c>
      <c r="I83"/>
      <c r="J83" s="2"/>
      <c r="K83" s="2"/>
      <c r="L83" s="2"/>
      <c r="M83" s="2"/>
      <c r="N83" s="2"/>
      <c r="O83" s="2"/>
      <c r="P83" s="2"/>
      <c r="Q83" s="2"/>
      <c r="R83" s="2"/>
    </row>
    <row r="84" spans="1:18" s="35" customFormat="1" ht="30" x14ac:dyDescent="0.25">
      <c r="A84" s="35" t="s">
        <v>121</v>
      </c>
      <c r="B84" s="35" t="s">
        <v>175</v>
      </c>
      <c r="C84" s="35" t="s">
        <v>153</v>
      </c>
      <c r="D84" s="35" t="s">
        <v>37</v>
      </c>
      <c r="E84" s="35">
        <v>37000</v>
      </c>
      <c r="F84" s="35">
        <v>0</v>
      </c>
      <c r="G84" s="35">
        <v>0</v>
      </c>
      <c r="H84" s="35">
        <v>37000</v>
      </c>
      <c r="I84"/>
      <c r="J84" s="2"/>
      <c r="K84" s="2"/>
      <c r="L84" s="2"/>
      <c r="M84" s="2"/>
      <c r="N84" s="2"/>
      <c r="O84" s="2"/>
      <c r="P84" s="2"/>
      <c r="Q84" s="2"/>
      <c r="R84" s="2"/>
    </row>
    <row r="85" spans="1:18" s="35" customFormat="1" ht="30" x14ac:dyDescent="0.25">
      <c r="A85" s="35" t="s">
        <v>293</v>
      </c>
      <c r="E85" s="35">
        <v>37000</v>
      </c>
      <c r="F85" s="35">
        <v>0</v>
      </c>
      <c r="G85" s="35">
        <v>0</v>
      </c>
      <c r="H85" s="35">
        <v>37000</v>
      </c>
      <c r="I85"/>
      <c r="J85" s="2"/>
      <c r="K85" s="2"/>
      <c r="L85" s="2"/>
      <c r="M85" s="2"/>
      <c r="N85" s="2"/>
      <c r="O85" s="2"/>
      <c r="P85" s="2"/>
      <c r="Q85" s="2"/>
      <c r="R85" s="2"/>
    </row>
    <row r="86" spans="1:18" s="35" customFormat="1" ht="30" x14ac:dyDescent="0.25">
      <c r="A86" s="35" t="s">
        <v>122</v>
      </c>
      <c r="B86" s="35" t="s">
        <v>176</v>
      </c>
      <c r="C86" s="35" t="s">
        <v>153</v>
      </c>
      <c r="D86" s="35" t="s">
        <v>37</v>
      </c>
      <c r="E86" s="35">
        <v>37000</v>
      </c>
      <c r="F86" s="35">
        <v>0</v>
      </c>
      <c r="G86" s="35">
        <v>0</v>
      </c>
      <c r="H86" s="35">
        <v>37000</v>
      </c>
      <c r="I86"/>
      <c r="J86" s="2"/>
      <c r="K86" s="2"/>
      <c r="L86" s="2"/>
      <c r="M86" s="2"/>
      <c r="N86" s="2"/>
      <c r="O86" s="2"/>
      <c r="P86" s="2"/>
      <c r="Q86" s="2"/>
      <c r="R86" s="2"/>
    </row>
    <row r="87" spans="1:18" s="35" customFormat="1" ht="30" x14ac:dyDescent="0.25">
      <c r="A87" s="35" t="s">
        <v>294</v>
      </c>
      <c r="E87" s="35">
        <v>37000</v>
      </c>
      <c r="F87" s="35">
        <v>0</v>
      </c>
      <c r="G87" s="35">
        <v>0</v>
      </c>
      <c r="H87" s="35">
        <v>37000</v>
      </c>
      <c r="I87"/>
      <c r="J87" s="2"/>
      <c r="K87" s="2"/>
      <c r="L87" s="2"/>
      <c r="M87" s="2"/>
      <c r="N87" s="2"/>
      <c r="O87" s="2"/>
      <c r="P87" s="2"/>
      <c r="Q87" s="2"/>
      <c r="R87" s="2"/>
    </row>
    <row r="88" spans="1:18" s="35" customFormat="1" ht="30" x14ac:dyDescent="0.25">
      <c r="A88" s="35" t="s">
        <v>123</v>
      </c>
      <c r="B88" s="35" t="s">
        <v>177</v>
      </c>
      <c r="C88" s="35" t="s">
        <v>153</v>
      </c>
      <c r="D88" s="35" t="s">
        <v>37</v>
      </c>
      <c r="E88" s="35">
        <v>37000</v>
      </c>
      <c r="F88" s="35">
        <v>0</v>
      </c>
      <c r="G88" s="35">
        <v>0</v>
      </c>
      <c r="H88" s="35">
        <v>37000</v>
      </c>
      <c r="I88"/>
      <c r="J88" s="2"/>
      <c r="K88" s="2"/>
      <c r="L88" s="2"/>
      <c r="M88" s="2"/>
      <c r="N88" s="2"/>
      <c r="O88" s="2"/>
      <c r="P88" s="2"/>
      <c r="Q88" s="2"/>
      <c r="R88" s="2"/>
    </row>
    <row r="89" spans="1:18" s="35" customFormat="1" ht="30" x14ac:dyDescent="0.25">
      <c r="A89" s="35" t="s">
        <v>295</v>
      </c>
      <c r="E89" s="35">
        <v>37000</v>
      </c>
      <c r="F89" s="35">
        <v>0</v>
      </c>
      <c r="G89" s="35">
        <v>0</v>
      </c>
      <c r="H89" s="35">
        <v>37000</v>
      </c>
      <c r="I89"/>
      <c r="J89" s="2"/>
      <c r="K89" s="2"/>
      <c r="L89" s="2"/>
      <c r="M89" s="2"/>
      <c r="N89" s="2"/>
      <c r="O89" s="2"/>
      <c r="P89" s="2"/>
      <c r="Q89" s="2"/>
      <c r="R89" s="2"/>
    </row>
    <row r="90" spans="1:18" s="35" customFormat="1" ht="60" x14ac:dyDescent="0.25">
      <c r="A90" s="35" t="s">
        <v>35</v>
      </c>
      <c r="B90" s="35" t="s">
        <v>454</v>
      </c>
      <c r="C90" s="14" t="s">
        <v>153</v>
      </c>
      <c r="D90" s="35" t="s">
        <v>5</v>
      </c>
      <c r="E90" s="35">
        <v>400000</v>
      </c>
      <c r="F90" s="35">
        <v>0</v>
      </c>
      <c r="G90" s="35">
        <v>0</v>
      </c>
      <c r="H90" s="35">
        <v>400000</v>
      </c>
      <c r="I90"/>
      <c r="J90" s="2"/>
      <c r="K90" s="2"/>
      <c r="L90" s="2"/>
      <c r="M90" s="2"/>
      <c r="N90" s="2"/>
      <c r="O90" s="2"/>
      <c r="P90" s="2"/>
      <c r="Q90" s="2"/>
      <c r="R90" s="2"/>
    </row>
    <row r="91" spans="1:18" s="35" customFormat="1" x14ac:dyDescent="0.25">
      <c r="C91" s="14" t="s">
        <v>145</v>
      </c>
      <c r="D91" s="35" t="s">
        <v>5</v>
      </c>
      <c r="E91" s="35">
        <v>1902692.5999999996</v>
      </c>
      <c r="F91" s="35">
        <v>0</v>
      </c>
      <c r="G91" s="35">
        <v>0</v>
      </c>
      <c r="H91" s="35">
        <v>1902692.5999999996</v>
      </c>
      <c r="I91"/>
      <c r="J91" s="2"/>
      <c r="K91" s="2"/>
      <c r="L91" s="2"/>
      <c r="M91" s="2"/>
      <c r="N91" s="2"/>
      <c r="O91" s="2"/>
      <c r="P91" s="2"/>
      <c r="Q91" s="2"/>
      <c r="R91" s="2"/>
    </row>
    <row r="92" spans="1:18" s="35" customFormat="1" ht="30" x14ac:dyDescent="0.25">
      <c r="A92" s="35" t="s">
        <v>296</v>
      </c>
      <c r="E92" s="35">
        <v>2302692.5999999996</v>
      </c>
      <c r="F92" s="35">
        <v>0</v>
      </c>
      <c r="G92" s="35">
        <v>0</v>
      </c>
      <c r="H92" s="35">
        <v>2302692.5999999996</v>
      </c>
      <c r="I92"/>
      <c r="J92" s="2"/>
      <c r="K92" s="2"/>
      <c r="L92" s="2"/>
      <c r="M92" s="2"/>
      <c r="N92" s="2"/>
      <c r="O92" s="2"/>
      <c r="P92" s="2"/>
      <c r="Q92" s="2"/>
      <c r="R92" s="2"/>
    </row>
    <row r="93" spans="1:18" s="35" customFormat="1" ht="30" x14ac:dyDescent="0.25">
      <c r="A93" s="35" t="s">
        <v>184</v>
      </c>
      <c r="B93" s="35" t="s">
        <v>183</v>
      </c>
      <c r="C93" s="35" t="s">
        <v>145</v>
      </c>
      <c r="D93" s="35" t="s">
        <v>5</v>
      </c>
      <c r="E93" s="35">
        <v>250000</v>
      </c>
      <c r="F93" s="35">
        <v>0</v>
      </c>
      <c r="G93" s="35">
        <v>0</v>
      </c>
      <c r="H93" s="35">
        <v>250000</v>
      </c>
      <c r="I93"/>
      <c r="J93" s="2"/>
      <c r="K93" s="2"/>
      <c r="L93" s="2"/>
      <c r="M93" s="2"/>
      <c r="N93" s="2"/>
      <c r="O93" s="2"/>
      <c r="P93" s="2"/>
      <c r="Q93" s="2"/>
      <c r="R93" s="2"/>
    </row>
    <row r="94" spans="1:18" s="35" customFormat="1" ht="30" x14ac:dyDescent="0.25">
      <c r="A94" s="35" t="s">
        <v>297</v>
      </c>
      <c r="E94" s="35">
        <v>250000</v>
      </c>
      <c r="F94" s="35">
        <v>0</v>
      </c>
      <c r="G94" s="35">
        <v>0</v>
      </c>
      <c r="H94" s="35">
        <v>250000</v>
      </c>
      <c r="I94"/>
      <c r="J94" s="2"/>
      <c r="K94" s="2"/>
      <c r="L94" s="2"/>
      <c r="M94" s="2"/>
      <c r="N94" s="2"/>
      <c r="O94" s="2"/>
      <c r="P94" s="2"/>
      <c r="Q94" s="2"/>
      <c r="R94" s="2"/>
    </row>
    <row r="95" spans="1:18" s="35" customFormat="1" ht="45" x14ac:dyDescent="0.25">
      <c r="A95" s="35" t="s">
        <v>157</v>
      </c>
      <c r="B95" s="35" t="s">
        <v>453</v>
      </c>
      <c r="C95" s="14" t="s">
        <v>153</v>
      </c>
      <c r="D95" s="35" t="s">
        <v>5</v>
      </c>
      <c r="E95" s="35">
        <v>1500000</v>
      </c>
      <c r="F95" s="35">
        <v>0</v>
      </c>
      <c r="G95" s="35">
        <v>0</v>
      </c>
      <c r="H95" s="35">
        <v>1500000</v>
      </c>
      <c r="I95"/>
      <c r="J95" s="2"/>
      <c r="K95" s="2"/>
      <c r="L95" s="2"/>
      <c r="M95" s="2"/>
      <c r="N95" s="2"/>
      <c r="O95" s="2"/>
      <c r="P95" s="2"/>
      <c r="Q95" s="2"/>
      <c r="R95" s="2"/>
    </row>
    <row r="96" spans="1:18" s="35" customFormat="1" x14ac:dyDescent="0.25">
      <c r="C96" s="14" t="s">
        <v>145</v>
      </c>
      <c r="D96" s="35" t="s">
        <v>5</v>
      </c>
      <c r="E96" s="35">
        <v>417251.82</v>
      </c>
      <c r="F96" s="35">
        <v>0</v>
      </c>
      <c r="G96" s="35">
        <v>-138776.32999999999</v>
      </c>
      <c r="H96" s="35">
        <v>278475.49</v>
      </c>
      <c r="I96"/>
      <c r="J96" s="2"/>
      <c r="K96" s="2"/>
      <c r="L96" s="2"/>
      <c r="M96" s="2"/>
      <c r="N96" s="2"/>
      <c r="O96" s="2"/>
      <c r="P96" s="2"/>
      <c r="Q96" s="2"/>
      <c r="R96" s="2"/>
    </row>
    <row r="97" spans="1:18" s="35" customFormat="1" x14ac:dyDescent="0.25">
      <c r="C97" s="14" t="s">
        <v>244</v>
      </c>
      <c r="D97" s="35" t="s">
        <v>5</v>
      </c>
      <c r="E97" s="35">
        <v>636420</v>
      </c>
      <c r="F97" s="35">
        <v>0</v>
      </c>
      <c r="G97" s="35">
        <v>0</v>
      </c>
      <c r="H97" s="35">
        <v>636420</v>
      </c>
      <c r="I97"/>
      <c r="J97" s="2"/>
      <c r="K97" s="2"/>
      <c r="L97" s="2"/>
      <c r="M97" s="2"/>
      <c r="N97" s="2"/>
      <c r="O97" s="2"/>
      <c r="P97" s="2"/>
      <c r="Q97" s="2"/>
      <c r="R97" s="2"/>
    </row>
    <row r="98" spans="1:18" s="35" customFormat="1" ht="30" x14ac:dyDescent="0.25">
      <c r="A98" s="35" t="s">
        <v>298</v>
      </c>
      <c r="E98" s="35">
        <v>2553671.8200000003</v>
      </c>
      <c r="F98" s="35">
        <v>0</v>
      </c>
      <c r="G98" s="35">
        <v>-138776.32999999999</v>
      </c>
      <c r="H98" s="35">
        <v>2414895.4900000002</v>
      </c>
      <c r="I98"/>
      <c r="J98" s="2"/>
      <c r="K98" s="2"/>
      <c r="L98" s="2"/>
      <c r="M98" s="2"/>
      <c r="N98" s="2"/>
      <c r="O98" s="2"/>
      <c r="P98" s="2"/>
      <c r="Q98" s="2"/>
      <c r="R98" s="2"/>
    </row>
    <row r="99" spans="1:18" s="35" customFormat="1" ht="30" x14ac:dyDescent="0.25">
      <c r="A99" s="14" t="s">
        <v>459</v>
      </c>
      <c r="B99" s="35" t="s">
        <v>432</v>
      </c>
      <c r="C99" s="14" t="s">
        <v>145</v>
      </c>
      <c r="D99" s="35" t="s">
        <v>93</v>
      </c>
      <c r="E99" s="35">
        <v>37200</v>
      </c>
      <c r="F99" s="35">
        <v>0</v>
      </c>
      <c r="G99" s="35">
        <v>0</v>
      </c>
      <c r="H99" s="35">
        <v>37200</v>
      </c>
      <c r="I99"/>
      <c r="J99" s="2"/>
      <c r="K99" s="2"/>
      <c r="L99" s="2"/>
      <c r="M99" s="2"/>
      <c r="N99" s="2"/>
      <c r="O99" s="2"/>
      <c r="P99" s="2"/>
      <c r="Q99" s="2"/>
      <c r="R99" s="2"/>
    </row>
    <row r="100" spans="1:18" s="35" customFormat="1" x14ac:dyDescent="0.25">
      <c r="A100" s="14" t="s">
        <v>466</v>
      </c>
      <c r="C100" s="14"/>
      <c r="E100" s="35">
        <v>37200</v>
      </c>
      <c r="F100" s="35">
        <v>0</v>
      </c>
      <c r="G100" s="35">
        <v>0</v>
      </c>
      <c r="H100" s="35">
        <v>37200</v>
      </c>
      <c r="I100"/>
      <c r="J100" s="2"/>
      <c r="K100" s="2"/>
      <c r="L100" s="2"/>
      <c r="M100" s="2"/>
      <c r="N100" s="2"/>
      <c r="O100" s="2"/>
      <c r="P100" s="2"/>
      <c r="Q100" s="2"/>
      <c r="R100" s="2"/>
    </row>
    <row r="101" spans="1:18" s="35" customFormat="1" x14ac:dyDescent="0.25">
      <c r="A101" s="14" t="s">
        <v>462</v>
      </c>
      <c r="B101" s="35" t="s">
        <v>386</v>
      </c>
      <c r="C101" s="14" t="s">
        <v>153</v>
      </c>
      <c r="D101" s="35" t="s">
        <v>5</v>
      </c>
      <c r="E101" s="35">
        <v>300000</v>
      </c>
      <c r="F101" s="35">
        <v>0</v>
      </c>
      <c r="G101" s="35">
        <v>0</v>
      </c>
      <c r="H101" s="35">
        <v>300000</v>
      </c>
      <c r="I101"/>
      <c r="J101" s="2"/>
      <c r="K101" s="2"/>
      <c r="L101" s="2"/>
      <c r="M101" s="2"/>
      <c r="N101" s="2"/>
      <c r="O101" s="2"/>
      <c r="P101" s="2"/>
      <c r="Q101" s="2"/>
      <c r="R101" s="2"/>
    </row>
    <row r="102" spans="1:18" s="35" customFormat="1" x14ac:dyDescent="0.25">
      <c r="A102" s="14" t="s">
        <v>469</v>
      </c>
      <c r="C102" s="14"/>
      <c r="E102" s="35">
        <v>300000</v>
      </c>
      <c r="F102" s="35">
        <v>0</v>
      </c>
      <c r="G102" s="35">
        <v>0</v>
      </c>
      <c r="H102" s="35">
        <v>300000</v>
      </c>
      <c r="I102"/>
      <c r="J102" s="2"/>
      <c r="K102" s="2"/>
      <c r="L102" s="2"/>
      <c r="M102" s="2"/>
      <c r="N102" s="2"/>
      <c r="O102" s="2"/>
      <c r="P102" s="2"/>
      <c r="Q102" s="2"/>
      <c r="R102" s="2"/>
    </row>
    <row r="103" spans="1:18" s="35" customFormat="1" ht="30" x14ac:dyDescent="0.25">
      <c r="A103" s="35" t="s">
        <v>38</v>
      </c>
      <c r="B103" s="35" t="s">
        <v>39</v>
      </c>
      <c r="C103" s="35" t="s">
        <v>145</v>
      </c>
      <c r="D103" s="35" t="s">
        <v>189</v>
      </c>
      <c r="E103" s="35">
        <v>6720</v>
      </c>
      <c r="F103" s="35">
        <v>0</v>
      </c>
      <c r="G103" s="35">
        <v>0</v>
      </c>
      <c r="H103" s="35">
        <v>6720</v>
      </c>
      <c r="I103"/>
      <c r="J103" s="2"/>
      <c r="K103" s="2"/>
      <c r="L103" s="2"/>
      <c r="M103" s="2"/>
      <c r="N103" s="2"/>
      <c r="O103" s="2"/>
      <c r="P103" s="2"/>
      <c r="Q103" s="2"/>
      <c r="R103" s="2"/>
    </row>
    <row r="104" spans="1:18" s="35" customFormat="1" ht="30" x14ac:dyDescent="0.25">
      <c r="A104" s="35" t="s">
        <v>299</v>
      </c>
      <c r="E104" s="35">
        <v>6720</v>
      </c>
      <c r="F104" s="35">
        <v>0</v>
      </c>
      <c r="G104" s="35">
        <v>0</v>
      </c>
      <c r="H104" s="35">
        <v>6720</v>
      </c>
      <c r="I104"/>
      <c r="J104" s="2"/>
      <c r="K104" s="2"/>
      <c r="L104" s="2"/>
      <c r="M104" s="2"/>
      <c r="N104" s="2"/>
      <c r="O104" s="2"/>
      <c r="P104" s="2"/>
      <c r="Q104" s="2"/>
      <c r="R104" s="2"/>
    </row>
    <row r="105" spans="1:18" s="35" customFormat="1" ht="30" x14ac:dyDescent="0.25">
      <c r="A105" s="35" t="s">
        <v>117</v>
      </c>
      <c r="B105" s="35" t="s">
        <v>171</v>
      </c>
      <c r="C105" s="35" t="s">
        <v>153</v>
      </c>
      <c r="D105" s="35" t="s">
        <v>112</v>
      </c>
      <c r="E105" s="35">
        <v>500000</v>
      </c>
      <c r="F105" s="35">
        <v>0</v>
      </c>
      <c r="G105" s="35">
        <v>0</v>
      </c>
      <c r="H105" s="35">
        <v>500000</v>
      </c>
      <c r="I105"/>
      <c r="J105" s="2"/>
      <c r="K105" s="2"/>
      <c r="L105" s="2"/>
      <c r="M105" s="2"/>
      <c r="N105" s="2"/>
      <c r="O105" s="2"/>
      <c r="P105" s="2"/>
      <c r="Q105" s="2"/>
      <c r="R105" s="2"/>
    </row>
    <row r="106" spans="1:18" s="35" customFormat="1" ht="30" x14ac:dyDescent="0.25">
      <c r="A106" s="35" t="s">
        <v>300</v>
      </c>
      <c r="E106" s="35">
        <v>500000</v>
      </c>
      <c r="F106" s="35">
        <v>0</v>
      </c>
      <c r="G106" s="35">
        <v>0</v>
      </c>
      <c r="H106" s="35">
        <v>500000</v>
      </c>
      <c r="I106"/>
      <c r="J106" s="2"/>
      <c r="K106" s="2"/>
      <c r="L106" s="2"/>
      <c r="M106" s="2"/>
      <c r="N106" s="2"/>
      <c r="O106" s="2"/>
      <c r="P106" s="2"/>
      <c r="Q106" s="2"/>
      <c r="R106" s="2"/>
    </row>
    <row r="107" spans="1:18" s="35" customFormat="1" x14ac:dyDescent="0.25">
      <c r="A107" s="35" t="s">
        <v>106</v>
      </c>
      <c r="B107" s="35" t="s">
        <v>107</v>
      </c>
      <c r="C107" s="35" t="s">
        <v>153</v>
      </c>
      <c r="D107" s="35" t="s">
        <v>12</v>
      </c>
      <c r="E107" s="35">
        <v>37200</v>
      </c>
      <c r="F107" s="35">
        <v>0</v>
      </c>
      <c r="G107" s="35">
        <v>0</v>
      </c>
      <c r="H107" s="35">
        <v>37200</v>
      </c>
      <c r="I107"/>
      <c r="J107" s="2"/>
      <c r="K107" s="2"/>
      <c r="L107" s="2"/>
      <c r="M107" s="2"/>
      <c r="N107" s="2"/>
      <c r="O107" s="2"/>
      <c r="P107" s="2"/>
      <c r="Q107" s="2"/>
      <c r="R107" s="2"/>
    </row>
    <row r="108" spans="1:18" s="35" customFormat="1" ht="30" x14ac:dyDescent="0.25">
      <c r="A108" s="35" t="s">
        <v>301</v>
      </c>
      <c r="E108" s="35">
        <v>37200</v>
      </c>
      <c r="F108" s="35">
        <v>0</v>
      </c>
      <c r="G108" s="35">
        <v>0</v>
      </c>
      <c r="H108" s="35">
        <v>37200</v>
      </c>
      <c r="I108"/>
      <c r="J108" s="2"/>
      <c r="K108" s="2"/>
      <c r="L108" s="2"/>
      <c r="M108" s="2"/>
      <c r="N108" s="2"/>
      <c r="O108" s="2"/>
      <c r="P108" s="2"/>
      <c r="Q108" s="2"/>
      <c r="R108" s="2"/>
    </row>
    <row r="109" spans="1:18" s="35" customFormat="1" ht="30" x14ac:dyDescent="0.25">
      <c r="A109" s="35" t="s">
        <v>108</v>
      </c>
      <c r="B109" s="35" t="s">
        <v>109</v>
      </c>
      <c r="C109" s="35" t="s">
        <v>153</v>
      </c>
      <c r="D109" s="35" t="s">
        <v>12</v>
      </c>
      <c r="E109" s="35">
        <v>30000</v>
      </c>
      <c r="F109" s="35">
        <v>0</v>
      </c>
      <c r="G109" s="35">
        <v>0</v>
      </c>
      <c r="H109" s="35">
        <v>30000</v>
      </c>
      <c r="I109"/>
      <c r="J109" s="2"/>
      <c r="K109" s="2"/>
      <c r="L109" s="2"/>
      <c r="M109" s="2"/>
      <c r="N109" s="2"/>
      <c r="O109" s="2"/>
      <c r="P109" s="2"/>
      <c r="Q109" s="2"/>
      <c r="R109" s="2"/>
    </row>
    <row r="110" spans="1:18" s="35" customFormat="1" ht="30" x14ac:dyDescent="0.25">
      <c r="A110" s="35" t="s">
        <v>302</v>
      </c>
      <c r="E110" s="35">
        <v>30000</v>
      </c>
      <c r="F110" s="35">
        <v>0</v>
      </c>
      <c r="G110" s="35">
        <v>0</v>
      </c>
      <c r="H110" s="35">
        <v>30000</v>
      </c>
      <c r="I110"/>
      <c r="J110" s="2"/>
      <c r="K110" s="2"/>
      <c r="L110" s="2"/>
      <c r="M110" s="2"/>
      <c r="N110" s="2"/>
      <c r="O110" s="2"/>
      <c r="P110" s="2"/>
      <c r="Q110" s="2"/>
      <c r="R110" s="2"/>
    </row>
    <row r="111" spans="1:18" s="35" customFormat="1" ht="30" x14ac:dyDescent="0.25">
      <c r="A111" s="35" t="s">
        <v>167</v>
      </c>
      <c r="B111" s="35" t="s">
        <v>40</v>
      </c>
      <c r="C111" s="35" t="s">
        <v>145</v>
      </c>
      <c r="D111" s="35" t="s">
        <v>12</v>
      </c>
      <c r="E111" s="35">
        <v>20000</v>
      </c>
      <c r="F111" s="35">
        <v>0</v>
      </c>
      <c r="G111" s="35">
        <v>0</v>
      </c>
      <c r="H111" s="35">
        <v>20000</v>
      </c>
      <c r="I111"/>
      <c r="J111" s="2"/>
      <c r="K111" s="2"/>
      <c r="L111" s="2"/>
      <c r="M111" s="2"/>
      <c r="N111" s="2"/>
      <c r="O111" s="2"/>
      <c r="P111" s="2"/>
      <c r="Q111" s="2"/>
      <c r="R111" s="2"/>
    </row>
    <row r="112" spans="1:18" s="35" customFormat="1" ht="30" x14ac:dyDescent="0.25">
      <c r="A112" s="35" t="s">
        <v>303</v>
      </c>
      <c r="E112" s="35">
        <v>20000</v>
      </c>
      <c r="F112" s="35">
        <v>0</v>
      </c>
      <c r="G112" s="35">
        <v>0</v>
      </c>
      <c r="H112" s="35">
        <v>20000</v>
      </c>
      <c r="I112"/>
      <c r="J112" s="2"/>
      <c r="K112" s="2"/>
      <c r="L112" s="2"/>
      <c r="M112" s="2"/>
      <c r="N112" s="2"/>
      <c r="O112" s="2"/>
      <c r="P112" s="2"/>
      <c r="Q112" s="2"/>
      <c r="R112" s="2"/>
    </row>
    <row r="113" spans="1:18" s="35" customFormat="1" ht="30" x14ac:dyDescent="0.25">
      <c r="A113" s="35" t="s">
        <v>366</v>
      </c>
      <c r="B113" s="35" t="s">
        <v>213</v>
      </c>
      <c r="C113" s="35" t="s">
        <v>153</v>
      </c>
      <c r="D113" s="35" t="s">
        <v>12</v>
      </c>
      <c r="E113" s="35">
        <v>37000</v>
      </c>
      <c r="F113" s="35">
        <v>0</v>
      </c>
      <c r="G113" s="35">
        <v>0</v>
      </c>
      <c r="H113" s="35">
        <v>37000</v>
      </c>
      <c r="I113"/>
      <c r="J113" s="2"/>
      <c r="K113" s="2"/>
      <c r="L113" s="2"/>
      <c r="M113" s="2"/>
      <c r="N113" s="2"/>
      <c r="O113" s="2"/>
      <c r="P113" s="2"/>
      <c r="Q113" s="2"/>
      <c r="R113" s="2"/>
    </row>
    <row r="114" spans="1:18" s="35" customFormat="1" ht="30" x14ac:dyDescent="0.25">
      <c r="A114" s="35" t="s">
        <v>387</v>
      </c>
      <c r="E114" s="35">
        <v>37000</v>
      </c>
      <c r="F114" s="35">
        <v>0</v>
      </c>
      <c r="G114" s="35">
        <v>0</v>
      </c>
      <c r="H114" s="35">
        <v>37000</v>
      </c>
      <c r="I114"/>
      <c r="J114" s="2"/>
      <c r="K114" s="2"/>
      <c r="L114" s="2"/>
      <c r="M114" s="2"/>
      <c r="N114" s="2"/>
      <c r="O114" s="2"/>
      <c r="P114" s="2"/>
      <c r="Q114" s="2"/>
      <c r="R114" s="2"/>
    </row>
    <row r="115" spans="1:18" s="35" customFormat="1" ht="30" x14ac:dyDescent="0.25">
      <c r="A115" s="35" t="s">
        <v>42</v>
      </c>
      <c r="B115" s="35" t="s">
        <v>43</v>
      </c>
      <c r="C115" s="35" t="s">
        <v>145</v>
      </c>
      <c r="D115" s="35" t="s">
        <v>12</v>
      </c>
      <c r="E115" s="35">
        <v>7000</v>
      </c>
      <c r="F115" s="35">
        <v>0</v>
      </c>
      <c r="G115" s="35">
        <v>0</v>
      </c>
      <c r="H115" s="35">
        <v>7000</v>
      </c>
      <c r="I115"/>
      <c r="J115" s="2"/>
      <c r="K115" s="2"/>
      <c r="L115" s="2"/>
      <c r="M115" s="2"/>
      <c r="N115" s="2"/>
      <c r="O115" s="2"/>
      <c r="P115" s="2"/>
      <c r="Q115" s="2"/>
      <c r="R115" s="2"/>
    </row>
    <row r="116" spans="1:18" s="35" customFormat="1" ht="30" x14ac:dyDescent="0.25">
      <c r="A116" s="35" t="s">
        <v>304</v>
      </c>
      <c r="E116" s="35">
        <v>7000</v>
      </c>
      <c r="F116" s="35">
        <v>0</v>
      </c>
      <c r="G116" s="35">
        <v>0</v>
      </c>
      <c r="H116" s="35">
        <v>7000</v>
      </c>
      <c r="I116"/>
      <c r="J116" s="2"/>
      <c r="K116" s="2"/>
      <c r="L116" s="2"/>
      <c r="M116" s="2"/>
      <c r="N116" s="2"/>
      <c r="O116" s="2"/>
      <c r="P116" s="2"/>
      <c r="Q116" s="2"/>
      <c r="R116" s="2"/>
    </row>
    <row r="117" spans="1:18" s="35" customFormat="1" ht="45" x14ac:dyDescent="0.25">
      <c r="A117" s="35" t="s">
        <v>44</v>
      </c>
      <c r="B117" s="35" t="s">
        <v>45</v>
      </c>
      <c r="C117" s="35" t="s">
        <v>145</v>
      </c>
      <c r="D117" s="35" t="s">
        <v>12</v>
      </c>
      <c r="E117" s="35">
        <v>12000</v>
      </c>
      <c r="F117" s="35">
        <v>0</v>
      </c>
      <c r="G117" s="35">
        <v>0</v>
      </c>
      <c r="H117" s="35">
        <v>12000</v>
      </c>
      <c r="I117"/>
      <c r="J117" s="2"/>
      <c r="K117" s="2"/>
      <c r="L117" s="2"/>
      <c r="M117" s="2"/>
      <c r="N117" s="2"/>
      <c r="O117" s="2"/>
      <c r="P117" s="2"/>
      <c r="Q117" s="2"/>
      <c r="R117" s="2"/>
    </row>
    <row r="118" spans="1:18" s="35" customFormat="1" ht="30" x14ac:dyDescent="0.25">
      <c r="A118" s="35" t="s">
        <v>305</v>
      </c>
      <c r="E118" s="35">
        <v>12000</v>
      </c>
      <c r="F118" s="35">
        <v>0</v>
      </c>
      <c r="G118" s="35">
        <v>0</v>
      </c>
      <c r="H118" s="35">
        <v>12000</v>
      </c>
      <c r="I118"/>
      <c r="J118" s="2"/>
      <c r="K118" s="2"/>
      <c r="L118" s="2"/>
      <c r="M118" s="2"/>
      <c r="N118" s="2"/>
      <c r="O118" s="2"/>
      <c r="P118" s="2"/>
      <c r="Q118" s="2"/>
      <c r="R118" s="2"/>
    </row>
    <row r="119" spans="1:18" s="35" customFormat="1" ht="45" x14ac:dyDescent="0.25">
      <c r="A119" s="35" t="s">
        <v>207</v>
      </c>
      <c r="B119" s="35" t="s">
        <v>197</v>
      </c>
      <c r="C119" s="35" t="s">
        <v>145</v>
      </c>
      <c r="D119" s="35" t="s">
        <v>12</v>
      </c>
      <c r="E119" s="35">
        <v>7078.33</v>
      </c>
      <c r="F119" s="35">
        <v>0</v>
      </c>
      <c r="G119" s="35">
        <v>0</v>
      </c>
      <c r="H119" s="35">
        <v>7078.33</v>
      </c>
      <c r="I119"/>
      <c r="J119" s="2"/>
      <c r="K119" s="2"/>
      <c r="L119" s="2"/>
      <c r="M119" s="2"/>
      <c r="N119" s="2"/>
      <c r="O119" s="2"/>
      <c r="P119" s="2"/>
      <c r="Q119" s="2"/>
      <c r="R119" s="2"/>
    </row>
    <row r="120" spans="1:18" s="35" customFormat="1" ht="30" x14ac:dyDescent="0.25">
      <c r="A120" s="35" t="s">
        <v>306</v>
      </c>
      <c r="E120" s="35">
        <v>7078.33</v>
      </c>
      <c r="F120" s="35">
        <v>0</v>
      </c>
      <c r="G120" s="35">
        <v>0</v>
      </c>
      <c r="H120" s="35">
        <v>7078.33</v>
      </c>
      <c r="I120"/>
      <c r="J120" s="2"/>
      <c r="K120" s="2"/>
      <c r="L120" s="2"/>
      <c r="M120" s="2"/>
      <c r="N120" s="2"/>
      <c r="O120" s="2"/>
      <c r="P120" s="2"/>
      <c r="Q120" s="2"/>
      <c r="R120" s="2"/>
    </row>
    <row r="121" spans="1:18" s="35" customFormat="1" ht="30" x14ac:dyDescent="0.25">
      <c r="A121" s="35" t="s">
        <v>225</v>
      </c>
      <c r="B121" s="35" t="s">
        <v>198</v>
      </c>
      <c r="C121" s="35" t="s">
        <v>145</v>
      </c>
      <c r="D121" s="35" t="s">
        <v>16</v>
      </c>
      <c r="E121" s="35">
        <v>7000</v>
      </c>
      <c r="F121" s="35">
        <v>0</v>
      </c>
      <c r="G121" s="35">
        <v>0</v>
      </c>
      <c r="H121" s="35">
        <v>7000</v>
      </c>
      <c r="I121"/>
      <c r="J121" s="2"/>
      <c r="K121" s="2"/>
      <c r="L121" s="2"/>
      <c r="M121" s="2"/>
      <c r="N121" s="2"/>
      <c r="O121" s="2"/>
      <c r="P121" s="2"/>
      <c r="Q121" s="2"/>
      <c r="R121" s="2"/>
    </row>
    <row r="122" spans="1:18" s="35" customFormat="1" ht="30" x14ac:dyDescent="0.25">
      <c r="A122" s="35" t="s">
        <v>307</v>
      </c>
      <c r="E122" s="35">
        <v>7000</v>
      </c>
      <c r="F122" s="35">
        <v>0</v>
      </c>
      <c r="G122" s="35">
        <v>0</v>
      </c>
      <c r="H122" s="35">
        <v>7000</v>
      </c>
      <c r="I122"/>
      <c r="J122" s="2"/>
      <c r="K122" s="2"/>
      <c r="L122" s="2"/>
      <c r="M122" s="2"/>
      <c r="N122" s="2"/>
      <c r="O122" s="2"/>
      <c r="P122" s="2"/>
      <c r="Q122" s="2"/>
      <c r="R122" s="2"/>
    </row>
    <row r="123" spans="1:18" s="35" customFormat="1" ht="30" x14ac:dyDescent="0.25">
      <c r="A123" s="35" t="s">
        <v>228</v>
      </c>
      <c r="B123" s="35" t="s">
        <v>104</v>
      </c>
      <c r="C123" s="35" t="s">
        <v>152</v>
      </c>
      <c r="D123" s="35" t="s">
        <v>5</v>
      </c>
      <c r="E123" s="35">
        <v>1224545.97</v>
      </c>
      <c r="F123" s="35">
        <v>-255221.16</v>
      </c>
      <c r="G123" s="35">
        <v>-12245.44</v>
      </c>
      <c r="H123" s="35">
        <v>957079.37</v>
      </c>
      <c r="I123"/>
      <c r="J123" s="2"/>
      <c r="K123" s="2"/>
      <c r="L123" s="2"/>
      <c r="M123" s="2"/>
      <c r="N123" s="2"/>
      <c r="O123" s="2"/>
      <c r="P123" s="2"/>
      <c r="Q123" s="2"/>
      <c r="R123" s="2"/>
    </row>
    <row r="124" spans="1:18" s="35" customFormat="1" ht="30" x14ac:dyDescent="0.25">
      <c r="A124" s="35" t="s">
        <v>308</v>
      </c>
      <c r="E124" s="35">
        <v>1224545.97</v>
      </c>
      <c r="F124" s="35">
        <v>-255221.16</v>
      </c>
      <c r="G124" s="35">
        <v>-12245.44</v>
      </c>
      <c r="H124" s="35">
        <v>957079.37</v>
      </c>
      <c r="I124"/>
      <c r="J124" s="2"/>
      <c r="K124" s="2"/>
      <c r="L124" s="2"/>
      <c r="M124" s="2"/>
      <c r="N124" s="2"/>
      <c r="O124" s="2"/>
      <c r="P124" s="2"/>
      <c r="Q124" s="2"/>
      <c r="R124" s="2"/>
    </row>
    <row r="125" spans="1:18" s="35" customFormat="1" ht="30" x14ac:dyDescent="0.25">
      <c r="A125" s="35" t="s">
        <v>226</v>
      </c>
      <c r="B125" s="35" t="s">
        <v>102</v>
      </c>
      <c r="C125" s="35" t="s">
        <v>152</v>
      </c>
      <c r="D125" s="35" t="s">
        <v>37</v>
      </c>
      <c r="E125" s="35">
        <v>1960185.04</v>
      </c>
      <c r="F125" s="35">
        <v>0</v>
      </c>
      <c r="G125" s="35">
        <v>0</v>
      </c>
      <c r="H125" s="35">
        <v>1960185.04</v>
      </c>
      <c r="I125"/>
      <c r="J125" s="2"/>
      <c r="K125" s="2"/>
      <c r="L125" s="2"/>
      <c r="M125" s="2"/>
      <c r="N125" s="2"/>
      <c r="O125" s="2"/>
      <c r="P125" s="2"/>
      <c r="Q125" s="2"/>
      <c r="R125" s="2"/>
    </row>
    <row r="126" spans="1:18" s="35" customFormat="1" ht="30" x14ac:dyDescent="0.25">
      <c r="A126" s="35" t="s">
        <v>309</v>
      </c>
      <c r="E126" s="35">
        <v>1960185.04</v>
      </c>
      <c r="F126" s="35">
        <v>0</v>
      </c>
      <c r="G126" s="35">
        <v>0</v>
      </c>
      <c r="H126" s="35">
        <v>1960185.04</v>
      </c>
      <c r="I126"/>
      <c r="J126" s="2"/>
      <c r="K126" s="2"/>
      <c r="L126" s="2"/>
      <c r="M126" s="2"/>
      <c r="N126" s="2"/>
      <c r="O126" s="2"/>
      <c r="P126" s="2"/>
      <c r="Q126" s="2"/>
      <c r="R126" s="2"/>
    </row>
    <row r="127" spans="1:18" s="35" customFormat="1" ht="45" x14ac:dyDescent="0.25">
      <c r="A127" s="35" t="s">
        <v>227</v>
      </c>
      <c r="B127" s="35" t="s">
        <v>103</v>
      </c>
      <c r="C127" s="35" t="s">
        <v>152</v>
      </c>
      <c r="D127" s="35" t="s">
        <v>5</v>
      </c>
      <c r="E127" s="35">
        <v>1236750</v>
      </c>
      <c r="F127" s="35">
        <v>0</v>
      </c>
      <c r="G127" s="35">
        <v>0</v>
      </c>
      <c r="H127" s="35">
        <v>1236750</v>
      </c>
      <c r="I127"/>
      <c r="J127" s="2"/>
      <c r="K127" s="2"/>
      <c r="L127" s="2"/>
      <c r="M127" s="2"/>
      <c r="N127" s="2"/>
      <c r="O127" s="2"/>
      <c r="P127" s="2"/>
      <c r="Q127" s="2"/>
      <c r="R127" s="2"/>
    </row>
    <row r="128" spans="1:18" s="35" customFormat="1" ht="30" x14ac:dyDescent="0.25">
      <c r="A128" s="35" t="s">
        <v>310</v>
      </c>
      <c r="E128" s="35">
        <v>1236750</v>
      </c>
      <c r="F128" s="35">
        <v>0</v>
      </c>
      <c r="G128" s="35">
        <v>0</v>
      </c>
      <c r="H128" s="35">
        <v>1236750</v>
      </c>
      <c r="I128"/>
      <c r="J128" s="2"/>
      <c r="K128" s="2"/>
      <c r="L128" s="2"/>
      <c r="M128" s="2"/>
      <c r="N128" s="2"/>
      <c r="O128" s="2"/>
      <c r="P128" s="2"/>
      <c r="Q128" s="2"/>
      <c r="R128" s="2"/>
    </row>
    <row r="129" spans="1:18" s="35" customFormat="1" ht="105" x14ac:dyDescent="0.25">
      <c r="A129" s="35" t="s">
        <v>188</v>
      </c>
      <c r="B129" s="35" t="s">
        <v>187</v>
      </c>
      <c r="C129" s="35" t="s">
        <v>252</v>
      </c>
      <c r="D129" s="35" t="s">
        <v>48</v>
      </c>
      <c r="E129" s="35">
        <v>320000</v>
      </c>
      <c r="F129" s="35">
        <v>0</v>
      </c>
      <c r="G129" s="35">
        <v>0</v>
      </c>
      <c r="H129" s="35">
        <v>320000</v>
      </c>
      <c r="I129"/>
      <c r="J129" s="2"/>
      <c r="K129" s="2"/>
      <c r="L129" s="2"/>
      <c r="M129" s="2"/>
      <c r="N129" s="2"/>
      <c r="O129" s="2"/>
      <c r="P129" s="2"/>
      <c r="Q129" s="2"/>
      <c r="R129" s="2"/>
    </row>
    <row r="130" spans="1:18" s="35" customFormat="1" x14ac:dyDescent="0.25">
      <c r="C130" s="14" t="s">
        <v>146</v>
      </c>
      <c r="D130" s="35" t="s">
        <v>48</v>
      </c>
      <c r="E130" s="35">
        <v>393917.41999999993</v>
      </c>
      <c r="F130" s="35">
        <v>0</v>
      </c>
      <c r="G130" s="35">
        <v>0</v>
      </c>
      <c r="H130" s="35">
        <v>393917.41999999993</v>
      </c>
      <c r="I130"/>
      <c r="J130" s="2"/>
      <c r="K130" s="2"/>
      <c r="L130" s="2"/>
      <c r="M130" s="2"/>
      <c r="N130" s="2"/>
      <c r="O130" s="2"/>
      <c r="P130" s="2"/>
      <c r="Q130" s="2"/>
      <c r="R130" s="2"/>
    </row>
    <row r="131" spans="1:18" s="35" customFormat="1" x14ac:dyDescent="0.25">
      <c r="C131" s="14" t="s">
        <v>365</v>
      </c>
      <c r="D131" s="35" t="s">
        <v>48</v>
      </c>
      <c r="E131" s="35">
        <v>587240</v>
      </c>
      <c r="F131" s="35">
        <v>0</v>
      </c>
      <c r="G131" s="35">
        <v>0</v>
      </c>
      <c r="H131" s="35">
        <v>587240</v>
      </c>
      <c r="I131"/>
      <c r="J131" s="2"/>
      <c r="K131" s="2"/>
      <c r="L131" s="2"/>
      <c r="M131" s="2"/>
      <c r="N131" s="2"/>
      <c r="O131" s="2"/>
      <c r="P131" s="2"/>
      <c r="Q131" s="2"/>
      <c r="R131" s="2"/>
    </row>
    <row r="132" spans="1:18" s="35" customFormat="1" ht="30" x14ac:dyDescent="0.25">
      <c r="A132" s="35" t="s">
        <v>311</v>
      </c>
      <c r="E132" s="35">
        <v>1301157.42</v>
      </c>
      <c r="F132" s="35">
        <v>0</v>
      </c>
      <c r="G132" s="35">
        <v>0</v>
      </c>
      <c r="H132" s="35">
        <v>1301157.42</v>
      </c>
      <c r="I132"/>
      <c r="J132" s="2"/>
      <c r="K132" s="2"/>
      <c r="L132" s="2"/>
      <c r="M132" s="2"/>
      <c r="N132" s="2"/>
      <c r="O132" s="2"/>
      <c r="P132" s="2"/>
      <c r="Q132" s="2"/>
      <c r="R132" s="2"/>
    </row>
    <row r="133" spans="1:18" s="35" customFormat="1" ht="60" x14ac:dyDescent="0.25">
      <c r="A133" s="35" t="s">
        <v>130</v>
      </c>
      <c r="B133" s="35" t="s">
        <v>131</v>
      </c>
      <c r="C133" s="14" t="s">
        <v>145</v>
      </c>
      <c r="D133" s="35" t="s">
        <v>112</v>
      </c>
      <c r="E133" s="35">
        <v>0</v>
      </c>
      <c r="F133" s="35">
        <v>0</v>
      </c>
      <c r="G133" s="35">
        <v>138776.32999999999</v>
      </c>
      <c r="H133" s="35">
        <v>138776.32999999999</v>
      </c>
      <c r="I133"/>
      <c r="J133" s="2"/>
      <c r="K133" s="2"/>
      <c r="L133" s="2"/>
      <c r="M133" s="2"/>
      <c r="N133" s="2"/>
      <c r="O133" s="2"/>
      <c r="P133" s="2"/>
      <c r="Q133" s="2"/>
      <c r="R133" s="2"/>
    </row>
    <row r="134" spans="1:18" s="35" customFormat="1" x14ac:dyDescent="0.25">
      <c r="C134" s="14" t="s">
        <v>365</v>
      </c>
      <c r="D134" s="35" t="s">
        <v>112</v>
      </c>
      <c r="E134" s="35">
        <v>366223.67</v>
      </c>
      <c r="F134" s="35">
        <v>0</v>
      </c>
      <c r="G134" s="35">
        <v>0</v>
      </c>
      <c r="H134" s="35">
        <v>366223.67</v>
      </c>
      <c r="I134"/>
      <c r="J134" s="2"/>
      <c r="K134" s="2"/>
      <c r="L134" s="2"/>
      <c r="M134" s="2"/>
      <c r="N134" s="2"/>
      <c r="O134" s="2"/>
      <c r="P134" s="2"/>
      <c r="Q134" s="2"/>
      <c r="R134" s="2"/>
    </row>
    <row r="135" spans="1:18" s="35" customFormat="1" ht="30" x14ac:dyDescent="0.25">
      <c r="A135" s="35" t="s">
        <v>312</v>
      </c>
      <c r="E135" s="35">
        <v>366223.67</v>
      </c>
      <c r="F135" s="35">
        <v>0</v>
      </c>
      <c r="G135" s="35">
        <v>138776.32999999999</v>
      </c>
      <c r="H135" s="35">
        <v>505000</v>
      </c>
      <c r="I135"/>
      <c r="J135" s="2"/>
      <c r="K135" s="2"/>
      <c r="L135" s="2"/>
      <c r="M135" s="2"/>
      <c r="N135" s="2"/>
      <c r="O135" s="2"/>
      <c r="P135" s="2"/>
      <c r="Q135" s="2"/>
      <c r="R135" s="2"/>
    </row>
    <row r="136" spans="1:18" s="35" customFormat="1" ht="30" x14ac:dyDescent="0.25">
      <c r="A136" s="14" t="s">
        <v>483</v>
      </c>
      <c r="B136" s="35" t="s">
        <v>160</v>
      </c>
      <c r="C136" s="14" t="s">
        <v>148</v>
      </c>
      <c r="D136" s="35" t="s">
        <v>16</v>
      </c>
      <c r="E136" s="35">
        <v>1934603.17</v>
      </c>
      <c r="F136" s="35">
        <v>0</v>
      </c>
      <c r="G136" s="35">
        <v>0</v>
      </c>
      <c r="H136" s="35">
        <v>1934603.17</v>
      </c>
      <c r="I136"/>
      <c r="J136" s="2"/>
      <c r="K136" s="2"/>
      <c r="L136" s="2"/>
      <c r="M136" s="2"/>
      <c r="N136" s="2"/>
      <c r="O136" s="2"/>
      <c r="P136" s="2"/>
      <c r="Q136" s="2"/>
      <c r="R136" s="2"/>
    </row>
    <row r="137" spans="1:18" s="35" customFormat="1" x14ac:dyDescent="0.25">
      <c r="A137" s="14" t="s">
        <v>492</v>
      </c>
      <c r="C137" s="14"/>
      <c r="E137" s="35">
        <v>1934603.17</v>
      </c>
      <c r="F137" s="35">
        <v>0</v>
      </c>
      <c r="G137" s="35">
        <v>0</v>
      </c>
      <c r="H137" s="35">
        <v>1934603.17</v>
      </c>
      <c r="I137"/>
      <c r="J137" s="2"/>
      <c r="K137" s="2"/>
      <c r="L137" s="2"/>
      <c r="M137" s="2"/>
      <c r="N137" s="2"/>
      <c r="O137" s="2"/>
      <c r="P137" s="2"/>
      <c r="Q137" s="2"/>
      <c r="R137" s="2"/>
    </row>
    <row r="138" spans="1:18" s="35" customFormat="1" ht="30" x14ac:dyDescent="0.25">
      <c r="A138" s="35" t="s">
        <v>94</v>
      </c>
      <c r="B138" s="35" t="s">
        <v>95</v>
      </c>
      <c r="C138" s="35" t="s">
        <v>155</v>
      </c>
      <c r="D138" s="35" t="s">
        <v>93</v>
      </c>
      <c r="E138" s="35">
        <v>10870.95</v>
      </c>
      <c r="F138" s="35">
        <v>0</v>
      </c>
      <c r="G138" s="35">
        <v>0</v>
      </c>
      <c r="H138" s="35">
        <v>10870.95</v>
      </c>
      <c r="I138"/>
      <c r="J138" s="2"/>
      <c r="K138" s="2"/>
      <c r="L138" s="2"/>
      <c r="M138" s="2"/>
      <c r="N138" s="2"/>
      <c r="O138" s="2"/>
      <c r="P138" s="2"/>
      <c r="Q138" s="2"/>
      <c r="R138" s="2"/>
    </row>
    <row r="139" spans="1:18" s="35" customFormat="1" ht="30" x14ac:dyDescent="0.25">
      <c r="A139" s="35" t="s">
        <v>313</v>
      </c>
      <c r="E139" s="35">
        <v>10870.95</v>
      </c>
      <c r="F139" s="35">
        <v>0</v>
      </c>
      <c r="G139" s="35">
        <v>0</v>
      </c>
      <c r="H139" s="35">
        <v>10870.95</v>
      </c>
      <c r="I139"/>
      <c r="J139" s="2"/>
      <c r="K139" s="2"/>
      <c r="L139" s="2"/>
      <c r="M139" s="2"/>
      <c r="N139" s="2"/>
      <c r="O139" s="2"/>
      <c r="P139" s="2"/>
      <c r="Q139" s="2"/>
      <c r="R139" s="2"/>
    </row>
    <row r="140" spans="1:18" s="35" customFormat="1" ht="30" x14ac:dyDescent="0.25">
      <c r="A140" s="35" t="s">
        <v>96</v>
      </c>
      <c r="B140" s="35" t="s">
        <v>97</v>
      </c>
      <c r="C140" s="35" t="s">
        <v>155</v>
      </c>
      <c r="D140" s="35" t="s">
        <v>16</v>
      </c>
      <c r="E140" s="35">
        <v>424599.99</v>
      </c>
      <c r="F140" s="35">
        <v>0</v>
      </c>
      <c r="G140" s="35">
        <v>0</v>
      </c>
      <c r="H140" s="35">
        <v>424599.99</v>
      </c>
      <c r="I140"/>
      <c r="J140" s="2"/>
      <c r="K140" s="2"/>
      <c r="L140" s="2"/>
      <c r="M140" s="2"/>
      <c r="N140" s="2"/>
      <c r="O140" s="2"/>
      <c r="P140" s="2"/>
      <c r="Q140" s="2"/>
      <c r="R140" s="2"/>
    </row>
    <row r="141" spans="1:18" s="35" customFormat="1" ht="30" x14ac:dyDescent="0.25">
      <c r="A141" s="35" t="s">
        <v>314</v>
      </c>
      <c r="E141" s="35">
        <v>424599.99</v>
      </c>
      <c r="F141" s="35">
        <v>0</v>
      </c>
      <c r="G141" s="35">
        <v>0</v>
      </c>
      <c r="H141" s="35">
        <v>424599.99</v>
      </c>
      <c r="I141"/>
      <c r="J141" s="2"/>
      <c r="K141" s="2"/>
      <c r="L141" s="2"/>
      <c r="M141" s="2"/>
      <c r="N141" s="2"/>
      <c r="O141" s="2"/>
      <c r="P141" s="2"/>
      <c r="Q141" s="2"/>
      <c r="R141" s="2"/>
    </row>
    <row r="142" spans="1:18" s="35" customFormat="1" ht="45" x14ac:dyDescent="0.25">
      <c r="A142" s="35" t="s">
        <v>158</v>
      </c>
      <c r="B142" s="35" t="s">
        <v>137</v>
      </c>
      <c r="C142" s="35" t="s">
        <v>151</v>
      </c>
      <c r="D142" s="35" t="s">
        <v>112</v>
      </c>
      <c r="E142" s="35">
        <v>2068291.31</v>
      </c>
      <c r="F142" s="35">
        <v>0</v>
      </c>
      <c r="G142" s="35">
        <v>0</v>
      </c>
      <c r="H142" s="35">
        <v>2068291.31</v>
      </c>
      <c r="I142"/>
      <c r="J142" s="2"/>
      <c r="K142" s="2"/>
      <c r="L142" s="2"/>
      <c r="M142" s="2"/>
      <c r="N142" s="2"/>
      <c r="O142" s="2"/>
      <c r="P142" s="2"/>
      <c r="Q142" s="2"/>
      <c r="R142" s="2"/>
    </row>
    <row r="143" spans="1:18" s="35" customFormat="1" ht="30" x14ac:dyDescent="0.25">
      <c r="A143" s="35" t="s">
        <v>315</v>
      </c>
      <c r="E143" s="35">
        <v>2068291.31</v>
      </c>
      <c r="F143" s="35">
        <v>0</v>
      </c>
      <c r="G143" s="35">
        <v>0</v>
      </c>
      <c r="H143" s="35">
        <v>2068291.31</v>
      </c>
      <c r="I143"/>
      <c r="J143" s="2"/>
      <c r="K143" s="2"/>
      <c r="L143" s="2"/>
      <c r="M143" s="2"/>
      <c r="N143" s="2"/>
      <c r="O143" s="2"/>
      <c r="P143" s="2"/>
      <c r="Q143" s="2"/>
      <c r="R143" s="2"/>
    </row>
    <row r="144" spans="1:18" s="35" customFormat="1" ht="30" x14ac:dyDescent="0.25">
      <c r="A144" s="14" t="s">
        <v>463</v>
      </c>
      <c r="B144" s="35" t="s">
        <v>383</v>
      </c>
      <c r="C144" s="14" t="s">
        <v>381</v>
      </c>
      <c r="D144" s="35" t="s">
        <v>48</v>
      </c>
      <c r="E144" s="35">
        <v>300000</v>
      </c>
      <c r="F144" s="35">
        <v>0</v>
      </c>
      <c r="G144" s="35">
        <v>0</v>
      </c>
      <c r="H144" s="35">
        <v>300000</v>
      </c>
      <c r="I144"/>
      <c r="J144" s="2"/>
      <c r="K144" s="2"/>
      <c r="L144" s="2"/>
      <c r="M144" s="2"/>
      <c r="N144" s="2"/>
      <c r="O144" s="2"/>
      <c r="P144" s="2"/>
      <c r="Q144" s="2"/>
      <c r="R144" s="2"/>
    </row>
    <row r="145" spans="1:18" s="35" customFormat="1" x14ac:dyDescent="0.25">
      <c r="A145" s="14" t="s">
        <v>471</v>
      </c>
      <c r="C145" s="14"/>
      <c r="E145" s="35">
        <v>300000</v>
      </c>
      <c r="F145" s="35">
        <v>0</v>
      </c>
      <c r="G145" s="35">
        <v>0</v>
      </c>
      <c r="H145" s="35">
        <v>300000</v>
      </c>
      <c r="I145"/>
      <c r="J145" s="2"/>
      <c r="K145" s="2"/>
      <c r="L145" s="2"/>
      <c r="M145" s="2"/>
      <c r="N145" s="2"/>
      <c r="O145" s="2"/>
      <c r="P145" s="2"/>
      <c r="Q145" s="2"/>
      <c r="R145" s="2"/>
    </row>
    <row r="146" spans="1:18" s="35" customFormat="1" ht="30" x14ac:dyDescent="0.25">
      <c r="A146" s="35" t="s">
        <v>100</v>
      </c>
      <c r="B146" s="35" t="s">
        <v>101</v>
      </c>
      <c r="C146" s="35" t="s">
        <v>156</v>
      </c>
      <c r="D146" s="35" t="s">
        <v>37</v>
      </c>
      <c r="E146" s="35">
        <v>717585.67999999982</v>
      </c>
      <c r="F146" s="35">
        <v>0</v>
      </c>
      <c r="G146" s="35">
        <v>0</v>
      </c>
      <c r="H146" s="35">
        <v>717585.67999999982</v>
      </c>
      <c r="I146"/>
      <c r="J146" s="2"/>
      <c r="K146" s="2"/>
      <c r="L146" s="2"/>
      <c r="M146" s="2"/>
      <c r="N146" s="2"/>
      <c r="O146" s="2"/>
      <c r="P146" s="2"/>
      <c r="Q146" s="2"/>
      <c r="R146" s="2"/>
    </row>
    <row r="147" spans="1:18" s="35" customFormat="1" ht="30" x14ac:dyDescent="0.25">
      <c r="A147" s="35" t="s">
        <v>316</v>
      </c>
      <c r="E147" s="35">
        <v>717585.67999999982</v>
      </c>
      <c r="F147" s="35">
        <v>0</v>
      </c>
      <c r="G147" s="35">
        <v>0</v>
      </c>
      <c r="H147" s="35">
        <v>717585.67999999982</v>
      </c>
      <c r="I147"/>
      <c r="J147" s="2"/>
      <c r="K147" s="2"/>
      <c r="L147" s="2"/>
      <c r="M147" s="2"/>
      <c r="N147" s="2"/>
      <c r="O147" s="2"/>
      <c r="P147" s="2"/>
      <c r="Q147" s="2"/>
      <c r="R147" s="2"/>
    </row>
    <row r="148" spans="1:18" s="35" customFormat="1" ht="60" x14ac:dyDescent="0.25">
      <c r="A148" s="35" t="s">
        <v>132</v>
      </c>
      <c r="B148" s="35" t="s">
        <v>133</v>
      </c>
      <c r="C148" s="35" t="s">
        <v>154</v>
      </c>
      <c r="D148" s="35" t="s">
        <v>189</v>
      </c>
      <c r="E148" s="35">
        <v>135000</v>
      </c>
      <c r="F148" s="35">
        <v>0</v>
      </c>
      <c r="G148" s="35">
        <v>0</v>
      </c>
      <c r="H148" s="35">
        <v>135000</v>
      </c>
      <c r="I148"/>
      <c r="J148" s="2"/>
      <c r="K148" s="2"/>
      <c r="L148" s="2"/>
      <c r="M148" s="2"/>
      <c r="N148" s="2"/>
      <c r="O148" s="2"/>
      <c r="P148" s="2"/>
      <c r="Q148" s="2"/>
      <c r="R148" s="2"/>
    </row>
    <row r="149" spans="1:18" s="35" customFormat="1" ht="30" x14ac:dyDescent="0.25">
      <c r="A149" s="35" t="s">
        <v>317</v>
      </c>
      <c r="E149" s="35">
        <v>135000</v>
      </c>
      <c r="F149" s="35">
        <v>0</v>
      </c>
      <c r="G149" s="35">
        <v>0</v>
      </c>
      <c r="H149" s="35">
        <v>135000</v>
      </c>
      <c r="I149"/>
      <c r="J149" s="2"/>
      <c r="K149" s="2"/>
      <c r="L149" s="2"/>
      <c r="M149" s="2"/>
      <c r="N149" s="2"/>
      <c r="O149" s="2"/>
      <c r="P149" s="2"/>
      <c r="Q149" s="2"/>
      <c r="R149" s="2"/>
    </row>
    <row r="150" spans="1:18" s="35" customFormat="1" ht="45" x14ac:dyDescent="0.25">
      <c r="A150" s="35" t="s">
        <v>135</v>
      </c>
      <c r="B150" s="35" t="s">
        <v>136</v>
      </c>
      <c r="C150" s="35" t="s">
        <v>151</v>
      </c>
      <c r="D150" s="35" t="s">
        <v>5</v>
      </c>
      <c r="E150" s="35">
        <v>6782835.0300000003</v>
      </c>
      <c r="F150" s="35">
        <v>0</v>
      </c>
      <c r="G150" s="35">
        <v>0</v>
      </c>
      <c r="H150" s="35">
        <v>6782835.0300000003</v>
      </c>
      <c r="I150"/>
      <c r="J150" s="2"/>
      <c r="K150" s="2"/>
      <c r="L150" s="2"/>
      <c r="M150" s="2"/>
      <c r="N150" s="2"/>
      <c r="O150" s="2"/>
      <c r="P150" s="2"/>
      <c r="Q150" s="2"/>
      <c r="R150" s="2"/>
    </row>
    <row r="151" spans="1:18" s="35" customFormat="1" ht="30" x14ac:dyDescent="0.25">
      <c r="A151" s="35" t="s">
        <v>318</v>
      </c>
      <c r="E151" s="35">
        <v>6782835.0300000003</v>
      </c>
      <c r="F151" s="35">
        <v>0</v>
      </c>
      <c r="G151" s="35">
        <v>0</v>
      </c>
      <c r="H151" s="35">
        <v>6782835.0300000003</v>
      </c>
      <c r="I151"/>
      <c r="J151" s="2"/>
      <c r="K151" s="2"/>
      <c r="L151" s="2"/>
      <c r="M151" s="2"/>
      <c r="N151" s="2"/>
      <c r="O151" s="2"/>
      <c r="P151" s="2"/>
      <c r="Q151" s="2"/>
      <c r="R151" s="2"/>
    </row>
    <row r="152" spans="1:18" s="35" customFormat="1" ht="30" x14ac:dyDescent="0.25">
      <c r="A152" s="14" t="s">
        <v>464</v>
      </c>
      <c r="B152" s="35" t="s">
        <v>382</v>
      </c>
      <c r="C152" s="14" t="s">
        <v>381</v>
      </c>
      <c r="D152" s="35" t="s">
        <v>5</v>
      </c>
      <c r="E152" s="35">
        <v>700000</v>
      </c>
      <c r="F152" s="35">
        <v>0</v>
      </c>
      <c r="G152" s="35">
        <v>0</v>
      </c>
      <c r="H152" s="35">
        <v>700000</v>
      </c>
      <c r="I152"/>
      <c r="J152" s="2"/>
      <c r="K152" s="2"/>
      <c r="L152" s="2"/>
      <c r="M152" s="2"/>
      <c r="N152" s="2"/>
      <c r="O152" s="2"/>
      <c r="P152" s="2"/>
      <c r="Q152" s="2"/>
      <c r="R152" s="2"/>
    </row>
    <row r="153" spans="1:18" s="35" customFormat="1" x14ac:dyDescent="0.25">
      <c r="A153" s="14" t="s">
        <v>470</v>
      </c>
      <c r="C153" s="14"/>
      <c r="E153" s="35">
        <v>700000</v>
      </c>
      <c r="F153" s="35">
        <v>0</v>
      </c>
      <c r="G153" s="35">
        <v>0</v>
      </c>
      <c r="H153" s="35">
        <v>700000</v>
      </c>
      <c r="I153"/>
      <c r="J153" s="2"/>
      <c r="K153" s="2"/>
      <c r="L153" s="2"/>
      <c r="M153" s="2"/>
      <c r="N153" s="2"/>
      <c r="O153" s="2"/>
      <c r="P153" s="2"/>
      <c r="Q153" s="2"/>
      <c r="R153" s="2"/>
    </row>
    <row r="154" spans="1:18" s="35" customFormat="1" ht="45" x14ac:dyDescent="0.25">
      <c r="A154" s="35" t="s">
        <v>185</v>
      </c>
      <c r="B154" s="35" t="s">
        <v>186</v>
      </c>
      <c r="C154" s="35" t="s">
        <v>155</v>
      </c>
      <c r="D154" s="35" t="s">
        <v>37</v>
      </c>
      <c r="E154" s="35">
        <v>779121.17</v>
      </c>
      <c r="F154" s="35">
        <v>0</v>
      </c>
      <c r="G154" s="35">
        <v>0</v>
      </c>
      <c r="H154" s="35">
        <v>779121.17</v>
      </c>
      <c r="I154"/>
      <c r="J154" s="2"/>
      <c r="K154" s="2"/>
      <c r="L154" s="2"/>
      <c r="M154" s="2"/>
      <c r="N154" s="2"/>
      <c r="O154" s="2"/>
      <c r="P154" s="2"/>
      <c r="Q154" s="2"/>
      <c r="R154" s="2"/>
    </row>
    <row r="155" spans="1:18" s="35" customFormat="1" x14ac:dyDescent="0.25">
      <c r="C155" s="14" t="s">
        <v>145</v>
      </c>
      <c r="D155" s="35" t="s">
        <v>37</v>
      </c>
      <c r="E155" s="35">
        <v>393374.35</v>
      </c>
      <c r="F155" s="35">
        <v>0</v>
      </c>
      <c r="G155" s="35">
        <v>0</v>
      </c>
      <c r="H155" s="35">
        <v>393374.35</v>
      </c>
      <c r="I155"/>
      <c r="J155" s="2"/>
      <c r="K155" s="2"/>
      <c r="L155" s="2"/>
      <c r="M155" s="2"/>
      <c r="N155" s="2"/>
      <c r="O155" s="2"/>
      <c r="P155" s="2"/>
      <c r="Q155" s="2"/>
      <c r="R155" s="2"/>
    </row>
    <row r="156" spans="1:18" s="35" customFormat="1" ht="30" x14ac:dyDescent="0.25">
      <c r="A156" s="35" t="s">
        <v>319</v>
      </c>
      <c r="E156" s="35">
        <v>1172495.52</v>
      </c>
      <c r="F156" s="35">
        <v>0</v>
      </c>
      <c r="G156" s="35">
        <v>0</v>
      </c>
      <c r="H156" s="35">
        <v>1172495.52</v>
      </c>
      <c r="I156"/>
      <c r="J156" s="2"/>
      <c r="K156" s="2"/>
      <c r="L156" s="2"/>
      <c r="M156" s="2"/>
      <c r="N156" s="2"/>
      <c r="O156" s="2"/>
      <c r="P156" s="2"/>
      <c r="Q156" s="2"/>
      <c r="R156" s="2"/>
    </row>
    <row r="157" spans="1:18" s="35" customFormat="1" ht="30" x14ac:dyDescent="0.25">
      <c r="A157" s="35" t="s">
        <v>91</v>
      </c>
      <c r="B157" s="35" t="s">
        <v>92</v>
      </c>
      <c r="C157" s="35" t="s">
        <v>147</v>
      </c>
      <c r="D157" s="35" t="s">
        <v>93</v>
      </c>
      <c r="E157" s="35">
        <v>6761.2</v>
      </c>
      <c r="F157" s="35">
        <v>0</v>
      </c>
      <c r="G157" s="35">
        <v>0</v>
      </c>
      <c r="H157" s="35">
        <v>6761.2</v>
      </c>
      <c r="I157"/>
      <c r="J157" s="2"/>
      <c r="K157" s="2"/>
      <c r="L157" s="2"/>
      <c r="M157" s="2"/>
      <c r="N157" s="2"/>
      <c r="O157" s="2"/>
      <c r="P157" s="2"/>
      <c r="Q157" s="2"/>
      <c r="R157" s="2"/>
    </row>
    <row r="158" spans="1:18" s="35" customFormat="1" ht="30" x14ac:dyDescent="0.25">
      <c r="A158" s="35" t="s">
        <v>320</v>
      </c>
      <c r="E158" s="35">
        <v>6761.2</v>
      </c>
      <c r="F158" s="35">
        <v>0</v>
      </c>
      <c r="G158" s="35">
        <v>0</v>
      </c>
      <c r="H158" s="35">
        <v>6761.2</v>
      </c>
      <c r="I158"/>
      <c r="J158" s="2"/>
      <c r="K158" s="2"/>
      <c r="L158" s="2"/>
      <c r="M158" s="2"/>
      <c r="N158" s="2"/>
      <c r="O158" s="2"/>
      <c r="P158" s="2"/>
      <c r="Q158" s="2"/>
      <c r="R158" s="2"/>
    </row>
    <row r="159" spans="1:18" s="35" customFormat="1" ht="30" x14ac:dyDescent="0.25">
      <c r="A159" s="35" t="s">
        <v>128</v>
      </c>
      <c r="B159" s="35" t="s">
        <v>180</v>
      </c>
      <c r="C159" s="14" t="s">
        <v>365</v>
      </c>
      <c r="D159" s="35" t="s">
        <v>93</v>
      </c>
      <c r="E159" s="35">
        <v>141980</v>
      </c>
      <c r="F159" s="35">
        <v>0</v>
      </c>
      <c r="G159" s="35">
        <v>0</v>
      </c>
      <c r="H159" s="35">
        <v>141980</v>
      </c>
      <c r="I159"/>
      <c r="J159" s="2"/>
      <c r="K159" s="2"/>
      <c r="L159" s="2"/>
      <c r="M159" s="2"/>
      <c r="N159" s="2"/>
      <c r="O159" s="2"/>
      <c r="P159" s="2"/>
      <c r="Q159" s="2"/>
      <c r="R159" s="2"/>
    </row>
    <row r="160" spans="1:18" s="35" customFormat="1" ht="30" x14ac:dyDescent="0.25">
      <c r="A160" s="35" t="s">
        <v>321</v>
      </c>
      <c r="E160" s="35">
        <v>141980</v>
      </c>
      <c r="F160" s="35">
        <v>0</v>
      </c>
      <c r="G160" s="35">
        <v>0</v>
      </c>
      <c r="H160" s="35">
        <v>141980</v>
      </c>
      <c r="I160"/>
      <c r="J160" s="2"/>
      <c r="K160" s="2"/>
      <c r="L160" s="2"/>
      <c r="M160" s="2"/>
      <c r="N160" s="2"/>
      <c r="O160" s="2"/>
      <c r="P160" s="2"/>
      <c r="Q160" s="2"/>
      <c r="R160" s="2"/>
    </row>
    <row r="161" spans="1:18" s="35" customFormat="1" ht="60" x14ac:dyDescent="0.25">
      <c r="A161" s="35" t="s">
        <v>168</v>
      </c>
      <c r="B161" s="35" t="s">
        <v>134</v>
      </c>
      <c r="C161" s="35" t="s">
        <v>154</v>
      </c>
      <c r="D161" s="35" t="s">
        <v>48</v>
      </c>
      <c r="E161" s="35">
        <v>550000</v>
      </c>
      <c r="F161" s="35">
        <v>0</v>
      </c>
      <c r="G161" s="35">
        <v>0</v>
      </c>
      <c r="H161" s="35">
        <v>550000</v>
      </c>
      <c r="I161"/>
      <c r="J161" s="2"/>
      <c r="K161" s="2"/>
      <c r="L161" s="2"/>
      <c r="M161" s="2"/>
      <c r="N161" s="2"/>
      <c r="O161" s="2"/>
      <c r="P161" s="2"/>
      <c r="Q161" s="2"/>
      <c r="R161" s="2"/>
    </row>
    <row r="162" spans="1:18" s="35" customFormat="1" ht="30" x14ac:dyDescent="0.25">
      <c r="A162" s="35" t="s">
        <v>322</v>
      </c>
      <c r="E162" s="35">
        <v>550000</v>
      </c>
      <c r="F162" s="35">
        <v>0</v>
      </c>
      <c r="G162" s="35">
        <v>0</v>
      </c>
      <c r="H162" s="35">
        <v>550000</v>
      </c>
      <c r="I162"/>
      <c r="J162" s="2"/>
      <c r="K162" s="2"/>
      <c r="L162" s="2"/>
      <c r="M162" s="2"/>
      <c r="N162" s="2"/>
      <c r="O162" s="2"/>
      <c r="P162" s="2"/>
      <c r="Q162" s="2"/>
      <c r="R162" s="2"/>
    </row>
    <row r="163" spans="1:18" s="35" customFormat="1" ht="30" x14ac:dyDescent="0.25">
      <c r="A163" s="35" t="s">
        <v>89</v>
      </c>
      <c r="B163" s="35" t="s">
        <v>491</v>
      </c>
      <c r="C163" s="14" t="s">
        <v>147</v>
      </c>
      <c r="D163" s="35" t="s">
        <v>37</v>
      </c>
      <c r="E163" s="35">
        <v>317238.8</v>
      </c>
      <c r="F163" s="35">
        <v>0</v>
      </c>
      <c r="G163" s="35">
        <v>0</v>
      </c>
      <c r="H163" s="35">
        <v>317238.8</v>
      </c>
      <c r="I163"/>
      <c r="J163" s="2"/>
      <c r="K163" s="2"/>
      <c r="L163" s="2"/>
      <c r="M163" s="2"/>
      <c r="N163" s="2"/>
      <c r="O163" s="2"/>
      <c r="P163" s="2"/>
      <c r="Q163" s="2"/>
      <c r="R163" s="2"/>
    </row>
    <row r="164" spans="1:18" s="35" customFormat="1" ht="30" x14ac:dyDescent="0.25">
      <c r="A164" s="35" t="s">
        <v>323</v>
      </c>
      <c r="E164" s="35">
        <v>317238.8</v>
      </c>
      <c r="F164" s="35">
        <v>0</v>
      </c>
      <c r="G164" s="35">
        <v>0</v>
      </c>
      <c r="H164" s="35">
        <v>317238.8</v>
      </c>
      <c r="I164"/>
      <c r="J164" s="2"/>
      <c r="K164" s="2"/>
      <c r="L164" s="2"/>
      <c r="M164" s="2"/>
      <c r="N164" s="2"/>
      <c r="O164" s="2"/>
      <c r="P164" s="2"/>
      <c r="Q164" s="2"/>
      <c r="R164" s="2"/>
    </row>
    <row r="165" spans="1:18" s="35" customFormat="1" ht="30" x14ac:dyDescent="0.25">
      <c r="A165" s="35" t="s">
        <v>61</v>
      </c>
      <c r="B165" s="35" t="s">
        <v>474</v>
      </c>
      <c r="C165" s="14" t="s">
        <v>147</v>
      </c>
      <c r="D165" s="35" t="s">
        <v>48</v>
      </c>
      <c r="E165" s="35">
        <v>395000</v>
      </c>
      <c r="F165" s="35">
        <v>0</v>
      </c>
      <c r="G165" s="35">
        <v>0</v>
      </c>
      <c r="H165" s="35">
        <v>395000</v>
      </c>
      <c r="I165"/>
      <c r="J165" s="2"/>
      <c r="K165" s="2"/>
      <c r="L165" s="2"/>
      <c r="M165" s="2"/>
      <c r="N165" s="2"/>
      <c r="O165" s="2"/>
      <c r="P165" s="2"/>
      <c r="Q165" s="2"/>
      <c r="R165" s="2"/>
    </row>
    <row r="166" spans="1:18" s="35" customFormat="1" ht="30" x14ac:dyDescent="0.25">
      <c r="A166" s="35" t="s">
        <v>324</v>
      </c>
      <c r="E166" s="35">
        <v>395000</v>
      </c>
      <c r="F166" s="35">
        <v>0</v>
      </c>
      <c r="G166" s="35">
        <v>0</v>
      </c>
      <c r="H166" s="35">
        <v>395000</v>
      </c>
      <c r="I166"/>
      <c r="J166" s="2"/>
      <c r="K166" s="2"/>
      <c r="L166" s="2"/>
      <c r="M166" s="2"/>
      <c r="N166" s="2"/>
      <c r="O166" s="2"/>
      <c r="P166" s="2"/>
      <c r="Q166" s="2"/>
      <c r="R166" s="2"/>
    </row>
    <row r="167" spans="1:18" s="35" customFormat="1" ht="30" x14ac:dyDescent="0.25">
      <c r="A167" s="35" t="s">
        <v>63</v>
      </c>
      <c r="B167" s="35" t="s">
        <v>484</v>
      </c>
      <c r="C167" s="14" t="s">
        <v>147</v>
      </c>
      <c r="D167" s="35" t="s">
        <v>48</v>
      </c>
      <c r="E167" s="35">
        <v>180000</v>
      </c>
      <c r="F167" s="35">
        <v>0</v>
      </c>
      <c r="G167" s="35">
        <v>0</v>
      </c>
      <c r="H167" s="35">
        <v>180000</v>
      </c>
      <c r="I167"/>
      <c r="J167" s="2"/>
      <c r="K167" s="2"/>
      <c r="L167" s="2"/>
      <c r="M167" s="2"/>
      <c r="N167" s="2"/>
      <c r="O167" s="2"/>
      <c r="P167" s="2"/>
      <c r="Q167" s="2"/>
      <c r="R167" s="2"/>
    </row>
    <row r="168" spans="1:18" s="35" customFormat="1" ht="30" x14ac:dyDescent="0.25">
      <c r="A168" s="35" t="s">
        <v>325</v>
      </c>
      <c r="E168" s="35">
        <v>180000</v>
      </c>
      <c r="F168" s="35">
        <v>0</v>
      </c>
      <c r="G168" s="35">
        <v>0</v>
      </c>
      <c r="H168" s="35">
        <v>180000</v>
      </c>
      <c r="I168"/>
      <c r="J168" s="2"/>
      <c r="K168" s="2"/>
      <c r="L168" s="2"/>
      <c r="M168" s="2"/>
      <c r="N168" s="2"/>
      <c r="O168" s="2"/>
      <c r="P168" s="2"/>
      <c r="Q168" s="2"/>
      <c r="R168" s="2"/>
    </row>
    <row r="169" spans="1:18" s="35" customFormat="1" ht="30" x14ac:dyDescent="0.25">
      <c r="A169" s="35" t="s">
        <v>65</v>
      </c>
      <c r="B169" s="35" t="s">
        <v>475</v>
      </c>
      <c r="C169" s="14" t="s">
        <v>147</v>
      </c>
      <c r="D169" s="35" t="s">
        <v>48</v>
      </c>
      <c r="E169" s="35">
        <v>259000</v>
      </c>
      <c r="F169" s="35">
        <v>0</v>
      </c>
      <c r="G169" s="35">
        <v>0</v>
      </c>
      <c r="H169" s="35">
        <v>259000</v>
      </c>
      <c r="I169"/>
      <c r="J169" s="2"/>
      <c r="K169" s="2"/>
      <c r="L169" s="2"/>
      <c r="M169" s="2"/>
      <c r="N169" s="2"/>
      <c r="O169" s="2"/>
      <c r="P169" s="2"/>
      <c r="Q169" s="2"/>
      <c r="R169" s="2"/>
    </row>
    <row r="170" spans="1:18" s="35" customFormat="1" ht="30" x14ac:dyDescent="0.25">
      <c r="A170" s="35" t="s">
        <v>326</v>
      </c>
      <c r="E170" s="35">
        <v>259000</v>
      </c>
      <c r="F170" s="35">
        <v>0</v>
      </c>
      <c r="G170" s="35">
        <v>0</v>
      </c>
      <c r="H170" s="35">
        <v>259000</v>
      </c>
      <c r="I170"/>
      <c r="J170" s="2"/>
      <c r="K170" s="2"/>
      <c r="L170" s="2"/>
      <c r="M170" s="2"/>
      <c r="N170" s="2"/>
      <c r="O170" s="2"/>
      <c r="P170" s="2"/>
      <c r="Q170" s="2"/>
      <c r="R170" s="2"/>
    </row>
    <row r="171" spans="1:18" s="35" customFormat="1" ht="30" x14ac:dyDescent="0.25">
      <c r="A171" s="35" t="s">
        <v>67</v>
      </c>
      <c r="B171" s="35" t="s">
        <v>485</v>
      </c>
      <c r="C171" s="14" t="s">
        <v>147</v>
      </c>
      <c r="D171" s="35" t="s">
        <v>48</v>
      </c>
      <c r="E171" s="35">
        <v>263000</v>
      </c>
      <c r="F171" s="35">
        <v>0</v>
      </c>
      <c r="G171" s="35">
        <v>0</v>
      </c>
      <c r="H171" s="35">
        <v>263000</v>
      </c>
      <c r="I171"/>
      <c r="J171" s="2"/>
      <c r="K171" s="2"/>
      <c r="L171" s="2"/>
      <c r="M171" s="2"/>
      <c r="N171" s="2"/>
      <c r="O171" s="2"/>
      <c r="P171" s="2"/>
      <c r="Q171" s="2"/>
      <c r="R171" s="2"/>
    </row>
    <row r="172" spans="1:18" s="35" customFormat="1" ht="30" x14ac:dyDescent="0.25">
      <c r="A172" s="35" t="s">
        <v>327</v>
      </c>
      <c r="E172" s="35">
        <v>263000</v>
      </c>
      <c r="F172" s="35">
        <v>0</v>
      </c>
      <c r="G172" s="35">
        <v>0</v>
      </c>
      <c r="H172" s="35">
        <v>263000</v>
      </c>
      <c r="I172"/>
      <c r="J172" s="2"/>
      <c r="K172" s="2"/>
      <c r="L172" s="2"/>
      <c r="M172" s="2"/>
      <c r="N172" s="2"/>
      <c r="O172" s="2"/>
      <c r="P172" s="2"/>
      <c r="Q172" s="2"/>
      <c r="R172" s="2"/>
    </row>
    <row r="173" spans="1:18" s="35" customFormat="1" ht="30" x14ac:dyDescent="0.25">
      <c r="A173" s="35" t="s">
        <v>69</v>
      </c>
      <c r="B173" s="35" t="s">
        <v>486</v>
      </c>
      <c r="C173" s="14" t="s">
        <v>147</v>
      </c>
      <c r="D173" s="35" t="s">
        <v>48</v>
      </c>
      <c r="E173" s="35">
        <v>344970.16000000003</v>
      </c>
      <c r="F173" s="35">
        <v>0</v>
      </c>
      <c r="G173" s="35">
        <v>0</v>
      </c>
      <c r="H173" s="35">
        <v>344970.16000000003</v>
      </c>
      <c r="I173"/>
      <c r="J173" s="2"/>
      <c r="K173" s="2"/>
      <c r="L173" s="2"/>
      <c r="M173" s="2"/>
      <c r="N173" s="2"/>
      <c r="O173" s="2"/>
      <c r="P173" s="2"/>
      <c r="Q173" s="2"/>
      <c r="R173" s="2"/>
    </row>
    <row r="174" spans="1:18" s="35" customFormat="1" ht="30" x14ac:dyDescent="0.25">
      <c r="A174" s="35" t="s">
        <v>328</v>
      </c>
      <c r="E174" s="35">
        <v>344970.16000000003</v>
      </c>
      <c r="F174" s="35">
        <v>0</v>
      </c>
      <c r="G174" s="35">
        <v>0</v>
      </c>
      <c r="H174" s="35">
        <v>344970.16000000003</v>
      </c>
      <c r="I174"/>
      <c r="J174" s="2"/>
      <c r="K174" s="2"/>
      <c r="L174" s="2"/>
      <c r="M174" s="2"/>
      <c r="N174" s="2"/>
      <c r="O174" s="2"/>
      <c r="P174" s="2"/>
      <c r="Q174" s="2"/>
      <c r="R174" s="2"/>
    </row>
    <row r="175" spans="1:18" s="35" customFormat="1" ht="30" x14ac:dyDescent="0.25">
      <c r="A175" s="35" t="s">
        <v>71</v>
      </c>
      <c r="B175" s="35" t="s">
        <v>476</v>
      </c>
      <c r="C175" s="14" t="s">
        <v>147</v>
      </c>
      <c r="D175" s="35" t="s">
        <v>48</v>
      </c>
      <c r="E175" s="35">
        <v>478600</v>
      </c>
      <c r="F175" s="35">
        <v>0</v>
      </c>
      <c r="G175" s="35">
        <v>0</v>
      </c>
      <c r="H175" s="35">
        <v>478600</v>
      </c>
      <c r="I175"/>
      <c r="J175" s="2"/>
      <c r="K175" s="2"/>
      <c r="L175" s="2"/>
      <c r="M175" s="2"/>
      <c r="N175" s="2"/>
      <c r="O175" s="2"/>
      <c r="P175" s="2"/>
      <c r="Q175" s="2"/>
      <c r="R175" s="2"/>
    </row>
    <row r="176" spans="1:18" s="35" customFormat="1" ht="30" x14ac:dyDescent="0.25">
      <c r="A176" s="35" t="s">
        <v>329</v>
      </c>
      <c r="E176" s="35">
        <v>478600</v>
      </c>
      <c r="F176" s="35">
        <v>0</v>
      </c>
      <c r="G176" s="35">
        <v>0</v>
      </c>
      <c r="H176" s="35">
        <v>478600</v>
      </c>
      <c r="I176"/>
      <c r="J176" s="2"/>
      <c r="K176" s="2"/>
      <c r="L176" s="2"/>
      <c r="M176" s="2"/>
      <c r="N176" s="2"/>
      <c r="O176" s="2"/>
      <c r="P176" s="2"/>
      <c r="Q176" s="2"/>
      <c r="R176" s="2"/>
    </row>
    <row r="177" spans="1:18" s="35" customFormat="1" ht="30" x14ac:dyDescent="0.25">
      <c r="A177" s="35" t="s">
        <v>73</v>
      </c>
      <c r="B177" s="35" t="s">
        <v>487</v>
      </c>
      <c r="C177" s="14" t="s">
        <v>147</v>
      </c>
      <c r="D177" s="35" t="s">
        <v>48</v>
      </c>
      <c r="E177" s="35">
        <v>190164.95000000004</v>
      </c>
      <c r="F177" s="35">
        <v>0</v>
      </c>
      <c r="G177" s="35">
        <v>0</v>
      </c>
      <c r="H177" s="35">
        <v>190164.95000000004</v>
      </c>
      <c r="I177"/>
      <c r="J177" s="2"/>
      <c r="K177" s="2"/>
      <c r="L177" s="2"/>
      <c r="M177" s="2"/>
      <c r="N177" s="2"/>
      <c r="O177" s="2"/>
      <c r="P177" s="2"/>
      <c r="Q177" s="2"/>
      <c r="R177" s="2"/>
    </row>
    <row r="178" spans="1:18" s="35" customFormat="1" ht="30" x14ac:dyDescent="0.25">
      <c r="A178" s="35" t="s">
        <v>330</v>
      </c>
      <c r="E178" s="35">
        <v>190164.95000000004</v>
      </c>
      <c r="F178" s="35">
        <v>0</v>
      </c>
      <c r="G178" s="35">
        <v>0</v>
      </c>
      <c r="H178" s="35">
        <v>190164.95000000004</v>
      </c>
      <c r="I178"/>
      <c r="J178" s="2"/>
      <c r="K178" s="2"/>
      <c r="L178" s="2"/>
      <c r="M178" s="2"/>
      <c r="N178" s="2"/>
      <c r="O178" s="2"/>
      <c r="P178" s="2"/>
      <c r="Q178" s="2"/>
      <c r="R178" s="2"/>
    </row>
    <row r="179" spans="1:18" s="35" customFormat="1" ht="30" x14ac:dyDescent="0.25">
      <c r="A179" s="35" t="s">
        <v>75</v>
      </c>
      <c r="B179" s="35" t="s">
        <v>477</v>
      </c>
      <c r="C179" s="14" t="s">
        <v>147</v>
      </c>
      <c r="D179" s="35" t="s">
        <v>48</v>
      </c>
      <c r="E179" s="35">
        <v>610200</v>
      </c>
      <c r="F179" s="35">
        <v>0</v>
      </c>
      <c r="G179" s="35">
        <v>0</v>
      </c>
      <c r="H179" s="35">
        <v>610200</v>
      </c>
      <c r="I179"/>
      <c r="J179" s="2"/>
      <c r="K179" s="2"/>
      <c r="L179" s="2"/>
      <c r="M179" s="2"/>
      <c r="N179" s="2"/>
      <c r="O179" s="2"/>
      <c r="P179" s="2"/>
      <c r="Q179" s="2"/>
      <c r="R179" s="2"/>
    </row>
    <row r="180" spans="1:18" s="35" customFormat="1" ht="30" x14ac:dyDescent="0.25">
      <c r="A180" s="35" t="s">
        <v>331</v>
      </c>
      <c r="E180" s="35">
        <v>610200</v>
      </c>
      <c r="F180" s="35">
        <v>0</v>
      </c>
      <c r="G180" s="35">
        <v>0</v>
      </c>
      <c r="H180" s="35">
        <v>610200</v>
      </c>
      <c r="I180"/>
      <c r="J180" s="2"/>
      <c r="K180" s="2"/>
      <c r="L180" s="2"/>
      <c r="M180" s="2"/>
      <c r="N180" s="2"/>
      <c r="O180" s="2"/>
      <c r="P180" s="2"/>
      <c r="Q180" s="2"/>
      <c r="R180" s="2"/>
    </row>
    <row r="181" spans="1:18" s="35" customFormat="1" ht="30" x14ac:dyDescent="0.25">
      <c r="A181" s="35" t="s">
        <v>77</v>
      </c>
      <c r="B181" s="35" t="s">
        <v>488</v>
      </c>
      <c r="C181" s="14" t="s">
        <v>147</v>
      </c>
      <c r="D181" s="35" t="s">
        <v>48</v>
      </c>
      <c r="E181" s="35">
        <v>110700</v>
      </c>
      <c r="F181" s="35">
        <v>0</v>
      </c>
      <c r="G181" s="35">
        <v>0</v>
      </c>
      <c r="H181" s="35">
        <v>110700</v>
      </c>
      <c r="I181"/>
      <c r="J181" s="2"/>
      <c r="K181" s="2"/>
      <c r="L181" s="2"/>
      <c r="M181" s="2"/>
      <c r="N181" s="2"/>
      <c r="O181" s="2"/>
      <c r="P181" s="2"/>
      <c r="Q181" s="2"/>
      <c r="R181" s="2"/>
    </row>
    <row r="182" spans="1:18" s="35" customFormat="1" ht="30" x14ac:dyDescent="0.25">
      <c r="A182" s="35" t="s">
        <v>332</v>
      </c>
      <c r="E182" s="35">
        <v>110700</v>
      </c>
      <c r="F182" s="35">
        <v>0</v>
      </c>
      <c r="G182" s="35">
        <v>0</v>
      </c>
      <c r="H182" s="35">
        <v>110700</v>
      </c>
      <c r="I182"/>
      <c r="J182" s="2"/>
      <c r="K182" s="2"/>
      <c r="L182" s="2"/>
      <c r="M182" s="2"/>
      <c r="N182" s="2"/>
      <c r="O182" s="2"/>
      <c r="P182" s="2"/>
      <c r="Q182" s="2"/>
      <c r="R182" s="2"/>
    </row>
    <row r="183" spans="1:18" s="35" customFormat="1" ht="30" x14ac:dyDescent="0.25">
      <c r="A183" s="35" t="s">
        <v>79</v>
      </c>
      <c r="B183" s="35" t="s">
        <v>478</v>
      </c>
      <c r="C183" s="14" t="s">
        <v>147</v>
      </c>
      <c r="D183" s="35" t="s">
        <v>48</v>
      </c>
      <c r="E183" s="35">
        <v>113300</v>
      </c>
      <c r="F183" s="35">
        <v>0</v>
      </c>
      <c r="G183" s="35">
        <v>0</v>
      </c>
      <c r="H183" s="35">
        <v>113300</v>
      </c>
      <c r="I183"/>
      <c r="J183" s="2"/>
      <c r="K183" s="2"/>
      <c r="L183" s="2"/>
      <c r="M183" s="2"/>
      <c r="N183" s="2"/>
      <c r="O183" s="2"/>
      <c r="P183" s="2"/>
      <c r="Q183" s="2"/>
      <c r="R183" s="2"/>
    </row>
    <row r="184" spans="1:18" s="35" customFormat="1" ht="30" x14ac:dyDescent="0.25">
      <c r="A184" s="35" t="s">
        <v>333</v>
      </c>
      <c r="E184" s="35">
        <v>113300</v>
      </c>
      <c r="F184" s="35">
        <v>0</v>
      </c>
      <c r="G184" s="35">
        <v>0</v>
      </c>
      <c r="H184" s="35">
        <v>113300</v>
      </c>
      <c r="I184"/>
      <c r="J184" s="2"/>
      <c r="K184" s="2"/>
      <c r="L184" s="2"/>
      <c r="M184" s="2"/>
      <c r="N184" s="2"/>
      <c r="O184" s="2"/>
      <c r="P184" s="2"/>
      <c r="Q184" s="2"/>
      <c r="R184" s="2"/>
    </row>
    <row r="185" spans="1:18" s="35" customFormat="1" ht="30" x14ac:dyDescent="0.25">
      <c r="A185" s="35" t="s">
        <v>81</v>
      </c>
      <c r="B185" s="35" t="s">
        <v>489</v>
      </c>
      <c r="C185" s="14" t="s">
        <v>147</v>
      </c>
      <c r="D185" s="35" t="s">
        <v>48</v>
      </c>
      <c r="E185" s="35">
        <v>253700</v>
      </c>
      <c r="F185" s="35">
        <v>0</v>
      </c>
      <c r="G185" s="35">
        <v>0</v>
      </c>
      <c r="H185" s="35">
        <v>253700</v>
      </c>
      <c r="I185"/>
      <c r="J185" s="2"/>
      <c r="K185" s="2"/>
      <c r="L185" s="2"/>
      <c r="M185" s="2"/>
      <c r="N185" s="2"/>
      <c r="O185" s="2"/>
      <c r="P185" s="2"/>
      <c r="Q185" s="2"/>
      <c r="R185" s="2"/>
    </row>
    <row r="186" spans="1:18" s="35" customFormat="1" ht="30" x14ac:dyDescent="0.25">
      <c r="A186" s="35" t="s">
        <v>334</v>
      </c>
      <c r="E186" s="35">
        <v>253700</v>
      </c>
      <c r="F186" s="35">
        <v>0</v>
      </c>
      <c r="G186" s="35">
        <v>0</v>
      </c>
      <c r="H186" s="35">
        <v>253700</v>
      </c>
      <c r="I186"/>
      <c r="J186" s="2"/>
      <c r="K186" s="2"/>
      <c r="L186" s="2"/>
      <c r="M186" s="2"/>
      <c r="N186" s="2"/>
      <c r="O186" s="2"/>
      <c r="P186" s="2"/>
      <c r="Q186" s="2"/>
      <c r="R186" s="2"/>
    </row>
    <row r="187" spans="1:18" s="35" customFormat="1" ht="30" x14ac:dyDescent="0.25">
      <c r="A187" s="35" t="s">
        <v>83</v>
      </c>
      <c r="B187" s="35" t="s">
        <v>490</v>
      </c>
      <c r="C187" s="14" t="s">
        <v>147</v>
      </c>
      <c r="D187" s="35" t="s">
        <v>48</v>
      </c>
      <c r="E187" s="35">
        <v>308100</v>
      </c>
      <c r="F187" s="35">
        <v>0</v>
      </c>
      <c r="G187" s="35">
        <v>0</v>
      </c>
      <c r="H187" s="35">
        <v>308100</v>
      </c>
      <c r="I187"/>
      <c r="J187" s="2"/>
      <c r="K187" s="2"/>
      <c r="L187" s="2"/>
      <c r="M187" s="2"/>
      <c r="N187" s="2"/>
      <c r="O187" s="2"/>
      <c r="P187" s="2"/>
      <c r="Q187" s="2"/>
      <c r="R187" s="2"/>
    </row>
    <row r="188" spans="1:18" s="35" customFormat="1" ht="30" x14ac:dyDescent="0.25">
      <c r="A188" s="35" t="s">
        <v>335</v>
      </c>
      <c r="E188" s="35">
        <v>308100</v>
      </c>
      <c r="F188" s="35">
        <v>0</v>
      </c>
      <c r="G188" s="35">
        <v>0</v>
      </c>
      <c r="H188" s="35">
        <v>308100</v>
      </c>
      <c r="I188"/>
      <c r="J188" s="2"/>
      <c r="K188" s="2"/>
      <c r="L188" s="2"/>
      <c r="M188" s="2"/>
      <c r="N188" s="2"/>
      <c r="O188" s="2"/>
      <c r="P188" s="2"/>
      <c r="Q188" s="2"/>
      <c r="R188" s="2"/>
    </row>
    <row r="189" spans="1:18" s="35" customFormat="1" ht="30" x14ac:dyDescent="0.25">
      <c r="A189" s="35" t="s">
        <v>85</v>
      </c>
      <c r="B189" s="35" t="s">
        <v>479</v>
      </c>
      <c r="C189" s="14" t="s">
        <v>147</v>
      </c>
      <c r="D189" s="35" t="s">
        <v>48</v>
      </c>
      <c r="E189" s="35">
        <v>193600</v>
      </c>
      <c r="F189" s="35">
        <v>0</v>
      </c>
      <c r="G189" s="35">
        <v>0</v>
      </c>
      <c r="H189" s="35">
        <v>193600</v>
      </c>
      <c r="I189"/>
      <c r="J189" s="2"/>
      <c r="K189" s="2"/>
      <c r="L189" s="2"/>
      <c r="M189" s="2"/>
      <c r="N189" s="2"/>
      <c r="O189" s="2"/>
      <c r="P189" s="2"/>
      <c r="Q189" s="2"/>
      <c r="R189" s="2"/>
    </row>
    <row r="190" spans="1:18" s="35" customFormat="1" ht="30" x14ac:dyDescent="0.25">
      <c r="A190" s="35" t="s">
        <v>336</v>
      </c>
      <c r="E190" s="35">
        <v>193600</v>
      </c>
      <c r="F190" s="35">
        <v>0</v>
      </c>
      <c r="G190" s="35">
        <v>0</v>
      </c>
      <c r="H190" s="35">
        <v>193600</v>
      </c>
      <c r="I190"/>
      <c r="J190" s="2"/>
      <c r="K190" s="2"/>
      <c r="L190" s="2"/>
      <c r="M190" s="2"/>
      <c r="N190" s="2"/>
      <c r="O190" s="2"/>
      <c r="P190" s="2"/>
      <c r="Q190" s="2"/>
      <c r="R190" s="2"/>
    </row>
    <row r="191" spans="1:18" s="35" customFormat="1" ht="30" x14ac:dyDescent="0.25">
      <c r="A191" s="35" t="s">
        <v>87</v>
      </c>
      <c r="B191" s="35" t="s">
        <v>480</v>
      </c>
      <c r="C191" s="14" t="s">
        <v>147</v>
      </c>
      <c r="D191" s="35" t="s">
        <v>48</v>
      </c>
      <c r="E191" s="35">
        <v>57000</v>
      </c>
      <c r="F191" s="35">
        <v>0</v>
      </c>
      <c r="G191" s="35">
        <v>0</v>
      </c>
      <c r="H191" s="35">
        <v>57000</v>
      </c>
      <c r="I191"/>
      <c r="J191" s="2"/>
      <c r="K191" s="2"/>
      <c r="L191" s="2"/>
      <c r="M191" s="2"/>
      <c r="N191" s="2"/>
      <c r="O191" s="2"/>
      <c r="P191" s="2"/>
      <c r="Q191" s="2"/>
      <c r="R191" s="2"/>
    </row>
    <row r="192" spans="1:18" s="35" customFormat="1" ht="30" x14ac:dyDescent="0.25">
      <c r="A192" s="35" t="s">
        <v>337</v>
      </c>
      <c r="E192" s="35">
        <v>57000</v>
      </c>
      <c r="F192" s="35">
        <v>0</v>
      </c>
      <c r="G192" s="35">
        <v>0</v>
      </c>
      <c r="H192" s="35">
        <v>57000</v>
      </c>
      <c r="I192"/>
      <c r="J192" s="2"/>
      <c r="K192" s="2"/>
      <c r="L192" s="2"/>
      <c r="M192" s="2"/>
      <c r="N192" s="2"/>
      <c r="O192" s="2"/>
      <c r="P192" s="2"/>
      <c r="Q192" s="2"/>
      <c r="R192" s="2"/>
    </row>
    <row r="193" spans="1:18" s="35" customFormat="1" ht="30" x14ac:dyDescent="0.25">
      <c r="A193" s="35" t="s">
        <v>129</v>
      </c>
      <c r="B193" s="35" t="s">
        <v>181</v>
      </c>
      <c r="C193" s="14" t="s">
        <v>365</v>
      </c>
      <c r="D193" s="35" t="s">
        <v>12</v>
      </c>
      <c r="E193" s="35">
        <v>96720</v>
      </c>
      <c r="F193" s="35">
        <v>0</v>
      </c>
      <c r="G193" s="35">
        <v>0</v>
      </c>
      <c r="H193" s="35">
        <v>96720</v>
      </c>
      <c r="I193"/>
      <c r="J193" s="2"/>
      <c r="K193" s="2"/>
      <c r="L193" s="2"/>
      <c r="M193" s="2"/>
      <c r="N193" s="2"/>
      <c r="O193" s="2"/>
      <c r="P193" s="2"/>
      <c r="Q193" s="2"/>
      <c r="R193" s="2"/>
    </row>
    <row r="194" spans="1:18" s="35" customFormat="1" ht="30" x14ac:dyDescent="0.25">
      <c r="A194" s="35" t="s">
        <v>338</v>
      </c>
      <c r="E194" s="35">
        <v>96720</v>
      </c>
      <c r="F194" s="35">
        <v>0</v>
      </c>
      <c r="G194" s="35">
        <v>0</v>
      </c>
      <c r="H194" s="35">
        <v>96720</v>
      </c>
      <c r="I194"/>
      <c r="J194" s="2"/>
      <c r="K194" s="2"/>
      <c r="L194" s="2"/>
      <c r="M194" s="2"/>
      <c r="N194" s="2"/>
      <c r="O194" s="2"/>
      <c r="P194" s="2"/>
      <c r="Q194" s="2"/>
      <c r="R194" s="2"/>
    </row>
    <row r="195" spans="1:18" s="35" customFormat="1" ht="30" x14ac:dyDescent="0.25">
      <c r="A195" s="35" t="s">
        <v>46</v>
      </c>
      <c r="B195" s="35" t="s">
        <v>47</v>
      </c>
      <c r="C195" s="35" t="s">
        <v>145</v>
      </c>
      <c r="D195" s="35" t="s">
        <v>9</v>
      </c>
      <c r="E195" s="35">
        <v>9000</v>
      </c>
      <c r="F195" s="35">
        <v>0</v>
      </c>
      <c r="G195" s="35">
        <v>0</v>
      </c>
      <c r="H195" s="35">
        <v>9000</v>
      </c>
      <c r="I195"/>
      <c r="J195" s="2"/>
      <c r="K195" s="2"/>
      <c r="L195" s="2"/>
      <c r="M195" s="2"/>
      <c r="N195" s="2"/>
      <c r="O195" s="2"/>
      <c r="P195" s="2"/>
      <c r="Q195" s="2"/>
      <c r="R195" s="2"/>
    </row>
    <row r="196" spans="1:18" s="35" customFormat="1" ht="30" x14ac:dyDescent="0.25">
      <c r="A196" s="35" t="s">
        <v>339</v>
      </c>
      <c r="E196" s="35">
        <v>9000</v>
      </c>
      <c r="F196" s="35">
        <v>0</v>
      </c>
      <c r="G196" s="35">
        <v>0</v>
      </c>
      <c r="H196" s="35">
        <v>9000</v>
      </c>
      <c r="I196"/>
      <c r="J196" s="2"/>
      <c r="K196" s="2"/>
      <c r="L196" s="2"/>
      <c r="M196" s="2"/>
      <c r="N196" s="2"/>
      <c r="O196" s="2"/>
      <c r="P196" s="2"/>
      <c r="Q196" s="2"/>
      <c r="R196" s="2"/>
    </row>
    <row r="197" spans="1:18" s="35" customFormat="1" ht="45" x14ac:dyDescent="0.25">
      <c r="A197" s="35" t="s">
        <v>208</v>
      </c>
      <c r="B197" s="35" t="s">
        <v>199</v>
      </c>
      <c r="C197" s="35" t="s">
        <v>145</v>
      </c>
      <c r="D197" s="35" t="s">
        <v>16</v>
      </c>
      <c r="E197" s="35">
        <v>5000</v>
      </c>
      <c r="F197" s="35">
        <v>0</v>
      </c>
      <c r="G197" s="35">
        <v>0</v>
      </c>
      <c r="H197" s="35">
        <v>5000</v>
      </c>
      <c r="I197"/>
      <c r="J197" s="2"/>
      <c r="K197" s="2"/>
      <c r="L197" s="2"/>
      <c r="M197" s="2"/>
      <c r="N197" s="2"/>
      <c r="O197" s="2"/>
      <c r="P197" s="2"/>
      <c r="Q197" s="2"/>
      <c r="R197" s="2"/>
    </row>
    <row r="198" spans="1:18" s="35" customFormat="1" ht="30" x14ac:dyDescent="0.25">
      <c r="A198" s="35" t="s">
        <v>340</v>
      </c>
      <c r="E198" s="35">
        <v>5000</v>
      </c>
      <c r="F198" s="35">
        <v>0</v>
      </c>
      <c r="G198" s="35">
        <v>0</v>
      </c>
      <c r="H198" s="35">
        <v>5000</v>
      </c>
      <c r="I198"/>
      <c r="J198" s="2"/>
      <c r="K198" s="2"/>
      <c r="L198" s="2"/>
      <c r="M198" s="2"/>
      <c r="N198" s="2"/>
      <c r="O198" s="2"/>
      <c r="P198" s="2"/>
      <c r="Q198" s="2"/>
      <c r="R198" s="2"/>
    </row>
    <row r="199" spans="1:18" s="35" customFormat="1" ht="45" x14ac:dyDescent="0.25">
      <c r="A199" s="35" t="s">
        <v>209</v>
      </c>
      <c r="B199" s="35" t="s">
        <v>200</v>
      </c>
      <c r="C199" s="35" t="s">
        <v>145</v>
      </c>
      <c r="D199" s="35" t="s">
        <v>16</v>
      </c>
      <c r="E199" s="35">
        <v>5000</v>
      </c>
      <c r="F199" s="35">
        <v>0</v>
      </c>
      <c r="G199" s="35">
        <v>0</v>
      </c>
      <c r="H199" s="35">
        <v>5000</v>
      </c>
      <c r="I199"/>
      <c r="J199" s="2"/>
      <c r="K199" s="2"/>
      <c r="L199" s="2"/>
      <c r="M199" s="2"/>
      <c r="N199" s="2"/>
      <c r="O199" s="2"/>
      <c r="P199" s="2"/>
      <c r="Q199" s="2"/>
      <c r="R199" s="2"/>
    </row>
    <row r="200" spans="1:18" s="35" customFormat="1" ht="30" x14ac:dyDescent="0.25">
      <c r="A200" s="35" t="s">
        <v>341</v>
      </c>
      <c r="E200" s="35">
        <v>5000</v>
      </c>
      <c r="F200" s="35">
        <v>0</v>
      </c>
      <c r="G200" s="35">
        <v>0</v>
      </c>
      <c r="H200" s="35">
        <v>5000</v>
      </c>
      <c r="I200"/>
      <c r="J200" s="2"/>
      <c r="K200" s="2"/>
      <c r="L200" s="2"/>
      <c r="M200" s="2"/>
      <c r="N200" s="2"/>
      <c r="O200" s="2"/>
      <c r="P200" s="2"/>
      <c r="Q200" s="2"/>
      <c r="R200" s="2"/>
    </row>
    <row r="201" spans="1:18" s="35" customFormat="1" ht="30" x14ac:dyDescent="0.25">
      <c r="A201" s="35" t="s">
        <v>201</v>
      </c>
      <c r="B201" s="35" t="s">
        <v>202</v>
      </c>
      <c r="C201" s="35" t="s">
        <v>145</v>
      </c>
      <c r="D201" s="35" t="s">
        <v>16</v>
      </c>
      <c r="E201" s="35">
        <v>2000</v>
      </c>
      <c r="F201" s="35">
        <v>0</v>
      </c>
      <c r="G201" s="35">
        <v>0</v>
      </c>
      <c r="H201" s="35">
        <v>2000</v>
      </c>
      <c r="I201"/>
      <c r="J201" s="2"/>
      <c r="K201" s="2"/>
      <c r="L201" s="2"/>
      <c r="M201" s="2"/>
      <c r="N201" s="2"/>
      <c r="O201" s="2"/>
      <c r="P201" s="2"/>
      <c r="Q201" s="2"/>
      <c r="R201" s="2"/>
    </row>
    <row r="202" spans="1:18" s="35" customFormat="1" ht="30" x14ac:dyDescent="0.25">
      <c r="A202" s="35" t="s">
        <v>342</v>
      </c>
      <c r="E202" s="35">
        <v>2000</v>
      </c>
      <c r="F202" s="35">
        <v>0</v>
      </c>
      <c r="G202" s="35">
        <v>0</v>
      </c>
      <c r="H202" s="35">
        <v>2000</v>
      </c>
      <c r="I202"/>
      <c r="J202" s="2"/>
      <c r="K202" s="2"/>
      <c r="L202" s="2"/>
      <c r="M202" s="2"/>
      <c r="N202" s="2"/>
      <c r="O202" s="2"/>
      <c r="P202" s="2"/>
      <c r="Q202" s="2"/>
      <c r="R202" s="2"/>
    </row>
    <row r="203" spans="1:18" s="35" customFormat="1" ht="30" x14ac:dyDescent="0.25">
      <c r="A203" s="35" t="s">
        <v>210</v>
      </c>
      <c r="B203" s="35" t="s">
        <v>203</v>
      </c>
      <c r="C203" s="35" t="s">
        <v>145</v>
      </c>
      <c r="D203" s="35" t="s">
        <v>16</v>
      </c>
      <c r="E203" s="35">
        <v>3000</v>
      </c>
      <c r="F203" s="35">
        <v>0</v>
      </c>
      <c r="G203" s="35">
        <v>0</v>
      </c>
      <c r="H203" s="35">
        <v>3000</v>
      </c>
      <c r="I203"/>
      <c r="J203" s="2"/>
      <c r="K203" s="2"/>
      <c r="L203" s="2"/>
      <c r="M203" s="2"/>
      <c r="N203" s="2"/>
      <c r="O203" s="2"/>
      <c r="P203" s="2"/>
      <c r="Q203" s="2"/>
      <c r="R203" s="2"/>
    </row>
    <row r="204" spans="1:18" s="35" customFormat="1" ht="30" x14ac:dyDescent="0.25">
      <c r="A204" s="35" t="s">
        <v>343</v>
      </c>
      <c r="E204" s="35">
        <v>3000</v>
      </c>
      <c r="F204" s="35">
        <v>0</v>
      </c>
      <c r="G204" s="35">
        <v>0</v>
      </c>
      <c r="H204" s="35">
        <v>3000</v>
      </c>
      <c r="I204"/>
      <c r="J204" s="2"/>
      <c r="K204" s="2"/>
      <c r="L204" s="2"/>
      <c r="M204" s="2"/>
      <c r="N204" s="2"/>
      <c r="O204" s="2"/>
      <c r="P204" s="2"/>
      <c r="Q204" s="2"/>
      <c r="R204" s="2"/>
    </row>
    <row r="205" spans="1:18" s="35" customFormat="1" ht="30" x14ac:dyDescent="0.25">
      <c r="A205" s="35" t="s">
        <v>211</v>
      </c>
      <c r="B205" s="35" t="s">
        <v>204</v>
      </c>
      <c r="C205" s="35" t="s">
        <v>145</v>
      </c>
      <c r="D205" s="35" t="s">
        <v>16</v>
      </c>
      <c r="E205" s="35">
        <v>3000</v>
      </c>
      <c r="F205" s="35">
        <v>0</v>
      </c>
      <c r="G205" s="35">
        <v>0</v>
      </c>
      <c r="H205" s="35">
        <v>3000</v>
      </c>
      <c r="I205"/>
      <c r="J205" s="2"/>
      <c r="K205" s="2"/>
      <c r="L205" s="2"/>
      <c r="M205" s="2"/>
      <c r="N205" s="2"/>
      <c r="O205" s="2"/>
      <c r="P205" s="2"/>
      <c r="Q205" s="2"/>
      <c r="R205" s="2"/>
    </row>
    <row r="206" spans="1:18" s="35" customFormat="1" ht="30" x14ac:dyDescent="0.25">
      <c r="A206" s="35" t="s">
        <v>344</v>
      </c>
      <c r="E206" s="35">
        <v>3000</v>
      </c>
      <c r="F206" s="35">
        <v>0</v>
      </c>
      <c r="G206" s="35">
        <v>0</v>
      </c>
      <c r="H206" s="35">
        <v>3000</v>
      </c>
      <c r="I206"/>
      <c r="J206" s="2"/>
      <c r="K206" s="2"/>
      <c r="L206" s="2"/>
      <c r="M206" s="2"/>
      <c r="N206" s="2"/>
      <c r="O206" s="2"/>
      <c r="P206" s="2"/>
      <c r="Q206" s="2"/>
      <c r="R206" s="2"/>
    </row>
    <row r="207" spans="1:18" s="35" customFormat="1" ht="30" x14ac:dyDescent="0.25">
      <c r="A207" s="35" t="s">
        <v>212</v>
      </c>
      <c r="B207" s="35" t="s">
        <v>205</v>
      </c>
      <c r="C207" s="35" t="s">
        <v>145</v>
      </c>
      <c r="D207" s="35" t="s">
        <v>16</v>
      </c>
      <c r="E207" s="35">
        <v>4000</v>
      </c>
      <c r="F207" s="35">
        <v>0</v>
      </c>
      <c r="G207" s="35">
        <v>0</v>
      </c>
      <c r="H207" s="35">
        <v>4000</v>
      </c>
      <c r="I207"/>
      <c r="J207" s="2"/>
      <c r="K207" s="2"/>
      <c r="L207" s="2"/>
      <c r="M207" s="2"/>
      <c r="N207" s="2"/>
      <c r="O207" s="2"/>
      <c r="P207" s="2"/>
      <c r="Q207" s="2"/>
      <c r="R207" s="2"/>
    </row>
    <row r="208" spans="1:18" s="35" customFormat="1" ht="30" x14ac:dyDescent="0.25">
      <c r="A208" s="35" t="s">
        <v>345</v>
      </c>
      <c r="E208" s="35">
        <v>4000</v>
      </c>
      <c r="F208" s="35">
        <v>0</v>
      </c>
      <c r="G208" s="35">
        <v>0</v>
      </c>
      <c r="H208" s="35">
        <v>4000</v>
      </c>
      <c r="I208"/>
      <c r="J208" s="2"/>
      <c r="K208" s="2"/>
      <c r="L208" s="2"/>
      <c r="M208" s="2"/>
      <c r="N208" s="2"/>
      <c r="O208" s="2"/>
      <c r="P208" s="2"/>
      <c r="Q208" s="2"/>
      <c r="R208" s="2"/>
    </row>
    <row r="209" spans="1:18" s="35" customFormat="1" ht="30" x14ac:dyDescent="0.25">
      <c r="A209" s="14" t="s">
        <v>460</v>
      </c>
      <c r="B209" s="35" t="s">
        <v>371</v>
      </c>
      <c r="C209" s="14" t="s">
        <v>385</v>
      </c>
      <c r="D209" s="35" t="s">
        <v>16</v>
      </c>
      <c r="E209" s="35">
        <v>15000</v>
      </c>
      <c r="F209" s="35">
        <v>0</v>
      </c>
      <c r="G209" s="35">
        <v>0</v>
      </c>
      <c r="H209" s="35">
        <v>15000</v>
      </c>
      <c r="I209"/>
      <c r="J209" s="2"/>
      <c r="K209" s="2"/>
      <c r="L209" s="2"/>
      <c r="M209" s="2"/>
      <c r="N209" s="2"/>
      <c r="O209" s="2"/>
      <c r="P209" s="2"/>
      <c r="Q209" s="2"/>
      <c r="R209" s="2"/>
    </row>
    <row r="210" spans="1:18" s="35" customFormat="1" x14ac:dyDescent="0.25">
      <c r="A210" s="14" t="s">
        <v>467</v>
      </c>
      <c r="C210" s="14"/>
      <c r="E210" s="35">
        <v>15000</v>
      </c>
      <c r="F210" s="35">
        <v>0</v>
      </c>
      <c r="G210" s="35">
        <v>0</v>
      </c>
      <c r="H210" s="35">
        <v>15000</v>
      </c>
      <c r="I210"/>
      <c r="J210" s="2"/>
      <c r="K210" s="2"/>
      <c r="L210" s="2"/>
      <c r="M210" s="2"/>
      <c r="N210" s="2"/>
      <c r="O210" s="2"/>
      <c r="P210" s="2"/>
      <c r="Q210" s="2"/>
      <c r="R210" s="2"/>
    </row>
    <row r="211" spans="1:18" s="35" customFormat="1" x14ac:dyDescent="0.25">
      <c r="A211" s="14" t="s">
        <v>461</v>
      </c>
      <c r="B211" s="35" t="s">
        <v>407</v>
      </c>
      <c r="C211" s="14" t="s">
        <v>385</v>
      </c>
      <c r="D211" s="35" t="s">
        <v>16</v>
      </c>
      <c r="E211" s="35">
        <v>24800</v>
      </c>
      <c r="F211" s="35">
        <v>0</v>
      </c>
      <c r="G211" s="35">
        <v>0</v>
      </c>
      <c r="H211" s="35">
        <v>24800</v>
      </c>
      <c r="I211"/>
      <c r="J211" s="2"/>
      <c r="K211" s="2"/>
      <c r="L211" s="2"/>
      <c r="M211" s="2"/>
      <c r="N211" s="2"/>
      <c r="O211" s="2"/>
      <c r="P211" s="2"/>
      <c r="Q211" s="2"/>
      <c r="R211" s="2"/>
    </row>
    <row r="212" spans="1:18" s="35" customFormat="1" x14ac:dyDescent="0.25">
      <c r="A212" s="14" t="s">
        <v>468</v>
      </c>
      <c r="C212" s="14"/>
      <c r="E212" s="35">
        <v>24800</v>
      </c>
      <c r="F212" s="35">
        <v>0</v>
      </c>
      <c r="G212" s="35">
        <v>0</v>
      </c>
      <c r="H212" s="35">
        <v>24800</v>
      </c>
      <c r="I212"/>
      <c r="J212" s="2"/>
      <c r="K212" s="2"/>
      <c r="L212" s="2"/>
      <c r="M212" s="2"/>
      <c r="N212" s="2"/>
      <c r="O212" s="2"/>
      <c r="P212" s="2"/>
      <c r="Q212" s="2"/>
      <c r="R212" s="2"/>
    </row>
    <row r="213" spans="1:18" s="35" customFormat="1" x14ac:dyDescent="0.25">
      <c r="A213" s="1"/>
      <c r="B213" s="2"/>
      <c r="C213" s="2"/>
      <c r="D213" s="2"/>
      <c r="E213" s="1"/>
      <c r="F213" s="1"/>
      <c r="G213" s="1"/>
      <c r="H213" s="1"/>
      <c r="I213" s="1"/>
      <c r="J213" s="2"/>
      <c r="K213" s="2"/>
      <c r="L213" s="2"/>
      <c r="M213" s="2"/>
      <c r="N213" s="2"/>
      <c r="O213" s="2"/>
      <c r="P213" s="2"/>
      <c r="Q213" s="2"/>
      <c r="R213" s="2"/>
    </row>
    <row r="214" spans="1:18" s="35" customFormat="1" x14ac:dyDescent="0.25">
      <c r="A214" s="1"/>
      <c r="B214" s="2"/>
      <c r="C214" s="2"/>
      <c r="D214" s="2"/>
      <c r="E214" s="1"/>
      <c r="F214" s="1"/>
      <c r="G214" s="1"/>
      <c r="H214" s="1"/>
      <c r="I214" s="1"/>
      <c r="J214" s="2"/>
      <c r="K214" s="2"/>
      <c r="L214" s="2"/>
      <c r="M214" s="2"/>
      <c r="N214" s="2"/>
      <c r="O214" s="2"/>
      <c r="P214" s="2"/>
      <c r="Q214" s="2"/>
      <c r="R214" s="2"/>
    </row>
    <row r="215" spans="1:18" s="35" customFormat="1" x14ac:dyDescent="0.25">
      <c r="A215" s="1"/>
      <c r="B215" s="2"/>
      <c r="C215" s="2"/>
      <c r="D215" s="2"/>
      <c r="E215" s="1"/>
      <c r="F215" s="1"/>
      <c r="G215" s="1"/>
      <c r="H215" s="1"/>
      <c r="I215" s="1"/>
      <c r="J215" s="2"/>
      <c r="K215" s="2"/>
      <c r="L215" s="2"/>
      <c r="M215" s="2"/>
      <c r="N215" s="2"/>
      <c r="O215" s="2"/>
      <c r="P215" s="2"/>
      <c r="Q215" s="2"/>
      <c r="R215" s="2"/>
    </row>
    <row r="216" spans="1:18" s="35" customFormat="1" x14ac:dyDescent="0.25">
      <c r="A216" s="1"/>
      <c r="B216" s="2"/>
      <c r="C216" s="2"/>
      <c r="D216" s="2"/>
      <c r="E216" s="1"/>
      <c r="F216" s="1"/>
      <c r="G216" s="1"/>
      <c r="H216" s="1"/>
      <c r="I216" s="1"/>
      <c r="J216" s="2"/>
      <c r="K216" s="2"/>
      <c r="L216" s="2"/>
      <c r="M216" s="2"/>
      <c r="N216" s="2"/>
      <c r="O216" s="2"/>
      <c r="P216" s="2"/>
      <c r="Q216" s="2"/>
      <c r="R216" s="2"/>
    </row>
    <row r="217" spans="1:18" s="35" customFormat="1" x14ac:dyDescent="0.25">
      <c r="A217" s="1"/>
      <c r="B217" s="2"/>
      <c r="C217" s="2"/>
      <c r="D217" s="2"/>
      <c r="E217" s="1"/>
      <c r="F217" s="1"/>
      <c r="G217" s="1"/>
      <c r="H217" s="1"/>
      <c r="I217" s="1"/>
      <c r="J217" s="2"/>
      <c r="K217" s="2"/>
      <c r="L217" s="2"/>
      <c r="M217" s="2"/>
      <c r="N217" s="2"/>
      <c r="O217" s="2"/>
      <c r="P217" s="2"/>
      <c r="Q217" s="2"/>
      <c r="R217" s="2"/>
    </row>
    <row r="218" spans="1:18" s="35" customFormat="1" x14ac:dyDescent="0.25">
      <c r="A218" s="1"/>
      <c r="B218" s="2"/>
      <c r="C218" s="2"/>
      <c r="D218" s="2"/>
      <c r="E218" s="1"/>
      <c r="F218" s="1"/>
      <c r="G218" s="1"/>
      <c r="H218" s="1"/>
      <c r="I218" s="1"/>
    </row>
    <row r="219" spans="1:18" s="35" customFormat="1" x14ac:dyDescent="0.25">
      <c r="A219" s="1"/>
      <c r="B219" s="2"/>
      <c r="C219" s="2"/>
      <c r="D219" s="2"/>
      <c r="E219" s="1"/>
      <c r="F219" s="1"/>
      <c r="G219" s="1"/>
      <c r="H219" s="1"/>
      <c r="I219" s="1"/>
    </row>
    <row r="220" spans="1:18" s="35" customFormat="1" x14ac:dyDescent="0.25">
      <c r="A220" s="1"/>
      <c r="B220" s="2"/>
      <c r="C220" s="2"/>
      <c r="D220" s="2"/>
      <c r="E220" s="1"/>
      <c r="F220" s="1"/>
      <c r="G220" s="1"/>
      <c r="H220" s="1"/>
      <c r="I220" s="1"/>
    </row>
    <row r="221" spans="1:18" s="35" customFormat="1" x14ac:dyDescent="0.25">
      <c r="A221" s="1"/>
      <c r="B221" s="2"/>
      <c r="C221" s="2"/>
      <c r="D221" s="2"/>
      <c r="E221" s="1"/>
      <c r="F221" s="1"/>
      <c r="G221" s="1"/>
      <c r="H221" s="1"/>
      <c r="I221" s="1"/>
    </row>
    <row r="222" spans="1:18" s="35" customFormat="1" x14ac:dyDescent="0.25">
      <c r="A222" s="1"/>
      <c r="B222" s="2"/>
      <c r="C222" s="2"/>
      <c r="D222" s="2"/>
      <c r="E222" s="1"/>
      <c r="F222" s="1"/>
      <c r="G222" s="1"/>
      <c r="H222" s="1"/>
      <c r="I222" s="1"/>
    </row>
    <row r="223" spans="1:18" s="35" customFormat="1" x14ac:dyDescent="0.25">
      <c r="A223" s="1"/>
      <c r="B223" s="2"/>
      <c r="C223" s="2"/>
      <c r="D223" s="2"/>
      <c r="E223" s="1"/>
      <c r="F223" s="1"/>
      <c r="G223" s="1"/>
      <c r="H223" s="1"/>
      <c r="I223" s="1"/>
    </row>
    <row r="224" spans="1:18" s="35" customFormat="1" x14ac:dyDescent="0.25">
      <c r="A224" s="1"/>
      <c r="B224" s="2"/>
      <c r="C224" s="2"/>
      <c r="D224" s="2"/>
      <c r="E224" s="1"/>
      <c r="F224" s="1"/>
      <c r="G224" s="1"/>
      <c r="H224" s="1"/>
      <c r="I224" s="1"/>
    </row>
    <row r="225" spans="1:9" s="35" customFormat="1" x14ac:dyDescent="0.25">
      <c r="A225" s="1"/>
      <c r="B225" s="2"/>
      <c r="C225" s="2"/>
      <c r="D225" s="2"/>
      <c r="E225" s="1"/>
      <c r="F225" s="1"/>
      <c r="G225" s="1"/>
      <c r="H225" s="1"/>
      <c r="I225" s="1"/>
    </row>
    <row r="226" spans="1:9" s="35" customFormat="1" x14ac:dyDescent="0.25">
      <c r="A226" s="1"/>
      <c r="B226" s="2"/>
      <c r="C226" s="2"/>
      <c r="D226" s="2"/>
      <c r="E226" s="1"/>
      <c r="F226" s="1"/>
      <c r="G226" s="1"/>
      <c r="H226" s="1"/>
      <c r="I226" s="1"/>
    </row>
    <row r="227" spans="1:9" s="35" customFormat="1" x14ac:dyDescent="0.25">
      <c r="A227" s="1"/>
      <c r="B227" s="2"/>
      <c r="C227" s="2"/>
      <c r="D227" s="2"/>
      <c r="E227" s="1"/>
      <c r="F227" s="1"/>
      <c r="G227" s="1"/>
      <c r="H227" s="1"/>
      <c r="I227" s="1"/>
    </row>
    <row r="228" spans="1:9" s="35" customFormat="1" x14ac:dyDescent="0.25">
      <c r="A228" s="1"/>
      <c r="B228" s="2"/>
      <c r="C228" s="2"/>
      <c r="D228" s="2"/>
      <c r="E228" s="1"/>
      <c r="F228" s="1"/>
      <c r="G228" s="1"/>
      <c r="H228" s="1"/>
      <c r="I228" s="1"/>
    </row>
    <row r="229" spans="1:9" s="35" customFormat="1" x14ac:dyDescent="0.25">
      <c r="A229" s="1"/>
      <c r="B229" s="2"/>
      <c r="C229" s="2"/>
      <c r="D229" s="2"/>
      <c r="E229" s="1"/>
      <c r="F229" s="1"/>
      <c r="G229" s="1"/>
      <c r="H229" s="1"/>
      <c r="I229" s="1"/>
    </row>
    <row r="230" spans="1:9" s="35" customFormat="1" x14ac:dyDescent="0.25">
      <c r="A230" s="1"/>
      <c r="B230" s="2"/>
      <c r="C230" s="2"/>
      <c r="D230" s="2"/>
      <c r="E230" s="1"/>
      <c r="F230" s="1"/>
      <c r="G230" s="1"/>
      <c r="H230" s="1"/>
      <c r="I230" s="1"/>
    </row>
    <row r="231" spans="1:9" s="35" customFormat="1" x14ac:dyDescent="0.25">
      <c r="A231" s="1"/>
      <c r="B231" s="2"/>
      <c r="C231" s="2"/>
      <c r="D231" s="2"/>
      <c r="E231" s="1"/>
      <c r="F231" s="1"/>
      <c r="G231" s="1"/>
      <c r="H231" s="1"/>
      <c r="I231" s="1"/>
    </row>
    <row r="232" spans="1:9" s="35" customFormat="1" x14ac:dyDescent="0.25">
      <c r="A232" s="1"/>
      <c r="B232" s="2"/>
      <c r="C232" s="2"/>
      <c r="D232" s="2"/>
      <c r="E232" s="1"/>
      <c r="F232" s="1"/>
      <c r="G232" s="1"/>
      <c r="H232" s="1"/>
      <c r="I232" s="1"/>
    </row>
    <row r="233" spans="1:9" s="35" customFormat="1" x14ac:dyDescent="0.25">
      <c r="A233" s="1"/>
      <c r="B233" s="2"/>
      <c r="C233" s="2"/>
      <c r="D233" s="2"/>
      <c r="E233" s="1"/>
      <c r="F233" s="1"/>
      <c r="G233" s="1"/>
      <c r="H233" s="1"/>
      <c r="I233" s="1"/>
    </row>
    <row r="234" spans="1:9" s="35" customFormat="1" x14ac:dyDescent="0.25">
      <c r="A234" s="1"/>
      <c r="B234" s="2"/>
      <c r="C234" s="2"/>
      <c r="D234" s="2"/>
      <c r="E234" s="1"/>
      <c r="F234" s="1"/>
      <c r="G234" s="1"/>
      <c r="H234" s="1"/>
      <c r="I234" s="1"/>
    </row>
    <row r="235" spans="1:9" s="35" customFormat="1" x14ac:dyDescent="0.25">
      <c r="A235" s="1"/>
      <c r="B235" s="2"/>
      <c r="C235" s="2"/>
      <c r="D235" s="2"/>
      <c r="E235" s="1"/>
      <c r="F235" s="1"/>
      <c r="G235" s="1"/>
      <c r="H235" s="1"/>
      <c r="I235" s="1"/>
    </row>
    <row r="236" spans="1:9" s="35" customFormat="1" x14ac:dyDescent="0.25">
      <c r="A236" s="1"/>
      <c r="B236" s="2"/>
      <c r="C236" s="2"/>
      <c r="D236" s="2"/>
      <c r="E236" s="1"/>
      <c r="F236" s="1"/>
      <c r="G236" s="1"/>
      <c r="H236" s="1"/>
      <c r="I236" s="1"/>
    </row>
    <row r="237" spans="1:9" s="35" customFormat="1" x14ac:dyDescent="0.25">
      <c r="A237" s="1"/>
      <c r="B237" s="2"/>
      <c r="C237" s="2"/>
      <c r="D237" s="2"/>
      <c r="E237" s="1"/>
      <c r="F237" s="1"/>
      <c r="G237" s="1"/>
      <c r="H237" s="1"/>
      <c r="I237" s="1"/>
    </row>
    <row r="238" spans="1:9" s="35" customFormat="1" x14ac:dyDescent="0.25">
      <c r="A238" s="1"/>
      <c r="B238" s="2"/>
      <c r="C238" s="2"/>
      <c r="D238" s="2"/>
      <c r="E238" s="1"/>
      <c r="F238" s="1"/>
      <c r="G238" s="1"/>
      <c r="H238" s="1"/>
      <c r="I238" s="1"/>
    </row>
    <row r="239" spans="1:9" s="35" customFormat="1" x14ac:dyDescent="0.25">
      <c r="A239" s="1"/>
      <c r="B239" s="2"/>
      <c r="C239" s="2"/>
      <c r="D239" s="2"/>
      <c r="E239" s="1"/>
      <c r="F239" s="1"/>
      <c r="G239" s="1"/>
      <c r="H239" s="1"/>
      <c r="I239" s="1"/>
    </row>
    <row r="240" spans="1:9" s="35" customFormat="1" x14ac:dyDescent="0.25">
      <c r="A240" s="1"/>
      <c r="B240" s="2"/>
      <c r="C240" s="2"/>
      <c r="D240" s="2"/>
      <c r="E240" s="1"/>
      <c r="F240" s="1"/>
      <c r="G240" s="1"/>
      <c r="H240" s="1"/>
      <c r="I240" s="1"/>
    </row>
    <row r="241" spans="1:9" s="35" customFormat="1" x14ac:dyDescent="0.25">
      <c r="A241" s="1"/>
      <c r="B241" s="2"/>
      <c r="C241" s="2"/>
      <c r="D241" s="2"/>
      <c r="E241" s="1"/>
      <c r="F241" s="1"/>
      <c r="G241" s="1"/>
      <c r="H241" s="1"/>
      <c r="I241" s="1"/>
    </row>
    <row r="242" spans="1:9" s="35" customFormat="1" x14ac:dyDescent="0.25">
      <c r="A242" s="1"/>
      <c r="B242" s="2"/>
      <c r="C242" s="2"/>
      <c r="D242" s="2"/>
      <c r="E242" s="1"/>
      <c r="F242" s="1"/>
      <c r="G242" s="1"/>
      <c r="H242" s="1"/>
      <c r="I242" s="1"/>
    </row>
    <row r="243" spans="1:9" s="35" customFormat="1" x14ac:dyDescent="0.25">
      <c r="A243" s="1"/>
      <c r="B243" s="2"/>
      <c r="C243" s="2"/>
      <c r="D243" s="2"/>
      <c r="E243" s="1"/>
      <c r="F243" s="1"/>
      <c r="G243" s="1"/>
      <c r="H243" s="1"/>
      <c r="I243" s="1"/>
    </row>
    <row r="244" spans="1:9" s="35" customFormat="1" x14ac:dyDescent="0.25">
      <c r="A244" s="1"/>
      <c r="B244" s="2"/>
      <c r="C244" s="2"/>
      <c r="D244" s="2"/>
      <c r="E244" s="1"/>
      <c r="F244" s="1"/>
      <c r="G244" s="1"/>
      <c r="H244" s="1"/>
      <c r="I244" s="1"/>
    </row>
    <row r="245" spans="1:9" s="35" customFormat="1" x14ac:dyDescent="0.25">
      <c r="A245" s="1"/>
      <c r="B245" s="2"/>
      <c r="C245" s="2"/>
      <c r="D245" s="2"/>
      <c r="E245" s="1"/>
      <c r="F245" s="1"/>
      <c r="G245" s="1"/>
      <c r="H245" s="1"/>
      <c r="I245" s="1"/>
    </row>
    <row r="246" spans="1:9" s="35" customFormat="1" x14ac:dyDescent="0.25">
      <c r="A246" s="1"/>
      <c r="B246" s="2"/>
      <c r="C246" s="2"/>
      <c r="D246" s="2"/>
      <c r="E246" s="1"/>
      <c r="F246" s="1"/>
      <c r="G246" s="1"/>
      <c r="H246" s="1"/>
      <c r="I246" s="1"/>
    </row>
    <row r="247" spans="1:9" s="35" customFormat="1" x14ac:dyDescent="0.25">
      <c r="A247" s="1"/>
      <c r="B247" s="2"/>
      <c r="C247" s="2"/>
      <c r="D247" s="2"/>
      <c r="E247" s="1"/>
      <c r="F247" s="1"/>
      <c r="G247" s="1"/>
      <c r="H247" s="1"/>
      <c r="I247" s="1"/>
    </row>
    <row r="248" spans="1:9" s="35" customFormat="1" x14ac:dyDescent="0.25">
      <c r="A248" s="1"/>
      <c r="B248" s="2"/>
      <c r="C248" s="2"/>
      <c r="D248" s="2"/>
      <c r="E248" s="1"/>
      <c r="F248" s="1"/>
      <c r="G248" s="1"/>
      <c r="H248" s="1"/>
      <c r="I248" s="1"/>
    </row>
    <row r="249" spans="1:9" s="35" customFormat="1" x14ac:dyDescent="0.25">
      <c r="A249" s="1"/>
      <c r="B249" s="2"/>
      <c r="C249" s="2"/>
      <c r="D249" s="2"/>
      <c r="E249" s="1"/>
      <c r="F249" s="1"/>
      <c r="G249" s="1"/>
      <c r="H249" s="1"/>
      <c r="I249" s="1"/>
    </row>
    <row r="250" spans="1:9" s="35" customFormat="1" x14ac:dyDescent="0.25">
      <c r="A250" s="1"/>
      <c r="B250" s="2"/>
      <c r="C250" s="2"/>
      <c r="D250" s="2"/>
      <c r="E250" s="1"/>
      <c r="F250" s="1"/>
      <c r="G250" s="1"/>
      <c r="H250" s="1"/>
      <c r="I250" s="1"/>
    </row>
    <row r="251" spans="1:9" s="35" customFormat="1" x14ac:dyDescent="0.25">
      <c r="A251" s="1"/>
      <c r="B251" s="2"/>
      <c r="C251" s="2"/>
      <c r="D251" s="2"/>
      <c r="E251" s="1"/>
      <c r="F251" s="1"/>
      <c r="G251" s="1"/>
      <c r="H251" s="1"/>
      <c r="I251" s="1"/>
    </row>
    <row r="252" spans="1:9" s="35" customFormat="1" x14ac:dyDescent="0.25">
      <c r="A252" s="1"/>
      <c r="B252" s="2"/>
      <c r="C252" s="2"/>
      <c r="D252" s="2"/>
      <c r="E252" s="1"/>
      <c r="F252" s="1"/>
      <c r="G252" s="1"/>
      <c r="H252" s="1"/>
      <c r="I252" s="1"/>
    </row>
    <row r="253" spans="1:9" s="35" customFormat="1" x14ac:dyDescent="0.25">
      <c r="A253" s="1"/>
      <c r="B253" s="2"/>
      <c r="C253" s="2"/>
      <c r="D253" s="2"/>
      <c r="E253" s="1"/>
      <c r="F253" s="1"/>
      <c r="G253" s="1"/>
      <c r="H253" s="1"/>
      <c r="I253" s="1"/>
    </row>
    <row r="254" spans="1:9" s="35" customFormat="1" x14ac:dyDescent="0.25">
      <c r="A254" s="1"/>
      <c r="B254" s="2"/>
      <c r="C254" s="2"/>
      <c r="D254" s="2"/>
      <c r="E254" s="1"/>
      <c r="F254" s="1"/>
      <c r="G254" s="1"/>
      <c r="H254" s="1"/>
      <c r="I254" s="1"/>
    </row>
    <row r="255" spans="1:9" s="35" customFormat="1" x14ac:dyDescent="0.25">
      <c r="A255" s="1"/>
      <c r="B255" s="2"/>
      <c r="C255" s="2"/>
      <c r="D255" s="2"/>
      <c r="E255" s="1"/>
      <c r="F255" s="1"/>
      <c r="G255" s="1"/>
      <c r="H255" s="1"/>
      <c r="I255" s="1"/>
    </row>
    <row r="256" spans="1:9" s="35" customFormat="1" x14ac:dyDescent="0.25">
      <c r="A256" s="1"/>
      <c r="B256" s="2"/>
      <c r="C256" s="2"/>
      <c r="D256" s="2"/>
      <c r="E256" s="1"/>
      <c r="F256" s="1"/>
      <c r="G256" s="1"/>
      <c r="H256" s="1"/>
      <c r="I256" s="1"/>
    </row>
    <row r="257" spans="1:9" s="35" customFormat="1" x14ac:dyDescent="0.25">
      <c r="A257" s="1"/>
      <c r="B257" s="2"/>
      <c r="C257" s="2"/>
      <c r="D257" s="2"/>
      <c r="E257" s="1"/>
      <c r="F257" s="1"/>
      <c r="G257" s="1"/>
      <c r="H257" s="1"/>
      <c r="I257" s="1"/>
    </row>
    <row r="258" spans="1:9" s="35" customFormat="1" x14ac:dyDescent="0.25">
      <c r="A258" s="1"/>
      <c r="B258" s="2"/>
      <c r="C258" s="2"/>
      <c r="D258" s="2"/>
      <c r="E258" s="1"/>
      <c r="F258" s="1"/>
      <c r="G258" s="1"/>
      <c r="H258" s="1"/>
      <c r="I258" s="1"/>
    </row>
    <row r="259" spans="1:9" s="35" customFormat="1" x14ac:dyDescent="0.25">
      <c r="A259" s="1"/>
      <c r="B259" s="2"/>
      <c r="C259" s="2"/>
      <c r="D259" s="2"/>
      <c r="E259" s="1"/>
      <c r="F259" s="1"/>
      <c r="G259" s="1"/>
      <c r="H259" s="1"/>
      <c r="I259" s="1"/>
    </row>
    <row r="260" spans="1:9" s="35" customFormat="1" x14ac:dyDescent="0.25">
      <c r="A260" s="1"/>
      <c r="B260" s="2"/>
      <c r="C260" s="2"/>
      <c r="D260" s="2"/>
      <c r="E260" s="1"/>
      <c r="F260" s="1"/>
      <c r="G260" s="1"/>
      <c r="H260" s="1"/>
      <c r="I260" s="1"/>
    </row>
    <row r="261" spans="1:9" s="35" customFormat="1" x14ac:dyDescent="0.25">
      <c r="A261" s="1"/>
      <c r="B261" s="2"/>
      <c r="C261" s="2"/>
      <c r="D261" s="2"/>
      <c r="E261" s="1"/>
      <c r="F261" s="1"/>
      <c r="G261" s="1"/>
      <c r="H261" s="1"/>
      <c r="I261" s="1"/>
    </row>
    <row r="262" spans="1:9" s="35" customFormat="1" x14ac:dyDescent="0.25">
      <c r="A262" s="1"/>
      <c r="B262" s="2"/>
      <c r="C262" s="2"/>
      <c r="D262" s="2"/>
      <c r="E262" s="1"/>
      <c r="F262" s="1"/>
      <c r="G262" s="1"/>
      <c r="H262" s="1"/>
      <c r="I262" s="1"/>
    </row>
    <row r="263" spans="1:9" s="35" customFormat="1" x14ac:dyDescent="0.25">
      <c r="A263" s="1"/>
      <c r="B263" s="2"/>
      <c r="C263" s="2"/>
      <c r="D263" s="2"/>
      <c r="E263" s="1"/>
      <c r="F263" s="1"/>
      <c r="G263" s="1"/>
      <c r="H263" s="1"/>
      <c r="I263" s="1"/>
    </row>
    <row r="264" spans="1:9" s="35" customFormat="1" x14ac:dyDescent="0.25">
      <c r="A264" s="1"/>
      <c r="B264" s="2"/>
      <c r="C264" s="2"/>
      <c r="D264" s="2"/>
      <c r="E264" s="1"/>
      <c r="F264" s="1"/>
      <c r="G264" s="1"/>
      <c r="H264" s="1"/>
      <c r="I264" s="1"/>
    </row>
    <row r="265" spans="1:9" s="35" customFormat="1" x14ac:dyDescent="0.25">
      <c r="A265" s="1"/>
      <c r="B265" s="2"/>
      <c r="C265" s="2"/>
      <c r="D265" s="2"/>
      <c r="E265" s="1"/>
      <c r="F265" s="1"/>
      <c r="G265" s="1"/>
      <c r="H265" s="1"/>
      <c r="I265" s="1"/>
    </row>
    <row r="266" spans="1:9" s="35" customFormat="1" x14ac:dyDescent="0.25">
      <c r="A266" s="1"/>
      <c r="B266" s="2"/>
      <c r="C266" s="2"/>
      <c r="D266" s="2"/>
      <c r="E266" s="1"/>
      <c r="F266" s="1"/>
      <c r="G266" s="1"/>
      <c r="H266" s="1"/>
      <c r="I266" s="1"/>
    </row>
    <row r="267" spans="1:9" s="35" customFormat="1" x14ac:dyDescent="0.25">
      <c r="A267" s="1"/>
      <c r="B267" s="2"/>
      <c r="C267" s="2"/>
      <c r="D267" s="2"/>
      <c r="E267" s="1"/>
      <c r="F267" s="1"/>
      <c r="G267" s="1"/>
      <c r="H267" s="1"/>
      <c r="I267" s="1"/>
    </row>
    <row r="268" spans="1:9" s="35" customFormat="1" x14ac:dyDescent="0.25">
      <c r="A268" s="1"/>
      <c r="B268" s="2"/>
      <c r="C268" s="2"/>
      <c r="D268" s="2"/>
      <c r="E268" s="1"/>
      <c r="F268" s="1"/>
      <c r="G268" s="1"/>
      <c r="H268" s="1"/>
      <c r="I268" s="1"/>
    </row>
    <row r="269" spans="1:9" s="35" customFormat="1" x14ac:dyDescent="0.25">
      <c r="A269" s="1"/>
      <c r="B269" s="2"/>
      <c r="C269" s="2"/>
      <c r="D269" s="2"/>
      <c r="E269" s="1"/>
      <c r="F269" s="1"/>
      <c r="G269" s="1"/>
      <c r="H269" s="1"/>
      <c r="I269" s="1"/>
    </row>
    <row r="270" spans="1:9" s="35" customFormat="1" x14ac:dyDescent="0.25">
      <c r="A270" s="1"/>
      <c r="B270" s="2"/>
      <c r="C270" s="2"/>
      <c r="D270" s="2"/>
      <c r="E270" s="1"/>
      <c r="F270" s="1"/>
      <c r="G270" s="1"/>
      <c r="H270" s="1"/>
      <c r="I270" s="1"/>
    </row>
    <row r="271" spans="1:9" s="35" customFormat="1" x14ac:dyDescent="0.25">
      <c r="A271" s="1"/>
      <c r="B271" s="2"/>
      <c r="C271" s="2"/>
      <c r="D271" s="2"/>
      <c r="E271" s="1"/>
      <c r="F271" s="1"/>
      <c r="G271" s="1"/>
      <c r="H271" s="1"/>
      <c r="I271" s="1"/>
    </row>
    <row r="272" spans="1:9" s="35" customFormat="1" x14ac:dyDescent="0.25">
      <c r="A272" s="1"/>
      <c r="B272" s="2"/>
      <c r="C272" s="2"/>
      <c r="D272" s="2"/>
      <c r="E272" s="1"/>
      <c r="F272" s="1"/>
      <c r="G272" s="1"/>
      <c r="H272" s="1"/>
      <c r="I272" s="1"/>
    </row>
    <row r="273" spans="1:9" s="35" customFormat="1" x14ac:dyDescent="0.25">
      <c r="A273" s="1"/>
      <c r="B273" s="2"/>
      <c r="C273" s="2"/>
      <c r="D273" s="2"/>
      <c r="E273" s="1"/>
      <c r="F273" s="1"/>
      <c r="G273" s="1"/>
      <c r="H273" s="1"/>
      <c r="I273" s="1"/>
    </row>
    <row r="274" spans="1:9" s="35" customFormat="1" x14ac:dyDescent="0.25">
      <c r="A274" s="1"/>
      <c r="B274" s="2"/>
      <c r="C274" s="2"/>
      <c r="D274" s="2"/>
      <c r="E274" s="1"/>
      <c r="F274" s="1"/>
      <c r="G274" s="1"/>
      <c r="H274" s="1"/>
      <c r="I274" s="1"/>
    </row>
    <row r="275" spans="1:9" s="35" customFormat="1" x14ac:dyDescent="0.25">
      <c r="A275" s="1"/>
      <c r="B275" s="2"/>
      <c r="C275" s="2"/>
      <c r="D275" s="2"/>
      <c r="E275" s="1"/>
      <c r="F275" s="1"/>
      <c r="G275" s="1"/>
      <c r="H275" s="1"/>
      <c r="I275" s="1"/>
    </row>
    <row r="276" spans="1:9" s="35" customFormat="1" x14ac:dyDescent="0.25">
      <c r="A276" s="1"/>
      <c r="B276" s="2"/>
      <c r="C276" s="2"/>
      <c r="D276" s="2"/>
      <c r="E276" s="1"/>
      <c r="F276" s="1"/>
      <c r="G276" s="1"/>
      <c r="H276" s="1"/>
      <c r="I276" s="1"/>
    </row>
    <row r="277" spans="1:9" s="35" customFormat="1" x14ac:dyDescent="0.25">
      <c r="A277" s="1"/>
      <c r="B277" s="2"/>
      <c r="C277" s="2"/>
      <c r="D277" s="2"/>
      <c r="E277" s="1"/>
      <c r="F277" s="1"/>
      <c r="G277" s="1"/>
      <c r="H277" s="1"/>
      <c r="I277" s="1"/>
    </row>
    <row r="278" spans="1:9" s="35" customFormat="1" x14ac:dyDescent="0.25">
      <c r="A278" s="1"/>
      <c r="B278" s="2"/>
      <c r="C278" s="2"/>
      <c r="D278" s="2"/>
      <c r="E278" s="1"/>
      <c r="F278" s="1"/>
      <c r="G278" s="1"/>
      <c r="H278" s="1"/>
      <c r="I278" s="1"/>
    </row>
    <row r="279" spans="1:9" s="35" customFormat="1" x14ac:dyDescent="0.25">
      <c r="A279" s="1"/>
      <c r="B279" s="2"/>
      <c r="C279" s="2"/>
      <c r="D279" s="2"/>
      <c r="E279" s="1"/>
      <c r="F279" s="1"/>
      <c r="G279" s="1"/>
      <c r="H279" s="1"/>
      <c r="I279" s="1"/>
    </row>
    <row r="280" spans="1:9" s="35" customFormat="1" x14ac:dyDescent="0.25">
      <c r="A280" s="1"/>
      <c r="B280" s="2"/>
      <c r="C280" s="2"/>
      <c r="D280" s="2"/>
      <c r="E280" s="1"/>
      <c r="F280" s="1"/>
      <c r="G280" s="1"/>
      <c r="H280" s="1"/>
      <c r="I280" s="1"/>
    </row>
    <row r="281" spans="1:9" s="35" customFormat="1" x14ac:dyDescent="0.25">
      <c r="A281" s="1"/>
      <c r="B281" s="2"/>
      <c r="C281" s="2"/>
      <c r="D281" s="2"/>
      <c r="E281" s="1"/>
      <c r="F281" s="1"/>
      <c r="G281" s="1"/>
      <c r="H281" s="1"/>
      <c r="I281" s="1"/>
    </row>
    <row r="282" spans="1:9" s="35" customFormat="1" x14ac:dyDescent="0.25">
      <c r="A282" s="1"/>
      <c r="B282" s="2"/>
      <c r="C282" s="2"/>
      <c r="D282" s="2"/>
      <c r="E282" s="1"/>
      <c r="F282" s="1"/>
      <c r="G282" s="1"/>
      <c r="H282" s="1"/>
      <c r="I282" s="1"/>
    </row>
    <row r="283" spans="1:9" s="35" customFormat="1" x14ac:dyDescent="0.25">
      <c r="A283" s="1"/>
      <c r="B283" s="2"/>
      <c r="C283" s="2"/>
      <c r="D283" s="2"/>
      <c r="E283" s="1"/>
      <c r="F283" s="1"/>
      <c r="G283" s="1"/>
      <c r="H283" s="1"/>
      <c r="I283" s="1"/>
    </row>
    <row r="284" spans="1:9" s="35" customFormat="1" x14ac:dyDescent="0.25">
      <c r="A284" s="1"/>
      <c r="B284" s="2"/>
      <c r="C284" s="2"/>
      <c r="D284" s="2"/>
      <c r="E284" s="1"/>
      <c r="F284" s="1"/>
      <c r="G284" s="1"/>
      <c r="H284" s="1"/>
      <c r="I284" s="1"/>
    </row>
    <row r="285" spans="1:9" s="35" customFormat="1" x14ac:dyDescent="0.25">
      <c r="A285" s="1"/>
      <c r="B285" s="2"/>
      <c r="C285" s="2"/>
      <c r="D285" s="2"/>
      <c r="E285" s="1"/>
      <c r="F285" s="1"/>
      <c r="G285" s="1"/>
      <c r="H285" s="1"/>
      <c r="I285" s="1"/>
    </row>
    <row r="286" spans="1:9" s="35" customFormat="1" x14ac:dyDescent="0.25">
      <c r="A286" s="1"/>
      <c r="B286" s="2"/>
      <c r="C286" s="2"/>
      <c r="D286" s="2"/>
      <c r="E286" s="1"/>
      <c r="F286" s="1"/>
      <c r="G286" s="1"/>
      <c r="H286" s="1"/>
      <c r="I286" s="1"/>
    </row>
    <row r="287" spans="1:9" s="35" customFormat="1" x14ac:dyDescent="0.25">
      <c r="A287" s="1"/>
      <c r="B287" s="2"/>
      <c r="C287" s="2"/>
      <c r="D287" s="2"/>
      <c r="E287" s="1"/>
      <c r="F287" s="1"/>
      <c r="G287" s="1"/>
      <c r="H287" s="1"/>
      <c r="I287" s="1"/>
    </row>
    <row r="288" spans="1:9" s="35" customFormat="1" x14ac:dyDescent="0.25">
      <c r="A288" s="1"/>
      <c r="B288" s="2"/>
      <c r="C288" s="2"/>
      <c r="D288" s="2"/>
      <c r="E288" s="1"/>
      <c r="F288" s="1"/>
      <c r="G288" s="1"/>
      <c r="H288" s="1"/>
      <c r="I288" s="1"/>
    </row>
    <row r="289" spans="1:9" s="35" customFormat="1" x14ac:dyDescent="0.25">
      <c r="A289" s="1"/>
      <c r="B289" s="2"/>
      <c r="C289" s="2"/>
      <c r="D289" s="2"/>
      <c r="E289" s="1"/>
      <c r="F289" s="1"/>
      <c r="G289" s="1"/>
      <c r="H289" s="1"/>
      <c r="I289" s="1"/>
    </row>
    <row r="290" spans="1:9" s="35" customFormat="1" x14ac:dyDescent="0.25">
      <c r="A290" s="1"/>
      <c r="B290" s="2"/>
      <c r="C290" s="2"/>
      <c r="D290" s="2"/>
      <c r="E290" s="1"/>
      <c r="F290" s="1"/>
      <c r="G290" s="1"/>
      <c r="H290" s="1"/>
      <c r="I290" s="1"/>
    </row>
    <row r="291" spans="1:9" s="35" customFormat="1" x14ac:dyDescent="0.25">
      <c r="A291" s="1"/>
      <c r="B291" s="2"/>
      <c r="C291" s="2"/>
      <c r="D291" s="2"/>
      <c r="E291" s="1"/>
      <c r="F291" s="1"/>
      <c r="G291" s="1"/>
      <c r="H291" s="1"/>
      <c r="I291" s="1"/>
    </row>
    <row r="292" spans="1:9" s="35" customFormat="1" x14ac:dyDescent="0.25">
      <c r="A292" s="1"/>
      <c r="B292" s="2"/>
      <c r="C292" s="2"/>
      <c r="D292" s="2"/>
      <c r="E292" s="1"/>
      <c r="F292" s="1"/>
      <c r="G292" s="1"/>
      <c r="H292" s="1"/>
      <c r="I292" s="1"/>
    </row>
    <row r="293" spans="1:9" s="35" customFormat="1" x14ac:dyDescent="0.25">
      <c r="A293" s="1"/>
      <c r="B293" s="2"/>
      <c r="C293" s="2"/>
      <c r="D293" s="2"/>
      <c r="E293" s="1"/>
      <c r="F293" s="1"/>
      <c r="G293" s="1"/>
      <c r="H293" s="1"/>
      <c r="I293" s="1"/>
    </row>
    <row r="294" spans="1:9" s="35" customFormat="1" x14ac:dyDescent="0.25">
      <c r="A294" s="1"/>
      <c r="B294" s="2"/>
      <c r="C294" s="2"/>
      <c r="D294" s="2"/>
      <c r="E294" s="1"/>
      <c r="F294" s="1"/>
      <c r="G294" s="1"/>
      <c r="H294" s="1"/>
      <c r="I294" s="1"/>
    </row>
    <row r="295" spans="1:9" s="35" customFormat="1" x14ac:dyDescent="0.25">
      <c r="A295" s="1"/>
      <c r="B295" s="2"/>
      <c r="C295" s="2"/>
      <c r="D295" s="2"/>
      <c r="E295" s="1"/>
      <c r="F295" s="1"/>
      <c r="G295" s="1"/>
      <c r="H295" s="1"/>
      <c r="I295" s="1"/>
    </row>
    <row r="296" spans="1:9" s="35" customFormat="1" x14ac:dyDescent="0.25">
      <c r="A296" s="1"/>
      <c r="B296" s="2"/>
      <c r="C296" s="2"/>
      <c r="D296" s="2"/>
      <c r="E296" s="1"/>
      <c r="F296" s="1"/>
      <c r="G296" s="1"/>
      <c r="H296" s="1"/>
      <c r="I296" s="1"/>
    </row>
    <row r="297" spans="1:9" s="35" customFormat="1" x14ac:dyDescent="0.25">
      <c r="A297" s="1"/>
      <c r="B297" s="2"/>
      <c r="C297" s="2"/>
      <c r="D297" s="2"/>
      <c r="E297" s="1"/>
      <c r="F297" s="1"/>
      <c r="G297" s="1"/>
      <c r="H297" s="1"/>
      <c r="I297" s="1"/>
    </row>
    <row r="298" spans="1:9" s="35" customFormat="1" x14ac:dyDescent="0.25">
      <c r="A298" s="1"/>
      <c r="B298" s="2"/>
      <c r="C298" s="2"/>
      <c r="D298" s="2"/>
      <c r="E298" s="1"/>
      <c r="F298" s="1"/>
      <c r="G298" s="1"/>
      <c r="H298" s="1"/>
      <c r="I298" s="1"/>
    </row>
    <row r="299" spans="1:9" s="35" customFormat="1" x14ac:dyDescent="0.25">
      <c r="A299" s="1"/>
      <c r="B299" s="2"/>
      <c r="C299" s="2"/>
      <c r="D299" s="2"/>
      <c r="E299" s="1"/>
      <c r="F299" s="1"/>
      <c r="G299" s="1"/>
      <c r="H299" s="1"/>
      <c r="I299" s="1"/>
    </row>
    <row r="300" spans="1:9" s="35" customFormat="1" x14ac:dyDescent="0.25">
      <c r="A300" s="1"/>
      <c r="B300" s="2"/>
      <c r="C300" s="2"/>
      <c r="D300" s="2"/>
      <c r="E300" s="1"/>
      <c r="F300" s="1"/>
      <c r="G300" s="1"/>
      <c r="H300" s="1"/>
      <c r="I300" s="1"/>
    </row>
    <row r="301" spans="1:9" s="35" customFormat="1" x14ac:dyDescent="0.25">
      <c r="A301" s="1"/>
      <c r="B301" s="2"/>
      <c r="C301" s="2"/>
      <c r="D301" s="2"/>
      <c r="E301" s="1"/>
      <c r="F301" s="1"/>
      <c r="G301" s="1"/>
      <c r="H301" s="1"/>
      <c r="I301" s="1"/>
    </row>
    <row r="302" spans="1:9" s="35" customFormat="1" x14ac:dyDescent="0.25">
      <c r="A302" s="1"/>
      <c r="B302" s="2"/>
      <c r="C302" s="2"/>
      <c r="D302" s="2"/>
      <c r="E302" s="1"/>
      <c r="F302" s="1"/>
      <c r="G302" s="1"/>
      <c r="H302" s="1"/>
      <c r="I302" s="1"/>
    </row>
    <row r="303" spans="1:9" s="35" customFormat="1" x14ac:dyDescent="0.25">
      <c r="A303" s="1"/>
      <c r="B303" s="2"/>
      <c r="C303" s="2"/>
      <c r="D303" s="2"/>
      <c r="E303" s="1"/>
      <c r="F303" s="1"/>
      <c r="G303" s="1"/>
      <c r="H303" s="1"/>
      <c r="I303" s="1"/>
    </row>
    <row r="304" spans="1:9" s="35" customFormat="1" x14ac:dyDescent="0.25">
      <c r="A304" s="1"/>
      <c r="B304" s="2"/>
      <c r="C304" s="2"/>
      <c r="D304" s="2"/>
      <c r="E304" s="1"/>
      <c r="F304" s="1"/>
      <c r="G304" s="1"/>
      <c r="H304" s="1"/>
      <c r="I304" s="1"/>
    </row>
    <row r="305" spans="1:9" s="35" customFormat="1" x14ac:dyDescent="0.25">
      <c r="A305" s="1"/>
      <c r="B305" s="2"/>
      <c r="C305" s="2"/>
      <c r="D305" s="2"/>
      <c r="E305" s="1"/>
      <c r="F305" s="1"/>
      <c r="G305" s="1"/>
      <c r="H305" s="1"/>
      <c r="I305" s="1"/>
    </row>
    <row r="306" spans="1:9" s="35" customFormat="1" x14ac:dyDescent="0.25">
      <c r="A306" s="1"/>
      <c r="B306" s="2"/>
      <c r="C306" s="2"/>
      <c r="D306" s="2"/>
      <c r="E306" s="1"/>
      <c r="F306" s="1"/>
      <c r="G306" s="1"/>
      <c r="H306" s="1"/>
      <c r="I306" s="1"/>
    </row>
    <row r="307" spans="1:9" s="35" customFormat="1" x14ac:dyDescent="0.25">
      <c r="A307" s="1"/>
      <c r="B307" s="2"/>
      <c r="C307" s="2"/>
      <c r="D307" s="2"/>
      <c r="E307" s="1"/>
      <c r="F307" s="1"/>
      <c r="G307" s="1"/>
      <c r="H307" s="1"/>
      <c r="I307" s="1"/>
    </row>
    <row r="308" spans="1:9" s="35" customFormat="1" x14ac:dyDescent="0.25">
      <c r="A308" s="1"/>
      <c r="B308" s="2"/>
      <c r="C308" s="2"/>
      <c r="D308" s="2"/>
      <c r="E308" s="1"/>
      <c r="F308" s="1"/>
      <c r="G308" s="1"/>
      <c r="H308" s="1"/>
      <c r="I308" s="1"/>
    </row>
    <row r="309" spans="1:9" s="35" customFormat="1" x14ac:dyDescent="0.25">
      <c r="A309" s="1"/>
      <c r="B309" s="2"/>
      <c r="C309" s="2"/>
      <c r="D309" s="2"/>
      <c r="E309" s="1"/>
      <c r="F309" s="1"/>
      <c r="G309" s="1"/>
      <c r="H309" s="1"/>
      <c r="I309" s="1"/>
    </row>
    <row r="310" spans="1:9" s="35" customFormat="1" x14ac:dyDescent="0.25">
      <c r="A310" s="1"/>
      <c r="B310" s="2"/>
      <c r="C310" s="2"/>
      <c r="D310" s="2"/>
      <c r="E310" s="1"/>
      <c r="F310" s="1"/>
      <c r="G310" s="1"/>
      <c r="H310" s="1"/>
      <c r="I310" s="1"/>
    </row>
    <row r="311" spans="1:9" s="35" customFormat="1" x14ac:dyDescent="0.25">
      <c r="A311" s="1"/>
      <c r="B311" s="2"/>
      <c r="C311" s="2"/>
      <c r="D311" s="2"/>
      <c r="E311" s="1"/>
      <c r="F311" s="1"/>
      <c r="G311" s="1"/>
      <c r="H311" s="1"/>
      <c r="I311" s="1"/>
    </row>
    <row r="312" spans="1:9" s="35" customFormat="1" x14ac:dyDescent="0.25">
      <c r="A312" s="1"/>
      <c r="B312" s="2"/>
      <c r="C312" s="2"/>
      <c r="D312" s="2"/>
      <c r="E312" s="1"/>
      <c r="F312" s="1"/>
      <c r="G312" s="1"/>
      <c r="H312" s="1"/>
      <c r="I312" s="1"/>
    </row>
    <row r="313" spans="1:9" s="35" customFormat="1" x14ac:dyDescent="0.25">
      <c r="A313" s="1"/>
      <c r="B313" s="2"/>
      <c r="C313" s="2"/>
      <c r="D313" s="2"/>
      <c r="E313" s="1"/>
      <c r="F313" s="1"/>
      <c r="G313" s="1"/>
      <c r="H313" s="1"/>
      <c r="I313" s="1"/>
    </row>
    <row r="314" spans="1:9" s="35" customFormat="1" x14ac:dyDescent="0.25">
      <c r="A314" s="1"/>
      <c r="B314" s="2"/>
      <c r="C314" s="2"/>
      <c r="D314" s="2"/>
      <c r="E314" s="1"/>
      <c r="F314" s="1"/>
      <c r="G314" s="1"/>
      <c r="H314" s="1"/>
      <c r="I314" s="1"/>
    </row>
    <row r="315" spans="1:9" s="35" customFormat="1" x14ac:dyDescent="0.25">
      <c r="A315" s="1"/>
      <c r="B315" s="2"/>
      <c r="C315" s="2"/>
      <c r="D315" s="2"/>
      <c r="E315" s="1"/>
      <c r="F315" s="1"/>
      <c r="G315" s="1"/>
      <c r="H315" s="1"/>
      <c r="I315" s="1"/>
    </row>
    <row r="316" spans="1:9" s="35" customFormat="1" x14ac:dyDescent="0.25">
      <c r="A316" s="1"/>
      <c r="B316" s="2"/>
      <c r="C316" s="2"/>
      <c r="D316" s="2"/>
      <c r="E316" s="1"/>
      <c r="F316" s="1"/>
      <c r="G316" s="1"/>
      <c r="H316" s="1"/>
      <c r="I316" s="1"/>
    </row>
    <row r="317" spans="1:9" s="35" customFormat="1" x14ac:dyDescent="0.25">
      <c r="A317" s="1"/>
      <c r="B317" s="2"/>
      <c r="C317" s="2"/>
      <c r="D317" s="2"/>
      <c r="E317" s="1"/>
      <c r="F317" s="1"/>
      <c r="G317" s="1"/>
      <c r="H317" s="1"/>
      <c r="I317" s="1"/>
    </row>
    <row r="318" spans="1:9" s="35" customFormat="1" x14ac:dyDescent="0.25">
      <c r="A318" s="1"/>
      <c r="B318" s="2"/>
      <c r="C318" s="2"/>
      <c r="D318" s="2"/>
      <c r="E318" s="1"/>
      <c r="F318" s="1"/>
      <c r="G318" s="1"/>
      <c r="H318" s="1"/>
      <c r="I318" s="1"/>
    </row>
    <row r="319" spans="1:9" s="35" customFormat="1" x14ac:dyDescent="0.25">
      <c r="A319" s="1"/>
      <c r="B319" s="2"/>
      <c r="C319" s="2"/>
      <c r="D319" s="2"/>
      <c r="E319" s="1"/>
      <c r="F319" s="1"/>
      <c r="G319" s="1"/>
      <c r="H319" s="1"/>
      <c r="I319" s="1"/>
    </row>
    <row r="320" spans="1:9" s="35" customFormat="1" x14ac:dyDescent="0.25">
      <c r="A320" s="1"/>
      <c r="B320" s="2"/>
      <c r="C320" s="2"/>
      <c r="D320" s="2"/>
      <c r="E320" s="1"/>
      <c r="F320" s="1"/>
      <c r="G320" s="1"/>
      <c r="H320" s="1"/>
      <c r="I320" s="1"/>
    </row>
    <row r="321" spans="1:9" s="35" customFormat="1" x14ac:dyDescent="0.25">
      <c r="A321" s="1"/>
      <c r="B321" s="2"/>
      <c r="C321" s="2"/>
      <c r="D321" s="2"/>
      <c r="E321" s="1"/>
      <c r="F321" s="1"/>
      <c r="G321" s="1"/>
      <c r="H321" s="1"/>
      <c r="I321" s="1"/>
    </row>
    <row r="322" spans="1:9" s="35" customFormat="1" x14ac:dyDescent="0.25">
      <c r="A322" s="1"/>
      <c r="B322" s="2"/>
      <c r="C322" s="2"/>
      <c r="D322" s="2"/>
      <c r="E322" s="1"/>
      <c r="F322" s="1"/>
      <c r="G322" s="1"/>
      <c r="H322" s="1"/>
      <c r="I322" s="1"/>
    </row>
    <row r="323" spans="1:9" s="35" customFormat="1" x14ac:dyDescent="0.25">
      <c r="A323" s="1"/>
      <c r="B323" s="2"/>
      <c r="C323" s="2"/>
      <c r="D323" s="2"/>
      <c r="E323" s="1"/>
      <c r="F323" s="1"/>
      <c r="G323" s="1"/>
      <c r="H323" s="1"/>
      <c r="I323" s="1"/>
    </row>
    <row r="324" spans="1:9" s="35" customFormat="1" x14ac:dyDescent="0.25">
      <c r="A324" s="1"/>
      <c r="B324" s="2"/>
      <c r="C324" s="2"/>
      <c r="D324" s="2"/>
      <c r="E324" s="1"/>
      <c r="F324" s="1"/>
      <c r="G324" s="1"/>
      <c r="H324" s="1"/>
      <c r="I324" s="1"/>
    </row>
    <row r="325" spans="1:9" s="35" customFormat="1" x14ac:dyDescent="0.25">
      <c r="A325" s="1"/>
      <c r="B325" s="2"/>
      <c r="C325" s="2"/>
      <c r="D325" s="2"/>
      <c r="E325" s="1"/>
      <c r="F325" s="1"/>
      <c r="G325" s="1"/>
      <c r="H325" s="1"/>
      <c r="I325" s="1"/>
    </row>
    <row r="326" spans="1:9" s="35" customFormat="1" x14ac:dyDescent="0.25">
      <c r="A326" s="1"/>
      <c r="B326" s="2"/>
      <c r="C326" s="2"/>
      <c r="D326" s="2"/>
      <c r="E326" s="1"/>
      <c r="F326" s="1"/>
      <c r="G326" s="1"/>
      <c r="H326" s="1"/>
      <c r="I326" s="1"/>
    </row>
    <row r="327" spans="1:9" s="35" customFormat="1" x14ac:dyDescent="0.25">
      <c r="A327" s="1"/>
      <c r="B327" s="2"/>
      <c r="C327" s="2"/>
      <c r="D327" s="2"/>
      <c r="E327" s="1"/>
      <c r="F327" s="1"/>
      <c r="G327" s="1"/>
      <c r="H327" s="1"/>
      <c r="I327" s="1"/>
    </row>
    <row r="328" spans="1:9" s="35" customFormat="1" x14ac:dyDescent="0.25">
      <c r="A328" s="1"/>
      <c r="B328" s="2"/>
      <c r="C328" s="2"/>
      <c r="D328" s="2"/>
      <c r="E328" s="1"/>
      <c r="F328" s="1"/>
      <c r="G328" s="1"/>
      <c r="H328" s="1"/>
      <c r="I328" s="1"/>
    </row>
    <row r="329" spans="1:9" s="35" customFormat="1" x14ac:dyDescent="0.25">
      <c r="A329" s="1"/>
      <c r="B329" s="2"/>
      <c r="C329" s="2"/>
      <c r="D329" s="2"/>
      <c r="E329" s="1"/>
      <c r="F329" s="1"/>
      <c r="G329" s="1"/>
      <c r="H329" s="1"/>
      <c r="I329" s="1"/>
    </row>
    <row r="330" spans="1:9" s="35" customFormat="1" x14ac:dyDescent="0.25">
      <c r="A330" s="1"/>
      <c r="B330" s="2"/>
      <c r="C330" s="2"/>
      <c r="D330" s="2"/>
      <c r="E330" s="1"/>
      <c r="F330" s="1"/>
      <c r="G330" s="1"/>
      <c r="H330" s="1"/>
      <c r="I330" s="1"/>
    </row>
    <row r="331" spans="1:9" s="35" customFormat="1" x14ac:dyDescent="0.25">
      <c r="A331" s="1"/>
      <c r="B331" s="2"/>
      <c r="C331" s="2"/>
      <c r="D331" s="2"/>
      <c r="E331" s="1"/>
      <c r="F331" s="1"/>
      <c r="G331" s="1"/>
      <c r="H331" s="1"/>
      <c r="I331" s="1"/>
    </row>
    <row r="332" spans="1:9" s="35" customFormat="1" x14ac:dyDescent="0.25">
      <c r="A332" s="1"/>
      <c r="B332" s="2"/>
      <c r="C332" s="2"/>
      <c r="D332" s="2"/>
      <c r="E332" s="1"/>
      <c r="F332" s="1"/>
      <c r="G332" s="1"/>
      <c r="H332" s="1"/>
      <c r="I332" s="1"/>
    </row>
    <row r="333" spans="1:9" s="35" customFormat="1" x14ac:dyDescent="0.25">
      <c r="A333" s="1"/>
      <c r="B333" s="2"/>
      <c r="C333" s="2"/>
      <c r="D333" s="2"/>
      <c r="E333" s="1"/>
      <c r="F333" s="1"/>
      <c r="G333" s="1"/>
      <c r="H333" s="1"/>
      <c r="I333" s="1"/>
    </row>
    <row r="334" spans="1:9" s="35" customFormat="1" x14ac:dyDescent="0.25">
      <c r="A334" s="1"/>
      <c r="B334" s="2"/>
      <c r="C334" s="2"/>
      <c r="D334" s="2"/>
      <c r="E334" s="1"/>
      <c r="F334" s="1"/>
      <c r="G334" s="1"/>
      <c r="H334" s="1"/>
      <c r="I334" s="1"/>
    </row>
    <row r="335" spans="1:9" s="35" customFormat="1" x14ac:dyDescent="0.25">
      <c r="A335" s="1"/>
      <c r="B335" s="2"/>
      <c r="C335" s="2"/>
      <c r="D335" s="2"/>
      <c r="E335" s="1"/>
      <c r="F335" s="1"/>
      <c r="G335" s="1"/>
      <c r="H335" s="1"/>
      <c r="I335" s="1"/>
    </row>
    <row r="336" spans="1:9" s="35" customFormat="1" x14ac:dyDescent="0.25">
      <c r="A336" s="1"/>
      <c r="B336" s="2"/>
      <c r="C336" s="2"/>
      <c r="D336" s="2"/>
      <c r="E336" s="1"/>
      <c r="F336" s="1"/>
      <c r="G336" s="1"/>
      <c r="H336" s="1"/>
      <c r="I336" s="1"/>
    </row>
    <row r="337" spans="1:9" s="35" customFormat="1" x14ac:dyDescent="0.25">
      <c r="A337" s="1"/>
      <c r="B337" s="2"/>
      <c r="C337" s="2"/>
      <c r="D337" s="2"/>
      <c r="E337" s="1"/>
      <c r="F337" s="1"/>
      <c r="G337" s="1"/>
      <c r="H337" s="1"/>
      <c r="I337" s="1"/>
    </row>
    <row r="338" spans="1:9" s="35" customFormat="1" x14ac:dyDescent="0.25">
      <c r="A338" s="1"/>
      <c r="B338" s="2"/>
      <c r="C338" s="2"/>
      <c r="D338" s="2"/>
      <c r="E338" s="1"/>
      <c r="F338" s="1"/>
      <c r="G338" s="1"/>
      <c r="H338" s="1"/>
      <c r="I338" s="1"/>
    </row>
    <row r="339" spans="1:9" s="35" customFormat="1" x14ac:dyDescent="0.25">
      <c r="A339" s="1"/>
      <c r="B339" s="2"/>
      <c r="C339" s="2"/>
      <c r="D339" s="2"/>
      <c r="E339" s="1"/>
      <c r="F339" s="1"/>
      <c r="G339" s="1"/>
      <c r="H339" s="1"/>
      <c r="I339" s="1"/>
    </row>
    <row r="340" spans="1:9" s="35" customFormat="1" x14ac:dyDescent="0.25">
      <c r="A340" s="1"/>
      <c r="B340" s="2"/>
      <c r="C340" s="2"/>
      <c r="D340" s="2"/>
      <c r="E340" s="1"/>
      <c r="F340" s="1"/>
      <c r="G340" s="1"/>
      <c r="H340" s="1"/>
      <c r="I340" s="1"/>
    </row>
    <row r="341" spans="1:9" s="35" customFormat="1" x14ac:dyDescent="0.25">
      <c r="A341" s="1"/>
      <c r="B341" s="2"/>
      <c r="C341" s="2"/>
      <c r="D341" s="2"/>
      <c r="E341" s="1"/>
      <c r="F341" s="1"/>
      <c r="G341" s="1"/>
      <c r="H341" s="1"/>
      <c r="I341" s="1"/>
    </row>
    <row r="342" spans="1:9" s="35" customFormat="1" x14ac:dyDescent="0.25">
      <c r="A342" s="1"/>
      <c r="B342" s="2"/>
      <c r="C342" s="2"/>
      <c r="D342" s="2"/>
      <c r="E342" s="1"/>
      <c r="F342" s="1"/>
      <c r="G342" s="1"/>
      <c r="H342" s="1"/>
      <c r="I342" s="1"/>
    </row>
    <row r="343" spans="1:9" s="35" customFormat="1" x14ac:dyDescent="0.25">
      <c r="A343" s="1"/>
      <c r="B343" s="2"/>
      <c r="C343" s="2"/>
      <c r="D343" s="2"/>
      <c r="E343" s="1"/>
      <c r="F343" s="1"/>
      <c r="G343" s="1"/>
      <c r="H343" s="1"/>
      <c r="I343" s="1"/>
    </row>
    <row r="344" spans="1:9" s="35" customFormat="1" x14ac:dyDescent="0.25">
      <c r="A344" s="1"/>
      <c r="B344" s="2"/>
      <c r="C344" s="2"/>
      <c r="D344" s="2"/>
      <c r="E344" s="1"/>
      <c r="F344" s="1"/>
      <c r="G344" s="1"/>
      <c r="H344" s="1"/>
      <c r="I344" s="1"/>
    </row>
    <row r="345" spans="1:9" s="35" customFormat="1" x14ac:dyDescent="0.25">
      <c r="A345" s="1"/>
      <c r="B345" s="2"/>
      <c r="C345" s="2"/>
      <c r="D345" s="2"/>
      <c r="E345" s="1"/>
      <c r="F345" s="1"/>
      <c r="G345" s="1"/>
      <c r="H345" s="1"/>
      <c r="I345" s="1"/>
    </row>
    <row r="346" spans="1:9" s="35" customFormat="1" x14ac:dyDescent="0.25">
      <c r="A346" s="1"/>
      <c r="B346" s="2"/>
      <c r="C346" s="2"/>
      <c r="D346" s="2"/>
      <c r="E346" s="1"/>
      <c r="F346" s="1"/>
      <c r="G346" s="1"/>
      <c r="H346" s="1"/>
      <c r="I346" s="1"/>
    </row>
    <row r="347" spans="1:9" s="35" customFormat="1" x14ac:dyDescent="0.25">
      <c r="A347" s="1"/>
      <c r="B347" s="2"/>
      <c r="C347" s="2"/>
      <c r="D347" s="2"/>
      <c r="E347" s="1"/>
      <c r="F347" s="1"/>
      <c r="G347" s="1"/>
      <c r="H347" s="1"/>
      <c r="I347" s="1"/>
    </row>
    <row r="348" spans="1:9" s="35" customFormat="1" x14ac:dyDescent="0.25">
      <c r="A348" s="1"/>
      <c r="B348" s="2"/>
      <c r="C348" s="2"/>
      <c r="D348" s="2"/>
      <c r="E348" s="1"/>
      <c r="F348" s="1"/>
      <c r="G348" s="1"/>
      <c r="H348" s="1"/>
      <c r="I348" s="1"/>
    </row>
    <row r="349" spans="1:9" s="35" customFormat="1" x14ac:dyDescent="0.25">
      <c r="A349" s="1"/>
      <c r="B349" s="2"/>
      <c r="C349" s="2"/>
      <c r="D349" s="2"/>
      <c r="E349" s="1"/>
      <c r="F349" s="1"/>
      <c r="G349" s="1"/>
      <c r="H349" s="1"/>
      <c r="I349" s="1"/>
    </row>
    <row r="350" spans="1:9" s="35" customFormat="1" x14ac:dyDescent="0.25">
      <c r="A350" s="1"/>
      <c r="B350" s="2"/>
      <c r="C350" s="2"/>
      <c r="D350" s="2"/>
      <c r="E350" s="1"/>
      <c r="F350" s="1"/>
      <c r="G350" s="1"/>
      <c r="H350" s="1"/>
      <c r="I350" s="1"/>
    </row>
    <row r="351" spans="1:9" s="35" customFormat="1" x14ac:dyDescent="0.25">
      <c r="A351" s="1"/>
      <c r="B351" s="2"/>
      <c r="C351" s="2"/>
      <c r="D351" s="2"/>
      <c r="E351" s="1"/>
      <c r="F351" s="1"/>
      <c r="G351" s="1"/>
      <c r="H351" s="1"/>
      <c r="I351" s="1"/>
    </row>
    <row r="352" spans="1:9" s="35" customFormat="1" x14ac:dyDescent="0.25">
      <c r="A352" s="1"/>
      <c r="B352" s="2"/>
      <c r="C352" s="2"/>
      <c r="D352" s="2"/>
      <c r="E352" s="1"/>
      <c r="F352" s="1"/>
      <c r="G352" s="1"/>
      <c r="H352" s="1"/>
      <c r="I352" s="1"/>
    </row>
    <row r="353" spans="1:9" s="35" customFormat="1" x14ac:dyDescent="0.25">
      <c r="A353" s="1"/>
      <c r="B353" s="2"/>
      <c r="C353" s="2"/>
      <c r="D353" s="2"/>
      <c r="E353" s="1"/>
      <c r="F353" s="1"/>
      <c r="G353" s="1"/>
      <c r="H353" s="1"/>
      <c r="I353" s="1"/>
    </row>
    <row r="354" spans="1:9" s="35" customFormat="1" x14ac:dyDescent="0.25">
      <c r="A354" s="1"/>
      <c r="B354" s="2"/>
      <c r="C354" s="2"/>
      <c r="D354" s="2"/>
      <c r="E354" s="1"/>
      <c r="F354" s="1"/>
      <c r="G354" s="1"/>
      <c r="H354" s="1"/>
      <c r="I354" s="1"/>
    </row>
    <row r="355" spans="1:9" s="35" customFormat="1" x14ac:dyDescent="0.25">
      <c r="A355" s="1"/>
      <c r="B355" s="2"/>
      <c r="C355" s="2"/>
      <c r="D355" s="2"/>
      <c r="E355" s="1"/>
      <c r="F355" s="1"/>
      <c r="G355" s="1"/>
      <c r="H355" s="1"/>
      <c r="I355" s="1"/>
    </row>
    <row r="356" spans="1:9" s="35" customFormat="1" x14ac:dyDescent="0.25">
      <c r="A356" s="1"/>
      <c r="B356" s="2"/>
      <c r="C356" s="2"/>
      <c r="D356" s="2"/>
      <c r="E356" s="1"/>
      <c r="F356" s="1"/>
      <c r="G356" s="1"/>
      <c r="H356" s="1"/>
      <c r="I356" s="1"/>
    </row>
    <row r="357" spans="1:9" s="35" customFormat="1" x14ac:dyDescent="0.25">
      <c r="A357" s="1"/>
      <c r="B357" s="2"/>
      <c r="C357" s="2"/>
      <c r="D357" s="2"/>
      <c r="E357" s="1"/>
      <c r="F357" s="1"/>
      <c r="G357" s="1"/>
      <c r="H357" s="1"/>
      <c r="I357" s="1"/>
    </row>
    <row r="358" spans="1:9" s="35" customFormat="1" x14ac:dyDescent="0.25">
      <c r="A358" s="1"/>
      <c r="B358" s="2"/>
      <c r="C358" s="2"/>
      <c r="D358" s="2"/>
      <c r="E358" s="1"/>
      <c r="F358" s="1"/>
      <c r="G358" s="1"/>
      <c r="H358" s="1"/>
      <c r="I358" s="1"/>
    </row>
    <row r="359" spans="1:9" s="35" customFormat="1" x14ac:dyDescent="0.25">
      <c r="A359" s="1"/>
      <c r="B359" s="2"/>
      <c r="C359" s="2"/>
      <c r="D359" s="2"/>
      <c r="E359" s="1"/>
      <c r="F359" s="1"/>
      <c r="G359" s="1"/>
      <c r="H359" s="1"/>
      <c r="I359" s="1"/>
    </row>
    <row r="360" spans="1:9" s="35" customFormat="1" x14ac:dyDescent="0.25">
      <c r="A360" s="1"/>
      <c r="B360" s="2"/>
      <c r="C360" s="2"/>
      <c r="D360" s="2"/>
      <c r="E360" s="1"/>
      <c r="F360" s="1"/>
      <c r="G360" s="1"/>
      <c r="H360" s="1"/>
      <c r="I360" s="1"/>
    </row>
    <row r="361" spans="1:9" s="35" customFormat="1" x14ac:dyDescent="0.25">
      <c r="A361" s="1"/>
      <c r="B361" s="2"/>
      <c r="C361" s="2"/>
      <c r="D361" s="2"/>
      <c r="E361" s="1"/>
      <c r="F361" s="1"/>
      <c r="G361" s="1"/>
      <c r="H361" s="1"/>
      <c r="I361" s="1"/>
    </row>
    <row r="362" spans="1:9" s="35" customFormat="1" x14ac:dyDescent="0.25">
      <c r="A362" s="1"/>
      <c r="B362" s="2"/>
      <c r="C362" s="2"/>
      <c r="D362" s="2"/>
      <c r="E362" s="1"/>
      <c r="F362" s="1"/>
      <c r="G362" s="1"/>
      <c r="H362" s="1"/>
      <c r="I362" s="1"/>
    </row>
    <row r="363" spans="1:9" s="35" customFormat="1" x14ac:dyDescent="0.25">
      <c r="A363" s="1"/>
      <c r="B363" s="2"/>
      <c r="C363" s="2"/>
      <c r="D363" s="2"/>
      <c r="E363" s="1"/>
      <c r="F363" s="1"/>
      <c r="G363" s="1"/>
      <c r="H363" s="1"/>
      <c r="I363" s="1"/>
    </row>
    <row r="364" spans="1:9" s="35" customFormat="1" x14ac:dyDescent="0.25">
      <c r="A364" s="1"/>
      <c r="B364" s="2"/>
      <c r="C364" s="2"/>
      <c r="D364" s="2"/>
      <c r="E364" s="1"/>
      <c r="F364" s="1"/>
      <c r="G364" s="1"/>
      <c r="H364" s="1"/>
      <c r="I364" s="1"/>
    </row>
    <row r="365" spans="1:9" s="35" customFormat="1" x14ac:dyDescent="0.25">
      <c r="A365" s="1"/>
      <c r="B365" s="2"/>
      <c r="C365" s="2"/>
      <c r="D365" s="2"/>
      <c r="E365" s="1"/>
      <c r="F365" s="1"/>
      <c r="G365" s="1"/>
      <c r="H365" s="1"/>
      <c r="I365" s="1"/>
    </row>
    <row r="366" spans="1:9" s="35" customFormat="1" x14ac:dyDescent="0.25">
      <c r="A366" s="1"/>
      <c r="B366" s="2"/>
      <c r="C366" s="2"/>
      <c r="D366" s="2"/>
      <c r="E366" s="1"/>
      <c r="F366" s="1"/>
      <c r="G366" s="1"/>
      <c r="H366" s="1"/>
      <c r="I366" s="1"/>
    </row>
    <row r="367" spans="1:9" s="35" customFormat="1" x14ac:dyDescent="0.25">
      <c r="A367" s="1"/>
      <c r="B367" s="2"/>
      <c r="C367" s="2"/>
      <c r="D367" s="2"/>
      <c r="E367" s="1"/>
      <c r="F367" s="1"/>
      <c r="G367" s="1"/>
      <c r="H367" s="1"/>
      <c r="I367" s="1"/>
    </row>
    <row r="368" spans="1:9" s="35" customFormat="1" x14ac:dyDescent="0.25">
      <c r="A368" s="1"/>
      <c r="B368" s="2"/>
      <c r="C368" s="2"/>
      <c r="D368" s="2"/>
      <c r="E368" s="1"/>
      <c r="F368" s="1"/>
      <c r="G368" s="1"/>
      <c r="H368" s="1"/>
      <c r="I368" s="1"/>
    </row>
    <row r="369" spans="1:9" s="35" customFormat="1" x14ac:dyDescent="0.25">
      <c r="A369" s="1"/>
      <c r="B369" s="2"/>
      <c r="C369" s="2"/>
      <c r="D369" s="2"/>
      <c r="E369" s="1"/>
      <c r="F369" s="1"/>
      <c r="G369" s="1"/>
      <c r="H369" s="1"/>
      <c r="I369" s="1"/>
    </row>
    <row r="370" spans="1:9" s="35" customFormat="1" x14ac:dyDescent="0.25">
      <c r="A370" s="1"/>
      <c r="B370" s="2"/>
      <c r="C370" s="2"/>
      <c r="D370" s="2"/>
      <c r="E370" s="1"/>
      <c r="F370" s="1"/>
      <c r="G370" s="1"/>
      <c r="H370" s="1"/>
      <c r="I370" s="1"/>
    </row>
    <row r="371" spans="1:9" s="35" customFormat="1" x14ac:dyDescent="0.25">
      <c r="A371" s="1"/>
      <c r="B371" s="2"/>
      <c r="C371" s="2"/>
      <c r="D371" s="2"/>
      <c r="E371" s="1"/>
      <c r="F371" s="1"/>
      <c r="G371" s="1"/>
      <c r="H371" s="1"/>
      <c r="I371" s="1"/>
    </row>
    <row r="372" spans="1:9" s="35" customFormat="1" x14ac:dyDescent="0.25">
      <c r="A372" s="1"/>
      <c r="B372" s="2"/>
      <c r="C372" s="2"/>
      <c r="D372" s="2"/>
      <c r="E372" s="1"/>
      <c r="F372" s="1"/>
      <c r="G372" s="1"/>
      <c r="H372" s="1"/>
      <c r="I372" s="1"/>
    </row>
    <row r="373" spans="1:9" s="35" customFormat="1" x14ac:dyDescent="0.25">
      <c r="A373" s="1"/>
      <c r="B373" s="2"/>
      <c r="C373" s="2"/>
      <c r="D373" s="2"/>
      <c r="E373" s="1"/>
      <c r="F373" s="1"/>
      <c r="G373" s="1"/>
      <c r="H373" s="1"/>
      <c r="I373" s="1"/>
    </row>
    <row r="374" spans="1:9" s="35" customFormat="1" x14ac:dyDescent="0.25">
      <c r="A374" s="1"/>
      <c r="B374" s="2"/>
      <c r="C374" s="2"/>
      <c r="D374" s="2"/>
      <c r="E374" s="1"/>
      <c r="F374" s="1"/>
      <c r="G374" s="1"/>
      <c r="H374" s="1"/>
      <c r="I374" s="1"/>
    </row>
    <row r="375" spans="1:9" s="35" customFormat="1" x14ac:dyDescent="0.25">
      <c r="A375" s="1"/>
      <c r="B375" s="2"/>
      <c r="C375" s="2"/>
      <c r="D375" s="2"/>
      <c r="E375" s="1"/>
      <c r="F375" s="1"/>
      <c r="G375" s="1"/>
      <c r="H375" s="1"/>
      <c r="I375" s="1"/>
    </row>
    <row r="376" spans="1:9" s="35" customFormat="1" x14ac:dyDescent="0.25">
      <c r="A376" s="1"/>
      <c r="B376" s="2"/>
      <c r="C376" s="2"/>
      <c r="D376" s="2"/>
      <c r="E376" s="1"/>
      <c r="F376" s="1"/>
      <c r="G376" s="1"/>
      <c r="H376" s="1"/>
      <c r="I376" s="1"/>
    </row>
    <row r="377" spans="1:9" s="35" customFormat="1" x14ac:dyDescent="0.25">
      <c r="A377" s="1"/>
      <c r="B377" s="2"/>
      <c r="C377" s="2"/>
      <c r="D377" s="2"/>
      <c r="E377" s="1"/>
      <c r="F377" s="1"/>
      <c r="G377" s="1"/>
      <c r="H377" s="1"/>
      <c r="I377" s="1"/>
    </row>
    <row r="378" spans="1:9" s="35" customFormat="1" x14ac:dyDescent="0.25">
      <c r="A378" s="1"/>
      <c r="B378" s="2"/>
      <c r="C378" s="2"/>
      <c r="D378" s="2"/>
      <c r="E378" s="1"/>
      <c r="F378" s="1"/>
      <c r="G378" s="1"/>
      <c r="H378" s="1"/>
      <c r="I378" s="1"/>
    </row>
    <row r="379" spans="1:9" s="35" customFormat="1" x14ac:dyDescent="0.25">
      <c r="A379" s="1"/>
      <c r="B379" s="2"/>
      <c r="C379" s="2"/>
      <c r="D379" s="2"/>
      <c r="E379" s="1"/>
      <c r="F379" s="1"/>
      <c r="G379" s="1"/>
      <c r="H379" s="1"/>
      <c r="I379" s="1"/>
    </row>
    <row r="380" spans="1:9" s="35" customFormat="1" x14ac:dyDescent="0.25">
      <c r="A380" s="1"/>
      <c r="B380" s="2"/>
      <c r="C380" s="2"/>
      <c r="D380" s="2"/>
      <c r="E380" s="1"/>
      <c r="F380" s="1"/>
      <c r="G380" s="1"/>
      <c r="H380" s="1"/>
      <c r="I380" s="1"/>
    </row>
    <row r="381" spans="1:9" s="35" customFormat="1" x14ac:dyDescent="0.25">
      <c r="A381" s="1"/>
      <c r="B381" s="2"/>
      <c r="C381" s="2"/>
      <c r="D381" s="2"/>
      <c r="E381" s="1"/>
      <c r="F381" s="1"/>
      <c r="G381" s="1"/>
      <c r="H381" s="1"/>
      <c r="I381" s="1"/>
    </row>
    <row r="382" spans="1:9" s="35" customFormat="1" x14ac:dyDescent="0.25">
      <c r="A382" s="1"/>
      <c r="B382" s="2"/>
      <c r="C382" s="2"/>
      <c r="D382" s="2"/>
      <c r="E382" s="1"/>
      <c r="F382" s="1"/>
      <c r="G382" s="1"/>
      <c r="H382" s="1"/>
      <c r="I382" s="1"/>
    </row>
    <row r="383" spans="1:9" s="35" customFormat="1" x14ac:dyDescent="0.25">
      <c r="A383" s="1"/>
      <c r="B383" s="2"/>
      <c r="C383" s="2"/>
      <c r="D383" s="2"/>
      <c r="E383" s="1"/>
      <c r="F383" s="1"/>
      <c r="G383" s="1"/>
      <c r="H383" s="1"/>
      <c r="I383" s="1"/>
    </row>
    <row r="384" spans="1:9" s="35" customFormat="1" x14ac:dyDescent="0.25">
      <c r="A384" s="1"/>
      <c r="B384" s="2"/>
      <c r="C384" s="2"/>
      <c r="D384" s="2"/>
      <c r="E384" s="1"/>
      <c r="F384" s="1"/>
      <c r="G384" s="1"/>
      <c r="H384" s="1"/>
      <c r="I384" s="1"/>
    </row>
    <row r="385" spans="1:9" s="35" customFormat="1" x14ac:dyDescent="0.25">
      <c r="A385" s="1"/>
      <c r="B385" s="2"/>
      <c r="C385" s="2"/>
      <c r="D385" s="2"/>
      <c r="E385" s="1"/>
      <c r="F385" s="1"/>
      <c r="G385" s="1"/>
      <c r="H385" s="1"/>
      <c r="I385" s="1"/>
    </row>
    <row r="386" spans="1:9" s="35" customFormat="1" x14ac:dyDescent="0.25">
      <c r="A386" s="1"/>
      <c r="B386" s="2"/>
      <c r="C386" s="2"/>
      <c r="D386" s="2"/>
      <c r="E386" s="1"/>
      <c r="F386" s="1"/>
      <c r="G386" s="1"/>
      <c r="H386" s="1"/>
      <c r="I386" s="1"/>
    </row>
    <row r="387" spans="1:9" s="35" customFormat="1" x14ac:dyDescent="0.25">
      <c r="A387" s="1"/>
      <c r="B387" s="2"/>
      <c r="C387" s="2"/>
      <c r="D387" s="2"/>
      <c r="E387" s="1"/>
      <c r="F387" s="1"/>
      <c r="G387" s="1"/>
      <c r="H387" s="1"/>
      <c r="I387" s="1"/>
    </row>
    <row r="388" spans="1:9" s="35" customFormat="1" x14ac:dyDescent="0.25">
      <c r="A388" s="1"/>
      <c r="B388" s="2"/>
      <c r="C388" s="2"/>
      <c r="D388" s="2"/>
      <c r="E388" s="1"/>
      <c r="F388" s="1"/>
      <c r="G388" s="1"/>
      <c r="H388" s="1"/>
      <c r="I388" s="1"/>
    </row>
    <row r="389" spans="1:9" s="35" customFormat="1" x14ac:dyDescent="0.25">
      <c r="A389" s="1"/>
      <c r="B389" s="2"/>
      <c r="C389" s="2"/>
      <c r="D389" s="2"/>
      <c r="E389" s="1"/>
      <c r="F389" s="1"/>
      <c r="G389" s="1"/>
      <c r="H389" s="1"/>
      <c r="I389" s="1"/>
    </row>
    <row r="390" spans="1:9" s="35" customFormat="1" x14ac:dyDescent="0.25">
      <c r="A390" s="1"/>
      <c r="B390" s="2"/>
      <c r="C390" s="2"/>
      <c r="D390" s="2"/>
      <c r="E390" s="1"/>
      <c r="F390" s="1"/>
      <c r="G390" s="1"/>
      <c r="H390" s="1"/>
      <c r="I390" s="1"/>
    </row>
    <row r="391" spans="1:9" s="35" customFormat="1" x14ac:dyDescent="0.25">
      <c r="A391" s="1"/>
      <c r="B391" s="2"/>
      <c r="C391" s="2"/>
      <c r="D391" s="2"/>
      <c r="E391" s="1"/>
      <c r="F391" s="1"/>
      <c r="G391" s="1"/>
      <c r="H391" s="1"/>
      <c r="I391" s="1"/>
    </row>
    <row r="392" spans="1:9" s="35" customFormat="1" x14ac:dyDescent="0.25">
      <c r="A392" s="1"/>
      <c r="B392" s="2"/>
      <c r="C392" s="2"/>
      <c r="D392" s="2"/>
      <c r="E392" s="1"/>
      <c r="F392" s="1"/>
      <c r="G392" s="1"/>
      <c r="H392" s="1"/>
      <c r="I392" s="1"/>
    </row>
    <row r="393" spans="1:9" s="35" customFormat="1" x14ac:dyDescent="0.25">
      <c r="A393" s="1"/>
      <c r="B393" s="2"/>
      <c r="C393" s="2"/>
      <c r="D393" s="2"/>
      <c r="E393" s="1"/>
      <c r="F393" s="1"/>
      <c r="G393" s="1"/>
      <c r="H393" s="1"/>
      <c r="I393" s="1"/>
    </row>
    <row r="394" spans="1:9" s="35" customFormat="1" x14ac:dyDescent="0.25">
      <c r="A394" s="1"/>
      <c r="B394" s="2"/>
      <c r="C394" s="2"/>
      <c r="D394" s="2"/>
      <c r="E394" s="1"/>
      <c r="F394" s="1"/>
      <c r="G394" s="1"/>
      <c r="H394" s="1"/>
      <c r="I394" s="1"/>
    </row>
    <row r="395" spans="1:9" s="35" customFormat="1" x14ac:dyDescent="0.25">
      <c r="A395" s="1"/>
      <c r="B395" s="2"/>
      <c r="C395" s="2"/>
      <c r="D395" s="2"/>
      <c r="E395" s="1"/>
      <c r="F395" s="1"/>
      <c r="G395" s="1"/>
      <c r="H395" s="1"/>
      <c r="I395" s="1"/>
    </row>
    <row r="396" spans="1:9" s="35" customFormat="1" x14ac:dyDescent="0.25">
      <c r="A396" s="1"/>
      <c r="B396" s="2"/>
      <c r="C396" s="2"/>
      <c r="D396" s="2"/>
      <c r="E396" s="1"/>
      <c r="F396" s="1"/>
      <c r="G396" s="1"/>
      <c r="H396" s="1"/>
      <c r="I396" s="1"/>
    </row>
    <row r="397" spans="1:9" s="35" customFormat="1" x14ac:dyDescent="0.25">
      <c r="A397" s="1"/>
      <c r="B397" s="2"/>
      <c r="C397" s="2"/>
      <c r="D397" s="2"/>
      <c r="E397" s="1"/>
      <c r="F397" s="1"/>
      <c r="G397" s="1"/>
      <c r="H397" s="1"/>
      <c r="I397" s="1"/>
    </row>
    <row r="398" spans="1:9" s="35" customFormat="1" x14ac:dyDescent="0.25">
      <c r="A398" s="1"/>
      <c r="B398" s="2"/>
      <c r="C398" s="2"/>
      <c r="D398" s="2"/>
      <c r="E398" s="1"/>
      <c r="F398" s="1"/>
      <c r="G398" s="1"/>
      <c r="H398" s="1"/>
      <c r="I398" s="1"/>
    </row>
    <row r="399" spans="1:9" s="35" customFormat="1" x14ac:dyDescent="0.25">
      <c r="A399" s="1"/>
      <c r="B399" s="2"/>
      <c r="C399" s="2"/>
      <c r="D399" s="2"/>
      <c r="E399" s="1"/>
      <c r="F399" s="1"/>
      <c r="G399" s="1"/>
      <c r="H399" s="1"/>
      <c r="I399" s="1"/>
    </row>
    <row r="400" spans="1:9" s="35" customFormat="1" x14ac:dyDescent="0.25">
      <c r="A400" s="1"/>
      <c r="B400" s="2"/>
      <c r="C400" s="2"/>
      <c r="D400" s="2"/>
      <c r="E400" s="1"/>
      <c r="F400" s="1"/>
      <c r="G400" s="1"/>
      <c r="H400" s="1"/>
      <c r="I400" s="1"/>
    </row>
    <row r="401" spans="1:9" s="35" customFormat="1" x14ac:dyDescent="0.25">
      <c r="A401" s="1"/>
      <c r="B401" s="2"/>
      <c r="C401" s="2"/>
      <c r="D401" s="2"/>
      <c r="E401" s="1"/>
      <c r="F401" s="1"/>
      <c r="G401" s="1"/>
      <c r="H401" s="1"/>
      <c r="I401" s="1"/>
    </row>
    <row r="402" spans="1:9" s="35" customFormat="1" x14ac:dyDescent="0.25">
      <c r="A402" s="1"/>
      <c r="B402" s="2"/>
      <c r="C402" s="2"/>
      <c r="D402" s="2"/>
      <c r="E402" s="1"/>
      <c r="F402" s="1"/>
      <c r="G402" s="1"/>
      <c r="H402" s="1"/>
      <c r="I402" s="1"/>
    </row>
    <row r="403" spans="1:9" s="35" customFormat="1" x14ac:dyDescent="0.25">
      <c r="A403" s="1"/>
      <c r="B403" s="2"/>
      <c r="C403" s="2"/>
      <c r="D403" s="2"/>
      <c r="E403" s="1"/>
      <c r="F403" s="1"/>
      <c r="G403" s="1"/>
      <c r="H403" s="1"/>
      <c r="I403" s="1"/>
    </row>
    <row r="404" spans="1:9" s="35" customFormat="1" x14ac:dyDescent="0.25">
      <c r="A404" s="1"/>
      <c r="B404" s="2"/>
      <c r="C404" s="2"/>
      <c r="D404" s="2"/>
      <c r="E404" s="1"/>
      <c r="F404" s="1"/>
      <c r="G404" s="1"/>
      <c r="H404" s="1"/>
      <c r="I404" s="1"/>
    </row>
    <row r="405" spans="1:9" s="35" customFormat="1" x14ac:dyDescent="0.25">
      <c r="A405" s="1"/>
      <c r="B405" s="2"/>
      <c r="C405" s="2"/>
      <c r="D405" s="2"/>
      <c r="E405" s="1"/>
      <c r="F405" s="1"/>
      <c r="G405" s="1"/>
      <c r="H405" s="1"/>
      <c r="I405" s="1"/>
    </row>
    <row r="406" spans="1:9" s="35" customFormat="1" x14ac:dyDescent="0.25">
      <c r="A406" s="1"/>
      <c r="B406" s="2"/>
      <c r="C406" s="2"/>
      <c r="D406" s="2"/>
      <c r="E406" s="1"/>
      <c r="F406" s="1"/>
      <c r="G406" s="1"/>
      <c r="H406" s="1"/>
      <c r="I406" s="1"/>
    </row>
    <row r="407" spans="1:9" s="35" customFormat="1" x14ac:dyDescent="0.25">
      <c r="A407" s="1"/>
      <c r="B407" s="2"/>
      <c r="C407" s="2"/>
      <c r="D407" s="2"/>
      <c r="E407" s="1"/>
      <c r="F407" s="1"/>
      <c r="G407" s="1"/>
      <c r="H407" s="1"/>
      <c r="I407" s="1"/>
    </row>
    <row r="408" spans="1:9" s="35" customFormat="1" x14ac:dyDescent="0.25">
      <c r="A408" s="1"/>
      <c r="B408" s="2"/>
      <c r="C408" s="2"/>
      <c r="D408" s="2"/>
      <c r="E408" s="1"/>
      <c r="F408" s="1"/>
      <c r="G408" s="1"/>
      <c r="H408" s="1"/>
      <c r="I408" s="1"/>
    </row>
    <row r="409" spans="1:9" s="35" customFormat="1" x14ac:dyDescent="0.25">
      <c r="A409" s="1"/>
      <c r="B409" s="2"/>
      <c r="C409" s="2"/>
      <c r="D409" s="2"/>
      <c r="E409" s="1"/>
      <c r="F409" s="1"/>
      <c r="G409" s="1"/>
      <c r="H409" s="1"/>
      <c r="I409" s="1"/>
    </row>
    <row r="410" spans="1:9" s="35" customFormat="1" x14ac:dyDescent="0.25">
      <c r="A410" s="1"/>
      <c r="B410" s="2"/>
      <c r="C410" s="2"/>
      <c r="D410" s="2"/>
      <c r="E410" s="1"/>
      <c r="F410" s="1"/>
      <c r="G410" s="1"/>
      <c r="H410" s="1"/>
      <c r="I410" s="1"/>
    </row>
    <row r="411" spans="1:9" s="35" customFormat="1" x14ac:dyDescent="0.25">
      <c r="A411" s="1"/>
      <c r="B411" s="2"/>
      <c r="C411" s="2"/>
      <c r="D411" s="2"/>
      <c r="E411" s="1"/>
      <c r="F411" s="1"/>
      <c r="G411" s="1"/>
      <c r="H411" s="1"/>
      <c r="I411" s="1"/>
    </row>
    <row r="412" spans="1:9" s="35" customFormat="1" x14ac:dyDescent="0.25">
      <c r="A412" s="1"/>
      <c r="B412" s="2"/>
      <c r="C412" s="2"/>
      <c r="D412" s="2"/>
      <c r="E412" s="1"/>
      <c r="F412" s="1"/>
      <c r="G412" s="1"/>
      <c r="H412" s="1"/>
      <c r="I412" s="1"/>
    </row>
    <row r="413" spans="1:9" s="35" customFormat="1" x14ac:dyDescent="0.25">
      <c r="A413" s="1"/>
      <c r="B413" s="2"/>
      <c r="C413" s="2"/>
      <c r="D413" s="2"/>
      <c r="E413" s="1"/>
      <c r="F413" s="1"/>
      <c r="G413" s="1"/>
      <c r="H413" s="1"/>
      <c r="I413" s="1"/>
    </row>
    <row r="414" spans="1:9" s="35" customFormat="1" x14ac:dyDescent="0.25">
      <c r="A414" s="1"/>
      <c r="B414" s="2"/>
      <c r="C414" s="2"/>
      <c r="D414" s="2"/>
      <c r="E414" s="1"/>
      <c r="F414" s="1"/>
      <c r="G414" s="1"/>
      <c r="H414" s="1"/>
      <c r="I414" s="1"/>
    </row>
    <row r="415" spans="1:9" s="35" customFormat="1" x14ac:dyDescent="0.25">
      <c r="A415" s="1"/>
      <c r="B415" s="2"/>
      <c r="C415" s="2"/>
      <c r="D415" s="2"/>
      <c r="E415" s="1"/>
      <c r="F415" s="1"/>
      <c r="G415" s="1"/>
      <c r="H415" s="1"/>
      <c r="I415" s="1"/>
    </row>
    <row r="416" spans="1:9" s="35" customFormat="1" x14ac:dyDescent="0.25">
      <c r="A416" s="1"/>
      <c r="B416" s="2"/>
      <c r="C416" s="2"/>
      <c r="D416" s="2"/>
      <c r="E416" s="1"/>
      <c r="F416" s="1"/>
      <c r="G416" s="1"/>
      <c r="H416" s="1"/>
      <c r="I416" s="1"/>
    </row>
    <row r="417" spans="1:9" s="35" customFormat="1" x14ac:dyDescent="0.25">
      <c r="A417" s="1"/>
      <c r="B417" s="2"/>
      <c r="C417" s="2"/>
      <c r="D417" s="2"/>
      <c r="E417" s="1"/>
      <c r="F417" s="1"/>
      <c r="G417" s="1"/>
      <c r="H417" s="1"/>
      <c r="I417" s="1"/>
    </row>
    <row r="418" spans="1:9" s="35" customFormat="1" x14ac:dyDescent="0.25">
      <c r="A418" s="1"/>
      <c r="B418" s="2"/>
      <c r="C418" s="2"/>
      <c r="D418" s="2"/>
      <c r="E418" s="1"/>
      <c r="F418" s="1"/>
      <c r="G418" s="1"/>
      <c r="H418" s="1"/>
      <c r="I418" s="1"/>
    </row>
    <row r="419" spans="1:9" s="35" customFormat="1" x14ac:dyDescent="0.25">
      <c r="A419" s="1"/>
      <c r="B419" s="2"/>
      <c r="C419" s="2"/>
      <c r="D419" s="2"/>
      <c r="E419" s="1"/>
      <c r="F419" s="1"/>
      <c r="G419" s="1"/>
      <c r="H419" s="1"/>
      <c r="I419" s="1"/>
    </row>
    <row r="420" spans="1:9" s="35" customFormat="1" x14ac:dyDescent="0.25">
      <c r="A420" s="1"/>
      <c r="B420" s="2"/>
      <c r="C420" s="2"/>
      <c r="D420" s="2"/>
      <c r="E420" s="1"/>
      <c r="F420" s="1"/>
      <c r="G420" s="1"/>
      <c r="H420" s="1"/>
      <c r="I420" s="1"/>
    </row>
    <row r="421" spans="1:9" s="35" customFormat="1" x14ac:dyDescent="0.25">
      <c r="A421" s="1"/>
      <c r="B421" s="2"/>
      <c r="C421" s="2"/>
      <c r="D421" s="2"/>
      <c r="E421" s="1"/>
      <c r="F421" s="1"/>
      <c r="G421" s="1"/>
      <c r="H421" s="1"/>
      <c r="I421" s="1"/>
    </row>
    <row r="422" spans="1:9" s="35" customFormat="1" x14ac:dyDescent="0.25">
      <c r="A422" s="1"/>
      <c r="B422" s="2"/>
      <c r="C422" s="2"/>
      <c r="D422" s="2"/>
      <c r="E422" s="1"/>
      <c r="F422" s="1"/>
      <c r="G422" s="1"/>
      <c r="H422" s="1"/>
      <c r="I422" s="1"/>
    </row>
    <row r="423" spans="1:9" s="35" customFormat="1" x14ac:dyDescent="0.25">
      <c r="A423" s="1"/>
      <c r="B423" s="2"/>
      <c r="C423" s="2"/>
      <c r="D423" s="2"/>
      <c r="E423" s="1"/>
      <c r="F423" s="1"/>
      <c r="G423" s="1"/>
      <c r="H423" s="1"/>
      <c r="I423" s="1"/>
    </row>
    <row r="424" spans="1:9" s="35" customFormat="1" x14ac:dyDescent="0.25">
      <c r="A424" s="1"/>
      <c r="B424" s="2"/>
      <c r="C424" s="2"/>
      <c r="D424" s="2"/>
      <c r="E424" s="1"/>
      <c r="F424" s="1"/>
      <c r="G424" s="1"/>
      <c r="H424" s="1"/>
      <c r="I424" s="1"/>
    </row>
    <row r="425" spans="1:9" s="35" customFormat="1" x14ac:dyDescent="0.25">
      <c r="A425" s="1"/>
      <c r="B425" s="2"/>
      <c r="C425" s="2"/>
      <c r="D425" s="2"/>
      <c r="E425" s="1"/>
      <c r="F425" s="1"/>
      <c r="G425" s="1"/>
      <c r="H425" s="1"/>
      <c r="I425" s="1"/>
    </row>
    <row r="426" spans="1:9" s="35" customFormat="1" x14ac:dyDescent="0.25">
      <c r="A426" s="1"/>
      <c r="B426" s="2"/>
      <c r="C426" s="2"/>
      <c r="D426" s="2"/>
      <c r="E426" s="1"/>
      <c r="F426" s="1"/>
      <c r="G426" s="1"/>
      <c r="H426" s="1"/>
      <c r="I426" s="1"/>
    </row>
    <row r="427" spans="1:9" s="35" customFormat="1" x14ac:dyDescent="0.25"/>
    <row r="428" spans="1:9" s="35" customFormat="1" x14ac:dyDescent="0.25"/>
    <row r="429" spans="1:9" s="35" customFormat="1" x14ac:dyDescent="0.25"/>
    <row r="430" spans="1:9" s="35" customFormat="1" x14ac:dyDescent="0.25"/>
    <row r="431" spans="1:9" s="35" customFormat="1" x14ac:dyDescent="0.25"/>
    <row r="432" spans="1:9" s="35" customFormat="1" x14ac:dyDescent="0.25"/>
    <row r="433" s="35" customFormat="1" x14ac:dyDescent="0.25"/>
    <row r="434" s="35" customFormat="1" x14ac:dyDescent="0.25"/>
    <row r="435" s="35" customFormat="1" x14ac:dyDescent="0.25"/>
    <row r="436" s="35" customFormat="1" x14ac:dyDescent="0.25"/>
    <row r="437" s="35" customFormat="1" x14ac:dyDescent="0.25"/>
    <row r="438" s="35" customFormat="1" x14ac:dyDescent="0.25"/>
    <row r="439" s="35" customFormat="1" x14ac:dyDescent="0.25"/>
    <row r="440" s="35" customFormat="1" x14ac:dyDescent="0.25"/>
    <row r="441" s="35" customFormat="1" x14ac:dyDescent="0.25"/>
    <row r="442" s="35" customFormat="1" x14ac:dyDescent="0.25"/>
    <row r="443" s="35" customFormat="1" x14ac:dyDescent="0.25"/>
    <row r="444" s="35" customFormat="1" x14ac:dyDescent="0.25"/>
    <row r="445" s="35" customFormat="1" x14ac:dyDescent="0.25"/>
    <row r="446" s="35" customFormat="1" x14ac:dyDescent="0.25"/>
    <row r="447" s="35" customFormat="1" x14ac:dyDescent="0.25"/>
    <row r="448" s="35" customFormat="1" x14ac:dyDescent="0.25"/>
    <row r="449" s="35" customFormat="1" x14ac:dyDescent="0.25"/>
    <row r="450" s="35" customFormat="1" x14ac:dyDescent="0.25"/>
    <row r="451" s="35" customFormat="1" x14ac:dyDescent="0.25"/>
    <row r="452" s="35" customFormat="1" x14ac:dyDescent="0.25"/>
    <row r="453" s="35" customFormat="1" x14ac:dyDescent="0.25"/>
    <row r="454" s="35" customFormat="1" x14ac:dyDescent="0.25"/>
    <row r="455" s="35" customFormat="1" x14ac:dyDescent="0.25"/>
    <row r="456" s="35" customFormat="1" x14ac:dyDescent="0.25"/>
    <row r="457" s="35" customFormat="1" x14ac:dyDescent="0.25"/>
    <row r="458" s="35" customFormat="1" x14ac:dyDescent="0.25"/>
    <row r="459" s="35" customFormat="1" x14ac:dyDescent="0.25"/>
    <row r="460" s="35" customFormat="1" x14ac:dyDescent="0.25"/>
    <row r="461" s="35" customFormat="1" x14ac:dyDescent="0.25"/>
    <row r="462" s="35" customFormat="1" x14ac:dyDescent="0.25"/>
    <row r="463" s="35" customFormat="1" x14ac:dyDescent="0.25"/>
  </sheetData>
  <pageMargins left="0.31496062992125984" right="0.31496062992125984" top="0.35433070866141736" bottom="0.35433070866141736" header="0.31496062992125984" footer="0.31496062992125984"/>
  <pageSetup paperSize="9" scale="75" orientation="landscape" r:id="rId2"/>
  <headerFooter>
    <oddHeader>&amp;C&amp;"-,Έντονη γραφή"&amp;20ΠΑΡΑΡΤΗΜΑ&amp;16 - ΤΕΧΝΙΚΟ ΠΡΟΓΡΑΜΜΑ ΔΗΜΟΥ ΦΛΩΡΙΝΑΣ 2025</oddHeader>
    <oddFooter>&amp;CΣελίδα &amp;P από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813A7-3554-4EF1-A5AD-8C3D16FC5C05}">
  <dimension ref="A3:F214"/>
  <sheetViews>
    <sheetView topLeftCell="A76" workbookViewId="0">
      <selection activeCell="D48" sqref="D48"/>
    </sheetView>
  </sheetViews>
  <sheetFormatPr defaultColWidth="8.85546875" defaultRowHeight="15" x14ac:dyDescent="0.25"/>
  <cols>
    <col min="1" max="1" width="17.140625" style="60" customWidth="1"/>
    <col min="2" max="2" width="77.5703125" style="35" customWidth="1"/>
    <col min="3" max="3" width="14" style="34" bestFit="1" customWidth="1"/>
    <col min="4" max="4" width="16.28515625" style="35" bestFit="1" customWidth="1"/>
    <col min="5" max="5" width="8.5703125" style="35" customWidth="1"/>
    <col min="6" max="6" width="20.7109375" style="35" bestFit="1" customWidth="1"/>
    <col min="7" max="7" width="23.28515625" style="35" bestFit="1" customWidth="1"/>
    <col min="8" max="8" width="51.5703125" style="35" bestFit="1" customWidth="1"/>
    <col min="9" max="9" width="51.85546875" style="35" bestFit="1" customWidth="1"/>
    <col min="10" max="10" width="16.140625" style="35" bestFit="1" customWidth="1"/>
    <col min="11" max="11" width="28.85546875" style="35" bestFit="1" customWidth="1"/>
    <col min="12" max="12" width="90" style="35" bestFit="1" customWidth="1"/>
    <col min="13" max="13" width="9.7109375" style="35" bestFit="1" customWidth="1"/>
    <col min="14" max="14" width="9.28515625" style="35" bestFit="1" customWidth="1"/>
    <col min="15" max="15" width="15.42578125" style="35" bestFit="1" customWidth="1"/>
    <col min="16" max="16" width="15" style="35" bestFit="1" customWidth="1"/>
    <col min="17" max="17" width="20.28515625" style="35" bestFit="1" customWidth="1"/>
    <col min="18" max="18" width="13.7109375" style="35" bestFit="1" customWidth="1"/>
    <col min="19" max="19" width="15.28515625" style="35" bestFit="1" customWidth="1"/>
    <col min="20" max="16384" width="8.85546875" style="35"/>
  </cols>
  <sheetData>
    <row r="3" spans="1:6" ht="60" x14ac:dyDescent="0.25">
      <c r="A3" s="35"/>
      <c r="C3" s="35"/>
      <c r="D3" s="33" t="s">
        <v>256</v>
      </c>
      <c r="E3" s="2"/>
      <c r="F3" s="2"/>
    </row>
    <row r="4" spans="1:6" ht="30" x14ac:dyDescent="0.25">
      <c r="A4" s="60" t="s">
        <v>37</v>
      </c>
      <c r="B4" s="35" t="s">
        <v>101</v>
      </c>
      <c r="C4" s="34" t="s">
        <v>100</v>
      </c>
      <c r="D4" s="35">
        <v>717585.67999999982</v>
      </c>
      <c r="E4" s="2"/>
      <c r="F4" s="2"/>
    </row>
    <row r="5" spans="1:6" ht="30" x14ac:dyDescent="0.25">
      <c r="B5" s="35" t="s">
        <v>176</v>
      </c>
      <c r="C5" s="34" t="s">
        <v>122</v>
      </c>
      <c r="D5" s="35">
        <v>37000</v>
      </c>
      <c r="E5" s="2"/>
      <c r="F5" s="2"/>
    </row>
    <row r="6" spans="1:6" ht="30" x14ac:dyDescent="0.25">
      <c r="B6" s="35" t="s">
        <v>177</v>
      </c>
      <c r="C6" s="34" t="s">
        <v>123</v>
      </c>
      <c r="D6" s="35">
        <v>37000</v>
      </c>
      <c r="E6" s="2"/>
      <c r="F6" s="2"/>
    </row>
    <row r="7" spans="1:6" ht="30" x14ac:dyDescent="0.25">
      <c r="B7" s="35" t="s">
        <v>175</v>
      </c>
      <c r="C7" s="34" t="s">
        <v>121</v>
      </c>
      <c r="D7" s="35">
        <v>37000</v>
      </c>
      <c r="E7" s="2"/>
      <c r="F7" s="2"/>
    </row>
    <row r="8" spans="1:6" x14ac:dyDescent="0.25">
      <c r="B8" s="35" t="s">
        <v>127</v>
      </c>
      <c r="C8" s="34" t="s">
        <v>232</v>
      </c>
      <c r="D8" s="35">
        <v>24000</v>
      </c>
      <c r="E8" s="2"/>
      <c r="F8" s="2"/>
    </row>
    <row r="9" spans="1:6" x14ac:dyDescent="0.25">
      <c r="B9" s="35" t="s">
        <v>102</v>
      </c>
      <c r="C9" s="34" t="s">
        <v>226</v>
      </c>
      <c r="D9" s="35">
        <v>1960185.04</v>
      </c>
      <c r="E9" s="2"/>
      <c r="F9" s="2"/>
    </row>
    <row r="10" spans="1:6" ht="30" x14ac:dyDescent="0.25">
      <c r="B10" s="35" t="s">
        <v>186</v>
      </c>
      <c r="C10" s="34" t="s">
        <v>185</v>
      </c>
      <c r="D10" s="35">
        <v>1172495.52</v>
      </c>
      <c r="E10" s="2"/>
      <c r="F10" s="2"/>
    </row>
    <row r="11" spans="1:6" ht="45" x14ac:dyDescent="0.25">
      <c r="B11" s="35" t="s">
        <v>456</v>
      </c>
      <c r="C11" s="35" t="s">
        <v>367</v>
      </c>
      <c r="D11" s="35">
        <v>555445</v>
      </c>
      <c r="E11" s="2"/>
      <c r="F11" s="2"/>
    </row>
    <row r="12" spans="1:6" ht="30" x14ac:dyDescent="0.25">
      <c r="B12" s="35" t="s">
        <v>491</v>
      </c>
      <c r="C12" s="35" t="s">
        <v>89</v>
      </c>
      <c r="D12" s="35">
        <v>317238.8</v>
      </c>
      <c r="E12" s="2"/>
      <c r="F12" s="2"/>
    </row>
    <row r="13" spans="1:6" ht="30" x14ac:dyDescent="0.25">
      <c r="A13" s="34" t="s">
        <v>422</v>
      </c>
      <c r="B13" s="34"/>
      <c r="D13" s="35">
        <v>4857950.04</v>
      </c>
      <c r="E13" s="2"/>
      <c r="F13" s="2"/>
    </row>
    <row r="14" spans="1:6" ht="30" x14ac:dyDescent="0.25">
      <c r="A14" s="60" t="s">
        <v>189</v>
      </c>
      <c r="B14" s="35" t="s">
        <v>39</v>
      </c>
      <c r="C14" s="34" t="s">
        <v>38</v>
      </c>
      <c r="D14" s="35">
        <v>6720</v>
      </c>
      <c r="E14" s="2"/>
      <c r="F14" s="2"/>
    </row>
    <row r="15" spans="1:6" ht="30" x14ac:dyDescent="0.25">
      <c r="B15" s="35" t="s">
        <v>26</v>
      </c>
      <c r="C15" s="34" t="s">
        <v>25</v>
      </c>
      <c r="D15" s="35">
        <v>28500</v>
      </c>
      <c r="E15" s="2"/>
      <c r="F15" s="2"/>
    </row>
    <row r="16" spans="1:6" ht="30" x14ac:dyDescent="0.25">
      <c r="B16" s="35" t="s">
        <v>34</v>
      </c>
      <c r="C16" s="34" t="s">
        <v>33</v>
      </c>
      <c r="D16" s="35">
        <v>9000</v>
      </c>
      <c r="E16" s="2"/>
      <c r="F16" s="2"/>
    </row>
    <row r="17" spans="1:6" ht="30" x14ac:dyDescent="0.25">
      <c r="B17" s="35" t="s">
        <v>30</v>
      </c>
      <c r="C17" s="34" t="s">
        <v>29</v>
      </c>
      <c r="D17" s="35">
        <v>7500</v>
      </c>
      <c r="E17" s="2"/>
      <c r="F17" s="2"/>
    </row>
    <row r="18" spans="1:6" ht="30" x14ac:dyDescent="0.25">
      <c r="B18" s="35" t="s">
        <v>28</v>
      </c>
      <c r="C18" s="34" t="s">
        <v>27</v>
      </c>
      <c r="D18" s="35">
        <v>9000</v>
      </c>
      <c r="E18" s="2"/>
      <c r="F18" s="2"/>
    </row>
    <row r="19" spans="1:6" x14ac:dyDescent="0.25">
      <c r="B19" s="35" t="s">
        <v>133</v>
      </c>
      <c r="C19" s="34" t="s">
        <v>132</v>
      </c>
      <c r="D19" s="35">
        <v>135000</v>
      </c>
      <c r="E19" s="2"/>
      <c r="F19" s="2"/>
    </row>
    <row r="20" spans="1:6" ht="45" x14ac:dyDescent="0.25">
      <c r="A20" s="34" t="s">
        <v>423</v>
      </c>
      <c r="B20" s="34"/>
      <c r="D20" s="35">
        <v>195720</v>
      </c>
      <c r="E20" s="2"/>
      <c r="F20" s="2"/>
    </row>
    <row r="21" spans="1:6" ht="45" x14ac:dyDescent="0.25">
      <c r="A21" s="60" t="s">
        <v>9</v>
      </c>
      <c r="B21" s="35" t="s">
        <v>32</v>
      </c>
      <c r="C21" s="34" t="s">
        <v>31</v>
      </c>
      <c r="D21" s="35">
        <v>136400</v>
      </c>
      <c r="E21" s="2"/>
      <c r="F21" s="2"/>
    </row>
    <row r="22" spans="1:6" ht="30" x14ac:dyDescent="0.25">
      <c r="B22" s="35" t="s">
        <v>47</v>
      </c>
      <c r="C22" s="34" t="s">
        <v>46</v>
      </c>
      <c r="D22" s="35">
        <v>9000</v>
      </c>
      <c r="E22" s="2"/>
      <c r="F22" s="2"/>
    </row>
    <row r="23" spans="1:6" ht="30" x14ac:dyDescent="0.25">
      <c r="B23" s="35" t="s">
        <v>7</v>
      </c>
      <c r="C23" s="34" t="s">
        <v>6</v>
      </c>
      <c r="D23" s="35">
        <v>30000</v>
      </c>
      <c r="E23" s="2"/>
      <c r="F23" s="2"/>
    </row>
    <row r="24" spans="1:6" ht="45" x14ac:dyDescent="0.25">
      <c r="A24" s="34" t="s">
        <v>424</v>
      </c>
      <c r="B24" s="34"/>
      <c r="D24" s="35">
        <v>175400</v>
      </c>
      <c r="E24" s="2"/>
      <c r="F24" s="2"/>
    </row>
    <row r="25" spans="1:6" x14ac:dyDescent="0.25">
      <c r="A25" s="60" t="s">
        <v>112</v>
      </c>
      <c r="B25" s="35" t="s">
        <v>171</v>
      </c>
      <c r="C25" s="34" t="s">
        <v>117</v>
      </c>
      <c r="D25" s="35">
        <v>500000</v>
      </c>
      <c r="E25" s="2"/>
      <c r="F25" s="2"/>
    </row>
    <row r="26" spans="1:6" x14ac:dyDescent="0.25">
      <c r="B26" s="35" t="s">
        <v>111</v>
      </c>
      <c r="C26" s="34" t="s">
        <v>110</v>
      </c>
      <c r="D26" s="35">
        <v>600000</v>
      </c>
      <c r="E26" s="2"/>
      <c r="F26" s="2"/>
    </row>
    <row r="27" spans="1:6" x14ac:dyDescent="0.25">
      <c r="B27" s="35" t="s">
        <v>182</v>
      </c>
      <c r="C27" s="34" t="s">
        <v>238</v>
      </c>
      <c r="D27" s="35">
        <v>1900000</v>
      </c>
      <c r="E27" s="2"/>
      <c r="F27" s="2"/>
    </row>
    <row r="28" spans="1:6" ht="30" x14ac:dyDescent="0.25">
      <c r="B28" s="35" t="s">
        <v>170</v>
      </c>
      <c r="C28" s="34" t="s">
        <v>116</v>
      </c>
      <c r="D28" s="35">
        <v>65100</v>
      </c>
      <c r="E28" s="2"/>
      <c r="F28" s="2"/>
    </row>
    <row r="29" spans="1:6" ht="30" x14ac:dyDescent="0.25">
      <c r="B29" s="35" t="s">
        <v>169</v>
      </c>
      <c r="C29" s="34" t="s">
        <v>115</v>
      </c>
      <c r="D29" s="35">
        <v>74400</v>
      </c>
      <c r="E29" s="2"/>
      <c r="F29" s="2"/>
    </row>
    <row r="30" spans="1:6" ht="45" x14ac:dyDescent="0.25">
      <c r="B30" s="35" t="s">
        <v>131</v>
      </c>
      <c r="C30" s="34" t="s">
        <v>130</v>
      </c>
      <c r="D30" s="35">
        <v>505000</v>
      </c>
      <c r="E30" s="2"/>
      <c r="F30" s="2"/>
    </row>
    <row r="31" spans="1:6" ht="30" x14ac:dyDescent="0.25">
      <c r="B31" s="35" t="s">
        <v>138</v>
      </c>
      <c r="C31" s="34" t="s">
        <v>159</v>
      </c>
      <c r="D31" s="35">
        <v>1351191.16</v>
      </c>
      <c r="E31" s="2"/>
      <c r="F31" s="2"/>
    </row>
    <row r="32" spans="1:6" ht="30" x14ac:dyDescent="0.25">
      <c r="B32" s="35" t="s">
        <v>174</v>
      </c>
      <c r="C32" s="34" t="s">
        <v>120</v>
      </c>
      <c r="D32" s="35">
        <v>37000</v>
      </c>
      <c r="E32" s="2"/>
      <c r="F32" s="2"/>
    </row>
    <row r="33" spans="1:6" x14ac:dyDescent="0.25">
      <c r="B33" s="35" t="s">
        <v>172</v>
      </c>
      <c r="C33" s="34" t="s">
        <v>118</v>
      </c>
      <c r="D33" s="35">
        <v>37000</v>
      </c>
      <c r="E33" s="2"/>
      <c r="F33" s="2"/>
    </row>
    <row r="34" spans="1:6" ht="30" x14ac:dyDescent="0.25">
      <c r="B34" s="35" t="s">
        <v>173</v>
      </c>
      <c r="C34" s="34" t="s">
        <v>119</v>
      </c>
      <c r="D34" s="35">
        <v>37000</v>
      </c>
      <c r="E34" s="2"/>
      <c r="F34" s="2"/>
    </row>
    <row r="35" spans="1:6" x14ac:dyDescent="0.25">
      <c r="B35" s="35" t="s">
        <v>236</v>
      </c>
      <c r="C35" s="34" t="s">
        <v>235</v>
      </c>
      <c r="D35" s="35">
        <v>34603.17</v>
      </c>
      <c r="E35" s="2"/>
      <c r="F35" s="2"/>
    </row>
    <row r="36" spans="1:6" x14ac:dyDescent="0.25">
      <c r="B36" s="35" t="s">
        <v>137</v>
      </c>
      <c r="C36" s="34" t="s">
        <v>158</v>
      </c>
      <c r="D36" s="35">
        <v>2068291.31</v>
      </c>
      <c r="E36" s="2"/>
      <c r="F36" s="2"/>
    </row>
    <row r="37" spans="1:6" ht="30" x14ac:dyDescent="0.25">
      <c r="A37" s="34" t="s">
        <v>425</v>
      </c>
      <c r="B37" s="34"/>
      <c r="D37" s="35">
        <v>7209585.6400000006</v>
      </c>
      <c r="E37" s="2"/>
      <c r="F37" s="2"/>
    </row>
    <row r="38" spans="1:6" ht="30" x14ac:dyDescent="0.25">
      <c r="A38" s="60" t="s">
        <v>12</v>
      </c>
      <c r="B38" s="35" t="s">
        <v>43</v>
      </c>
      <c r="C38" s="34" t="s">
        <v>42</v>
      </c>
      <c r="D38" s="35">
        <v>7000</v>
      </c>
      <c r="E38" s="2"/>
      <c r="F38" s="2"/>
    </row>
    <row r="39" spans="1:6" ht="30" x14ac:dyDescent="0.25">
      <c r="B39" s="35" t="s">
        <v>197</v>
      </c>
      <c r="C39" s="34" t="s">
        <v>207</v>
      </c>
      <c r="D39" s="35">
        <v>7078.33</v>
      </c>
      <c r="E39" s="2"/>
      <c r="F39" s="2"/>
    </row>
    <row r="40" spans="1:6" x14ac:dyDescent="0.25">
      <c r="B40" s="35" t="s">
        <v>181</v>
      </c>
      <c r="C40" s="34" t="s">
        <v>129</v>
      </c>
      <c r="D40" s="35">
        <v>96720</v>
      </c>
      <c r="E40" s="2"/>
      <c r="F40" s="2"/>
    </row>
    <row r="41" spans="1:6" x14ac:dyDescent="0.25">
      <c r="B41" s="35" t="s">
        <v>109</v>
      </c>
      <c r="C41" s="34" t="s">
        <v>108</v>
      </c>
      <c r="D41" s="35">
        <v>30000</v>
      </c>
      <c r="E41" s="2"/>
      <c r="F41" s="2"/>
    </row>
    <row r="42" spans="1:6" x14ac:dyDescent="0.25">
      <c r="B42" s="35" t="s">
        <v>107</v>
      </c>
      <c r="C42" s="34" t="s">
        <v>106</v>
      </c>
      <c r="D42" s="35">
        <v>37200</v>
      </c>
      <c r="E42" s="2"/>
      <c r="F42" s="2"/>
    </row>
    <row r="43" spans="1:6" x14ac:dyDescent="0.25">
      <c r="B43" s="35" t="s">
        <v>40</v>
      </c>
      <c r="C43" s="34" t="s">
        <v>167</v>
      </c>
      <c r="D43" s="35">
        <v>20000</v>
      </c>
      <c r="E43" s="2"/>
      <c r="F43" s="2"/>
    </row>
    <row r="44" spans="1:6" ht="45" x14ac:dyDescent="0.25">
      <c r="B44" s="35" t="s">
        <v>45</v>
      </c>
      <c r="C44" s="35" t="s">
        <v>44</v>
      </c>
      <c r="D44" s="35">
        <v>12000</v>
      </c>
      <c r="E44" s="2"/>
      <c r="F44" s="2"/>
    </row>
    <row r="45" spans="1:6" x14ac:dyDescent="0.25">
      <c r="B45" s="35" t="s">
        <v>213</v>
      </c>
      <c r="C45" s="34" t="s">
        <v>366</v>
      </c>
      <c r="D45" s="35">
        <v>37000</v>
      </c>
      <c r="E45" s="2"/>
      <c r="F45" s="2"/>
    </row>
    <row r="46" spans="1:6" ht="30" x14ac:dyDescent="0.25">
      <c r="A46" s="34" t="s">
        <v>426</v>
      </c>
      <c r="B46" s="34"/>
      <c r="D46" s="35">
        <v>246998.33000000002</v>
      </c>
      <c r="E46" s="2"/>
      <c r="F46" s="2"/>
    </row>
    <row r="47" spans="1:6" ht="30" x14ac:dyDescent="0.25">
      <c r="A47" s="60" t="s">
        <v>5</v>
      </c>
      <c r="B47" s="35" t="s">
        <v>382</v>
      </c>
      <c r="C47" s="35" t="s">
        <v>464</v>
      </c>
      <c r="D47" s="35">
        <v>700000</v>
      </c>
      <c r="E47" s="2"/>
      <c r="F47" s="2"/>
    </row>
    <row r="48" spans="1:6" ht="30" x14ac:dyDescent="0.25">
      <c r="B48" s="35" t="s">
        <v>136</v>
      </c>
      <c r="C48" s="34" t="s">
        <v>135</v>
      </c>
      <c r="D48" s="35">
        <v>6782835.0300000003</v>
      </c>
      <c r="E48" s="2"/>
      <c r="F48" s="2"/>
    </row>
    <row r="49" spans="1:6" x14ac:dyDescent="0.25">
      <c r="B49" s="35" t="s">
        <v>183</v>
      </c>
      <c r="C49" s="34" t="s">
        <v>184</v>
      </c>
      <c r="D49" s="35">
        <v>250000</v>
      </c>
      <c r="E49" s="2"/>
      <c r="F49" s="2"/>
    </row>
    <row r="50" spans="1:6" x14ac:dyDescent="0.25">
      <c r="B50" s="35" t="s">
        <v>104</v>
      </c>
      <c r="C50" s="34" t="s">
        <v>228</v>
      </c>
      <c r="D50" s="35">
        <v>957079.37</v>
      </c>
      <c r="E50" s="2"/>
      <c r="F50" s="2"/>
    </row>
    <row r="51" spans="1:6" ht="45" x14ac:dyDescent="0.25">
      <c r="B51" s="35" t="s">
        <v>103</v>
      </c>
      <c r="C51" s="34" t="s">
        <v>227</v>
      </c>
      <c r="D51" s="35">
        <v>1236750</v>
      </c>
      <c r="E51" s="2"/>
      <c r="F51" s="2"/>
    </row>
    <row r="52" spans="1:6" x14ac:dyDescent="0.25">
      <c r="B52" s="35" t="s">
        <v>386</v>
      </c>
      <c r="C52" s="35" t="s">
        <v>462</v>
      </c>
      <c r="D52" s="35">
        <v>300000</v>
      </c>
      <c r="E52" s="2"/>
      <c r="F52" s="2"/>
    </row>
    <row r="53" spans="1:6" x14ac:dyDescent="0.25">
      <c r="B53" s="35" t="s">
        <v>114</v>
      </c>
      <c r="C53" s="34" t="s">
        <v>113</v>
      </c>
      <c r="D53" s="35">
        <v>519808</v>
      </c>
      <c r="E53" s="2"/>
      <c r="F53" s="2"/>
    </row>
    <row r="54" spans="1:6" ht="30" x14ac:dyDescent="0.25">
      <c r="B54" s="35" t="s">
        <v>453</v>
      </c>
      <c r="C54" s="35" t="s">
        <v>157</v>
      </c>
      <c r="D54" s="35">
        <v>2414895.4900000002</v>
      </c>
      <c r="E54" s="2"/>
      <c r="F54" s="2"/>
    </row>
    <row r="55" spans="1:6" ht="45" x14ac:dyDescent="0.25">
      <c r="B55" s="35" t="s">
        <v>454</v>
      </c>
      <c r="C55" s="35" t="s">
        <v>35</v>
      </c>
      <c r="D55" s="35">
        <v>2302692.5999999996</v>
      </c>
      <c r="E55" s="2"/>
      <c r="F55" s="2"/>
    </row>
    <row r="56" spans="1:6" ht="30" x14ac:dyDescent="0.25">
      <c r="A56" s="34" t="s">
        <v>427</v>
      </c>
      <c r="B56" s="34"/>
      <c r="D56" s="35">
        <v>15464060.49</v>
      </c>
      <c r="E56" s="2"/>
      <c r="F56" s="2"/>
    </row>
    <row r="57" spans="1:6" ht="30" x14ac:dyDescent="0.25">
      <c r="A57" s="60" t="s">
        <v>16</v>
      </c>
      <c r="B57" s="35" t="s">
        <v>160</v>
      </c>
      <c r="C57" s="35" t="s">
        <v>483</v>
      </c>
      <c r="D57" s="35">
        <v>1934603.17</v>
      </c>
      <c r="E57" s="2"/>
      <c r="F57" s="2"/>
    </row>
    <row r="58" spans="1:6" x14ac:dyDescent="0.25">
      <c r="B58" s="35" t="s">
        <v>372</v>
      </c>
      <c r="C58" s="35" t="s">
        <v>458</v>
      </c>
      <c r="D58" s="35">
        <v>60000</v>
      </c>
      <c r="E58" s="2"/>
      <c r="F58" s="2"/>
    </row>
    <row r="59" spans="1:6" ht="30" x14ac:dyDescent="0.25">
      <c r="B59" s="35" t="s">
        <v>200</v>
      </c>
      <c r="C59" s="34" t="s">
        <v>209</v>
      </c>
      <c r="D59" s="35">
        <v>5000</v>
      </c>
      <c r="E59" s="2"/>
      <c r="F59" s="2"/>
    </row>
    <row r="60" spans="1:6" ht="30" x14ac:dyDescent="0.25">
      <c r="B60" s="35" t="s">
        <v>203</v>
      </c>
      <c r="C60" s="34" t="s">
        <v>210</v>
      </c>
      <c r="D60" s="35">
        <v>3000</v>
      </c>
      <c r="E60" s="2"/>
      <c r="F60" s="2"/>
    </row>
    <row r="61" spans="1:6" ht="30" x14ac:dyDescent="0.25">
      <c r="B61" s="35" t="s">
        <v>190</v>
      </c>
      <c r="C61" s="34" t="s">
        <v>217</v>
      </c>
      <c r="D61" s="35">
        <v>10000</v>
      </c>
      <c r="E61" s="2"/>
      <c r="F61" s="2"/>
    </row>
    <row r="62" spans="1:6" x14ac:dyDescent="0.25">
      <c r="B62" s="35" t="s">
        <v>60</v>
      </c>
      <c r="C62" s="34" t="s">
        <v>59</v>
      </c>
      <c r="D62" s="35">
        <v>24800</v>
      </c>
      <c r="E62" s="2"/>
      <c r="F62" s="2"/>
    </row>
    <row r="63" spans="1:6" x14ac:dyDescent="0.25">
      <c r="B63" s="35" t="s">
        <v>205</v>
      </c>
      <c r="C63" s="34" t="s">
        <v>212</v>
      </c>
      <c r="D63" s="35">
        <v>4000</v>
      </c>
      <c r="E63" s="2"/>
      <c r="F63" s="2"/>
    </row>
    <row r="64" spans="1:6" ht="30" x14ac:dyDescent="0.25">
      <c r="B64" s="35" t="s">
        <v>346</v>
      </c>
      <c r="C64" s="34" t="s">
        <v>230</v>
      </c>
      <c r="D64" s="35">
        <v>729532.42</v>
      </c>
      <c r="E64" s="2"/>
      <c r="F64" s="2"/>
    </row>
    <row r="65" spans="2:6" ht="30" x14ac:dyDescent="0.25">
      <c r="B65" s="35" t="s">
        <v>194</v>
      </c>
      <c r="C65" s="34" t="s">
        <v>222</v>
      </c>
      <c r="D65" s="35">
        <v>14000</v>
      </c>
      <c r="E65" s="2"/>
      <c r="F65" s="2"/>
    </row>
    <row r="66" spans="2:6" ht="30" x14ac:dyDescent="0.25">
      <c r="B66" s="35" t="s">
        <v>97</v>
      </c>
      <c r="C66" s="34" t="s">
        <v>96</v>
      </c>
      <c r="D66" s="35">
        <v>424599.99</v>
      </c>
      <c r="E66" s="2"/>
      <c r="F66" s="2"/>
    </row>
    <row r="67" spans="2:6" ht="45" x14ac:dyDescent="0.25">
      <c r="B67" s="35" t="s">
        <v>192</v>
      </c>
      <c r="C67" s="34" t="s">
        <v>220</v>
      </c>
      <c r="D67" s="35">
        <v>14880</v>
      </c>
      <c r="E67" s="2"/>
      <c r="F67" s="2"/>
    </row>
    <row r="68" spans="2:6" ht="30" x14ac:dyDescent="0.25">
      <c r="B68" s="35" t="s">
        <v>191</v>
      </c>
      <c r="C68" s="34" t="s">
        <v>219</v>
      </c>
      <c r="D68" s="35">
        <v>4960</v>
      </c>
      <c r="E68" s="2"/>
      <c r="F68" s="2"/>
    </row>
    <row r="69" spans="2:6" ht="30" x14ac:dyDescent="0.25">
      <c r="B69" s="35" t="s">
        <v>193</v>
      </c>
      <c r="C69" s="34" t="s">
        <v>221</v>
      </c>
      <c r="D69" s="35">
        <v>37200</v>
      </c>
      <c r="E69" s="2"/>
      <c r="F69" s="2"/>
    </row>
    <row r="70" spans="2:6" ht="30" x14ac:dyDescent="0.25">
      <c r="B70" s="35" t="s">
        <v>56</v>
      </c>
      <c r="C70" s="34" t="s">
        <v>55</v>
      </c>
      <c r="D70" s="35">
        <v>37200</v>
      </c>
      <c r="E70" s="2"/>
      <c r="F70" s="2"/>
    </row>
    <row r="71" spans="2:6" ht="30" x14ac:dyDescent="0.25">
      <c r="B71" s="35" t="s">
        <v>202</v>
      </c>
      <c r="C71" s="34" t="s">
        <v>201</v>
      </c>
      <c r="D71" s="35">
        <v>2000</v>
      </c>
      <c r="E71" s="2"/>
      <c r="F71" s="2"/>
    </row>
    <row r="72" spans="2:6" ht="30" x14ac:dyDescent="0.25">
      <c r="B72" s="35" t="s">
        <v>348</v>
      </c>
      <c r="C72" s="34" t="s">
        <v>218</v>
      </c>
      <c r="D72" s="35">
        <v>34300</v>
      </c>
      <c r="E72" s="2"/>
      <c r="F72" s="2"/>
    </row>
    <row r="73" spans="2:6" ht="30" x14ac:dyDescent="0.25">
      <c r="B73" s="35" t="s">
        <v>126</v>
      </c>
      <c r="C73" s="34" t="s">
        <v>237</v>
      </c>
      <c r="D73" s="35">
        <v>440000</v>
      </c>
      <c r="E73" s="2"/>
      <c r="F73" s="2"/>
    </row>
    <row r="74" spans="2:6" ht="30" x14ac:dyDescent="0.25">
      <c r="B74" s="35" t="s">
        <v>198</v>
      </c>
      <c r="C74" s="34" t="s">
        <v>225</v>
      </c>
      <c r="D74" s="35">
        <v>7000</v>
      </c>
      <c r="E74" s="2"/>
      <c r="F74" s="2"/>
    </row>
    <row r="75" spans="2:6" ht="30" x14ac:dyDescent="0.25">
      <c r="B75" s="35" t="s">
        <v>195</v>
      </c>
      <c r="C75" s="34" t="s">
        <v>223</v>
      </c>
      <c r="D75" s="35">
        <v>12000</v>
      </c>
      <c r="E75" s="2"/>
      <c r="F75" s="2"/>
    </row>
    <row r="76" spans="2:6" ht="30" x14ac:dyDescent="0.25">
      <c r="B76" s="35" t="s">
        <v>20</v>
      </c>
      <c r="C76" s="34" t="s">
        <v>164</v>
      </c>
      <c r="D76" s="35">
        <v>37000</v>
      </c>
      <c r="E76" s="2"/>
      <c r="F76" s="2"/>
    </row>
    <row r="77" spans="2:6" ht="30" x14ac:dyDescent="0.25">
      <c r="B77" s="35" t="s">
        <v>19</v>
      </c>
      <c r="C77" s="34" t="s">
        <v>163</v>
      </c>
      <c r="D77" s="35">
        <v>65850.080000000002</v>
      </c>
      <c r="E77" s="2"/>
      <c r="F77" s="2"/>
    </row>
    <row r="78" spans="2:6" ht="30" x14ac:dyDescent="0.25">
      <c r="B78" s="35" t="s">
        <v>196</v>
      </c>
      <c r="C78" s="34" t="s">
        <v>224</v>
      </c>
      <c r="D78" s="35">
        <v>2976</v>
      </c>
      <c r="E78" s="2"/>
      <c r="F78" s="2"/>
    </row>
    <row r="79" spans="2:6" ht="30" x14ac:dyDescent="0.25">
      <c r="B79" s="35" t="s">
        <v>204</v>
      </c>
      <c r="C79" s="34" t="s">
        <v>211</v>
      </c>
      <c r="D79" s="35">
        <v>3000</v>
      </c>
      <c r="E79" s="2"/>
      <c r="F79" s="2"/>
    </row>
    <row r="80" spans="2:6" ht="30" x14ac:dyDescent="0.25">
      <c r="B80" s="35" t="s">
        <v>50</v>
      </c>
      <c r="C80" s="34" t="s">
        <v>49</v>
      </c>
      <c r="D80" s="35">
        <v>25895.29</v>
      </c>
      <c r="E80" s="2"/>
      <c r="F80" s="2"/>
    </row>
    <row r="81" spans="1:6" ht="30" x14ac:dyDescent="0.25">
      <c r="B81" s="35" t="s">
        <v>199</v>
      </c>
      <c r="C81" s="34" t="s">
        <v>208</v>
      </c>
      <c r="D81" s="35">
        <v>5000</v>
      </c>
      <c r="E81" s="2"/>
      <c r="F81" s="2"/>
    </row>
    <row r="82" spans="1:6" x14ac:dyDescent="0.25">
      <c r="B82" s="35" t="s">
        <v>371</v>
      </c>
      <c r="C82" s="35" t="s">
        <v>460</v>
      </c>
      <c r="D82" s="35">
        <v>15000</v>
      </c>
      <c r="E82" s="2"/>
      <c r="F82" s="2"/>
    </row>
    <row r="83" spans="1:6" x14ac:dyDescent="0.25">
      <c r="B83" s="35" t="s">
        <v>407</v>
      </c>
      <c r="C83" s="35" t="s">
        <v>461</v>
      </c>
      <c r="D83" s="35">
        <v>24800</v>
      </c>
      <c r="E83" s="2"/>
      <c r="F83" s="2"/>
    </row>
    <row r="84" spans="1:6" ht="30" x14ac:dyDescent="0.25">
      <c r="B84" s="35" t="s">
        <v>450</v>
      </c>
      <c r="C84" s="35" t="s">
        <v>51</v>
      </c>
      <c r="D84" s="35">
        <v>27374.28</v>
      </c>
      <c r="E84" s="2"/>
      <c r="F84" s="2"/>
    </row>
    <row r="85" spans="1:6" ht="30" x14ac:dyDescent="0.25">
      <c r="B85" s="35" t="s">
        <v>451</v>
      </c>
      <c r="C85" s="35" t="s">
        <v>53</v>
      </c>
      <c r="D85" s="35">
        <v>19423.18</v>
      </c>
      <c r="E85" s="2"/>
      <c r="F85" s="2"/>
    </row>
    <row r="86" spans="1:6" ht="30" x14ac:dyDescent="0.25">
      <c r="B86" s="35" t="s">
        <v>452</v>
      </c>
      <c r="C86" s="35" t="s">
        <v>57</v>
      </c>
      <c r="D86" s="35">
        <v>35906.400000000001</v>
      </c>
      <c r="E86" s="2"/>
      <c r="F86" s="2"/>
    </row>
    <row r="87" spans="1:6" ht="30" x14ac:dyDescent="0.25">
      <c r="A87" s="34" t="s">
        <v>428</v>
      </c>
      <c r="B87" s="34"/>
      <c r="D87" s="35">
        <v>4061300.81</v>
      </c>
      <c r="E87" s="2"/>
      <c r="F87" s="2"/>
    </row>
    <row r="88" spans="1:6" ht="75" x14ac:dyDescent="0.25">
      <c r="A88" s="60" t="s">
        <v>48</v>
      </c>
      <c r="B88" s="35" t="s">
        <v>187</v>
      </c>
      <c r="C88" s="34" t="s">
        <v>188</v>
      </c>
      <c r="D88" s="35">
        <v>1301157.42</v>
      </c>
      <c r="E88" s="2"/>
      <c r="F88" s="2"/>
    </row>
    <row r="89" spans="1:6" ht="30" x14ac:dyDescent="0.25">
      <c r="B89" s="35" t="s">
        <v>383</v>
      </c>
      <c r="C89" s="35" t="s">
        <v>463</v>
      </c>
      <c r="D89" s="35">
        <v>300000</v>
      </c>
      <c r="E89" s="2"/>
      <c r="F89" s="2"/>
    </row>
    <row r="90" spans="1:6" ht="30" x14ac:dyDescent="0.25">
      <c r="B90" s="35" t="s">
        <v>234</v>
      </c>
      <c r="C90" s="34" t="s">
        <v>233</v>
      </c>
      <c r="D90" s="35">
        <v>145000</v>
      </c>
      <c r="E90" s="2"/>
      <c r="F90" s="2"/>
    </row>
    <row r="91" spans="1:6" ht="30" x14ac:dyDescent="0.25">
      <c r="B91" s="35" t="s">
        <v>134</v>
      </c>
      <c r="C91" s="34" t="s">
        <v>168</v>
      </c>
      <c r="D91" s="35">
        <v>550000</v>
      </c>
      <c r="E91" s="2"/>
      <c r="F91" s="2"/>
    </row>
    <row r="92" spans="1:6" ht="30" x14ac:dyDescent="0.25">
      <c r="B92" s="35" t="s">
        <v>474</v>
      </c>
      <c r="C92" s="35" t="s">
        <v>61</v>
      </c>
      <c r="D92" s="35">
        <v>395000</v>
      </c>
      <c r="E92" s="2"/>
      <c r="F92" s="2"/>
    </row>
    <row r="93" spans="1:6" x14ac:dyDescent="0.25">
      <c r="B93" s="35" t="s">
        <v>475</v>
      </c>
      <c r="C93" s="35" t="s">
        <v>65</v>
      </c>
      <c r="D93" s="35">
        <v>259000</v>
      </c>
      <c r="E93" s="2"/>
      <c r="F93" s="2"/>
    </row>
    <row r="94" spans="1:6" x14ac:dyDescent="0.25">
      <c r="B94" s="35" t="s">
        <v>476</v>
      </c>
      <c r="C94" s="35" t="s">
        <v>71</v>
      </c>
      <c r="D94" s="35">
        <v>478600</v>
      </c>
      <c r="E94" s="2"/>
      <c r="F94" s="2"/>
    </row>
    <row r="95" spans="1:6" ht="30" x14ac:dyDescent="0.25">
      <c r="B95" s="35" t="s">
        <v>477</v>
      </c>
      <c r="C95" s="35" t="s">
        <v>75</v>
      </c>
      <c r="D95" s="35">
        <v>610200</v>
      </c>
      <c r="E95" s="2"/>
      <c r="F95" s="2"/>
    </row>
    <row r="96" spans="1:6" ht="30" x14ac:dyDescent="0.25">
      <c r="B96" s="35" t="s">
        <v>478</v>
      </c>
      <c r="C96" s="35" t="s">
        <v>79</v>
      </c>
      <c r="D96" s="35">
        <v>113300</v>
      </c>
      <c r="E96" s="2"/>
      <c r="F96" s="2"/>
    </row>
    <row r="97" spans="1:6" ht="30" x14ac:dyDescent="0.25">
      <c r="B97" s="35" t="s">
        <v>479</v>
      </c>
      <c r="C97" s="35" t="s">
        <v>85</v>
      </c>
      <c r="D97" s="35">
        <v>193600</v>
      </c>
      <c r="E97" s="2"/>
      <c r="F97" s="2"/>
    </row>
    <row r="98" spans="1:6" x14ac:dyDescent="0.25">
      <c r="B98" s="35" t="s">
        <v>480</v>
      </c>
      <c r="C98" s="35" t="s">
        <v>87</v>
      </c>
      <c r="D98" s="35">
        <v>57000</v>
      </c>
      <c r="E98" s="2"/>
      <c r="F98" s="2"/>
    </row>
    <row r="99" spans="1:6" ht="30" x14ac:dyDescent="0.25">
      <c r="B99" s="35" t="s">
        <v>484</v>
      </c>
      <c r="C99" s="35" t="s">
        <v>63</v>
      </c>
      <c r="D99" s="35">
        <v>180000</v>
      </c>
      <c r="E99" s="2"/>
      <c r="F99" s="2"/>
    </row>
    <row r="100" spans="1:6" x14ac:dyDescent="0.25">
      <c r="B100" s="35" t="s">
        <v>485</v>
      </c>
      <c r="C100" s="35" t="s">
        <v>67</v>
      </c>
      <c r="D100" s="35">
        <v>263000</v>
      </c>
      <c r="E100" s="2"/>
      <c r="F100" s="2"/>
    </row>
    <row r="101" spans="1:6" x14ac:dyDescent="0.25">
      <c r="B101" s="35" t="s">
        <v>486</v>
      </c>
      <c r="C101" s="35" t="s">
        <v>69</v>
      </c>
      <c r="D101" s="35">
        <v>344970.16000000003</v>
      </c>
      <c r="E101" s="2"/>
      <c r="F101" s="2"/>
    </row>
    <row r="102" spans="1:6" x14ac:dyDescent="0.25">
      <c r="B102" s="35" t="s">
        <v>487</v>
      </c>
      <c r="C102" s="35" t="s">
        <v>73</v>
      </c>
      <c r="D102" s="35">
        <v>190164.95000000004</v>
      </c>
      <c r="E102" s="2"/>
      <c r="F102" s="2"/>
    </row>
    <row r="103" spans="1:6" ht="30" x14ac:dyDescent="0.25">
      <c r="B103" s="35" t="s">
        <v>488</v>
      </c>
      <c r="C103" s="35" t="s">
        <v>77</v>
      </c>
      <c r="D103" s="35">
        <v>110700</v>
      </c>
      <c r="E103" s="2"/>
      <c r="F103" s="2"/>
    </row>
    <row r="104" spans="1:6" x14ac:dyDescent="0.25">
      <c r="B104" s="35" t="s">
        <v>489</v>
      </c>
      <c r="C104" s="35" t="s">
        <v>81</v>
      </c>
      <c r="D104" s="35">
        <v>253700</v>
      </c>
      <c r="E104" s="2"/>
      <c r="F104" s="2"/>
    </row>
    <row r="105" spans="1:6" x14ac:dyDescent="0.25">
      <c r="B105" s="35" t="s">
        <v>490</v>
      </c>
      <c r="C105" s="35" t="s">
        <v>83</v>
      </c>
      <c r="D105" s="35">
        <v>308100</v>
      </c>
      <c r="E105" s="2"/>
      <c r="F105" s="2"/>
    </row>
    <row r="106" spans="1:6" ht="30" x14ac:dyDescent="0.25">
      <c r="A106" s="34" t="s">
        <v>429</v>
      </c>
      <c r="B106" s="34"/>
      <c r="D106" s="35">
        <v>6053492.5300000003</v>
      </c>
      <c r="E106" s="2"/>
      <c r="F106" s="2"/>
    </row>
    <row r="107" spans="1:6" x14ac:dyDescent="0.25">
      <c r="A107" s="60" t="s">
        <v>93</v>
      </c>
      <c r="B107" s="35" t="s">
        <v>92</v>
      </c>
      <c r="C107" s="34" t="s">
        <v>91</v>
      </c>
      <c r="D107" s="35">
        <v>6761.2</v>
      </c>
      <c r="E107" s="2"/>
      <c r="F107" s="2"/>
    </row>
    <row r="108" spans="1:6" ht="30" x14ac:dyDescent="0.25">
      <c r="B108" s="35" t="s">
        <v>95</v>
      </c>
      <c r="C108" s="34" t="s">
        <v>94</v>
      </c>
      <c r="D108" s="35">
        <v>10870.95</v>
      </c>
      <c r="E108" s="2"/>
      <c r="F108" s="2"/>
    </row>
    <row r="109" spans="1:6" x14ac:dyDescent="0.25">
      <c r="B109" s="35" t="s">
        <v>180</v>
      </c>
      <c r="C109" s="34" t="s">
        <v>128</v>
      </c>
      <c r="D109" s="35">
        <v>141980</v>
      </c>
      <c r="E109" s="2"/>
      <c r="F109" s="2"/>
    </row>
    <row r="110" spans="1:6" ht="30" x14ac:dyDescent="0.25">
      <c r="B110" s="35" t="s">
        <v>432</v>
      </c>
      <c r="C110" s="35" t="s">
        <v>459</v>
      </c>
      <c r="D110" s="35">
        <v>37200</v>
      </c>
      <c r="E110" s="2"/>
      <c r="F110" s="2"/>
    </row>
    <row r="111" spans="1:6" ht="30" x14ac:dyDescent="0.25">
      <c r="A111" s="34" t="s">
        <v>430</v>
      </c>
      <c r="B111" s="34"/>
      <c r="D111" s="35">
        <v>196812.15</v>
      </c>
      <c r="E111" s="2"/>
      <c r="F111" s="2"/>
    </row>
    <row r="112" spans="1:6" x14ac:dyDescent="0.25">
      <c r="A112" s="25"/>
      <c r="B112" s="2"/>
      <c r="C112" s="49"/>
      <c r="D112" s="2"/>
      <c r="E112" s="2"/>
      <c r="F112" s="2"/>
    </row>
    <row r="113" spans="1:6" x14ac:dyDescent="0.25">
      <c r="A113" s="25"/>
      <c r="B113" s="2"/>
      <c r="C113" s="49"/>
      <c r="D113" s="2"/>
      <c r="E113" s="2"/>
      <c r="F113" s="2"/>
    </row>
    <row r="114" spans="1:6" x14ac:dyDescent="0.25">
      <c r="A114" s="25"/>
      <c r="B114" s="2"/>
      <c r="C114" s="49"/>
      <c r="D114" s="2"/>
      <c r="E114" s="2"/>
      <c r="F114" s="2"/>
    </row>
    <row r="115" spans="1:6" x14ac:dyDescent="0.25">
      <c r="A115" s="25"/>
      <c r="B115" s="2"/>
      <c r="C115" s="49"/>
      <c r="D115" s="2"/>
      <c r="E115" s="2"/>
      <c r="F115" s="2"/>
    </row>
    <row r="116" spans="1:6" x14ac:dyDescent="0.25">
      <c r="A116" s="25"/>
      <c r="B116" s="2"/>
      <c r="C116" s="49"/>
      <c r="D116" s="2"/>
      <c r="E116" s="2"/>
      <c r="F116" s="2"/>
    </row>
    <row r="117" spans="1:6" x14ac:dyDescent="0.25">
      <c r="A117" s="25"/>
      <c r="B117" s="2"/>
      <c r="C117" s="49"/>
      <c r="D117" s="2"/>
      <c r="E117" s="2"/>
      <c r="F117" s="2"/>
    </row>
    <row r="118" spans="1:6" x14ac:dyDescent="0.25">
      <c r="A118" s="25"/>
      <c r="B118" s="2"/>
      <c r="C118" s="49"/>
      <c r="D118" s="2"/>
      <c r="E118" s="2"/>
      <c r="F118" s="2"/>
    </row>
    <row r="119" spans="1:6" x14ac:dyDescent="0.25">
      <c r="A119" s="25"/>
      <c r="B119" s="2"/>
      <c r="C119" s="49"/>
      <c r="D119" s="2"/>
      <c r="E119" s="2"/>
      <c r="F119" s="2"/>
    </row>
    <row r="120" spans="1:6" x14ac:dyDescent="0.25">
      <c r="A120" s="25"/>
      <c r="B120" s="2"/>
      <c r="C120" s="49"/>
      <c r="D120" s="2"/>
      <c r="E120" s="2"/>
      <c r="F120" s="2"/>
    </row>
    <row r="121" spans="1:6" x14ac:dyDescent="0.25">
      <c r="A121" s="25"/>
      <c r="B121" s="2"/>
      <c r="C121" s="49"/>
      <c r="D121" s="2"/>
      <c r="E121" s="2"/>
      <c r="F121" s="2"/>
    </row>
    <row r="122" spans="1:6" x14ac:dyDescent="0.25">
      <c r="A122" s="25"/>
      <c r="B122" s="2"/>
      <c r="C122" s="49"/>
      <c r="D122" s="2"/>
      <c r="E122" s="2"/>
      <c r="F122" s="2"/>
    </row>
    <row r="123" spans="1:6" x14ac:dyDescent="0.25">
      <c r="A123" s="25"/>
      <c r="B123" s="2"/>
      <c r="C123" s="49"/>
      <c r="D123" s="2"/>
      <c r="E123" s="2"/>
      <c r="F123" s="2"/>
    </row>
    <row r="124" spans="1:6" x14ac:dyDescent="0.25">
      <c r="A124" s="25"/>
      <c r="B124" s="2"/>
      <c r="C124" s="49"/>
      <c r="D124" s="2"/>
      <c r="E124" s="2"/>
      <c r="F124" s="2"/>
    </row>
    <row r="125" spans="1:6" x14ac:dyDescent="0.25">
      <c r="A125" s="25"/>
      <c r="B125" s="2"/>
      <c r="C125" s="49"/>
      <c r="D125" s="2"/>
      <c r="E125" s="2"/>
      <c r="F125" s="2"/>
    </row>
    <row r="126" spans="1:6" x14ac:dyDescent="0.25">
      <c r="A126" s="25"/>
      <c r="B126" s="2"/>
      <c r="C126" s="49"/>
      <c r="D126" s="2"/>
      <c r="E126" s="2"/>
      <c r="F126" s="2"/>
    </row>
    <row r="127" spans="1:6" x14ac:dyDescent="0.25">
      <c r="A127" s="25"/>
      <c r="B127" s="2"/>
      <c r="C127" s="49"/>
      <c r="D127" s="2"/>
      <c r="E127" s="2"/>
      <c r="F127" s="2"/>
    </row>
    <row r="128" spans="1:6" x14ac:dyDescent="0.25">
      <c r="A128" s="25"/>
      <c r="B128" s="2"/>
      <c r="C128" s="49"/>
      <c r="D128" s="2"/>
      <c r="E128" s="2"/>
      <c r="F128" s="2"/>
    </row>
    <row r="129" spans="1:6" x14ac:dyDescent="0.25">
      <c r="A129" s="25"/>
      <c r="B129" s="2"/>
      <c r="C129" s="49"/>
      <c r="D129" s="2"/>
      <c r="E129" s="2"/>
      <c r="F129" s="2"/>
    </row>
    <row r="130" spans="1:6" x14ac:dyDescent="0.25">
      <c r="A130" s="25"/>
      <c r="B130" s="2"/>
      <c r="C130" s="49"/>
      <c r="D130" s="2"/>
      <c r="E130" s="2"/>
      <c r="F130" s="2"/>
    </row>
    <row r="131" spans="1:6" x14ac:dyDescent="0.25">
      <c r="A131" s="25"/>
      <c r="B131" s="2"/>
      <c r="C131" s="49"/>
      <c r="D131" s="2"/>
      <c r="E131" s="2"/>
      <c r="F131" s="2"/>
    </row>
    <row r="132" spans="1:6" x14ac:dyDescent="0.25">
      <c r="A132" s="25"/>
      <c r="B132" s="2"/>
      <c r="C132" s="49"/>
      <c r="D132" s="2"/>
      <c r="E132" s="2"/>
      <c r="F132" s="2"/>
    </row>
    <row r="133" spans="1:6" x14ac:dyDescent="0.25">
      <c r="A133" s="25"/>
      <c r="B133" s="2"/>
      <c r="C133" s="49"/>
      <c r="D133" s="2"/>
      <c r="E133" s="2"/>
      <c r="F133" s="2"/>
    </row>
    <row r="134" spans="1:6" x14ac:dyDescent="0.25">
      <c r="A134" s="25"/>
      <c r="B134" s="2"/>
      <c r="C134" s="49"/>
      <c r="D134" s="2"/>
      <c r="E134" s="2"/>
      <c r="F134" s="2"/>
    </row>
    <row r="135" spans="1:6" x14ac:dyDescent="0.25">
      <c r="A135" s="25"/>
      <c r="B135" s="2"/>
      <c r="C135" s="49"/>
      <c r="D135" s="2"/>
      <c r="E135" s="2"/>
      <c r="F135" s="2"/>
    </row>
    <row r="136" spans="1:6" x14ac:dyDescent="0.25">
      <c r="A136" s="25"/>
      <c r="B136" s="2"/>
      <c r="C136" s="49"/>
      <c r="D136" s="2"/>
      <c r="E136" s="2"/>
      <c r="F136" s="2"/>
    </row>
    <row r="137" spans="1:6" x14ac:dyDescent="0.25">
      <c r="A137" s="25"/>
      <c r="B137" s="2"/>
      <c r="C137" s="49"/>
      <c r="D137" s="2"/>
      <c r="E137" s="2"/>
      <c r="F137" s="2"/>
    </row>
    <row r="138" spans="1:6" x14ac:dyDescent="0.25">
      <c r="A138" s="25"/>
      <c r="B138" s="2"/>
      <c r="C138" s="49"/>
      <c r="D138" s="2"/>
      <c r="E138" s="2"/>
      <c r="F138" s="2"/>
    </row>
    <row r="139" spans="1:6" x14ac:dyDescent="0.25">
      <c r="A139" s="25"/>
      <c r="B139" s="2"/>
      <c r="C139" s="49"/>
      <c r="D139" s="2"/>
      <c r="E139" s="2"/>
      <c r="F139" s="2"/>
    </row>
    <row r="140" spans="1:6" x14ac:dyDescent="0.25">
      <c r="A140" s="25"/>
      <c r="B140" s="2"/>
      <c r="C140" s="49"/>
      <c r="D140" s="2"/>
      <c r="E140" s="2"/>
      <c r="F140" s="2"/>
    </row>
    <row r="141" spans="1:6" x14ac:dyDescent="0.25">
      <c r="A141" s="25"/>
      <c r="B141" s="2"/>
      <c r="C141" s="49"/>
      <c r="D141" s="2"/>
      <c r="E141" s="2"/>
      <c r="F141" s="2"/>
    </row>
    <row r="142" spans="1:6" x14ac:dyDescent="0.25">
      <c r="A142" s="25"/>
      <c r="B142" s="2"/>
      <c r="C142" s="49"/>
      <c r="D142" s="2"/>
      <c r="E142" s="2"/>
      <c r="F142" s="2"/>
    </row>
    <row r="143" spans="1:6" x14ac:dyDescent="0.25">
      <c r="A143" s="25"/>
      <c r="B143" s="2"/>
      <c r="C143" s="49"/>
      <c r="D143" s="2"/>
      <c r="E143" s="2"/>
      <c r="F143" s="2"/>
    </row>
    <row r="144" spans="1:6" x14ac:dyDescent="0.25">
      <c r="A144" s="25"/>
      <c r="B144" s="2"/>
      <c r="C144" s="49"/>
      <c r="D144" s="2"/>
      <c r="E144" s="2"/>
      <c r="F144" s="2"/>
    </row>
    <row r="145" spans="1:6" x14ac:dyDescent="0.25">
      <c r="A145" s="25"/>
      <c r="B145" s="2"/>
      <c r="C145" s="49"/>
      <c r="D145" s="2"/>
      <c r="E145" s="2"/>
      <c r="F145" s="2"/>
    </row>
    <row r="146" spans="1:6" x14ac:dyDescent="0.25">
      <c r="A146" s="25"/>
      <c r="B146" s="2"/>
      <c r="C146" s="49"/>
      <c r="D146" s="2"/>
      <c r="E146" s="2"/>
      <c r="F146" s="2"/>
    </row>
    <row r="147" spans="1:6" x14ac:dyDescent="0.25">
      <c r="A147" s="25"/>
      <c r="B147" s="2"/>
      <c r="C147" s="49"/>
      <c r="D147" s="2"/>
      <c r="E147" s="2"/>
      <c r="F147" s="2"/>
    </row>
    <row r="148" spans="1:6" x14ac:dyDescent="0.25">
      <c r="A148" s="25"/>
      <c r="B148" s="2"/>
      <c r="C148" s="49"/>
      <c r="D148" s="2"/>
      <c r="E148" s="2"/>
      <c r="F148" s="2"/>
    </row>
    <row r="149" spans="1:6" x14ac:dyDescent="0.25">
      <c r="A149" s="25"/>
      <c r="B149" s="2"/>
      <c r="C149" s="49"/>
      <c r="D149" s="2"/>
      <c r="E149" s="2"/>
      <c r="F149" s="2"/>
    </row>
    <row r="150" spans="1:6" x14ac:dyDescent="0.25">
      <c r="A150" s="25"/>
      <c r="B150" s="2"/>
      <c r="C150" s="49"/>
      <c r="D150" s="2"/>
      <c r="E150" s="2"/>
      <c r="F150" s="2"/>
    </row>
    <row r="151" spans="1:6" x14ac:dyDescent="0.25">
      <c r="A151" s="25"/>
      <c r="B151" s="2"/>
      <c r="C151" s="49"/>
      <c r="D151" s="2"/>
      <c r="E151" s="2"/>
      <c r="F151" s="2"/>
    </row>
    <row r="152" spans="1:6" x14ac:dyDescent="0.25">
      <c r="A152" s="25"/>
      <c r="B152" s="2"/>
      <c r="C152" s="49"/>
      <c r="D152" s="2"/>
      <c r="E152" s="2"/>
      <c r="F152" s="2"/>
    </row>
    <row r="153" spans="1:6" x14ac:dyDescent="0.25">
      <c r="A153" s="25"/>
      <c r="B153" s="2"/>
      <c r="C153" s="49"/>
      <c r="D153" s="2"/>
      <c r="E153" s="2"/>
      <c r="F153" s="2"/>
    </row>
    <row r="154" spans="1:6" x14ac:dyDescent="0.25">
      <c r="A154" s="25"/>
      <c r="B154" s="2"/>
      <c r="C154" s="49"/>
      <c r="D154" s="2"/>
      <c r="E154" s="2"/>
      <c r="F154" s="2"/>
    </row>
    <row r="155" spans="1:6" x14ac:dyDescent="0.25">
      <c r="A155" s="25"/>
      <c r="B155" s="2"/>
      <c r="C155" s="49"/>
      <c r="D155" s="2"/>
      <c r="E155" s="2"/>
      <c r="F155" s="2"/>
    </row>
    <row r="156" spans="1:6" x14ac:dyDescent="0.25">
      <c r="A156" s="25"/>
      <c r="B156" s="2"/>
      <c r="C156" s="49"/>
      <c r="D156" s="2"/>
      <c r="E156" s="2"/>
      <c r="F156" s="2"/>
    </row>
    <row r="157" spans="1:6" x14ac:dyDescent="0.25">
      <c r="A157" s="25"/>
      <c r="B157" s="2"/>
      <c r="C157" s="49"/>
      <c r="D157" s="2"/>
      <c r="E157" s="2"/>
      <c r="F157" s="2"/>
    </row>
    <row r="158" spans="1:6" x14ac:dyDescent="0.25">
      <c r="A158" s="25"/>
      <c r="B158" s="2"/>
      <c r="C158" s="49"/>
      <c r="D158" s="2"/>
      <c r="E158" s="2"/>
      <c r="F158" s="2"/>
    </row>
    <row r="159" spans="1:6" x14ac:dyDescent="0.25">
      <c r="A159" s="25"/>
      <c r="B159" s="2"/>
      <c r="C159" s="49"/>
      <c r="D159" s="2"/>
      <c r="E159" s="2"/>
      <c r="F159" s="2"/>
    </row>
    <row r="160" spans="1:6" x14ac:dyDescent="0.25">
      <c r="A160" s="25"/>
      <c r="B160" s="2"/>
      <c r="C160" s="49"/>
      <c r="D160" s="2"/>
      <c r="E160" s="2"/>
      <c r="F160" s="2"/>
    </row>
    <row r="161" spans="1:6" x14ac:dyDescent="0.25">
      <c r="A161" s="25"/>
      <c r="B161" s="2"/>
      <c r="C161" s="49"/>
      <c r="D161" s="2"/>
      <c r="E161" s="2"/>
      <c r="F161" s="2"/>
    </row>
    <row r="162" spans="1:6" x14ac:dyDescent="0.25">
      <c r="A162" s="25"/>
      <c r="B162" s="2"/>
      <c r="C162" s="49"/>
      <c r="D162" s="2"/>
      <c r="E162" s="2"/>
      <c r="F162" s="2"/>
    </row>
    <row r="163" spans="1:6" x14ac:dyDescent="0.25">
      <c r="A163" s="25"/>
      <c r="B163" s="2"/>
      <c r="C163" s="49"/>
      <c r="D163" s="2"/>
      <c r="E163" s="2"/>
      <c r="F163" s="2"/>
    </row>
    <row r="164" spans="1:6" x14ac:dyDescent="0.25">
      <c r="A164" s="25"/>
      <c r="B164" s="2"/>
      <c r="C164" s="49"/>
      <c r="D164" s="2"/>
      <c r="E164" s="2"/>
      <c r="F164" s="2"/>
    </row>
    <row r="165" spans="1:6" x14ac:dyDescent="0.25">
      <c r="A165" s="25"/>
      <c r="B165" s="2"/>
      <c r="C165" s="49"/>
      <c r="D165" s="2"/>
      <c r="E165" s="2"/>
      <c r="F165" s="2"/>
    </row>
    <row r="166" spans="1:6" x14ac:dyDescent="0.25">
      <c r="A166" s="25"/>
      <c r="B166" s="2"/>
      <c r="C166" s="49"/>
      <c r="D166" s="2"/>
      <c r="E166" s="2"/>
      <c r="F166" s="2"/>
    </row>
    <row r="167" spans="1:6" x14ac:dyDescent="0.25">
      <c r="A167" s="25"/>
      <c r="B167" s="2"/>
      <c r="C167" s="49"/>
      <c r="D167" s="2"/>
      <c r="E167" s="2"/>
      <c r="F167" s="2"/>
    </row>
    <row r="168" spans="1:6" x14ac:dyDescent="0.25">
      <c r="A168" s="25"/>
      <c r="B168" s="2"/>
      <c r="C168" s="49"/>
      <c r="D168" s="2"/>
      <c r="E168" s="2"/>
      <c r="F168" s="2"/>
    </row>
    <row r="169" spans="1:6" x14ac:dyDescent="0.25">
      <c r="A169" s="25"/>
      <c r="B169" s="2"/>
      <c r="C169" s="49"/>
      <c r="D169" s="2"/>
      <c r="E169" s="2"/>
      <c r="F169" s="2"/>
    </row>
    <row r="170" spans="1:6" x14ac:dyDescent="0.25">
      <c r="A170" s="25"/>
      <c r="B170" s="2"/>
      <c r="C170" s="49"/>
      <c r="D170" s="2"/>
      <c r="E170" s="2"/>
      <c r="F170" s="2"/>
    </row>
    <row r="171" spans="1:6" x14ac:dyDescent="0.25">
      <c r="A171" s="25"/>
      <c r="B171" s="2"/>
      <c r="C171" s="49"/>
      <c r="D171" s="2"/>
      <c r="E171" s="2"/>
      <c r="F171" s="2"/>
    </row>
    <row r="172" spans="1:6" x14ac:dyDescent="0.25">
      <c r="A172" s="25"/>
      <c r="B172" s="2"/>
      <c r="C172" s="49"/>
      <c r="D172" s="2"/>
      <c r="E172" s="2"/>
      <c r="F172" s="2"/>
    </row>
    <row r="173" spans="1:6" x14ac:dyDescent="0.25">
      <c r="A173" s="25"/>
      <c r="B173" s="2"/>
      <c r="C173" s="49"/>
      <c r="D173" s="2"/>
      <c r="E173" s="2"/>
      <c r="F173" s="2"/>
    </row>
    <row r="174" spans="1:6" x14ac:dyDescent="0.25">
      <c r="A174" s="25"/>
      <c r="B174" s="2"/>
      <c r="C174" s="49"/>
      <c r="D174" s="2"/>
      <c r="E174" s="2"/>
      <c r="F174" s="2"/>
    </row>
    <row r="175" spans="1:6" x14ac:dyDescent="0.25">
      <c r="A175" s="25"/>
      <c r="B175" s="2"/>
      <c r="C175" s="49"/>
      <c r="D175" s="2"/>
      <c r="E175" s="2"/>
      <c r="F175" s="2"/>
    </row>
    <row r="176" spans="1:6" x14ac:dyDescent="0.25">
      <c r="A176" s="25"/>
      <c r="B176" s="2"/>
      <c r="C176" s="49"/>
      <c r="D176" s="2"/>
      <c r="E176" s="2"/>
      <c r="F176" s="2"/>
    </row>
    <row r="177" spans="1:6" x14ac:dyDescent="0.25">
      <c r="A177" s="25"/>
      <c r="B177" s="2"/>
      <c r="C177" s="49"/>
      <c r="D177" s="2"/>
      <c r="E177" s="2"/>
      <c r="F177" s="2"/>
    </row>
    <row r="178" spans="1:6" x14ac:dyDescent="0.25">
      <c r="A178" s="25"/>
      <c r="B178" s="2"/>
      <c r="C178" s="49"/>
      <c r="D178" s="2"/>
      <c r="E178" s="2"/>
      <c r="F178" s="2"/>
    </row>
    <row r="179" spans="1:6" x14ac:dyDescent="0.25">
      <c r="A179" s="25"/>
      <c r="B179" s="2"/>
      <c r="C179" s="49"/>
      <c r="D179" s="2"/>
      <c r="E179" s="2"/>
      <c r="F179" s="2"/>
    </row>
    <row r="180" spans="1:6" x14ac:dyDescent="0.25">
      <c r="A180" s="25"/>
      <c r="B180" s="2"/>
      <c r="C180" s="49"/>
      <c r="D180" s="2"/>
      <c r="E180" s="2"/>
      <c r="F180" s="2"/>
    </row>
    <row r="181" spans="1:6" x14ac:dyDescent="0.25">
      <c r="A181" s="25"/>
      <c r="B181" s="2"/>
      <c r="C181" s="49"/>
      <c r="D181" s="2"/>
      <c r="E181" s="2"/>
      <c r="F181" s="2"/>
    </row>
    <row r="182" spans="1:6" x14ac:dyDescent="0.25">
      <c r="A182" s="25"/>
      <c r="B182" s="2"/>
      <c r="C182" s="49"/>
      <c r="D182" s="2"/>
      <c r="E182" s="2"/>
      <c r="F182" s="2"/>
    </row>
    <row r="183" spans="1:6" x14ac:dyDescent="0.25">
      <c r="A183" s="25"/>
      <c r="B183" s="2"/>
      <c r="C183" s="49"/>
      <c r="D183" s="2"/>
      <c r="E183" s="2"/>
      <c r="F183" s="2"/>
    </row>
    <row r="184" spans="1:6" x14ac:dyDescent="0.25">
      <c r="A184" s="25"/>
      <c r="B184" s="2"/>
      <c r="C184" s="49"/>
      <c r="D184" s="2"/>
      <c r="E184" s="2"/>
      <c r="F184" s="2"/>
    </row>
    <row r="185" spans="1:6" x14ac:dyDescent="0.25">
      <c r="A185" s="25"/>
      <c r="B185" s="2"/>
      <c r="C185" s="49"/>
      <c r="D185" s="2"/>
      <c r="E185" s="2"/>
      <c r="F185" s="2"/>
    </row>
    <row r="186" spans="1:6" x14ac:dyDescent="0.25">
      <c r="A186" s="25"/>
      <c r="B186" s="2"/>
      <c r="C186" s="49"/>
      <c r="D186" s="2"/>
      <c r="E186" s="2"/>
      <c r="F186" s="2"/>
    </row>
    <row r="187" spans="1:6" x14ac:dyDescent="0.25">
      <c r="A187" s="25"/>
      <c r="B187" s="2"/>
      <c r="C187" s="49"/>
      <c r="D187" s="2"/>
      <c r="E187" s="2"/>
      <c r="F187" s="2"/>
    </row>
    <row r="188" spans="1:6" x14ac:dyDescent="0.25">
      <c r="A188" s="25"/>
      <c r="B188" s="2"/>
      <c r="C188" s="49"/>
      <c r="D188" s="2"/>
      <c r="E188" s="2"/>
      <c r="F188" s="2"/>
    </row>
    <row r="189" spans="1:6" x14ac:dyDescent="0.25">
      <c r="A189" s="25"/>
      <c r="B189" s="2"/>
      <c r="C189" s="49"/>
      <c r="D189" s="2"/>
      <c r="E189" s="2"/>
      <c r="F189" s="2"/>
    </row>
    <row r="190" spans="1:6" x14ac:dyDescent="0.25">
      <c r="A190" s="25"/>
      <c r="B190" s="2"/>
      <c r="C190" s="49"/>
      <c r="D190" s="2"/>
      <c r="E190" s="2"/>
      <c r="F190" s="2"/>
    </row>
    <row r="191" spans="1:6" x14ac:dyDescent="0.25">
      <c r="A191" s="25"/>
      <c r="B191" s="2"/>
      <c r="C191" s="49"/>
      <c r="D191" s="2"/>
      <c r="E191" s="2"/>
      <c r="F191" s="2"/>
    </row>
    <row r="192" spans="1:6" x14ac:dyDescent="0.25">
      <c r="A192" s="25"/>
      <c r="B192" s="2"/>
      <c r="C192" s="49"/>
      <c r="D192" s="2"/>
      <c r="E192" s="2"/>
      <c r="F192" s="2"/>
    </row>
    <row r="193" spans="1:6" x14ac:dyDescent="0.25">
      <c r="A193" s="25"/>
      <c r="B193" s="2"/>
      <c r="C193" s="49"/>
      <c r="D193" s="2"/>
      <c r="E193" s="2"/>
      <c r="F193" s="2"/>
    </row>
    <row r="194" spans="1:6" x14ac:dyDescent="0.25">
      <c r="A194" s="25"/>
      <c r="B194" s="2"/>
      <c r="C194" s="49"/>
      <c r="D194" s="2"/>
      <c r="E194" s="2"/>
      <c r="F194" s="2"/>
    </row>
    <row r="195" spans="1:6" x14ac:dyDescent="0.25">
      <c r="A195" s="25"/>
      <c r="B195" s="2"/>
      <c r="C195" s="49"/>
      <c r="D195" s="2"/>
      <c r="E195" s="2"/>
      <c r="F195" s="2"/>
    </row>
    <row r="196" spans="1:6" x14ac:dyDescent="0.25">
      <c r="A196" s="25"/>
      <c r="B196" s="2"/>
      <c r="C196" s="49"/>
      <c r="D196" s="2"/>
      <c r="E196" s="2"/>
      <c r="F196" s="2"/>
    </row>
    <row r="197" spans="1:6" x14ac:dyDescent="0.25">
      <c r="A197" s="25"/>
      <c r="B197" s="2"/>
      <c r="C197" s="49"/>
      <c r="D197" s="2"/>
      <c r="E197" s="2"/>
      <c r="F197" s="2"/>
    </row>
    <row r="198" spans="1:6" x14ac:dyDescent="0.25">
      <c r="A198" s="25"/>
      <c r="B198" s="2"/>
      <c r="C198" s="49"/>
      <c r="D198" s="2"/>
      <c r="E198" s="2"/>
      <c r="F198" s="2"/>
    </row>
    <row r="199" spans="1:6" x14ac:dyDescent="0.25">
      <c r="A199" s="25"/>
      <c r="B199" s="2"/>
      <c r="C199" s="49"/>
      <c r="D199" s="2"/>
      <c r="E199" s="2"/>
      <c r="F199" s="2"/>
    </row>
    <row r="200" spans="1:6" x14ac:dyDescent="0.25">
      <c r="A200" s="25"/>
      <c r="B200" s="2"/>
      <c r="C200" s="49"/>
      <c r="D200" s="2"/>
      <c r="E200" s="2"/>
      <c r="F200" s="2"/>
    </row>
    <row r="201" spans="1:6" x14ac:dyDescent="0.25">
      <c r="A201" s="25"/>
      <c r="B201" s="2"/>
      <c r="C201" s="49"/>
      <c r="D201" s="2"/>
      <c r="E201" s="2"/>
      <c r="F201" s="2"/>
    </row>
    <row r="202" spans="1:6" x14ac:dyDescent="0.25">
      <c r="A202" s="25"/>
      <c r="B202" s="2"/>
      <c r="C202" s="49"/>
      <c r="D202" s="2"/>
      <c r="E202" s="2"/>
      <c r="F202" s="2"/>
    </row>
    <row r="203" spans="1:6" x14ac:dyDescent="0.25">
      <c r="A203" s="25"/>
      <c r="B203" s="2"/>
      <c r="C203" s="49"/>
      <c r="D203" s="2"/>
      <c r="E203" s="2"/>
      <c r="F203" s="2"/>
    </row>
    <row r="204" spans="1:6" x14ac:dyDescent="0.25">
      <c r="A204" s="25"/>
      <c r="B204" s="2"/>
      <c r="C204" s="49"/>
      <c r="D204" s="2"/>
    </row>
    <row r="205" spans="1:6" x14ac:dyDescent="0.25">
      <c r="A205" s="25"/>
      <c r="B205" s="2"/>
      <c r="C205" s="49"/>
      <c r="D205" s="2"/>
    </row>
    <row r="206" spans="1:6" x14ac:dyDescent="0.25">
      <c r="A206" s="25"/>
      <c r="B206" s="2"/>
      <c r="C206" s="49"/>
      <c r="D206" s="2"/>
    </row>
    <row r="207" spans="1:6" x14ac:dyDescent="0.25">
      <c r="A207" s="25"/>
      <c r="B207" s="2"/>
      <c r="C207" s="49"/>
      <c r="D207" s="2"/>
    </row>
    <row r="208" spans="1:6" x14ac:dyDescent="0.25">
      <c r="A208" s="25"/>
      <c r="B208" s="2"/>
      <c r="C208" s="49"/>
      <c r="D208" s="2"/>
    </row>
    <row r="209" spans="1:4" x14ac:dyDescent="0.25">
      <c r="A209" s="25"/>
      <c r="B209" s="2"/>
      <c r="C209" s="49"/>
      <c r="D209" s="2"/>
    </row>
    <row r="210" spans="1:4" x14ac:dyDescent="0.25">
      <c r="A210" s="25"/>
      <c r="B210" s="2"/>
      <c r="C210" s="49"/>
      <c r="D210" s="2"/>
    </row>
    <row r="211" spans="1:4" x14ac:dyDescent="0.25">
      <c r="A211" s="25"/>
      <c r="B211" s="2"/>
      <c r="C211" s="49"/>
      <c r="D211" s="2"/>
    </row>
    <row r="212" spans="1:4" x14ac:dyDescent="0.25">
      <c r="A212" s="25"/>
      <c r="B212" s="2"/>
      <c r="C212" s="49"/>
      <c r="D212" s="2"/>
    </row>
    <row r="213" spans="1:4" x14ac:dyDescent="0.25">
      <c r="A213" s="25"/>
      <c r="B213" s="2"/>
      <c r="C213" s="49"/>
      <c r="D213" s="2"/>
    </row>
    <row r="214" spans="1:4" x14ac:dyDescent="0.25">
      <c r="A214" s="25"/>
      <c r="B214" s="2"/>
      <c r="C214" s="49"/>
      <c r="D214" s="2"/>
    </row>
  </sheetData>
  <printOptions horizontalCentered="1"/>
  <pageMargins left="0.51181102362204722" right="0.51181102362204722" top="0.35433070866141736" bottom="0.19685039370078741" header="0.31496062992125984" footer="0.31496062992125984"/>
  <pageSetup paperSize="9" orientation="landscape" r:id="rId2"/>
  <headerFooter>
    <oddFooter>Σελίδα &amp;P από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89945-F9ED-4141-B5DB-BF5238D10B77}">
  <dimension ref="A3:E197"/>
  <sheetViews>
    <sheetView zoomScaleNormal="100" workbookViewId="0">
      <selection activeCell="D15" sqref="D15"/>
    </sheetView>
  </sheetViews>
  <sheetFormatPr defaultColWidth="9.140625" defaultRowHeight="15" x14ac:dyDescent="0.25"/>
  <cols>
    <col min="1" max="1" width="45.28515625" style="35" customWidth="1"/>
    <col min="2" max="2" width="21.42578125" style="62" customWidth="1"/>
    <col min="3" max="3" width="20" style="35" customWidth="1"/>
    <col min="4" max="4" width="19.28515625" style="35" customWidth="1"/>
    <col min="5" max="5" width="21.28515625" style="35" customWidth="1"/>
    <col min="6" max="6" width="9.140625" style="14"/>
    <col min="7" max="7" width="9.140625" style="14" customWidth="1"/>
    <col min="8" max="16384" width="9.140625" style="14"/>
  </cols>
  <sheetData>
    <row r="3" spans="1:5" s="33" customFormat="1" ht="45" x14ac:dyDescent="0.25">
      <c r="A3" s="14"/>
      <c r="B3" s="33" t="s">
        <v>240</v>
      </c>
      <c r="C3" s="33" t="s">
        <v>254</v>
      </c>
      <c r="D3" s="33" t="s">
        <v>255</v>
      </c>
      <c r="E3" s="33" t="s">
        <v>256</v>
      </c>
    </row>
    <row r="4" spans="1:5" s="35" customFormat="1" x14ac:dyDescent="0.25">
      <c r="A4" s="34" t="s">
        <v>153</v>
      </c>
      <c r="B4" s="62">
        <v>5805374.3300000001</v>
      </c>
      <c r="C4" s="62">
        <v>-57707.62</v>
      </c>
      <c r="D4" s="62">
        <v>-34023.120000000003</v>
      </c>
      <c r="E4" s="62">
        <v>5713643.5899999999</v>
      </c>
    </row>
    <row r="5" spans="1:5" s="35" customFormat="1" x14ac:dyDescent="0.25">
      <c r="A5" s="34" t="s">
        <v>155</v>
      </c>
      <c r="B5" s="62">
        <v>1214592.1099999999</v>
      </c>
      <c r="C5" s="62">
        <v>0</v>
      </c>
      <c r="D5" s="62">
        <v>0</v>
      </c>
      <c r="E5" s="62">
        <v>1214592.1099999999</v>
      </c>
    </row>
    <row r="6" spans="1:5" s="35" customFormat="1" x14ac:dyDescent="0.25">
      <c r="A6" s="34" t="s">
        <v>156</v>
      </c>
      <c r="B6" s="62">
        <v>717585.67999999982</v>
      </c>
      <c r="C6" s="62">
        <v>0</v>
      </c>
      <c r="D6" s="62">
        <v>0</v>
      </c>
      <c r="E6" s="62">
        <v>717585.67999999982</v>
      </c>
    </row>
    <row r="7" spans="1:5" s="35" customFormat="1" x14ac:dyDescent="0.25">
      <c r="A7" s="34" t="s">
        <v>381</v>
      </c>
      <c r="B7" s="62">
        <v>1000000</v>
      </c>
      <c r="C7" s="62">
        <v>0</v>
      </c>
      <c r="D7" s="62">
        <v>0</v>
      </c>
      <c r="E7" s="62">
        <v>1000000</v>
      </c>
    </row>
    <row r="8" spans="1:5" s="35" customFormat="1" x14ac:dyDescent="0.25">
      <c r="A8" s="34" t="s">
        <v>147</v>
      </c>
      <c r="B8" s="62">
        <v>4081335.1100000003</v>
      </c>
      <c r="C8" s="62">
        <v>0</v>
      </c>
      <c r="D8" s="62">
        <v>0</v>
      </c>
      <c r="E8" s="62">
        <v>4081335.1100000003</v>
      </c>
    </row>
    <row r="9" spans="1:5" s="35" customFormat="1" x14ac:dyDescent="0.25">
      <c r="A9" s="34" t="s">
        <v>252</v>
      </c>
      <c r="B9" s="62">
        <v>320000</v>
      </c>
      <c r="C9" s="62">
        <v>0</v>
      </c>
      <c r="D9" s="62">
        <v>0</v>
      </c>
      <c r="E9" s="62">
        <v>320000</v>
      </c>
    </row>
    <row r="10" spans="1:5" s="35" customFormat="1" ht="30" x14ac:dyDescent="0.25">
      <c r="A10" s="34" t="s">
        <v>148</v>
      </c>
      <c r="B10" s="62">
        <v>1934603.17</v>
      </c>
      <c r="C10" s="62">
        <v>0</v>
      </c>
      <c r="D10" s="62">
        <v>0</v>
      </c>
      <c r="E10" s="62">
        <v>1934603.17</v>
      </c>
    </row>
    <row r="11" spans="1:5" s="35" customFormat="1" ht="30" x14ac:dyDescent="0.25">
      <c r="A11" s="34" t="s">
        <v>154</v>
      </c>
      <c r="B11" s="62">
        <v>685000</v>
      </c>
      <c r="C11" s="62">
        <v>0</v>
      </c>
      <c r="D11" s="62">
        <v>0</v>
      </c>
      <c r="E11" s="62">
        <v>685000</v>
      </c>
    </row>
    <row r="12" spans="1:5" s="35" customFormat="1" x14ac:dyDescent="0.25">
      <c r="A12" s="34" t="s">
        <v>149</v>
      </c>
      <c r="B12" s="62">
        <v>1706636.16</v>
      </c>
      <c r="C12" s="62">
        <v>0</v>
      </c>
      <c r="D12" s="62">
        <v>0</v>
      </c>
      <c r="E12" s="62">
        <v>1706636.16</v>
      </c>
    </row>
    <row r="13" spans="1:5" s="35" customFormat="1" x14ac:dyDescent="0.25">
      <c r="A13" s="34" t="s">
        <v>151</v>
      </c>
      <c r="B13" s="62">
        <v>8851126.3399999999</v>
      </c>
      <c r="C13" s="62">
        <v>0</v>
      </c>
      <c r="D13" s="62">
        <v>0</v>
      </c>
      <c r="E13" s="62">
        <v>8851126.3399999999</v>
      </c>
    </row>
    <row r="14" spans="1:5" s="35" customFormat="1" ht="45" x14ac:dyDescent="0.25">
      <c r="A14" s="34" t="s">
        <v>150</v>
      </c>
      <c r="B14" s="62">
        <v>1900000</v>
      </c>
      <c r="C14" s="62">
        <v>0</v>
      </c>
      <c r="D14" s="62">
        <v>0</v>
      </c>
      <c r="E14" s="62">
        <v>1900000</v>
      </c>
    </row>
    <row r="15" spans="1:5" s="35" customFormat="1" x14ac:dyDescent="0.25">
      <c r="A15" s="34" t="s">
        <v>244</v>
      </c>
      <c r="B15" s="62">
        <v>636420</v>
      </c>
      <c r="C15" s="62">
        <v>0</v>
      </c>
      <c r="D15" s="62">
        <v>0</v>
      </c>
      <c r="E15" s="62">
        <v>636420</v>
      </c>
    </row>
    <row r="16" spans="1:5" s="35" customFormat="1" x14ac:dyDescent="0.25">
      <c r="A16" s="34" t="s">
        <v>145</v>
      </c>
      <c r="B16" s="62">
        <v>3604883.1799999997</v>
      </c>
      <c r="C16" s="62">
        <v>0</v>
      </c>
      <c r="D16" s="62">
        <v>0</v>
      </c>
      <c r="E16" s="62">
        <v>3604883.18</v>
      </c>
    </row>
    <row r="17" spans="1:5" s="35" customFormat="1" x14ac:dyDescent="0.25">
      <c r="A17" s="34" t="s">
        <v>385</v>
      </c>
      <c r="B17" s="62">
        <v>100150.45</v>
      </c>
      <c r="C17" s="62">
        <v>0</v>
      </c>
      <c r="D17" s="62">
        <v>0</v>
      </c>
      <c r="E17" s="62">
        <v>100150.45</v>
      </c>
    </row>
    <row r="18" spans="1:5" s="35" customFormat="1" x14ac:dyDescent="0.25">
      <c r="A18" s="34" t="s">
        <v>146</v>
      </c>
      <c r="B18" s="62">
        <v>649166.11999999988</v>
      </c>
      <c r="C18" s="62">
        <v>0</v>
      </c>
      <c r="D18" s="62">
        <v>0</v>
      </c>
      <c r="E18" s="62">
        <v>649166.11999999988</v>
      </c>
    </row>
    <row r="19" spans="1:5" s="35" customFormat="1" x14ac:dyDescent="0.25">
      <c r="A19" s="34" t="s">
        <v>152</v>
      </c>
      <c r="B19" s="62">
        <v>4421481.01</v>
      </c>
      <c r="C19" s="62">
        <v>-255221.16</v>
      </c>
      <c r="D19" s="62">
        <v>-12245.44</v>
      </c>
      <c r="E19" s="62">
        <v>4154014.41</v>
      </c>
    </row>
    <row r="20" spans="1:5" s="35" customFormat="1" x14ac:dyDescent="0.25">
      <c r="A20" s="34" t="s">
        <v>365</v>
      </c>
      <c r="B20" s="62">
        <v>1192163.67</v>
      </c>
      <c r="C20" s="62">
        <v>0</v>
      </c>
      <c r="D20" s="62">
        <v>0</v>
      </c>
      <c r="E20" s="62">
        <v>1192163.67</v>
      </c>
    </row>
    <row r="21" spans="1:5" x14ac:dyDescent="0.25">
      <c r="A21" s="34" t="s">
        <v>239</v>
      </c>
      <c r="B21" s="62">
        <v>38820517.329999998</v>
      </c>
      <c r="C21" s="62">
        <v>-312928.78000000003</v>
      </c>
      <c r="D21" s="62">
        <v>-46268.560000000005</v>
      </c>
      <c r="E21" s="62">
        <v>38461319.989999995</v>
      </c>
    </row>
    <row r="22" spans="1:5" x14ac:dyDescent="0.25">
      <c r="A22" s="2"/>
      <c r="B22" s="63"/>
      <c r="C22" s="2"/>
      <c r="D22" s="2"/>
      <c r="E22" s="2"/>
    </row>
    <row r="23" spans="1:5" x14ac:dyDescent="0.25">
      <c r="A23" s="25" t="s">
        <v>455</v>
      </c>
      <c r="B23" s="62">
        <f>GETPIVOTDATA("Άθροισμα από Αρχικός Προϋπολογισμός 2024",$A$3,"Πηγή Χρηματοδότησης","ΣΑΤΑ ΠΟΕ")</f>
        <v>3604883.1799999997</v>
      </c>
      <c r="C23" s="35">
        <f>GETPIVOTDATA("Άθροισμα από Τιμολογηθέντα 2024",$A$3,"Πηγή Χρηματοδότησης","ΣΑΤΑ ΠΟΕ")</f>
        <v>0</v>
      </c>
      <c r="E23" s="35">
        <f>GETPIVOTDATA("Άθροισμα από Αρχικός Προϋπολογισμός 2025",$A$3,"Πηγή Χρηματοδότησης","ΣΑΤΑ ΠΟΕ")</f>
        <v>3604883.18</v>
      </c>
    </row>
    <row r="24" spans="1:5" x14ac:dyDescent="0.25">
      <c r="A24" s="1" t="s">
        <v>10</v>
      </c>
      <c r="B24" s="62">
        <v>136212.76999999999</v>
      </c>
      <c r="C24" s="35">
        <v>-88838.78</v>
      </c>
      <c r="E24" s="35">
        <f>B24+C24</f>
        <v>47373.989999999991</v>
      </c>
    </row>
    <row r="25" spans="1:5" x14ac:dyDescent="0.25">
      <c r="A25" s="1" t="s">
        <v>162</v>
      </c>
      <c r="B25" s="62">
        <v>-636420</v>
      </c>
      <c r="E25" s="62"/>
    </row>
    <row r="26" spans="1:5" x14ac:dyDescent="0.25">
      <c r="A26" s="1" t="s">
        <v>14</v>
      </c>
      <c r="B26" s="65">
        <f>SUM(B23:B25)</f>
        <v>3104675.9499999997</v>
      </c>
      <c r="C26" s="35">
        <f>SUM(C23:C25)</f>
        <v>-88838.78</v>
      </c>
      <c r="E26" s="66">
        <f>SUM(E23:E25)</f>
        <v>3652257.17</v>
      </c>
    </row>
    <row r="27" spans="1:5" x14ac:dyDescent="0.25">
      <c r="A27" s="1" t="s">
        <v>17</v>
      </c>
    </row>
    <row r="28" spans="1:5" x14ac:dyDescent="0.25">
      <c r="A28" s="1" t="s">
        <v>165</v>
      </c>
    </row>
    <row r="29" spans="1:5" x14ac:dyDescent="0.25">
      <c r="A29" s="1" t="s">
        <v>166</v>
      </c>
      <c r="B29" s="62">
        <f>GETPIVOTDATA("Άθροισμα από Αρχικός Προϋπολογισμός 2024",$A$3,"Πηγή Χρηματοδότησης","ΣΑΤΑ ΣΧΟΛ. ΠΟΕ")</f>
        <v>649166.11999999988</v>
      </c>
      <c r="C29" s="35">
        <f>GETPIVOTDATA("Άθροισμα από Τιμολογηθέντα 2024",$A$3,"Πηγή Χρηματοδότησης","ΣΑΤΑ ΣΧΟΛ. ΠΟΕ")</f>
        <v>0</v>
      </c>
      <c r="E29" s="35">
        <f>B29+C29</f>
        <v>649166.11999999988</v>
      </c>
    </row>
    <row r="30" spans="1:5" x14ac:dyDescent="0.25">
      <c r="A30" s="1" t="s">
        <v>23</v>
      </c>
      <c r="B30" s="62">
        <v>-103943.85</v>
      </c>
      <c r="E30" s="35">
        <f>B30+C30</f>
        <v>-103943.85</v>
      </c>
    </row>
    <row r="31" spans="1:5" x14ac:dyDescent="0.25">
      <c r="A31" s="2"/>
      <c r="B31" s="65">
        <f>SUM(B29:B30)</f>
        <v>545222.2699999999</v>
      </c>
      <c r="E31" s="66">
        <f>SUM(E29:E30)</f>
        <v>545222.2699999999</v>
      </c>
    </row>
    <row r="32" spans="1:5" x14ac:dyDescent="0.25">
      <c r="A32" s="2"/>
      <c r="B32" s="63"/>
      <c r="C32" s="2"/>
      <c r="D32" s="2"/>
      <c r="E32" s="2"/>
    </row>
    <row r="33" spans="1:5" x14ac:dyDescent="0.25">
      <c r="A33" s="2"/>
      <c r="B33" s="63"/>
      <c r="C33" s="2"/>
      <c r="D33" s="2"/>
      <c r="E33" s="2"/>
    </row>
    <row r="34" spans="1:5" x14ac:dyDescent="0.25">
      <c r="A34" s="2"/>
      <c r="B34" s="63"/>
      <c r="C34" s="2"/>
      <c r="D34" s="2"/>
      <c r="E34" s="2"/>
    </row>
    <row r="35" spans="1:5" x14ac:dyDescent="0.25">
      <c r="A35" s="2"/>
      <c r="B35" s="63"/>
      <c r="C35" s="2"/>
      <c r="D35" s="2"/>
      <c r="E35" s="2"/>
    </row>
    <row r="36" spans="1:5" x14ac:dyDescent="0.25">
      <c r="A36" s="2"/>
      <c r="B36" s="63"/>
      <c r="C36" s="2"/>
      <c r="D36" s="2"/>
      <c r="E36" s="2"/>
    </row>
    <row r="37" spans="1:5" x14ac:dyDescent="0.25">
      <c r="A37" s="2"/>
      <c r="B37" s="63"/>
      <c r="C37" s="2"/>
      <c r="D37" s="2"/>
      <c r="E37" s="2"/>
    </row>
    <row r="38" spans="1:5" x14ac:dyDescent="0.25">
      <c r="A38" s="2"/>
      <c r="B38" s="63"/>
      <c r="C38" s="2"/>
      <c r="D38" s="2"/>
      <c r="E38" s="2"/>
    </row>
    <row r="39" spans="1:5" x14ac:dyDescent="0.25">
      <c r="A39" s="2"/>
      <c r="B39" s="63"/>
      <c r="C39" s="2"/>
      <c r="D39" s="2"/>
      <c r="E39" s="2"/>
    </row>
    <row r="40" spans="1:5" x14ac:dyDescent="0.25">
      <c r="A40" s="2"/>
      <c r="B40" s="63"/>
      <c r="C40" s="2"/>
      <c r="D40" s="2"/>
      <c r="E40" s="2"/>
    </row>
    <row r="41" spans="1:5" x14ac:dyDescent="0.25">
      <c r="A41" s="2"/>
      <c r="B41" s="63"/>
      <c r="C41" s="2"/>
      <c r="D41" s="2"/>
      <c r="E41" s="2"/>
    </row>
    <row r="42" spans="1:5" x14ac:dyDescent="0.25">
      <c r="A42" s="2"/>
      <c r="B42" s="63"/>
      <c r="C42" s="2"/>
      <c r="D42" s="2"/>
      <c r="E42" s="2"/>
    </row>
    <row r="43" spans="1:5" x14ac:dyDescent="0.25">
      <c r="A43" s="2"/>
      <c r="B43" s="63"/>
      <c r="C43" s="2"/>
      <c r="D43" s="2"/>
      <c r="E43" s="2"/>
    </row>
    <row r="44" spans="1:5" x14ac:dyDescent="0.25">
      <c r="A44" s="2"/>
      <c r="B44" s="63"/>
      <c r="C44" s="2"/>
      <c r="D44" s="2"/>
      <c r="E44" s="2"/>
    </row>
    <row r="45" spans="1:5" x14ac:dyDescent="0.25">
      <c r="A45" s="2"/>
      <c r="B45" s="63"/>
      <c r="C45" s="2"/>
      <c r="D45" s="2"/>
      <c r="E45" s="2"/>
    </row>
    <row r="46" spans="1:5" x14ac:dyDescent="0.25">
      <c r="A46" s="2"/>
      <c r="B46" s="63"/>
      <c r="C46" s="2"/>
      <c r="D46" s="2"/>
      <c r="E46" s="2"/>
    </row>
    <row r="47" spans="1:5" x14ac:dyDescent="0.25">
      <c r="A47" s="2"/>
      <c r="B47" s="63"/>
      <c r="C47" s="2"/>
      <c r="D47" s="2"/>
      <c r="E47" s="2"/>
    </row>
    <row r="48" spans="1:5" x14ac:dyDescent="0.25">
      <c r="A48" s="2"/>
      <c r="B48" s="63"/>
      <c r="C48" s="2"/>
      <c r="D48" s="2"/>
      <c r="E48" s="2"/>
    </row>
    <row r="49" spans="1:5" x14ac:dyDescent="0.25">
      <c r="A49" s="2"/>
      <c r="B49" s="63"/>
      <c r="C49" s="2"/>
      <c r="D49" s="2"/>
      <c r="E49" s="2"/>
    </row>
    <row r="50" spans="1:5" x14ac:dyDescent="0.25">
      <c r="A50" s="2"/>
      <c r="B50" s="63"/>
      <c r="C50" s="2"/>
      <c r="D50" s="2"/>
      <c r="E50" s="2"/>
    </row>
    <row r="51" spans="1:5" x14ac:dyDescent="0.25">
      <c r="A51" s="2"/>
      <c r="B51" s="63"/>
      <c r="C51" s="2"/>
      <c r="D51" s="2"/>
      <c r="E51" s="2"/>
    </row>
    <row r="52" spans="1:5" x14ac:dyDescent="0.25">
      <c r="A52" s="2"/>
      <c r="B52" s="63"/>
      <c r="C52" s="2"/>
      <c r="D52" s="2"/>
      <c r="E52" s="2"/>
    </row>
    <row r="53" spans="1:5" x14ac:dyDescent="0.25">
      <c r="A53" s="2"/>
      <c r="B53" s="63"/>
      <c r="C53" s="2"/>
      <c r="D53" s="2"/>
      <c r="E53" s="2"/>
    </row>
    <row r="54" spans="1:5" x14ac:dyDescent="0.25">
      <c r="A54" s="2"/>
      <c r="B54" s="63"/>
      <c r="C54" s="2"/>
      <c r="D54" s="2"/>
      <c r="E54" s="2"/>
    </row>
    <row r="55" spans="1:5" x14ac:dyDescent="0.25">
      <c r="A55" s="2"/>
      <c r="B55" s="63"/>
      <c r="C55" s="2"/>
      <c r="D55" s="2"/>
      <c r="E55" s="2"/>
    </row>
    <row r="56" spans="1:5" x14ac:dyDescent="0.25">
      <c r="A56" s="2"/>
      <c r="B56" s="63"/>
      <c r="C56" s="2"/>
      <c r="D56" s="2"/>
      <c r="E56" s="2"/>
    </row>
    <row r="57" spans="1:5" x14ac:dyDescent="0.25">
      <c r="A57" s="2"/>
      <c r="B57" s="63"/>
      <c r="C57" s="2"/>
      <c r="D57" s="2"/>
      <c r="E57" s="2"/>
    </row>
    <row r="58" spans="1:5" x14ac:dyDescent="0.25">
      <c r="A58" s="2"/>
      <c r="B58" s="63"/>
      <c r="C58" s="2"/>
      <c r="D58" s="2"/>
      <c r="E58" s="2"/>
    </row>
    <row r="59" spans="1:5" x14ac:dyDescent="0.25">
      <c r="A59" s="2"/>
      <c r="B59" s="63"/>
      <c r="C59" s="2"/>
      <c r="D59" s="2"/>
      <c r="E59" s="2"/>
    </row>
    <row r="60" spans="1:5" x14ac:dyDescent="0.25">
      <c r="A60" s="2"/>
      <c r="B60" s="63"/>
      <c r="C60" s="2"/>
      <c r="D60" s="2"/>
      <c r="E60" s="2"/>
    </row>
    <row r="61" spans="1:5" x14ac:dyDescent="0.25">
      <c r="A61" s="2"/>
      <c r="B61" s="63"/>
      <c r="C61" s="2"/>
      <c r="D61" s="2"/>
      <c r="E61" s="2"/>
    </row>
    <row r="62" spans="1:5" x14ac:dyDescent="0.25">
      <c r="A62" s="2"/>
      <c r="B62" s="63"/>
      <c r="C62" s="2"/>
      <c r="D62" s="2"/>
      <c r="E62" s="2"/>
    </row>
    <row r="63" spans="1:5" x14ac:dyDescent="0.25">
      <c r="A63" s="2"/>
      <c r="B63" s="63"/>
      <c r="C63" s="2"/>
      <c r="D63" s="2"/>
      <c r="E63" s="2"/>
    </row>
    <row r="64" spans="1:5" x14ac:dyDescent="0.25">
      <c r="A64" s="2"/>
      <c r="B64" s="63"/>
      <c r="C64" s="2"/>
      <c r="D64" s="2"/>
      <c r="E64" s="2"/>
    </row>
    <row r="65" spans="1:5" x14ac:dyDescent="0.25">
      <c r="A65" s="2"/>
      <c r="B65" s="63"/>
      <c r="C65" s="2"/>
      <c r="D65" s="2"/>
      <c r="E65" s="2"/>
    </row>
    <row r="66" spans="1:5" x14ac:dyDescent="0.25">
      <c r="A66" s="2"/>
      <c r="B66" s="63"/>
      <c r="C66" s="2"/>
      <c r="D66" s="2"/>
      <c r="E66" s="2"/>
    </row>
    <row r="67" spans="1:5" x14ac:dyDescent="0.25">
      <c r="A67" s="2"/>
      <c r="B67" s="63"/>
      <c r="C67" s="2"/>
      <c r="D67" s="2"/>
      <c r="E67" s="2"/>
    </row>
    <row r="68" spans="1:5" x14ac:dyDescent="0.25">
      <c r="A68" s="2"/>
      <c r="B68" s="63"/>
      <c r="C68" s="2"/>
      <c r="D68" s="2"/>
      <c r="E68" s="2"/>
    </row>
    <row r="69" spans="1:5" x14ac:dyDescent="0.25">
      <c r="A69" s="2"/>
      <c r="B69" s="63"/>
      <c r="C69" s="2"/>
      <c r="D69" s="2"/>
      <c r="E69" s="2"/>
    </row>
    <row r="70" spans="1:5" x14ac:dyDescent="0.25">
      <c r="A70" s="2"/>
      <c r="B70" s="63"/>
      <c r="C70" s="2"/>
      <c r="D70" s="2"/>
      <c r="E70" s="2"/>
    </row>
    <row r="71" spans="1:5" x14ac:dyDescent="0.25">
      <c r="A71" s="2"/>
      <c r="B71" s="63"/>
      <c r="C71" s="2"/>
      <c r="D71" s="2"/>
      <c r="E71" s="2"/>
    </row>
    <row r="72" spans="1:5" x14ac:dyDescent="0.25">
      <c r="A72" s="2"/>
      <c r="B72" s="63"/>
      <c r="C72" s="2"/>
      <c r="D72" s="2"/>
      <c r="E72" s="2"/>
    </row>
    <row r="73" spans="1:5" x14ac:dyDescent="0.25">
      <c r="A73" s="2"/>
      <c r="B73" s="63"/>
      <c r="C73" s="2"/>
      <c r="D73" s="2"/>
      <c r="E73" s="2"/>
    </row>
    <row r="74" spans="1:5" x14ac:dyDescent="0.25">
      <c r="A74" s="2"/>
      <c r="B74" s="63"/>
      <c r="C74" s="2"/>
      <c r="D74" s="2"/>
      <c r="E74" s="2"/>
    </row>
    <row r="75" spans="1:5" x14ac:dyDescent="0.25">
      <c r="A75" s="2"/>
      <c r="B75" s="63"/>
      <c r="C75" s="2"/>
      <c r="D75" s="2"/>
      <c r="E75" s="2"/>
    </row>
    <row r="76" spans="1:5" x14ac:dyDescent="0.25">
      <c r="A76" s="2"/>
      <c r="B76" s="63"/>
      <c r="C76" s="2"/>
      <c r="D76" s="2"/>
      <c r="E76" s="2"/>
    </row>
    <row r="77" spans="1:5" x14ac:dyDescent="0.25">
      <c r="A77" s="2"/>
      <c r="B77" s="63"/>
      <c r="C77" s="2"/>
      <c r="D77" s="2"/>
      <c r="E77" s="2"/>
    </row>
    <row r="78" spans="1:5" x14ac:dyDescent="0.25">
      <c r="A78" s="2"/>
      <c r="B78" s="63"/>
      <c r="C78" s="2"/>
      <c r="D78" s="2"/>
      <c r="E78" s="2"/>
    </row>
    <row r="79" spans="1:5" x14ac:dyDescent="0.25">
      <c r="A79" s="2"/>
      <c r="B79" s="63"/>
      <c r="C79" s="2"/>
      <c r="D79" s="2"/>
      <c r="E79" s="2"/>
    </row>
    <row r="80" spans="1:5" x14ac:dyDescent="0.25">
      <c r="A80" s="2"/>
      <c r="B80" s="63"/>
      <c r="C80" s="2"/>
      <c r="D80" s="2"/>
      <c r="E80" s="2"/>
    </row>
    <row r="81" spans="1:5" x14ac:dyDescent="0.25">
      <c r="A81" s="2"/>
      <c r="B81" s="63"/>
      <c r="C81" s="2"/>
      <c r="D81" s="2"/>
      <c r="E81" s="2"/>
    </row>
    <row r="82" spans="1:5" x14ac:dyDescent="0.25">
      <c r="A82" s="2"/>
      <c r="B82" s="63"/>
      <c r="C82" s="2"/>
      <c r="D82" s="2"/>
      <c r="E82" s="2"/>
    </row>
    <row r="83" spans="1:5" x14ac:dyDescent="0.25">
      <c r="A83" s="2"/>
      <c r="B83" s="63"/>
      <c r="C83" s="2"/>
      <c r="D83" s="2"/>
      <c r="E83" s="2"/>
    </row>
    <row r="84" spans="1:5" x14ac:dyDescent="0.25">
      <c r="A84" s="2"/>
      <c r="B84" s="63"/>
      <c r="C84" s="2"/>
      <c r="D84" s="2"/>
      <c r="E84" s="2"/>
    </row>
    <row r="85" spans="1:5" x14ac:dyDescent="0.25">
      <c r="A85" s="2"/>
      <c r="B85" s="63"/>
      <c r="C85" s="2"/>
      <c r="D85" s="2"/>
      <c r="E85" s="2"/>
    </row>
    <row r="86" spans="1:5" x14ac:dyDescent="0.25">
      <c r="A86" s="2"/>
      <c r="B86" s="63"/>
      <c r="C86" s="2"/>
      <c r="D86" s="2"/>
      <c r="E86" s="2"/>
    </row>
    <row r="87" spans="1:5" x14ac:dyDescent="0.25">
      <c r="A87" s="2"/>
      <c r="B87" s="63"/>
      <c r="C87" s="2"/>
      <c r="D87" s="2"/>
      <c r="E87" s="2"/>
    </row>
    <row r="88" spans="1:5" x14ac:dyDescent="0.25">
      <c r="A88" s="2"/>
      <c r="B88" s="63"/>
      <c r="C88" s="2"/>
      <c r="D88" s="2"/>
      <c r="E88" s="2"/>
    </row>
    <row r="89" spans="1:5" x14ac:dyDescent="0.25">
      <c r="A89" s="2"/>
      <c r="B89" s="63"/>
      <c r="C89" s="2"/>
      <c r="D89" s="2"/>
      <c r="E89" s="2"/>
    </row>
    <row r="90" spans="1:5" x14ac:dyDescent="0.25">
      <c r="A90" s="2"/>
      <c r="B90" s="63"/>
      <c r="C90" s="2"/>
      <c r="D90" s="2"/>
      <c r="E90" s="2"/>
    </row>
    <row r="91" spans="1:5" x14ac:dyDescent="0.25">
      <c r="A91" s="2"/>
      <c r="B91" s="63"/>
      <c r="C91" s="2"/>
      <c r="D91" s="2"/>
      <c r="E91" s="2"/>
    </row>
    <row r="92" spans="1:5" x14ac:dyDescent="0.25">
      <c r="A92" s="2"/>
      <c r="B92" s="63"/>
      <c r="C92" s="2"/>
      <c r="D92" s="2"/>
      <c r="E92" s="2"/>
    </row>
    <row r="93" spans="1:5" x14ac:dyDescent="0.25">
      <c r="A93" s="2"/>
      <c r="B93" s="63"/>
      <c r="C93" s="2"/>
      <c r="D93" s="2"/>
      <c r="E93" s="2"/>
    </row>
    <row r="94" spans="1:5" x14ac:dyDescent="0.25">
      <c r="A94" s="2"/>
      <c r="B94" s="63"/>
      <c r="C94" s="2"/>
      <c r="D94" s="2"/>
      <c r="E94" s="2"/>
    </row>
    <row r="95" spans="1:5" x14ac:dyDescent="0.25">
      <c r="A95" s="2"/>
      <c r="B95" s="63"/>
      <c r="C95" s="2"/>
      <c r="D95" s="2"/>
      <c r="E95" s="2"/>
    </row>
    <row r="96" spans="1:5" x14ac:dyDescent="0.25">
      <c r="A96" s="2"/>
      <c r="B96" s="63"/>
      <c r="C96" s="2"/>
      <c r="D96" s="2"/>
      <c r="E96" s="2"/>
    </row>
    <row r="97" spans="1:5" x14ac:dyDescent="0.25">
      <c r="A97" s="2"/>
      <c r="B97" s="63"/>
      <c r="C97" s="2"/>
      <c r="D97" s="2"/>
      <c r="E97" s="2"/>
    </row>
    <row r="98" spans="1:5" x14ac:dyDescent="0.25">
      <c r="A98" s="2"/>
      <c r="B98" s="63"/>
      <c r="C98" s="2"/>
      <c r="D98" s="2"/>
      <c r="E98" s="2"/>
    </row>
    <row r="99" spans="1:5" x14ac:dyDescent="0.25">
      <c r="A99" s="2"/>
      <c r="B99" s="63"/>
      <c r="C99" s="2"/>
      <c r="D99" s="2"/>
      <c r="E99" s="2"/>
    </row>
    <row r="100" spans="1:5" x14ac:dyDescent="0.25">
      <c r="A100" s="2"/>
      <c r="B100" s="63"/>
      <c r="C100" s="2"/>
      <c r="D100" s="2"/>
      <c r="E100" s="2"/>
    </row>
    <row r="101" spans="1:5" x14ac:dyDescent="0.25">
      <c r="A101" s="2"/>
      <c r="B101" s="63"/>
      <c r="C101" s="2"/>
      <c r="D101" s="2"/>
      <c r="E101" s="2"/>
    </row>
    <row r="102" spans="1:5" x14ac:dyDescent="0.25">
      <c r="A102" s="2"/>
      <c r="B102" s="63"/>
      <c r="C102" s="2"/>
      <c r="D102" s="2"/>
      <c r="E102" s="2"/>
    </row>
    <row r="103" spans="1:5" x14ac:dyDescent="0.25">
      <c r="A103" s="2"/>
      <c r="B103" s="63"/>
      <c r="C103" s="2"/>
      <c r="D103" s="2"/>
      <c r="E103" s="2"/>
    </row>
    <row r="104" spans="1:5" x14ac:dyDescent="0.25">
      <c r="A104" s="2"/>
      <c r="B104" s="63"/>
      <c r="C104" s="2"/>
      <c r="D104" s="2"/>
      <c r="E104" s="2"/>
    </row>
    <row r="105" spans="1:5" x14ac:dyDescent="0.25">
      <c r="A105" s="2"/>
      <c r="B105" s="63"/>
      <c r="C105" s="2"/>
      <c r="D105" s="2"/>
      <c r="E105" s="2"/>
    </row>
    <row r="106" spans="1:5" x14ac:dyDescent="0.25">
      <c r="A106" s="2"/>
      <c r="B106" s="63"/>
      <c r="C106" s="2"/>
      <c r="D106" s="2"/>
      <c r="E106" s="2"/>
    </row>
    <row r="107" spans="1:5" x14ac:dyDescent="0.25">
      <c r="A107" s="2"/>
      <c r="B107" s="63"/>
      <c r="C107" s="2"/>
      <c r="D107" s="2"/>
      <c r="E107" s="2"/>
    </row>
    <row r="108" spans="1:5" x14ac:dyDescent="0.25">
      <c r="A108" s="2"/>
      <c r="B108" s="63"/>
      <c r="C108" s="2"/>
      <c r="D108" s="2"/>
      <c r="E108" s="2"/>
    </row>
    <row r="109" spans="1:5" x14ac:dyDescent="0.25">
      <c r="A109" s="2"/>
      <c r="B109" s="63"/>
      <c r="C109" s="2"/>
      <c r="D109" s="2"/>
      <c r="E109" s="2"/>
    </row>
    <row r="110" spans="1:5" x14ac:dyDescent="0.25">
      <c r="A110" s="2"/>
      <c r="B110" s="63"/>
      <c r="C110" s="2"/>
      <c r="D110" s="2"/>
      <c r="E110" s="2"/>
    </row>
    <row r="111" spans="1:5" x14ac:dyDescent="0.25">
      <c r="A111" s="2"/>
      <c r="B111" s="63"/>
      <c r="C111" s="2"/>
      <c r="D111" s="2"/>
      <c r="E111" s="2"/>
    </row>
    <row r="112" spans="1:5" x14ac:dyDescent="0.25">
      <c r="A112" s="2"/>
      <c r="B112" s="63"/>
      <c r="C112" s="2"/>
      <c r="D112" s="2"/>
      <c r="E112" s="2"/>
    </row>
    <row r="113" spans="1:5" x14ac:dyDescent="0.25">
      <c r="A113" s="2"/>
      <c r="B113" s="63"/>
      <c r="C113" s="2"/>
      <c r="D113" s="2"/>
      <c r="E113" s="2"/>
    </row>
    <row r="114" spans="1:5" x14ac:dyDescent="0.25">
      <c r="A114" s="2"/>
      <c r="B114" s="63"/>
      <c r="C114" s="2"/>
      <c r="D114" s="2"/>
      <c r="E114" s="2"/>
    </row>
    <row r="115" spans="1:5" x14ac:dyDescent="0.25">
      <c r="A115" s="2"/>
      <c r="B115" s="63"/>
      <c r="C115" s="2"/>
      <c r="D115" s="2"/>
      <c r="E115" s="2"/>
    </row>
    <row r="116" spans="1:5" x14ac:dyDescent="0.25">
      <c r="A116" s="2"/>
      <c r="B116" s="63"/>
      <c r="C116" s="2"/>
      <c r="D116" s="2"/>
      <c r="E116" s="2"/>
    </row>
    <row r="117" spans="1:5" x14ac:dyDescent="0.25">
      <c r="A117" s="2"/>
      <c r="B117" s="63"/>
      <c r="C117" s="2"/>
      <c r="D117" s="2"/>
      <c r="E117" s="2"/>
    </row>
    <row r="118" spans="1:5" x14ac:dyDescent="0.25">
      <c r="A118" s="2"/>
      <c r="B118" s="63"/>
      <c r="C118" s="2"/>
      <c r="D118" s="2"/>
      <c r="E118" s="2"/>
    </row>
    <row r="119" spans="1:5" x14ac:dyDescent="0.25">
      <c r="A119" s="2"/>
      <c r="B119" s="63"/>
      <c r="C119" s="2"/>
      <c r="D119" s="2"/>
      <c r="E119" s="2"/>
    </row>
    <row r="120" spans="1:5" x14ac:dyDescent="0.25">
      <c r="A120" s="2"/>
      <c r="B120" s="63"/>
      <c r="C120" s="2"/>
      <c r="D120" s="2"/>
      <c r="E120" s="2"/>
    </row>
    <row r="121" spans="1:5" x14ac:dyDescent="0.25">
      <c r="A121" s="2"/>
      <c r="B121" s="63"/>
      <c r="C121" s="2"/>
      <c r="D121" s="2"/>
      <c r="E121" s="2"/>
    </row>
    <row r="122" spans="1:5" x14ac:dyDescent="0.25">
      <c r="A122" s="2"/>
      <c r="B122" s="63"/>
      <c r="C122" s="2"/>
      <c r="D122" s="2"/>
      <c r="E122" s="2"/>
    </row>
    <row r="123" spans="1:5" x14ac:dyDescent="0.25">
      <c r="A123" s="2"/>
      <c r="B123" s="63"/>
      <c r="C123" s="2"/>
      <c r="D123" s="2"/>
      <c r="E123" s="2"/>
    </row>
    <row r="124" spans="1:5" x14ac:dyDescent="0.25">
      <c r="A124" s="2"/>
      <c r="B124" s="63"/>
      <c r="C124" s="2"/>
      <c r="D124" s="2"/>
      <c r="E124" s="2"/>
    </row>
    <row r="125" spans="1:5" x14ac:dyDescent="0.25">
      <c r="A125" s="2"/>
      <c r="B125" s="63"/>
      <c r="C125" s="2"/>
      <c r="D125" s="2"/>
      <c r="E125" s="2"/>
    </row>
    <row r="126" spans="1:5" x14ac:dyDescent="0.25">
      <c r="A126" s="2"/>
      <c r="B126" s="63"/>
      <c r="C126" s="2"/>
      <c r="D126" s="2"/>
      <c r="E126" s="2"/>
    </row>
    <row r="127" spans="1:5" x14ac:dyDescent="0.25">
      <c r="A127" s="2"/>
      <c r="B127" s="63"/>
      <c r="C127" s="2"/>
      <c r="D127" s="2"/>
      <c r="E127" s="2"/>
    </row>
    <row r="128" spans="1:5" x14ac:dyDescent="0.25">
      <c r="A128" s="2"/>
      <c r="B128" s="63"/>
      <c r="C128" s="2"/>
      <c r="D128" s="2"/>
      <c r="E128" s="2"/>
    </row>
    <row r="129" spans="1:5" x14ac:dyDescent="0.25">
      <c r="A129" s="2"/>
      <c r="B129" s="63"/>
      <c r="C129" s="2"/>
      <c r="D129" s="2"/>
      <c r="E129" s="2"/>
    </row>
    <row r="130" spans="1:5" x14ac:dyDescent="0.25">
      <c r="A130" s="2"/>
      <c r="B130" s="63"/>
      <c r="C130" s="2"/>
      <c r="D130" s="2"/>
      <c r="E130" s="2"/>
    </row>
    <row r="131" spans="1:5" x14ac:dyDescent="0.25">
      <c r="A131" s="2"/>
      <c r="B131" s="63"/>
      <c r="C131" s="2"/>
      <c r="D131" s="2"/>
      <c r="E131" s="2"/>
    </row>
    <row r="132" spans="1:5" x14ac:dyDescent="0.25">
      <c r="A132" s="2"/>
      <c r="B132" s="63"/>
      <c r="C132" s="2"/>
      <c r="D132" s="2"/>
      <c r="E132" s="2"/>
    </row>
    <row r="133" spans="1:5" x14ac:dyDescent="0.25">
      <c r="A133" s="2"/>
      <c r="B133" s="63"/>
      <c r="C133" s="2"/>
      <c r="D133" s="2"/>
      <c r="E133" s="2"/>
    </row>
    <row r="134" spans="1:5" x14ac:dyDescent="0.25">
      <c r="A134" s="2"/>
      <c r="B134" s="63"/>
      <c r="C134" s="2"/>
      <c r="D134" s="2"/>
      <c r="E134" s="2"/>
    </row>
    <row r="135" spans="1:5" x14ac:dyDescent="0.25">
      <c r="A135" s="2"/>
      <c r="B135" s="63"/>
      <c r="C135" s="2"/>
      <c r="D135" s="2"/>
      <c r="E135" s="2"/>
    </row>
    <row r="136" spans="1:5" x14ac:dyDescent="0.25">
      <c r="A136" s="2"/>
      <c r="B136" s="63"/>
      <c r="C136" s="2"/>
      <c r="D136" s="2"/>
      <c r="E136" s="2"/>
    </row>
    <row r="137" spans="1:5" x14ac:dyDescent="0.25">
      <c r="A137" s="2"/>
      <c r="B137" s="63"/>
      <c r="C137" s="2"/>
      <c r="D137" s="2"/>
      <c r="E137" s="2"/>
    </row>
    <row r="138" spans="1:5" x14ac:dyDescent="0.25">
      <c r="A138" s="2"/>
      <c r="B138" s="63"/>
      <c r="C138" s="2"/>
      <c r="D138" s="2"/>
      <c r="E138" s="2"/>
    </row>
    <row r="139" spans="1:5" x14ac:dyDescent="0.25">
      <c r="A139" s="2"/>
      <c r="B139" s="63"/>
      <c r="C139" s="2"/>
      <c r="D139" s="2"/>
      <c r="E139" s="2"/>
    </row>
    <row r="140" spans="1:5" x14ac:dyDescent="0.25">
      <c r="A140" s="2"/>
      <c r="B140" s="63"/>
      <c r="C140" s="2"/>
      <c r="D140" s="2"/>
      <c r="E140" s="2"/>
    </row>
    <row r="141" spans="1:5" x14ac:dyDescent="0.25">
      <c r="A141" s="2"/>
      <c r="B141" s="63"/>
      <c r="C141" s="2"/>
      <c r="D141" s="2"/>
      <c r="E141" s="2"/>
    </row>
    <row r="142" spans="1:5" x14ac:dyDescent="0.25">
      <c r="A142" s="2"/>
      <c r="B142" s="63"/>
      <c r="C142" s="2"/>
      <c r="D142" s="2"/>
      <c r="E142" s="2"/>
    </row>
    <row r="143" spans="1:5" x14ac:dyDescent="0.25">
      <c r="A143" s="2"/>
      <c r="B143" s="63"/>
      <c r="C143" s="2"/>
      <c r="D143" s="2"/>
      <c r="E143" s="2"/>
    </row>
    <row r="144" spans="1:5" x14ac:dyDescent="0.25">
      <c r="A144" s="2"/>
      <c r="B144" s="63"/>
      <c r="C144" s="2"/>
      <c r="D144" s="2"/>
      <c r="E144" s="2"/>
    </row>
    <row r="145" spans="1:5" x14ac:dyDescent="0.25">
      <c r="A145" s="2"/>
      <c r="B145" s="63"/>
      <c r="C145" s="2"/>
      <c r="D145" s="2"/>
      <c r="E145" s="2"/>
    </row>
    <row r="146" spans="1:5" x14ac:dyDescent="0.25">
      <c r="A146" s="2"/>
      <c r="B146" s="63"/>
      <c r="C146" s="2"/>
      <c r="D146" s="2"/>
      <c r="E146" s="2"/>
    </row>
    <row r="147" spans="1:5" x14ac:dyDescent="0.25">
      <c r="A147" s="2"/>
      <c r="B147" s="63"/>
      <c r="C147" s="2"/>
      <c r="D147" s="2"/>
      <c r="E147" s="2"/>
    </row>
    <row r="148" spans="1:5" x14ac:dyDescent="0.25">
      <c r="A148" s="2"/>
      <c r="B148" s="63"/>
      <c r="C148" s="2"/>
      <c r="D148" s="2"/>
      <c r="E148" s="2"/>
    </row>
    <row r="149" spans="1:5" x14ac:dyDescent="0.25">
      <c r="A149" s="2"/>
      <c r="B149" s="63"/>
      <c r="C149" s="2"/>
      <c r="D149" s="2"/>
      <c r="E149" s="2"/>
    </row>
    <row r="150" spans="1:5" x14ac:dyDescent="0.25">
      <c r="A150" s="2"/>
      <c r="B150" s="63"/>
      <c r="C150" s="2"/>
      <c r="D150" s="2"/>
      <c r="E150" s="2"/>
    </row>
    <row r="151" spans="1:5" x14ac:dyDescent="0.25">
      <c r="A151" s="2"/>
      <c r="B151" s="63"/>
      <c r="C151" s="2"/>
      <c r="D151" s="2"/>
      <c r="E151" s="2"/>
    </row>
    <row r="152" spans="1:5" x14ac:dyDescent="0.25">
      <c r="A152" s="2"/>
      <c r="B152" s="63"/>
      <c r="C152" s="2"/>
      <c r="D152" s="2"/>
      <c r="E152" s="2"/>
    </row>
    <row r="153" spans="1:5" x14ac:dyDescent="0.25">
      <c r="A153" s="2"/>
      <c r="B153" s="63"/>
      <c r="C153" s="2"/>
      <c r="D153" s="2"/>
      <c r="E153" s="2"/>
    </row>
    <row r="154" spans="1:5" x14ac:dyDescent="0.25">
      <c r="A154" s="2"/>
      <c r="B154" s="63"/>
      <c r="C154" s="2"/>
      <c r="D154" s="2"/>
      <c r="E154" s="2"/>
    </row>
    <row r="155" spans="1:5" x14ac:dyDescent="0.25">
      <c r="A155" s="2"/>
      <c r="B155" s="63"/>
      <c r="C155" s="2"/>
      <c r="D155" s="2"/>
      <c r="E155" s="2"/>
    </row>
    <row r="156" spans="1:5" x14ac:dyDescent="0.25">
      <c r="A156" s="2"/>
      <c r="B156" s="63"/>
      <c r="C156" s="2"/>
      <c r="D156" s="2"/>
      <c r="E156" s="2"/>
    </row>
    <row r="157" spans="1:5" x14ac:dyDescent="0.25">
      <c r="A157" s="2"/>
      <c r="B157" s="63"/>
      <c r="C157" s="2"/>
      <c r="D157" s="2"/>
      <c r="E157" s="2"/>
    </row>
    <row r="158" spans="1:5" x14ac:dyDescent="0.25">
      <c r="A158" s="2"/>
      <c r="B158" s="63"/>
      <c r="C158" s="2"/>
      <c r="D158" s="2"/>
      <c r="E158" s="2"/>
    </row>
    <row r="159" spans="1:5" x14ac:dyDescent="0.25">
      <c r="A159" s="2"/>
      <c r="B159" s="63"/>
      <c r="C159" s="2"/>
      <c r="D159" s="2"/>
      <c r="E159" s="2"/>
    </row>
    <row r="160" spans="1:5" x14ac:dyDescent="0.25">
      <c r="A160" s="2"/>
      <c r="B160" s="63"/>
      <c r="C160" s="2"/>
      <c r="D160" s="2"/>
      <c r="E160" s="2"/>
    </row>
    <row r="161" spans="1:5" x14ac:dyDescent="0.25">
      <c r="A161" s="2"/>
      <c r="B161" s="63"/>
      <c r="C161" s="2"/>
      <c r="D161" s="2"/>
      <c r="E161" s="2"/>
    </row>
    <row r="162" spans="1:5" x14ac:dyDescent="0.25">
      <c r="A162" s="2"/>
      <c r="B162" s="63"/>
      <c r="C162" s="2"/>
      <c r="D162" s="2"/>
      <c r="E162" s="2"/>
    </row>
    <row r="163" spans="1:5" x14ac:dyDescent="0.25">
      <c r="A163" s="2"/>
      <c r="B163" s="63"/>
      <c r="C163" s="2"/>
      <c r="D163" s="2"/>
      <c r="E163" s="2"/>
    </row>
    <row r="164" spans="1:5" x14ac:dyDescent="0.25">
      <c r="A164" s="2"/>
      <c r="B164" s="63"/>
      <c r="C164" s="2"/>
      <c r="D164" s="2"/>
      <c r="E164" s="2"/>
    </row>
    <row r="165" spans="1:5" x14ac:dyDescent="0.25">
      <c r="A165" s="2"/>
      <c r="B165" s="63"/>
      <c r="C165" s="2"/>
      <c r="D165" s="2"/>
      <c r="E165" s="2"/>
    </row>
    <row r="166" spans="1:5" x14ac:dyDescent="0.25">
      <c r="A166" s="2"/>
      <c r="B166" s="63"/>
      <c r="C166" s="2"/>
      <c r="D166" s="2"/>
      <c r="E166" s="2"/>
    </row>
    <row r="167" spans="1:5" x14ac:dyDescent="0.25">
      <c r="A167" s="2"/>
      <c r="B167" s="63"/>
      <c r="C167" s="2"/>
      <c r="D167" s="2"/>
      <c r="E167" s="2"/>
    </row>
    <row r="168" spans="1:5" x14ac:dyDescent="0.25">
      <c r="A168" s="2"/>
      <c r="B168" s="63"/>
      <c r="C168" s="2"/>
      <c r="D168" s="2"/>
      <c r="E168" s="2"/>
    </row>
    <row r="169" spans="1:5" x14ac:dyDescent="0.25">
      <c r="A169" s="2"/>
      <c r="B169" s="63"/>
      <c r="C169" s="2"/>
      <c r="D169" s="2"/>
      <c r="E169" s="2"/>
    </row>
    <row r="170" spans="1:5" x14ac:dyDescent="0.25">
      <c r="A170" s="2"/>
      <c r="B170" s="63"/>
      <c r="C170" s="2"/>
      <c r="D170" s="2"/>
      <c r="E170" s="2"/>
    </row>
    <row r="171" spans="1:5" x14ac:dyDescent="0.25">
      <c r="A171" s="2"/>
      <c r="B171" s="63"/>
      <c r="C171" s="2"/>
      <c r="D171" s="2"/>
      <c r="E171" s="2"/>
    </row>
    <row r="172" spans="1:5" x14ac:dyDescent="0.25">
      <c r="A172" s="2"/>
      <c r="B172" s="63"/>
      <c r="C172" s="2"/>
      <c r="D172" s="2"/>
      <c r="E172" s="2"/>
    </row>
    <row r="173" spans="1:5" x14ac:dyDescent="0.25">
      <c r="A173" s="2"/>
      <c r="B173" s="63"/>
      <c r="C173" s="2"/>
      <c r="D173" s="2"/>
      <c r="E173" s="2"/>
    </row>
    <row r="174" spans="1:5" x14ac:dyDescent="0.25">
      <c r="A174" s="2"/>
      <c r="B174" s="63"/>
      <c r="C174" s="2"/>
      <c r="D174" s="2"/>
      <c r="E174" s="2"/>
    </row>
    <row r="175" spans="1:5" x14ac:dyDescent="0.25">
      <c r="A175" s="2"/>
      <c r="B175" s="63"/>
      <c r="C175" s="2"/>
      <c r="D175" s="2"/>
      <c r="E175" s="2"/>
    </row>
    <row r="176" spans="1:5" x14ac:dyDescent="0.25">
      <c r="A176" s="2"/>
      <c r="B176" s="63"/>
      <c r="C176" s="2"/>
      <c r="D176" s="2"/>
      <c r="E176" s="2"/>
    </row>
    <row r="177" spans="1:5" x14ac:dyDescent="0.25">
      <c r="A177" s="2"/>
      <c r="B177" s="63"/>
      <c r="C177" s="2"/>
      <c r="D177" s="2"/>
      <c r="E177" s="2"/>
    </row>
    <row r="178" spans="1:5" x14ac:dyDescent="0.25">
      <c r="A178" s="2"/>
      <c r="B178" s="63"/>
      <c r="C178" s="2"/>
      <c r="D178" s="2"/>
      <c r="E178" s="2"/>
    </row>
    <row r="179" spans="1:5" x14ac:dyDescent="0.25">
      <c r="A179" s="2"/>
      <c r="B179" s="63"/>
      <c r="C179" s="2"/>
      <c r="D179" s="2"/>
      <c r="E179" s="2"/>
    </row>
    <row r="180" spans="1:5" x14ac:dyDescent="0.25">
      <c r="A180" s="2"/>
      <c r="B180" s="63"/>
      <c r="C180" s="2"/>
      <c r="D180" s="2"/>
      <c r="E180" s="2"/>
    </row>
    <row r="181" spans="1:5" x14ac:dyDescent="0.25">
      <c r="A181" s="2"/>
      <c r="B181" s="63"/>
      <c r="C181" s="2"/>
      <c r="D181" s="2"/>
      <c r="E181" s="2"/>
    </row>
    <row r="182" spans="1:5" x14ac:dyDescent="0.25">
      <c r="A182" s="2"/>
      <c r="B182" s="63"/>
      <c r="C182" s="2"/>
      <c r="D182" s="2"/>
      <c r="E182" s="2"/>
    </row>
    <row r="183" spans="1:5" x14ac:dyDescent="0.25">
      <c r="A183" s="2"/>
      <c r="B183" s="63"/>
      <c r="C183" s="2"/>
      <c r="D183" s="2"/>
      <c r="E183" s="2"/>
    </row>
    <row r="184" spans="1:5" x14ac:dyDescent="0.25">
      <c r="A184" s="2"/>
      <c r="B184" s="63"/>
      <c r="C184" s="2"/>
      <c r="D184" s="2"/>
      <c r="E184" s="2"/>
    </row>
    <row r="185" spans="1:5" x14ac:dyDescent="0.25">
      <c r="A185" s="2"/>
      <c r="B185" s="63"/>
      <c r="C185" s="2"/>
      <c r="D185" s="2"/>
      <c r="E185" s="2"/>
    </row>
    <row r="186" spans="1:5" x14ac:dyDescent="0.25">
      <c r="A186" s="2"/>
      <c r="B186" s="63"/>
      <c r="C186" s="2"/>
      <c r="D186" s="2"/>
      <c r="E186" s="2"/>
    </row>
    <row r="187" spans="1:5" x14ac:dyDescent="0.25">
      <c r="A187" s="2"/>
      <c r="B187" s="63"/>
      <c r="C187" s="2"/>
      <c r="D187" s="2"/>
      <c r="E187" s="2"/>
    </row>
    <row r="188" spans="1:5" x14ac:dyDescent="0.25">
      <c r="A188" s="2"/>
      <c r="B188" s="63"/>
      <c r="C188" s="2"/>
      <c r="D188" s="2"/>
      <c r="E188" s="2"/>
    </row>
    <row r="189" spans="1:5" x14ac:dyDescent="0.25">
      <c r="A189" s="2"/>
      <c r="B189" s="63"/>
      <c r="C189" s="2"/>
      <c r="D189" s="2"/>
      <c r="E189" s="2"/>
    </row>
    <row r="190" spans="1:5" x14ac:dyDescent="0.25">
      <c r="A190" s="2"/>
      <c r="B190" s="63"/>
      <c r="C190" s="2"/>
      <c r="D190" s="2"/>
      <c r="E190" s="2"/>
    </row>
    <row r="191" spans="1:5" x14ac:dyDescent="0.25">
      <c r="A191" s="2"/>
      <c r="B191" s="63"/>
      <c r="C191" s="2"/>
      <c r="D191" s="2"/>
      <c r="E191" s="2"/>
    </row>
    <row r="192" spans="1:5" x14ac:dyDescent="0.25">
      <c r="A192" s="2"/>
      <c r="B192" s="63"/>
      <c r="C192" s="2"/>
      <c r="D192" s="2"/>
      <c r="E192" s="2"/>
    </row>
    <row r="193" spans="1:5" x14ac:dyDescent="0.25">
      <c r="A193" s="2"/>
      <c r="B193" s="63"/>
      <c r="C193" s="2"/>
      <c r="D193" s="2"/>
      <c r="E193" s="2"/>
    </row>
    <row r="194" spans="1:5" x14ac:dyDescent="0.25">
      <c r="A194" s="2"/>
      <c r="B194" s="63"/>
      <c r="C194" s="2"/>
      <c r="D194" s="2"/>
      <c r="E194" s="2"/>
    </row>
    <row r="195" spans="1:5" x14ac:dyDescent="0.25">
      <c r="A195" s="2"/>
      <c r="B195" s="63"/>
      <c r="C195" s="2"/>
      <c r="D195" s="2"/>
      <c r="E195" s="2"/>
    </row>
    <row r="196" spans="1:5" x14ac:dyDescent="0.25">
      <c r="A196" s="2"/>
      <c r="B196" s="63"/>
      <c r="C196" s="2"/>
      <c r="D196" s="2"/>
      <c r="E196" s="2"/>
    </row>
    <row r="197" spans="1:5" x14ac:dyDescent="0.25">
      <c r="A197" s="2"/>
      <c r="B197" s="63"/>
      <c r="C197" s="2"/>
      <c r="D197" s="2"/>
      <c r="E197" s="2"/>
    </row>
  </sheetData>
  <printOptions horizontalCentered="1"/>
  <pageMargins left="0.31496062992125984" right="0.31496062992125984" top="0.35433070866141736" bottom="0.35433070866141736" header="0.31496062992125984" footer="0.31496062992125984"/>
  <pageSetup paperSize="9" orientation="landscape"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32E12-50BB-4B59-9085-9A771DA2E1DC}">
  <dimension ref="A3:E13"/>
  <sheetViews>
    <sheetView workbookViewId="0">
      <selection activeCell="C9" sqref="C9"/>
    </sheetView>
  </sheetViews>
  <sheetFormatPr defaultColWidth="8.85546875" defaultRowHeight="15" x14ac:dyDescent="0.25"/>
  <cols>
    <col min="1" max="1" width="31.85546875" style="35" bestFit="1" customWidth="1"/>
    <col min="2" max="2" width="22.85546875" style="35" customWidth="1"/>
    <col min="3" max="3" width="19" style="35" customWidth="1"/>
    <col min="4" max="4" width="20.7109375" style="35" customWidth="1"/>
    <col min="5" max="5" width="23.85546875" style="35" customWidth="1"/>
    <col min="6" max="16384" width="8.85546875" style="14"/>
  </cols>
  <sheetData>
    <row r="3" spans="1:5" s="61" customFormat="1" ht="45" x14ac:dyDescent="0.25">
      <c r="A3" s="14"/>
      <c r="B3" s="33" t="s">
        <v>240</v>
      </c>
      <c r="C3" s="33" t="s">
        <v>254</v>
      </c>
      <c r="D3" s="33" t="s">
        <v>255</v>
      </c>
      <c r="E3" s="33" t="s">
        <v>256</v>
      </c>
    </row>
    <row r="4" spans="1:5" x14ac:dyDescent="0.25">
      <c r="A4" s="34" t="s">
        <v>37</v>
      </c>
      <c r="B4" s="35">
        <v>4857950.0399999991</v>
      </c>
      <c r="C4" s="35">
        <v>0</v>
      </c>
      <c r="D4" s="35">
        <v>0</v>
      </c>
      <c r="E4" s="35">
        <v>4857950.0399999991</v>
      </c>
    </row>
    <row r="5" spans="1:5" x14ac:dyDescent="0.25">
      <c r="A5" s="34" t="s">
        <v>189</v>
      </c>
      <c r="B5" s="35">
        <v>195720</v>
      </c>
      <c r="C5" s="35">
        <v>0</v>
      </c>
      <c r="D5" s="35">
        <v>0</v>
      </c>
      <c r="E5" s="35">
        <v>195720</v>
      </c>
    </row>
    <row r="6" spans="1:5" ht="30" x14ac:dyDescent="0.25">
      <c r="A6" s="34" t="s">
        <v>9</v>
      </c>
      <c r="B6" s="35">
        <v>175400</v>
      </c>
      <c r="C6" s="35">
        <v>0</v>
      </c>
      <c r="D6" s="35">
        <v>0</v>
      </c>
      <c r="E6" s="35">
        <v>175400</v>
      </c>
    </row>
    <row r="7" spans="1:5" x14ac:dyDescent="0.25">
      <c r="A7" s="34" t="s">
        <v>112</v>
      </c>
      <c r="B7" s="35">
        <v>7070809.3100000005</v>
      </c>
      <c r="C7" s="35">
        <v>0</v>
      </c>
      <c r="D7" s="35">
        <v>138776.32999999999</v>
      </c>
      <c r="E7" s="35">
        <v>7209585.6400000006</v>
      </c>
    </row>
    <row r="8" spans="1:5" x14ac:dyDescent="0.25">
      <c r="A8" s="34" t="s">
        <v>12</v>
      </c>
      <c r="B8" s="35">
        <v>246998.33000000002</v>
      </c>
      <c r="C8" s="35">
        <v>0</v>
      </c>
      <c r="D8" s="35">
        <v>0</v>
      </c>
      <c r="E8" s="35">
        <v>246998.33000000002</v>
      </c>
    </row>
    <row r="9" spans="1:5" x14ac:dyDescent="0.25">
      <c r="A9" s="34" t="s">
        <v>5</v>
      </c>
      <c r="B9" s="35">
        <v>15870303.42</v>
      </c>
      <c r="C9" s="35">
        <v>-255221.16</v>
      </c>
      <c r="D9" s="35">
        <v>-151021.76999999999</v>
      </c>
      <c r="E9" s="35">
        <v>15464060.49</v>
      </c>
    </row>
    <row r="10" spans="1:5" x14ac:dyDescent="0.25">
      <c r="A10" s="34" t="s">
        <v>16</v>
      </c>
      <c r="B10" s="35">
        <v>4153031.55</v>
      </c>
      <c r="C10" s="35">
        <v>-57707.62</v>
      </c>
      <c r="D10" s="35">
        <v>-34023.120000000003</v>
      </c>
      <c r="E10" s="35">
        <v>4061300.81</v>
      </c>
    </row>
    <row r="11" spans="1:5" x14ac:dyDescent="0.25">
      <c r="A11" s="34" t="s">
        <v>48</v>
      </c>
      <c r="B11" s="35">
        <v>6053492.5300000003</v>
      </c>
      <c r="C11" s="35">
        <v>0</v>
      </c>
      <c r="D11" s="35">
        <v>0</v>
      </c>
      <c r="E11" s="35">
        <v>6053492.5300000003</v>
      </c>
    </row>
    <row r="12" spans="1:5" x14ac:dyDescent="0.25">
      <c r="A12" s="34" t="s">
        <v>93</v>
      </c>
      <c r="B12" s="35">
        <v>196812.15</v>
      </c>
      <c r="C12" s="35">
        <v>0</v>
      </c>
      <c r="D12" s="35">
        <v>0</v>
      </c>
      <c r="E12" s="35">
        <v>196812.15</v>
      </c>
    </row>
    <row r="13" spans="1:5" x14ac:dyDescent="0.25">
      <c r="A13" s="34" t="s">
        <v>239</v>
      </c>
      <c r="B13" s="35">
        <v>38820517.329999998</v>
      </c>
      <c r="C13" s="35">
        <v>-312928.78000000003</v>
      </c>
      <c r="D13" s="35">
        <v>-46268.560000000005</v>
      </c>
      <c r="E13" s="35">
        <v>38461319.989999995</v>
      </c>
    </row>
  </sheetData>
  <pageMargins left="0.7" right="0.7" top="0.75" bottom="0.75" header="0.3" footer="0.3"/>
  <pageSetup paperSize="9"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876B4-37B8-49EE-9A63-57250D22C6F1}">
  <dimension ref="A1:K116"/>
  <sheetViews>
    <sheetView topLeftCell="A69" zoomScaleNormal="100" workbookViewId="0">
      <selection activeCell="B78" sqref="B78"/>
    </sheetView>
  </sheetViews>
  <sheetFormatPr defaultColWidth="8.85546875" defaultRowHeight="15" x14ac:dyDescent="0.25"/>
  <cols>
    <col min="1" max="1" width="14.140625" style="1" customWidth="1"/>
    <col min="2" max="2" width="52.85546875" style="2" customWidth="1"/>
    <col min="3" max="3" width="16" style="1" customWidth="1"/>
    <col min="4" max="4" width="23.42578125" style="1" customWidth="1"/>
    <col min="5" max="6" width="14.85546875" style="1" customWidth="1"/>
    <col min="7" max="7" width="23.42578125" style="1" customWidth="1"/>
    <col min="8" max="8" width="25.28515625" style="1" customWidth="1"/>
    <col min="9" max="9" width="18" style="2" customWidth="1"/>
    <col min="10" max="10" width="20.7109375" style="1" customWidth="1"/>
    <col min="11" max="11" width="11.7109375" style="1" bestFit="1" customWidth="1"/>
    <col min="12" max="16384" width="8.85546875" style="1"/>
  </cols>
  <sheetData>
    <row r="1" spans="1:9" s="25" customFormat="1" ht="37.9" customHeight="1" x14ac:dyDescent="0.25">
      <c r="A1" s="25" t="s">
        <v>143</v>
      </c>
      <c r="B1" s="25" t="s">
        <v>0</v>
      </c>
      <c r="C1" s="25" t="s">
        <v>139</v>
      </c>
      <c r="D1" s="25" t="s">
        <v>1</v>
      </c>
      <c r="E1" s="25" t="s">
        <v>141</v>
      </c>
      <c r="F1" s="25" t="s">
        <v>2</v>
      </c>
      <c r="G1" s="25" t="s">
        <v>3</v>
      </c>
      <c r="H1" s="25" t="s">
        <v>142</v>
      </c>
      <c r="I1" s="25" t="s">
        <v>140</v>
      </c>
    </row>
    <row r="2" spans="1:9" ht="30" customHeight="1" x14ac:dyDescent="0.25">
      <c r="A2" s="6" t="s">
        <v>157</v>
      </c>
      <c r="B2" s="19" t="s">
        <v>4</v>
      </c>
      <c r="C2" s="6" t="s">
        <v>41</v>
      </c>
      <c r="D2" s="7">
        <v>0</v>
      </c>
      <c r="E2" s="7">
        <v>0</v>
      </c>
      <c r="F2" s="7">
        <v>636420</v>
      </c>
      <c r="G2" s="7">
        <f>D2+E2+F2</f>
        <v>636420</v>
      </c>
      <c r="H2" s="6" t="s">
        <v>5</v>
      </c>
      <c r="I2" s="19" t="s">
        <v>144</v>
      </c>
    </row>
    <row r="3" spans="1:9" ht="30" customHeight="1" x14ac:dyDescent="0.25">
      <c r="A3" s="6" t="s">
        <v>157</v>
      </c>
      <c r="B3" s="19" t="s">
        <v>4</v>
      </c>
      <c r="C3" s="6" t="s">
        <v>41</v>
      </c>
      <c r="D3" s="7">
        <v>0</v>
      </c>
      <c r="E3" s="7">
        <v>0</v>
      </c>
      <c r="F3" s="7">
        <v>1500000</v>
      </c>
      <c r="G3" s="7">
        <f>D3+E3+F3</f>
        <v>1500000</v>
      </c>
      <c r="H3" s="6" t="s">
        <v>5</v>
      </c>
      <c r="I3" s="19" t="s">
        <v>153</v>
      </c>
    </row>
    <row r="4" spans="1:9" ht="30" customHeight="1" x14ac:dyDescent="0.25">
      <c r="A4" s="1" t="s">
        <v>6</v>
      </c>
      <c r="B4" s="2" t="s">
        <v>7</v>
      </c>
      <c r="C4" s="1" t="s">
        <v>8</v>
      </c>
      <c r="D4" s="4">
        <v>35000</v>
      </c>
      <c r="E4" s="4">
        <v>0</v>
      </c>
      <c r="F4" s="4">
        <v>-25000</v>
      </c>
      <c r="G4" s="4">
        <f t="shared" ref="G4:G91" si="0">D4+E4+F4</f>
        <v>10000</v>
      </c>
      <c r="H4" s="1" t="s">
        <v>9</v>
      </c>
      <c r="I4" s="26" t="s">
        <v>145</v>
      </c>
    </row>
    <row r="5" spans="1:9" ht="30" customHeight="1" x14ac:dyDescent="0.25">
      <c r="A5" s="1" t="s">
        <v>10</v>
      </c>
      <c r="B5" s="2" t="s">
        <v>11</v>
      </c>
      <c r="C5" s="1" t="s">
        <v>8</v>
      </c>
      <c r="D5" s="4">
        <v>6000</v>
      </c>
      <c r="E5" s="4">
        <v>0</v>
      </c>
      <c r="F5" s="4">
        <v>0</v>
      </c>
      <c r="G5" s="4">
        <f t="shared" si="0"/>
        <v>6000</v>
      </c>
      <c r="H5" s="1" t="s">
        <v>12</v>
      </c>
      <c r="I5" s="26" t="s">
        <v>145</v>
      </c>
    </row>
    <row r="6" spans="1:9" ht="30" customHeight="1" x14ac:dyDescent="0.25">
      <c r="A6" s="1" t="s">
        <v>162</v>
      </c>
      <c r="B6" s="2" t="s">
        <v>13</v>
      </c>
      <c r="C6" s="1" t="s">
        <v>41</v>
      </c>
      <c r="D6" s="4">
        <v>0</v>
      </c>
      <c r="E6" s="4">
        <v>0</v>
      </c>
      <c r="F6" s="4">
        <v>5000</v>
      </c>
      <c r="G6" s="4">
        <f t="shared" si="0"/>
        <v>5000</v>
      </c>
      <c r="H6" s="1" t="s">
        <v>9</v>
      </c>
      <c r="I6" s="26" t="s">
        <v>145</v>
      </c>
    </row>
    <row r="7" spans="1:9" ht="30" customHeight="1" x14ac:dyDescent="0.25">
      <c r="A7" s="1" t="s">
        <v>14</v>
      </c>
      <c r="B7" s="2" t="s">
        <v>15</v>
      </c>
      <c r="C7" s="1" t="s">
        <v>8</v>
      </c>
      <c r="D7" s="4">
        <v>84543.75</v>
      </c>
      <c r="E7" s="4">
        <v>0</v>
      </c>
      <c r="F7" s="4">
        <v>-58420.07</v>
      </c>
      <c r="G7" s="4">
        <f t="shared" si="0"/>
        <v>26123.68</v>
      </c>
      <c r="H7" s="1" t="s">
        <v>16</v>
      </c>
      <c r="I7" s="26" t="s">
        <v>145</v>
      </c>
    </row>
    <row r="8" spans="1:9" ht="30" customHeight="1" x14ac:dyDescent="0.25">
      <c r="A8" s="1" t="s">
        <v>17</v>
      </c>
      <c r="B8" s="2" t="s">
        <v>18</v>
      </c>
      <c r="C8" s="1" t="s">
        <v>8</v>
      </c>
      <c r="D8" s="4">
        <v>37000</v>
      </c>
      <c r="E8" s="4">
        <v>0</v>
      </c>
      <c r="F8" s="4">
        <v>0</v>
      </c>
      <c r="G8" s="4">
        <f t="shared" si="0"/>
        <v>37000</v>
      </c>
      <c r="H8" s="1" t="s">
        <v>16</v>
      </c>
      <c r="I8" s="26" t="s">
        <v>145</v>
      </c>
    </row>
    <row r="9" spans="1:9" ht="30" customHeight="1" x14ac:dyDescent="0.25">
      <c r="A9" s="1" t="s">
        <v>163</v>
      </c>
      <c r="B9" s="2" t="s">
        <v>19</v>
      </c>
      <c r="C9" s="1" t="s">
        <v>41</v>
      </c>
      <c r="D9" s="4">
        <v>0</v>
      </c>
      <c r="E9" s="4">
        <v>0</v>
      </c>
      <c r="F9" s="4">
        <v>37200</v>
      </c>
      <c r="G9" s="4">
        <f t="shared" si="0"/>
        <v>37200</v>
      </c>
      <c r="H9" s="1" t="s">
        <v>16</v>
      </c>
      <c r="I9" s="26" t="s">
        <v>145</v>
      </c>
    </row>
    <row r="10" spans="1:9" ht="30" customHeight="1" x14ac:dyDescent="0.25">
      <c r="A10" s="1" t="s">
        <v>164</v>
      </c>
      <c r="B10" s="2" t="s">
        <v>20</v>
      </c>
      <c r="C10" s="1" t="s">
        <v>41</v>
      </c>
      <c r="D10" s="4">
        <v>0</v>
      </c>
      <c r="E10" s="4">
        <v>0</v>
      </c>
      <c r="F10" s="4">
        <v>24800</v>
      </c>
      <c r="G10" s="4">
        <f t="shared" si="0"/>
        <v>24800</v>
      </c>
      <c r="H10" s="1" t="s">
        <v>16</v>
      </c>
      <c r="I10" s="26" t="s">
        <v>145</v>
      </c>
    </row>
    <row r="11" spans="1:9" ht="30" customHeight="1" x14ac:dyDescent="0.25">
      <c r="A11" s="1" t="s">
        <v>165</v>
      </c>
      <c r="B11" s="2" t="s">
        <v>21</v>
      </c>
      <c r="C11" s="1" t="s">
        <v>41</v>
      </c>
      <c r="D11" s="4">
        <v>0</v>
      </c>
      <c r="E11" s="4">
        <v>0</v>
      </c>
      <c r="F11" s="4">
        <v>24800</v>
      </c>
      <c r="G11" s="4">
        <f t="shared" si="0"/>
        <v>24800</v>
      </c>
      <c r="H11" s="1" t="s">
        <v>16</v>
      </c>
      <c r="I11" s="26" t="s">
        <v>145</v>
      </c>
    </row>
    <row r="12" spans="1:9" ht="30" customHeight="1" x14ac:dyDescent="0.25">
      <c r="A12" s="1" t="s">
        <v>166</v>
      </c>
      <c r="B12" s="2" t="s">
        <v>22</v>
      </c>
      <c r="C12" s="1" t="s">
        <v>41</v>
      </c>
      <c r="D12" s="4">
        <v>24800</v>
      </c>
      <c r="E12" s="4">
        <v>0</v>
      </c>
      <c r="F12" s="4">
        <v>-24000</v>
      </c>
      <c r="G12" s="4">
        <f t="shared" si="0"/>
        <v>800</v>
      </c>
      <c r="H12" s="1" t="s">
        <v>16</v>
      </c>
      <c r="I12" s="26" t="s">
        <v>145</v>
      </c>
    </row>
    <row r="13" spans="1:9" ht="30" customHeight="1" x14ac:dyDescent="0.25">
      <c r="A13" s="1" t="s">
        <v>23</v>
      </c>
      <c r="B13" s="2" t="s">
        <v>24</v>
      </c>
      <c r="C13" s="1" t="s">
        <v>8</v>
      </c>
      <c r="D13" s="4">
        <v>91858.57</v>
      </c>
      <c r="E13" s="4">
        <v>-75066.460000000006</v>
      </c>
      <c r="F13" s="4">
        <v>19696.98</v>
      </c>
      <c r="G13" s="4">
        <f t="shared" si="0"/>
        <v>36489.089999999997</v>
      </c>
      <c r="H13" s="1" t="s">
        <v>5</v>
      </c>
      <c r="I13" s="26" t="s">
        <v>145</v>
      </c>
    </row>
    <row r="14" spans="1:9" ht="30" customHeight="1" x14ac:dyDescent="0.25">
      <c r="A14" s="1" t="s">
        <v>25</v>
      </c>
      <c r="B14" s="2" t="s">
        <v>26</v>
      </c>
      <c r="C14" s="1" t="s">
        <v>8</v>
      </c>
      <c r="D14" s="4">
        <v>22620</v>
      </c>
      <c r="E14" s="4">
        <v>0</v>
      </c>
      <c r="F14" s="4">
        <v>5880</v>
      </c>
      <c r="G14" s="4">
        <f t="shared" si="0"/>
        <v>28500</v>
      </c>
      <c r="H14" s="1" t="s">
        <v>189</v>
      </c>
      <c r="I14" s="26" t="s">
        <v>145</v>
      </c>
    </row>
    <row r="15" spans="1:9" ht="30" customHeight="1" x14ac:dyDescent="0.25">
      <c r="A15" s="1" t="s">
        <v>27</v>
      </c>
      <c r="B15" s="2" t="s">
        <v>28</v>
      </c>
      <c r="C15" s="1" t="s">
        <v>8</v>
      </c>
      <c r="D15" s="4">
        <v>9000</v>
      </c>
      <c r="E15" s="4">
        <v>0</v>
      </c>
      <c r="F15" s="4">
        <v>0</v>
      </c>
      <c r="G15" s="4">
        <f t="shared" si="0"/>
        <v>9000</v>
      </c>
      <c r="H15" s="1" t="s">
        <v>189</v>
      </c>
      <c r="I15" s="26" t="s">
        <v>145</v>
      </c>
    </row>
    <row r="16" spans="1:9" ht="30" customHeight="1" x14ac:dyDescent="0.25">
      <c r="A16" s="1" t="s">
        <v>29</v>
      </c>
      <c r="B16" s="2" t="s">
        <v>30</v>
      </c>
      <c r="C16" s="1" t="s">
        <v>8</v>
      </c>
      <c r="D16" s="4">
        <v>7500</v>
      </c>
      <c r="E16" s="4">
        <v>0</v>
      </c>
      <c r="F16" s="4">
        <v>0</v>
      </c>
      <c r="G16" s="4">
        <f t="shared" si="0"/>
        <v>7500</v>
      </c>
      <c r="H16" s="1" t="s">
        <v>189</v>
      </c>
      <c r="I16" s="26" t="s">
        <v>145</v>
      </c>
    </row>
    <row r="17" spans="1:11" ht="30" customHeight="1" x14ac:dyDescent="0.25">
      <c r="A17" s="1" t="s">
        <v>31</v>
      </c>
      <c r="B17" s="2" t="s">
        <v>32</v>
      </c>
      <c r="C17" s="1" t="s">
        <v>8</v>
      </c>
      <c r="D17" s="4">
        <v>136400</v>
      </c>
      <c r="E17" s="4">
        <v>0</v>
      </c>
      <c r="F17" s="4">
        <v>0</v>
      </c>
      <c r="G17" s="4">
        <f t="shared" si="0"/>
        <v>136400</v>
      </c>
      <c r="H17" s="1" t="s">
        <v>9</v>
      </c>
      <c r="I17" s="26" t="s">
        <v>145</v>
      </c>
    </row>
    <row r="18" spans="1:11" ht="30" customHeight="1" x14ac:dyDescent="0.25">
      <c r="A18" s="1" t="s">
        <v>33</v>
      </c>
      <c r="B18" s="2" t="s">
        <v>34</v>
      </c>
      <c r="C18" s="1" t="s">
        <v>8</v>
      </c>
      <c r="D18" s="4">
        <v>9000</v>
      </c>
      <c r="E18" s="4">
        <v>0</v>
      </c>
      <c r="F18" s="4">
        <v>0</v>
      </c>
      <c r="G18" s="4">
        <f t="shared" si="0"/>
        <v>9000</v>
      </c>
      <c r="H18" s="1" t="s">
        <v>189</v>
      </c>
      <c r="I18" s="26" t="s">
        <v>145</v>
      </c>
    </row>
    <row r="19" spans="1:11" ht="30" customHeight="1" x14ac:dyDescent="0.25">
      <c r="A19" s="6" t="s">
        <v>35</v>
      </c>
      <c r="B19" s="19" t="s">
        <v>36</v>
      </c>
      <c r="C19" s="6" t="s">
        <v>8</v>
      </c>
      <c r="D19" s="7">
        <v>2668928.4</v>
      </c>
      <c r="E19" s="7">
        <v>-393861.51</v>
      </c>
      <c r="F19" s="7">
        <v>0</v>
      </c>
      <c r="G19" s="7">
        <f t="shared" si="0"/>
        <v>2275066.8899999997</v>
      </c>
      <c r="H19" s="6" t="s">
        <v>5</v>
      </c>
      <c r="I19" s="19" t="s">
        <v>145</v>
      </c>
    </row>
    <row r="20" spans="1:11" ht="30" customHeight="1" x14ac:dyDescent="0.25">
      <c r="A20" s="6" t="s">
        <v>35</v>
      </c>
      <c r="B20" s="19" t="s">
        <v>36</v>
      </c>
      <c r="C20" s="6" t="s">
        <v>8</v>
      </c>
      <c r="D20" s="7">
        <v>400000</v>
      </c>
      <c r="E20" s="7">
        <v>0</v>
      </c>
      <c r="F20" s="7">
        <v>0</v>
      </c>
      <c r="G20" s="7">
        <f t="shared" ref="G20" si="1">D20+E20+F20</f>
        <v>400000</v>
      </c>
      <c r="H20" s="6" t="s">
        <v>5</v>
      </c>
      <c r="I20" s="19" t="s">
        <v>153</v>
      </c>
      <c r="K20" s="4">
        <f>G19+Πίνακας13[[#This Row],[Αρχικός Προϋπολογισμός 2024]]</f>
        <v>2675066.8899999997</v>
      </c>
    </row>
    <row r="21" spans="1:11" ht="30" customHeight="1" x14ac:dyDescent="0.25">
      <c r="A21" s="8" t="s">
        <v>184</v>
      </c>
      <c r="B21" s="2" t="s">
        <v>183</v>
      </c>
      <c r="C21" s="1" t="s">
        <v>8</v>
      </c>
      <c r="D21" s="4">
        <v>250000</v>
      </c>
      <c r="E21" s="4">
        <v>0</v>
      </c>
      <c r="F21" s="4">
        <v>0</v>
      </c>
      <c r="G21" s="4">
        <f t="shared" si="0"/>
        <v>250000</v>
      </c>
      <c r="H21" s="1" t="s">
        <v>5</v>
      </c>
      <c r="I21" s="26" t="s">
        <v>145</v>
      </c>
    </row>
    <row r="22" spans="1:11" ht="30" customHeight="1" x14ac:dyDescent="0.25">
      <c r="A22" s="1" t="s">
        <v>38</v>
      </c>
      <c r="B22" s="2" t="s">
        <v>39</v>
      </c>
      <c r="C22" s="1" t="s">
        <v>8</v>
      </c>
      <c r="D22" s="4">
        <v>6720</v>
      </c>
      <c r="E22" s="4">
        <v>0</v>
      </c>
      <c r="F22" s="4">
        <v>0</v>
      </c>
      <c r="G22" s="4">
        <f t="shared" si="0"/>
        <v>6720</v>
      </c>
      <c r="H22" s="1" t="s">
        <v>189</v>
      </c>
      <c r="I22" s="26" t="s">
        <v>145</v>
      </c>
    </row>
    <row r="23" spans="1:11" ht="30" customHeight="1" x14ac:dyDescent="0.25">
      <c r="A23" s="1" t="s">
        <v>167</v>
      </c>
      <c r="B23" s="2" t="s">
        <v>40</v>
      </c>
      <c r="C23" s="1" t="s">
        <v>41</v>
      </c>
      <c r="D23" s="4">
        <v>0</v>
      </c>
      <c r="E23" s="4">
        <v>0</v>
      </c>
      <c r="F23" s="4">
        <v>20000</v>
      </c>
      <c r="G23" s="4">
        <f t="shared" si="0"/>
        <v>20000</v>
      </c>
      <c r="H23" s="1" t="s">
        <v>12</v>
      </c>
      <c r="I23" s="26" t="s">
        <v>145</v>
      </c>
    </row>
    <row r="24" spans="1:11" ht="30" customHeight="1" x14ac:dyDescent="0.25">
      <c r="A24" s="1" t="s">
        <v>42</v>
      </c>
      <c r="B24" s="2" t="s">
        <v>43</v>
      </c>
      <c r="C24" s="1" t="s">
        <v>8</v>
      </c>
      <c r="D24" s="4">
        <v>7000</v>
      </c>
      <c r="E24" s="4">
        <v>0</v>
      </c>
      <c r="F24" s="4">
        <v>0</v>
      </c>
      <c r="G24" s="4">
        <f t="shared" si="0"/>
        <v>7000</v>
      </c>
      <c r="H24" s="1" t="s">
        <v>12</v>
      </c>
      <c r="I24" s="26" t="s">
        <v>145</v>
      </c>
    </row>
    <row r="25" spans="1:11" ht="30" customHeight="1" x14ac:dyDescent="0.25">
      <c r="A25" s="1" t="s">
        <v>44</v>
      </c>
      <c r="B25" s="2" t="s">
        <v>45</v>
      </c>
      <c r="C25" s="1" t="s">
        <v>8</v>
      </c>
      <c r="D25" s="4">
        <v>0</v>
      </c>
      <c r="E25" s="4">
        <v>0</v>
      </c>
      <c r="F25" s="4">
        <v>12000</v>
      </c>
      <c r="G25" s="4">
        <f t="shared" si="0"/>
        <v>12000</v>
      </c>
      <c r="H25" s="1" t="s">
        <v>9</v>
      </c>
      <c r="I25" s="26" t="s">
        <v>145</v>
      </c>
    </row>
    <row r="26" spans="1:11" ht="30" customHeight="1" x14ac:dyDescent="0.25">
      <c r="A26" s="1" t="s">
        <v>46</v>
      </c>
      <c r="B26" s="2" t="s">
        <v>47</v>
      </c>
      <c r="C26" s="1" t="s">
        <v>8</v>
      </c>
      <c r="D26" s="4">
        <v>9000</v>
      </c>
      <c r="E26" s="4">
        <v>0</v>
      </c>
      <c r="F26" s="4">
        <v>0</v>
      </c>
      <c r="G26" s="4">
        <f t="shared" si="0"/>
        <v>9000</v>
      </c>
      <c r="H26" s="1" t="s">
        <v>9</v>
      </c>
      <c r="I26" s="26" t="s">
        <v>145</v>
      </c>
    </row>
    <row r="27" spans="1:11" ht="30" customHeight="1" x14ac:dyDescent="0.25">
      <c r="A27" s="2" t="s">
        <v>217</v>
      </c>
      <c r="B27" s="10" t="s">
        <v>190</v>
      </c>
      <c r="C27" s="11" t="s">
        <v>41</v>
      </c>
      <c r="D27" s="12">
        <v>0</v>
      </c>
      <c r="E27" s="12">
        <v>0</v>
      </c>
      <c r="F27" s="12">
        <v>10000</v>
      </c>
      <c r="G27" s="12">
        <f>D27+E27+F27</f>
        <v>10000</v>
      </c>
      <c r="H27" s="1" t="s">
        <v>16</v>
      </c>
      <c r="I27" s="26" t="s">
        <v>145</v>
      </c>
    </row>
    <row r="28" spans="1:11" ht="30" customHeight="1" x14ac:dyDescent="0.25">
      <c r="A28" s="2" t="s">
        <v>218</v>
      </c>
      <c r="B28" s="10" t="s">
        <v>206</v>
      </c>
      <c r="C28" s="11" t="s">
        <v>41</v>
      </c>
      <c r="D28" s="12">
        <v>0</v>
      </c>
      <c r="E28" s="12">
        <v>0</v>
      </c>
      <c r="F28" s="12">
        <v>34200</v>
      </c>
      <c r="G28" s="12">
        <f t="shared" ref="G28:G45" si="2">D28+E28+F28</f>
        <v>34200</v>
      </c>
      <c r="H28" s="1" t="s">
        <v>16</v>
      </c>
      <c r="I28" s="26" t="s">
        <v>145</v>
      </c>
    </row>
    <row r="29" spans="1:11" ht="30" customHeight="1" x14ac:dyDescent="0.25">
      <c r="A29" s="1" t="s">
        <v>219</v>
      </c>
      <c r="B29" s="11" t="s">
        <v>191</v>
      </c>
      <c r="C29" s="11" t="s">
        <v>41</v>
      </c>
      <c r="D29" s="12">
        <v>0</v>
      </c>
      <c r="E29" s="12">
        <v>0</v>
      </c>
      <c r="F29" s="12">
        <v>4960</v>
      </c>
      <c r="G29" s="12">
        <f t="shared" si="2"/>
        <v>4960</v>
      </c>
      <c r="H29" s="1" t="s">
        <v>16</v>
      </c>
      <c r="I29" s="26" t="s">
        <v>145</v>
      </c>
    </row>
    <row r="30" spans="1:11" ht="30" customHeight="1" x14ac:dyDescent="0.25">
      <c r="A30" s="1" t="s">
        <v>220</v>
      </c>
      <c r="B30" s="11" t="s">
        <v>192</v>
      </c>
      <c r="C30" s="11" t="s">
        <v>41</v>
      </c>
      <c r="D30" s="12">
        <v>0</v>
      </c>
      <c r="E30" s="12">
        <v>0</v>
      </c>
      <c r="F30" s="12">
        <v>14880</v>
      </c>
      <c r="G30" s="12">
        <f t="shared" si="2"/>
        <v>14880</v>
      </c>
      <c r="H30" s="1" t="s">
        <v>16</v>
      </c>
      <c r="I30" s="26" t="s">
        <v>145</v>
      </c>
    </row>
    <row r="31" spans="1:11" ht="30" customHeight="1" x14ac:dyDescent="0.25">
      <c r="A31" s="2" t="s">
        <v>219</v>
      </c>
      <c r="B31" s="10" t="s">
        <v>191</v>
      </c>
      <c r="C31" s="11" t="s">
        <v>41</v>
      </c>
      <c r="D31" s="12">
        <v>0</v>
      </c>
      <c r="E31" s="12">
        <v>0</v>
      </c>
      <c r="F31" s="12">
        <v>4960</v>
      </c>
      <c r="G31" s="12">
        <f t="shared" si="2"/>
        <v>4960</v>
      </c>
      <c r="H31" s="1" t="s">
        <v>16</v>
      </c>
      <c r="I31" s="26" t="s">
        <v>145</v>
      </c>
    </row>
    <row r="32" spans="1:11" ht="30" customHeight="1" x14ac:dyDescent="0.25">
      <c r="A32" s="2" t="s">
        <v>220</v>
      </c>
      <c r="B32" s="10" t="s">
        <v>192</v>
      </c>
      <c r="C32" s="11" t="s">
        <v>41</v>
      </c>
      <c r="D32" s="12">
        <v>0</v>
      </c>
      <c r="E32" s="12">
        <v>0</v>
      </c>
      <c r="F32" s="12">
        <v>14880</v>
      </c>
      <c r="G32" s="12">
        <f t="shared" si="2"/>
        <v>14880</v>
      </c>
      <c r="H32" s="1" t="s">
        <v>16</v>
      </c>
      <c r="I32" s="26" t="s">
        <v>145</v>
      </c>
    </row>
    <row r="33" spans="1:9" ht="30" customHeight="1" x14ac:dyDescent="0.25">
      <c r="A33" s="2" t="s">
        <v>221</v>
      </c>
      <c r="B33" s="10" t="s">
        <v>193</v>
      </c>
      <c r="C33" s="11" t="s">
        <v>41</v>
      </c>
      <c r="D33" s="12">
        <v>0</v>
      </c>
      <c r="E33" s="12">
        <v>0</v>
      </c>
      <c r="F33" s="12">
        <v>37200</v>
      </c>
      <c r="G33" s="12">
        <f t="shared" si="2"/>
        <v>37200</v>
      </c>
      <c r="H33" s="1" t="s">
        <v>16</v>
      </c>
      <c r="I33" s="26" t="s">
        <v>145</v>
      </c>
    </row>
    <row r="34" spans="1:9" ht="30" customHeight="1" x14ac:dyDescent="0.25">
      <c r="A34" s="2" t="s">
        <v>222</v>
      </c>
      <c r="B34" s="10" t="s">
        <v>194</v>
      </c>
      <c r="C34" s="11" t="s">
        <v>41</v>
      </c>
      <c r="D34" s="12">
        <v>0</v>
      </c>
      <c r="E34" s="12">
        <v>0</v>
      </c>
      <c r="F34" s="12">
        <v>14000</v>
      </c>
      <c r="G34" s="12">
        <f t="shared" si="2"/>
        <v>14000</v>
      </c>
      <c r="H34" s="1" t="s">
        <v>16</v>
      </c>
      <c r="I34" s="26" t="s">
        <v>145</v>
      </c>
    </row>
    <row r="35" spans="1:9" ht="30" customHeight="1" x14ac:dyDescent="0.25">
      <c r="A35" s="2" t="s">
        <v>223</v>
      </c>
      <c r="B35" s="10" t="s">
        <v>195</v>
      </c>
      <c r="C35" s="11" t="s">
        <v>41</v>
      </c>
      <c r="D35" s="12">
        <v>0</v>
      </c>
      <c r="E35" s="12">
        <v>0</v>
      </c>
      <c r="F35" s="12">
        <v>12000</v>
      </c>
      <c r="G35" s="12">
        <f t="shared" si="2"/>
        <v>12000</v>
      </c>
      <c r="H35" s="1" t="s">
        <v>16</v>
      </c>
      <c r="I35" s="26" t="s">
        <v>145</v>
      </c>
    </row>
    <row r="36" spans="1:9" ht="30" customHeight="1" x14ac:dyDescent="0.25">
      <c r="A36" s="10" t="s">
        <v>224</v>
      </c>
      <c r="B36" s="10" t="s">
        <v>196</v>
      </c>
      <c r="C36" s="11" t="s">
        <v>41</v>
      </c>
      <c r="D36" s="12">
        <v>0</v>
      </c>
      <c r="E36" s="12">
        <v>0</v>
      </c>
      <c r="F36" s="12">
        <v>5000</v>
      </c>
      <c r="G36" s="12">
        <f t="shared" si="2"/>
        <v>5000</v>
      </c>
      <c r="H36" s="1" t="s">
        <v>16</v>
      </c>
      <c r="I36" s="26" t="s">
        <v>145</v>
      </c>
    </row>
    <row r="37" spans="1:9" ht="30" customHeight="1" x14ac:dyDescent="0.25">
      <c r="A37" s="9" t="s">
        <v>207</v>
      </c>
      <c r="B37" s="10" t="s">
        <v>197</v>
      </c>
      <c r="C37" s="11" t="s">
        <v>41</v>
      </c>
      <c r="D37" s="12">
        <v>0</v>
      </c>
      <c r="E37" s="12">
        <v>0</v>
      </c>
      <c r="F37" s="12">
        <v>7078.33</v>
      </c>
      <c r="G37" s="12">
        <f t="shared" si="2"/>
        <v>7078.33</v>
      </c>
      <c r="H37" s="1" t="s">
        <v>12</v>
      </c>
      <c r="I37" s="26" t="s">
        <v>145</v>
      </c>
    </row>
    <row r="38" spans="1:9" ht="30" customHeight="1" x14ac:dyDescent="0.25">
      <c r="A38" s="10" t="s">
        <v>225</v>
      </c>
      <c r="B38" s="10" t="s">
        <v>198</v>
      </c>
      <c r="C38" s="11" t="s">
        <v>41</v>
      </c>
      <c r="D38" s="12">
        <v>0</v>
      </c>
      <c r="E38" s="12">
        <v>0</v>
      </c>
      <c r="F38" s="12">
        <v>7000</v>
      </c>
      <c r="G38" s="12">
        <f t="shared" si="2"/>
        <v>7000</v>
      </c>
      <c r="H38" s="1" t="s">
        <v>16</v>
      </c>
      <c r="I38" s="26" t="s">
        <v>145</v>
      </c>
    </row>
    <row r="39" spans="1:9" ht="30" customHeight="1" x14ac:dyDescent="0.25">
      <c r="A39" s="10" t="s">
        <v>208</v>
      </c>
      <c r="B39" s="10" t="s">
        <v>199</v>
      </c>
      <c r="C39" s="11" t="s">
        <v>41</v>
      </c>
      <c r="D39" s="12">
        <v>0</v>
      </c>
      <c r="E39" s="12">
        <v>0</v>
      </c>
      <c r="F39" s="12">
        <v>5000</v>
      </c>
      <c r="G39" s="12">
        <f t="shared" si="2"/>
        <v>5000</v>
      </c>
      <c r="H39" s="1" t="s">
        <v>16</v>
      </c>
      <c r="I39" s="26" t="s">
        <v>145</v>
      </c>
    </row>
    <row r="40" spans="1:9" ht="30" customHeight="1" x14ac:dyDescent="0.25">
      <c r="A40" s="10" t="s">
        <v>209</v>
      </c>
      <c r="B40" s="10" t="s">
        <v>200</v>
      </c>
      <c r="C40" s="11" t="s">
        <v>41</v>
      </c>
      <c r="D40" s="12">
        <v>0</v>
      </c>
      <c r="E40" s="12">
        <v>0</v>
      </c>
      <c r="F40" s="12">
        <v>5000</v>
      </c>
      <c r="G40" s="12">
        <f t="shared" si="2"/>
        <v>5000</v>
      </c>
      <c r="H40" s="1" t="s">
        <v>16</v>
      </c>
      <c r="I40" s="26" t="s">
        <v>145</v>
      </c>
    </row>
    <row r="41" spans="1:9" ht="30" customHeight="1" x14ac:dyDescent="0.25">
      <c r="A41" s="10" t="s">
        <v>201</v>
      </c>
      <c r="B41" s="10" t="s">
        <v>202</v>
      </c>
      <c r="C41" s="11" t="s">
        <v>41</v>
      </c>
      <c r="D41" s="12">
        <v>0</v>
      </c>
      <c r="E41" s="12">
        <v>0</v>
      </c>
      <c r="F41" s="12">
        <v>2000</v>
      </c>
      <c r="G41" s="12">
        <f t="shared" si="2"/>
        <v>2000</v>
      </c>
      <c r="H41" s="1" t="s">
        <v>16</v>
      </c>
      <c r="I41" s="26" t="s">
        <v>145</v>
      </c>
    </row>
    <row r="42" spans="1:9" ht="30" customHeight="1" x14ac:dyDescent="0.25">
      <c r="A42" s="10" t="s">
        <v>210</v>
      </c>
      <c r="B42" s="10" t="s">
        <v>203</v>
      </c>
      <c r="C42" s="11" t="s">
        <v>41</v>
      </c>
      <c r="D42" s="12">
        <v>0</v>
      </c>
      <c r="E42" s="12">
        <v>0</v>
      </c>
      <c r="F42" s="12">
        <v>3000</v>
      </c>
      <c r="G42" s="12">
        <f t="shared" si="2"/>
        <v>3000</v>
      </c>
      <c r="H42" s="1" t="s">
        <v>16</v>
      </c>
      <c r="I42" s="26" t="s">
        <v>145</v>
      </c>
    </row>
    <row r="43" spans="1:9" ht="30" customHeight="1" x14ac:dyDescent="0.25">
      <c r="A43" s="10" t="s">
        <v>211</v>
      </c>
      <c r="B43" s="10" t="s">
        <v>204</v>
      </c>
      <c r="C43" s="11" t="s">
        <v>41</v>
      </c>
      <c r="D43" s="12">
        <v>0</v>
      </c>
      <c r="E43" s="12">
        <v>0</v>
      </c>
      <c r="F43" s="12">
        <v>3000</v>
      </c>
      <c r="G43" s="12">
        <f t="shared" si="2"/>
        <v>3000</v>
      </c>
      <c r="H43" s="1" t="s">
        <v>16</v>
      </c>
      <c r="I43" s="26" t="s">
        <v>145</v>
      </c>
    </row>
    <row r="44" spans="1:9" ht="30" customHeight="1" x14ac:dyDescent="0.25">
      <c r="A44" s="10" t="s">
        <v>212</v>
      </c>
      <c r="B44" s="10" t="s">
        <v>205</v>
      </c>
      <c r="C44" s="11" t="s">
        <v>41</v>
      </c>
      <c r="D44" s="12">
        <v>0</v>
      </c>
      <c r="E44" s="12">
        <v>0</v>
      </c>
      <c r="F44" s="12">
        <v>4000</v>
      </c>
      <c r="G44" s="12">
        <f t="shared" si="2"/>
        <v>4000</v>
      </c>
      <c r="H44" s="1" t="s">
        <v>16</v>
      </c>
      <c r="I44" s="26" t="s">
        <v>145</v>
      </c>
    </row>
    <row r="45" spans="1:9" ht="30" customHeight="1" x14ac:dyDescent="0.25">
      <c r="A45" s="20" t="s">
        <v>233</v>
      </c>
      <c r="B45" s="20" t="s">
        <v>234</v>
      </c>
      <c r="C45" s="21" t="s">
        <v>8</v>
      </c>
      <c r="D45" s="22">
        <v>103943.85</v>
      </c>
      <c r="E45" s="22">
        <v>0</v>
      </c>
      <c r="F45" s="22">
        <v>0</v>
      </c>
      <c r="G45" s="22">
        <f t="shared" si="2"/>
        <v>103943.85</v>
      </c>
      <c r="H45" s="6" t="s">
        <v>48</v>
      </c>
      <c r="I45" s="19" t="s">
        <v>250</v>
      </c>
    </row>
    <row r="46" spans="1:9" ht="30" customHeight="1" x14ac:dyDescent="0.25">
      <c r="A46" s="20" t="s">
        <v>233</v>
      </c>
      <c r="B46" s="20" t="s">
        <v>234</v>
      </c>
      <c r="C46" s="21" t="s">
        <v>8</v>
      </c>
      <c r="D46" s="22">
        <v>41056.15</v>
      </c>
      <c r="E46" s="22">
        <v>0</v>
      </c>
      <c r="F46" s="22">
        <v>0</v>
      </c>
      <c r="G46" s="22">
        <f t="shared" ref="G46" si="3">D46+E46+F46</f>
        <v>41056.15</v>
      </c>
      <c r="H46" s="6" t="s">
        <v>48</v>
      </c>
      <c r="I46" s="19" t="s">
        <v>146</v>
      </c>
    </row>
    <row r="47" spans="1:9" ht="30" customHeight="1" x14ac:dyDescent="0.25">
      <c r="A47" s="1" t="s">
        <v>49</v>
      </c>
      <c r="B47" s="2" t="s">
        <v>50</v>
      </c>
      <c r="C47" s="1" t="s">
        <v>41</v>
      </c>
      <c r="D47" s="4">
        <v>28288.95</v>
      </c>
      <c r="E47" s="4">
        <v>0</v>
      </c>
      <c r="F47" s="4">
        <v>-2393.66</v>
      </c>
      <c r="G47" s="4">
        <f t="shared" si="0"/>
        <v>25895.29</v>
      </c>
      <c r="H47" s="1" t="s">
        <v>16</v>
      </c>
      <c r="I47" s="30" t="s">
        <v>146</v>
      </c>
    </row>
    <row r="48" spans="1:9" ht="30" customHeight="1" x14ac:dyDescent="0.25">
      <c r="A48" s="1" t="s">
        <v>51</v>
      </c>
      <c r="B48" s="2" t="s">
        <v>52</v>
      </c>
      <c r="C48" s="1" t="s">
        <v>41</v>
      </c>
      <c r="D48" s="4">
        <v>24800</v>
      </c>
      <c r="E48" s="4">
        <v>-17425.72</v>
      </c>
      <c r="F48" s="4">
        <v>0</v>
      </c>
      <c r="G48" s="4">
        <f t="shared" si="0"/>
        <v>7374.2799999999988</v>
      </c>
      <c r="H48" s="1" t="s">
        <v>16</v>
      </c>
      <c r="I48" s="30" t="s">
        <v>146</v>
      </c>
    </row>
    <row r="49" spans="1:9" ht="30" customHeight="1" x14ac:dyDescent="0.25">
      <c r="A49" s="1" t="s">
        <v>53</v>
      </c>
      <c r="B49" s="2" t="s">
        <v>54</v>
      </c>
      <c r="C49" s="1" t="s">
        <v>41</v>
      </c>
      <c r="D49" s="4">
        <v>30000</v>
      </c>
      <c r="E49" s="4">
        <v>-29965.84</v>
      </c>
      <c r="F49" s="4">
        <v>29725.84</v>
      </c>
      <c r="G49" s="4">
        <f t="shared" si="0"/>
        <v>29760</v>
      </c>
      <c r="H49" s="1" t="s">
        <v>16</v>
      </c>
      <c r="I49" s="30" t="s">
        <v>146</v>
      </c>
    </row>
    <row r="50" spans="1:9" ht="30" customHeight="1" x14ac:dyDescent="0.25">
      <c r="A50" s="1" t="s">
        <v>55</v>
      </c>
      <c r="B50" s="2" t="s">
        <v>56</v>
      </c>
      <c r="C50" s="1" t="s">
        <v>41</v>
      </c>
      <c r="D50" s="4">
        <v>25000</v>
      </c>
      <c r="E50" s="4">
        <v>0</v>
      </c>
      <c r="F50" s="4">
        <v>12200</v>
      </c>
      <c r="G50" s="4">
        <f t="shared" si="0"/>
        <v>37200</v>
      </c>
      <c r="H50" s="1" t="s">
        <v>16</v>
      </c>
      <c r="I50" s="30" t="s">
        <v>146</v>
      </c>
    </row>
    <row r="51" spans="1:9" ht="30" customHeight="1" x14ac:dyDescent="0.25">
      <c r="A51" s="1" t="s">
        <v>57</v>
      </c>
      <c r="B51" s="2" t="s">
        <v>58</v>
      </c>
      <c r="C51" s="1" t="s">
        <v>41</v>
      </c>
      <c r="D51" s="4">
        <v>32000</v>
      </c>
      <c r="E51" s="4">
        <v>-26164</v>
      </c>
      <c r="F51" s="4">
        <v>31364</v>
      </c>
      <c r="G51" s="4">
        <f t="shared" si="0"/>
        <v>37200</v>
      </c>
      <c r="H51" s="1" t="s">
        <v>16</v>
      </c>
      <c r="I51" s="30" t="s">
        <v>146</v>
      </c>
    </row>
    <row r="52" spans="1:9" ht="30" customHeight="1" x14ac:dyDescent="0.25">
      <c r="A52" s="1" t="s">
        <v>59</v>
      </c>
      <c r="B52" s="2" t="s">
        <v>60</v>
      </c>
      <c r="C52" s="1" t="s">
        <v>41</v>
      </c>
      <c r="D52" s="4">
        <v>24800</v>
      </c>
      <c r="E52" s="4">
        <v>0</v>
      </c>
      <c r="F52" s="4">
        <v>0</v>
      </c>
      <c r="G52" s="4">
        <f t="shared" si="0"/>
        <v>24800</v>
      </c>
      <c r="H52" s="1" t="s">
        <v>16</v>
      </c>
      <c r="I52" s="30" t="s">
        <v>146</v>
      </c>
    </row>
    <row r="53" spans="1:9" ht="30" customHeight="1" x14ac:dyDescent="0.25">
      <c r="A53" s="6" t="s">
        <v>188</v>
      </c>
      <c r="B53" s="19" t="s">
        <v>187</v>
      </c>
      <c r="C53" s="6" t="s">
        <v>8</v>
      </c>
      <c r="D53" s="7">
        <v>546773.57999999996</v>
      </c>
      <c r="E53" s="7">
        <v>0</v>
      </c>
      <c r="F53" s="7">
        <v>0</v>
      </c>
      <c r="G53" s="7">
        <f t="shared" si="0"/>
        <v>546773.57999999996</v>
      </c>
      <c r="H53" s="6" t="s">
        <v>48</v>
      </c>
      <c r="I53" s="19" t="s">
        <v>145</v>
      </c>
    </row>
    <row r="54" spans="1:9" ht="30" customHeight="1" x14ac:dyDescent="0.25">
      <c r="A54" s="6" t="s">
        <v>188</v>
      </c>
      <c r="B54" s="19" t="s">
        <v>187</v>
      </c>
      <c r="C54" s="6" t="s">
        <v>8</v>
      </c>
      <c r="D54" s="7">
        <v>320000</v>
      </c>
      <c r="E54" s="7">
        <v>0</v>
      </c>
      <c r="F54" s="7">
        <v>0</v>
      </c>
      <c r="G54" s="7">
        <f t="shared" ref="G54:G56" si="4">D54+E54+F54</f>
        <v>320000</v>
      </c>
      <c r="H54" s="6" t="s">
        <v>48</v>
      </c>
      <c r="I54" s="19" t="s">
        <v>252</v>
      </c>
    </row>
    <row r="55" spans="1:9" ht="30" customHeight="1" x14ac:dyDescent="0.25">
      <c r="A55" s="6" t="s">
        <v>188</v>
      </c>
      <c r="B55" s="19" t="s">
        <v>187</v>
      </c>
      <c r="C55" s="6" t="s">
        <v>8</v>
      </c>
      <c r="D55" s="7">
        <v>400000</v>
      </c>
      <c r="E55" s="7">
        <v>0</v>
      </c>
      <c r="F55" s="7">
        <v>0</v>
      </c>
      <c r="G55" s="7">
        <f t="shared" si="4"/>
        <v>400000</v>
      </c>
      <c r="H55" s="6" t="s">
        <v>48</v>
      </c>
      <c r="I55" s="19" t="s">
        <v>251</v>
      </c>
    </row>
    <row r="56" spans="1:9" ht="30" customHeight="1" x14ac:dyDescent="0.25">
      <c r="A56" s="6" t="s">
        <v>188</v>
      </c>
      <c r="B56" s="19" t="s">
        <v>187</v>
      </c>
      <c r="C56" s="6" t="s">
        <v>8</v>
      </c>
      <c r="D56" s="7">
        <v>187240</v>
      </c>
      <c r="E56" s="7">
        <v>0</v>
      </c>
      <c r="F56" s="7">
        <v>0</v>
      </c>
      <c r="G56" s="7">
        <f t="shared" si="4"/>
        <v>187240</v>
      </c>
      <c r="H56" s="6" t="s">
        <v>48</v>
      </c>
      <c r="I56" s="19" t="s">
        <v>251</v>
      </c>
    </row>
    <row r="57" spans="1:9" ht="30" customHeight="1" x14ac:dyDescent="0.25">
      <c r="A57" s="1" t="s">
        <v>61</v>
      </c>
      <c r="B57" s="2" t="s">
        <v>62</v>
      </c>
      <c r="C57" s="1" t="s">
        <v>8</v>
      </c>
      <c r="D57" s="4">
        <v>395000</v>
      </c>
      <c r="E57" s="4">
        <v>0</v>
      </c>
      <c r="F57" s="4">
        <v>0</v>
      </c>
      <c r="G57" s="4">
        <f t="shared" si="0"/>
        <v>395000</v>
      </c>
      <c r="H57" s="1" t="s">
        <v>48</v>
      </c>
      <c r="I57" s="27" t="s">
        <v>147</v>
      </c>
    </row>
    <row r="58" spans="1:9" ht="30" customHeight="1" x14ac:dyDescent="0.25">
      <c r="A58" s="1" t="s">
        <v>63</v>
      </c>
      <c r="B58" s="2" t="s">
        <v>64</v>
      </c>
      <c r="C58" s="1" t="s">
        <v>8</v>
      </c>
      <c r="D58" s="4">
        <v>180000</v>
      </c>
      <c r="E58" s="4">
        <v>0</v>
      </c>
      <c r="F58" s="4">
        <v>0</v>
      </c>
      <c r="G58" s="4">
        <f t="shared" si="0"/>
        <v>180000</v>
      </c>
      <c r="H58" s="1" t="s">
        <v>48</v>
      </c>
      <c r="I58" s="27" t="s">
        <v>147</v>
      </c>
    </row>
    <row r="59" spans="1:9" ht="30" customHeight="1" x14ac:dyDescent="0.25">
      <c r="A59" s="1" t="s">
        <v>65</v>
      </c>
      <c r="B59" s="2" t="s">
        <v>66</v>
      </c>
      <c r="C59" s="1" t="s">
        <v>8</v>
      </c>
      <c r="D59" s="4">
        <v>259000</v>
      </c>
      <c r="E59" s="4">
        <v>0</v>
      </c>
      <c r="F59" s="4">
        <v>0</v>
      </c>
      <c r="G59" s="4">
        <f t="shared" si="0"/>
        <v>259000</v>
      </c>
      <c r="H59" s="1" t="s">
        <v>48</v>
      </c>
      <c r="I59" s="27" t="s">
        <v>147</v>
      </c>
    </row>
    <row r="60" spans="1:9" ht="30" customHeight="1" x14ac:dyDescent="0.25">
      <c r="A60" s="1" t="s">
        <v>67</v>
      </c>
      <c r="B60" s="2" t="s">
        <v>68</v>
      </c>
      <c r="C60" s="1" t="s">
        <v>8</v>
      </c>
      <c r="D60" s="4">
        <v>263000</v>
      </c>
      <c r="E60" s="4">
        <v>0</v>
      </c>
      <c r="F60" s="4">
        <v>0</v>
      </c>
      <c r="G60" s="4">
        <f t="shared" si="0"/>
        <v>263000</v>
      </c>
      <c r="H60" s="1" t="s">
        <v>48</v>
      </c>
      <c r="I60" s="27" t="s">
        <v>147</v>
      </c>
    </row>
    <row r="61" spans="1:9" ht="30" customHeight="1" x14ac:dyDescent="0.25">
      <c r="A61" s="1" t="s">
        <v>69</v>
      </c>
      <c r="B61" s="2" t="s">
        <v>70</v>
      </c>
      <c r="C61" s="1" t="s">
        <v>8</v>
      </c>
      <c r="D61" s="4">
        <v>404000</v>
      </c>
      <c r="E61" s="4">
        <v>0</v>
      </c>
      <c r="F61" s="4">
        <v>-59029.84</v>
      </c>
      <c r="G61" s="4">
        <f t="shared" si="0"/>
        <v>344970.16000000003</v>
      </c>
      <c r="H61" s="1" t="s">
        <v>48</v>
      </c>
      <c r="I61" s="27" t="s">
        <v>147</v>
      </c>
    </row>
    <row r="62" spans="1:9" ht="30" customHeight="1" x14ac:dyDescent="0.25">
      <c r="A62" s="1" t="s">
        <v>71</v>
      </c>
      <c r="B62" s="2" t="s">
        <v>72</v>
      </c>
      <c r="C62" s="1" t="s">
        <v>8</v>
      </c>
      <c r="D62" s="4">
        <v>478600</v>
      </c>
      <c r="E62" s="4">
        <v>0</v>
      </c>
      <c r="F62" s="4">
        <v>0</v>
      </c>
      <c r="G62" s="4">
        <f t="shared" si="0"/>
        <v>478600</v>
      </c>
      <c r="H62" s="1" t="s">
        <v>48</v>
      </c>
      <c r="I62" s="27" t="s">
        <v>147</v>
      </c>
    </row>
    <row r="63" spans="1:9" ht="30" customHeight="1" x14ac:dyDescent="0.25">
      <c r="A63" s="1" t="s">
        <v>73</v>
      </c>
      <c r="B63" s="2" t="s">
        <v>74</v>
      </c>
      <c r="C63" s="1" t="s">
        <v>8</v>
      </c>
      <c r="D63" s="4">
        <v>439200</v>
      </c>
      <c r="E63" s="4">
        <v>0</v>
      </c>
      <c r="F63" s="4">
        <v>-73211.22</v>
      </c>
      <c r="G63" s="4">
        <f t="shared" si="0"/>
        <v>365988.78</v>
      </c>
      <c r="H63" s="1" t="s">
        <v>48</v>
      </c>
      <c r="I63" s="27" t="s">
        <v>147</v>
      </c>
    </row>
    <row r="64" spans="1:9" ht="30" customHeight="1" x14ac:dyDescent="0.25">
      <c r="A64" s="1" t="s">
        <v>75</v>
      </c>
      <c r="B64" s="2" t="s">
        <v>76</v>
      </c>
      <c r="C64" s="1" t="s">
        <v>8</v>
      </c>
      <c r="D64" s="4">
        <v>610200</v>
      </c>
      <c r="E64" s="4">
        <v>0</v>
      </c>
      <c r="F64" s="4">
        <v>0</v>
      </c>
      <c r="G64" s="4">
        <f t="shared" si="0"/>
        <v>610200</v>
      </c>
      <c r="H64" s="1" t="s">
        <v>48</v>
      </c>
      <c r="I64" s="27" t="s">
        <v>147</v>
      </c>
    </row>
    <row r="65" spans="1:9" ht="30" customHeight="1" x14ac:dyDescent="0.25">
      <c r="A65" s="1" t="s">
        <v>77</v>
      </c>
      <c r="B65" s="2" t="s">
        <v>78</v>
      </c>
      <c r="C65" s="1" t="s">
        <v>8</v>
      </c>
      <c r="D65" s="4">
        <v>110700</v>
      </c>
      <c r="E65" s="4">
        <v>0</v>
      </c>
      <c r="F65" s="4">
        <v>0</v>
      </c>
      <c r="G65" s="4">
        <f t="shared" si="0"/>
        <v>110700</v>
      </c>
      <c r="H65" s="1" t="s">
        <v>48</v>
      </c>
      <c r="I65" s="27" t="s">
        <v>147</v>
      </c>
    </row>
    <row r="66" spans="1:9" ht="30" customHeight="1" x14ac:dyDescent="0.25">
      <c r="A66" s="1" t="s">
        <v>79</v>
      </c>
      <c r="B66" s="2" t="s">
        <v>80</v>
      </c>
      <c r="C66" s="1" t="s">
        <v>8</v>
      </c>
      <c r="D66" s="4">
        <v>113300</v>
      </c>
      <c r="E66" s="4">
        <v>0</v>
      </c>
      <c r="F66" s="4">
        <v>0</v>
      </c>
      <c r="G66" s="4">
        <f t="shared" si="0"/>
        <v>113300</v>
      </c>
      <c r="H66" s="1" t="s">
        <v>48</v>
      </c>
      <c r="I66" s="27" t="s">
        <v>147</v>
      </c>
    </row>
    <row r="67" spans="1:9" ht="30" customHeight="1" x14ac:dyDescent="0.25">
      <c r="A67" s="1" t="s">
        <v>81</v>
      </c>
      <c r="B67" s="2" t="s">
        <v>82</v>
      </c>
      <c r="C67" s="1" t="s">
        <v>8</v>
      </c>
      <c r="D67" s="4">
        <v>253700</v>
      </c>
      <c r="E67" s="4">
        <v>0</v>
      </c>
      <c r="F67" s="4">
        <v>0</v>
      </c>
      <c r="G67" s="4">
        <f t="shared" si="0"/>
        <v>253700</v>
      </c>
      <c r="H67" s="1" t="s">
        <v>48</v>
      </c>
      <c r="I67" s="27" t="s">
        <v>147</v>
      </c>
    </row>
    <row r="68" spans="1:9" ht="30" customHeight="1" x14ac:dyDescent="0.25">
      <c r="A68" s="1" t="s">
        <v>83</v>
      </c>
      <c r="B68" s="2" t="s">
        <v>84</v>
      </c>
      <c r="C68" s="1" t="s">
        <v>8</v>
      </c>
      <c r="D68" s="4">
        <v>308100</v>
      </c>
      <c r="E68" s="4">
        <v>0</v>
      </c>
      <c r="F68" s="4">
        <v>0</v>
      </c>
      <c r="G68" s="4">
        <f t="shared" si="0"/>
        <v>308100</v>
      </c>
      <c r="H68" s="1" t="s">
        <v>48</v>
      </c>
      <c r="I68" s="27" t="s">
        <v>147</v>
      </c>
    </row>
    <row r="69" spans="1:9" ht="30" customHeight="1" x14ac:dyDescent="0.25">
      <c r="A69" s="1" t="s">
        <v>85</v>
      </c>
      <c r="B69" s="2" t="s">
        <v>86</v>
      </c>
      <c r="C69" s="1" t="s">
        <v>8</v>
      </c>
      <c r="D69" s="4">
        <v>193600</v>
      </c>
      <c r="E69" s="4">
        <v>0</v>
      </c>
      <c r="F69" s="4">
        <v>0</v>
      </c>
      <c r="G69" s="4">
        <f t="shared" si="0"/>
        <v>193600</v>
      </c>
      <c r="H69" s="1" t="s">
        <v>48</v>
      </c>
      <c r="I69" s="27" t="s">
        <v>147</v>
      </c>
    </row>
    <row r="70" spans="1:9" ht="30" customHeight="1" x14ac:dyDescent="0.25">
      <c r="A70" s="1" t="s">
        <v>87</v>
      </c>
      <c r="B70" s="2" t="s">
        <v>88</v>
      </c>
      <c r="C70" s="1" t="s">
        <v>8</v>
      </c>
      <c r="D70" s="4">
        <v>57000</v>
      </c>
      <c r="E70" s="4">
        <v>0</v>
      </c>
      <c r="F70" s="4">
        <v>0</v>
      </c>
      <c r="G70" s="4">
        <f t="shared" si="0"/>
        <v>57000</v>
      </c>
      <c r="H70" s="1" t="s">
        <v>48</v>
      </c>
      <c r="I70" s="27" t="s">
        <v>147</v>
      </c>
    </row>
    <row r="71" spans="1:9" ht="30" customHeight="1" x14ac:dyDescent="0.25">
      <c r="A71" s="1" t="s">
        <v>89</v>
      </c>
      <c r="B71" s="2" t="s">
        <v>90</v>
      </c>
      <c r="C71" s="1" t="s">
        <v>8</v>
      </c>
      <c r="D71" s="4">
        <v>324000</v>
      </c>
      <c r="E71" s="4">
        <v>0</v>
      </c>
      <c r="F71" s="4">
        <v>-6761.2</v>
      </c>
      <c r="G71" s="4">
        <f t="shared" si="0"/>
        <v>317238.8</v>
      </c>
      <c r="H71" s="1" t="s">
        <v>37</v>
      </c>
      <c r="I71" s="27" t="s">
        <v>147</v>
      </c>
    </row>
    <row r="72" spans="1:9" ht="30" customHeight="1" x14ac:dyDescent="0.25">
      <c r="A72" s="1" t="s">
        <v>91</v>
      </c>
      <c r="B72" s="2" t="s">
        <v>92</v>
      </c>
      <c r="C72" s="1" t="s">
        <v>8</v>
      </c>
      <c r="D72" s="4">
        <v>0</v>
      </c>
      <c r="E72" s="4">
        <v>0</v>
      </c>
      <c r="F72" s="4">
        <v>6761.2</v>
      </c>
      <c r="G72" s="4">
        <f t="shared" si="0"/>
        <v>6761.2</v>
      </c>
      <c r="H72" s="1" t="s">
        <v>93</v>
      </c>
      <c r="I72" s="27" t="s">
        <v>147</v>
      </c>
    </row>
    <row r="73" spans="1:9" ht="30" customHeight="1" x14ac:dyDescent="0.25">
      <c r="A73" s="1" t="s">
        <v>94</v>
      </c>
      <c r="B73" s="2" t="s">
        <v>95</v>
      </c>
      <c r="C73" s="1" t="s">
        <v>8</v>
      </c>
      <c r="D73" s="4">
        <v>10870.95</v>
      </c>
      <c r="E73" s="4">
        <v>0</v>
      </c>
      <c r="F73" s="4">
        <v>0</v>
      </c>
      <c r="G73" s="4">
        <f t="shared" si="0"/>
        <v>10870.95</v>
      </c>
      <c r="H73" s="1" t="s">
        <v>93</v>
      </c>
      <c r="I73" s="29" t="s">
        <v>155</v>
      </c>
    </row>
    <row r="74" spans="1:9" ht="30" customHeight="1" x14ac:dyDescent="0.25">
      <c r="A74" s="6" t="s">
        <v>185</v>
      </c>
      <c r="B74" s="19" t="s">
        <v>186</v>
      </c>
      <c r="C74" s="6" t="s">
        <v>8</v>
      </c>
      <c r="D74" s="7">
        <f>779121.17</f>
        <v>779121.17</v>
      </c>
      <c r="E74" s="7">
        <v>0</v>
      </c>
      <c r="F74" s="7">
        <v>0</v>
      </c>
      <c r="G74" s="7">
        <f t="shared" si="0"/>
        <v>779121.17</v>
      </c>
      <c r="H74" s="6" t="s">
        <v>37</v>
      </c>
      <c r="I74" s="19" t="s">
        <v>155</v>
      </c>
    </row>
    <row r="75" spans="1:9" ht="30" customHeight="1" x14ac:dyDescent="0.25">
      <c r="A75" s="6" t="s">
        <v>185</v>
      </c>
      <c r="B75" s="19" t="s">
        <v>186</v>
      </c>
      <c r="C75" s="6" t="s">
        <v>8</v>
      </c>
      <c r="D75" s="7">
        <v>0</v>
      </c>
      <c r="E75" s="7">
        <v>0</v>
      </c>
      <c r="F75" s="7">
        <v>393374.35</v>
      </c>
      <c r="G75" s="7">
        <f t="shared" ref="G75" si="5">D75+E75+F75</f>
        <v>393374.35</v>
      </c>
      <c r="H75" s="6" t="s">
        <v>37</v>
      </c>
      <c r="I75" s="19" t="s">
        <v>155</v>
      </c>
    </row>
    <row r="76" spans="1:9" ht="30" customHeight="1" x14ac:dyDescent="0.25">
      <c r="A76" s="1" t="s">
        <v>96</v>
      </c>
      <c r="B76" s="2" t="s">
        <v>97</v>
      </c>
      <c r="C76" s="1" t="s">
        <v>8</v>
      </c>
      <c r="D76" s="4">
        <v>424599.99</v>
      </c>
      <c r="E76" s="4">
        <v>0</v>
      </c>
      <c r="F76" s="4">
        <v>0</v>
      </c>
      <c r="G76" s="4">
        <f t="shared" si="0"/>
        <v>424599.99</v>
      </c>
      <c r="H76" s="1" t="s">
        <v>16</v>
      </c>
      <c r="I76" s="29" t="s">
        <v>155</v>
      </c>
    </row>
    <row r="77" spans="1:9" ht="30" customHeight="1" x14ac:dyDescent="0.25">
      <c r="A77" s="1" t="s">
        <v>98</v>
      </c>
      <c r="B77" s="2" t="s">
        <v>99</v>
      </c>
      <c r="C77" s="1" t="s">
        <v>8</v>
      </c>
      <c r="D77" s="4">
        <v>204600</v>
      </c>
      <c r="E77" s="4">
        <v>0</v>
      </c>
      <c r="F77" s="4">
        <v>0</v>
      </c>
      <c r="G77" s="4">
        <f t="shared" si="0"/>
        <v>204600</v>
      </c>
      <c r="H77" s="1" t="s">
        <v>9</v>
      </c>
      <c r="I77" s="2" t="s">
        <v>155</v>
      </c>
    </row>
    <row r="78" spans="1:9" ht="30" customHeight="1" x14ac:dyDescent="0.25">
      <c r="A78" s="1" t="s">
        <v>100</v>
      </c>
      <c r="B78" s="2" t="s">
        <v>101</v>
      </c>
      <c r="C78" s="1" t="s">
        <v>8</v>
      </c>
      <c r="D78" s="4">
        <v>1839314.92</v>
      </c>
      <c r="E78" s="4">
        <v>-87443.81</v>
      </c>
      <c r="F78" s="4">
        <v>0</v>
      </c>
      <c r="G78" s="4">
        <f t="shared" si="0"/>
        <v>1751871.1099999999</v>
      </c>
      <c r="H78" s="1" t="s">
        <v>37</v>
      </c>
      <c r="I78" s="2" t="s">
        <v>156</v>
      </c>
    </row>
    <row r="79" spans="1:9" ht="30" customHeight="1" x14ac:dyDescent="0.25">
      <c r="A79" s="1" t="s">
        <v>226</v>
      </c>
      <c r="B79" s="2" t="s">
        <v>102</v>
      </c>
      <c r="C79" s="1" t="s">
        <v>8</v>
      </c>
      <c r="D79" s="4">
        <v>2000000</v>
      </c>
      <c r="E79" s="4">
        <v>0</v>
      </c>
      <c r="F79" s="4">
        <v>-39814.959999999999</v>
      </c>
      <c r="G79" s="4">
        <f t="shared" si="0"/>
        <v>1960185.04</v>
      </c>
      <c r="H79" s="1" t="s">
        <v>37</v>
      </c>
      <c r="I79" s="28" t="s">
        <v>152</v>
      </c>
    </row>
    <row r="80" spans="1:9" ht="48.75" customHeight="1" x14ac:dyDescent="0.25">
      <c r="A80" s="1" t="s">
        <v>227</v>
      </c>
      <c r="B80" s="2" t="s">
        <v>103</v>
      </c>
      <c r="C80" s="1" t="s">
        <v>8</v>
      </c>
      <c r="D80" s="4">
        <v>1275000</v>
      </c>
      <c r="E80" s="4">
        <v>0</v>
      </c>
      <c r="F80" s="4">
        <v>-38250</v>
      </c>
      <c r="G80" s="4">
        <f t="shared" si="0"/>
        <v>1236750</v>
      </c>
      <c r="H80" s="1" t="s">
        <v>5</v>
      </c>
      <c r="I80" s="28" t="s">
        <v>152</v>
      </c>
    </row>
    <row r="81" spans="1:9" ht="30" customHeight="1" x14ac:dyDescent="0.25">
      <c r="A81" s="1" t="s">
        <v>228</v>
      </c>
      <c r="B81" s="2" t="s">
        <v>104</v>
      </c>
      <c r="C81" s="1" t="s">
        <v>8</v>
      </c>
      <c r="D81" s="4">
        <v>1224545.97</v>
      </c>
      <c r="E81" s="4">
        <v>0</v>
      </c>
      <c r="F81" s="4">
        <v>0</v>
      </c>
      <c r="G81" s="4">
        <f t="shared" si="0"/>
        <v>1224545.97</v>
      </c>
      <c r="H81" s="1" t="s">
        <v>5</v>
      </c>
      <c r="I81" s="28" t="s">
        <v>152</v>
      </c>
    </row>
    <row r="82" spans="1:9" ht="30" customHeight="1" x14ac:dyDescent="0.25">
      <c r="A82" s="1" t="s">
        <v>229</v>
      </c>
      <c r="B82" s="2" t="s">
        <v>105</v>
      </c>
      <c r="C82" s="1" t="s">
        <v>8</v>
      </c>
      <c r="D82" s="4">
        <v>35100</v>
      </c>
      <c r="E82" s="4">
        <v>-11263.67</v>
      </c>
      <c r="F82" s="4">
        <v>0</v>
      </c>
      <c r="G82" s="4">
        <f t="shared" si="0"/>
        <v>23836.33</v>
      </c>
      <c r="H82" s="1" t="s">
        <v>112</v>
      </c>
      <c r="I82" s="28" t="s">
        <v>152</v>
      </c>
    </row>
    <row r="83" spans="1:9" ht="30" customHeight="1" x14ac:dyDescent="0.25">
      <c r="A83" s="1" t="s">
        <v>106</v>
      </c>
      <c r="B83" s="2" t="s">
        <v>107</v>
      </c>
      <c r="C83" s="1" t="s">
        <v>8</v>
      </c>
      <c r="D83" s="4">
        <v>50000</v>
      </c>
      <c r="E83" s="4">
        <v>0</v>
      </c>
      <c r="F83" s="4">
        <v>-12800</v>
      </c>
      <c r="G83" s="4">
        <f t="shared" si="0"/>
        <v>37200</v>
      </c>
      <c r="H83" s="1" t="s">
        <v>12</v>
      </c>
      <c r="I83" s="19" t="s">
        <v>153</v>
      </c>
    </row>
    <row r="84" spans="1:9" ht="30" customHeight="1" x14ac:dyDescent="0.25">
      <c r="A84" s="1" t="s">
        <v>108</v>
      </c>
      <c r="B84" s="2" t="s">
        <v>109</v>
      </c>
      <c r="C84" s="1" t="s">
        <v>8</v>
      </c>
      <c r="D84" s="4">
        <v>30000</v>
      </c>
      <c r="E84" s="4">
        <v>0</v>
      </c>
      <c r="F84" s="4">
        <v>0</v>
      </c>
      <c r="G84" s="4">
        <f t="shared" si="0"/>
        <v>30000</v>
      </c>
      <c r="H84" s="1" t="s">
        <v>12</v>
      </c>
      <c r="I84" s="19" t="s">
        <v>153</v>
      </c>
    </row>
    <row r="85" spans="1:9" ht="30" customHeight="1" x14ac:dyDescent="0.25">
      <c r="A85" s="1" t="s">
        <v>110</v>
      </c>
      <c r="B85" s="2" t="s">
        <v>111</v>
      </c>
      <c r="C85" s="1" t="s">
        <v>8</v>
      </c>
      <c r="D85" s="4">
        <v>600000</v>
      </c>
      <c r="E85" s="4">
        <v>0</v>
      </c>
      <c r="F85" s="4">
        <v>0</v>
      </c>
      <c r="G85" s="4">
        <f t="shared" si="0"/>
        <v>600000</v>
      </c>
      <c r="H85" s="1" t="s">
        <v>112</v>
      </c>
      <c r="I85" s="19" t="s">
        <v>153</v>
      </c>
    </row>
    <row r="86" spans="1:9" ht="30" customHeight="1" x14ac:dyDescent="0.25">
      <c r="A86" s="1" t="s">
        <v>113</v>
      </c>
      <c r="B86" s="2" t="s">
        <v>114</v>
      </c>
      <c r="C86" s="1" t="s">
        <v>8</v>
      </c>
      <c r="D86" s="4">
        <v>520000</v>
      </c>
      <c r="E86" s="4">
        <v>0</v>
      </c>
      <c r="F86" s="4">
        <v>-192</v>
      </c>
      <c r="G86" s="4">
        <f t="shared" si="0"/>
        <v>519808</v>
      </c>
      <c r="H86" s="1" t="s">
        <v>5</v>
      </c>
      <c r="I86" s="19" t="s">
        <v>153</v>
      </c>
    </row>
    <row r="87" spans="1:9" ht="30" customHeight="1" x14ac:dyDescent="0.25">
      <c r="A87" s="1" t="s">
        <v>115</v>
      </c>
      <c r="B87" s="2" t="s">
        <v>169</v>
      </c>
      <c r="C87" s="1" t="s">
        <v>8</v>
      </c>
      <c r="D87" s="4">
        <v>74400</v>
      </c>
      <c r="E87" s="4">
        <v>0</v>
      </c>
      <c r="F87" s="4">
        <v>0</v>
      </c>
      <c r="G87" s="4">
        <f t="shared" si="0"/>
        <v>74400</v>
      </c>
      <c r="H87" s="1" t="s">
        <v>112</v>
      </c>
      <c r="I87" s="19" t="s">
        <v>153</v>
      </c>
    </row>
    <row r="88" spans="1:9" ht="30" customHeight="1" x14ac:dyDescent="0.25">
      <c r="A88" s="1" t="s">
        <v>116</v>
      </c>
      <c r="B88" s="2" t="s">
        <v>170</v>
      </c>
      <c r="C88" s="1" t="s">
        <v>8</v>
      </c>
      <c r="D88" s="4">
        <v>65100</v>
      </c>
      <c r="E88" s="4">
        <v>0</v>
      </c>
      <c r="F88" s="4">
        <v>0</v>
      </c>
      <c r="G88" s="4">
        <f t="shared" si="0"/>
        <v>65100</v>
      </c>
      <c r="H88" s="1" t="s">
        <v>112</v>
      </c>
      <c r="I88" s="19" t="s">
        <v>153</v>
      </c>
    </row>
    <row r="89" spans="1:9" ht="30" customHeight="1" x14ac:dyDescent="0.25">
      <c r="A89" s="1" t="s">
        <v>117</v>
      </c>
      <c r="B89" s="2" t="s">
        <v>171</v>
      </c>
      <c r="C89" s="1" t="s">
        <v>8</v>
      </c>
      <c r="D89" s="4">
        <v>500000</v>
      </c>
      <c r="E89" s="4">
        <v>0</v>
      </c>
      <c r="F89" s="4">
        <v>0</v>
      </c>
      <c r="G89" s="4">
        <f t="shared" si="0"/>
        <v>500000</v>
      </c>
      <c r="H89" s="1" t="s">
        <v>112</v>
      </c>
      <c r="I89" s="19" t="s">
        <v>153</v>
      </c>
    </row>
    <row r="90" spans="1:9" ht="30" customHeight="1" x14ac:dyDescent="0.25">
      <c r="A90" s="1" t="s">
        <v>118</v>
      </c>
      <c r="B90" s="2" t="s">
        <v>172</v>
      </c>
      <c r="C90" s="1" t="s">
        <v>8</v>
      </c>
      <c r="D90" s="4">
        <v>37000</v>
      </c>
      <c r="E90" s="4">
        <v>0</v>
      </c>
      <c r="F90" s="4">
        <v>0</v>
      </c>
      <c r="G90" s="4">
        <f t="shared" si="0"/>
        <v>37000</v>
      </c>
      <c r="H90" s="1" t="s">
        <v>112</v>
      </c>
      <c r="I90" s="19" t="s">
        <v>153</v>
      </c>
    </row>
    <row r="91" spans="1:9" ht="30" customHeight="1" x14ac:dyDescent="0.25">
      <c r="A91" s="1" t="s">
        <v>119</v>
      </c>
      <c r="B91" s="2" t="s">
        <v>173</v>
      </c>
      <c r="C91" s="1" t="s">
        <v>8</v>
      </c>
      <c r="D91" s="4">
        <v>37000</v>
      </c>
      <c r="E91" s="4">
        <v>0</v>
      </c>
      <c r="F91" s="4">
        <v>0</v>
      </c>
      <c r="G91" s="4">
        <f t="shared" si="0"/>
        <v>37000</v>
      </c>
      <c r="H91" s="1" t="s">
        <v>112</v>
      </c>
      <c r="I91" s="19" t="s">
        <v>153</v>
      </c>
    </row>
    <row r="92" spans="1:9" ht="30" customHeight="1" x14ac:dyDescent="0.25">
      <c r="A92" s="1" t="s">
        <v>120</v>
      </c>
      <c r="B92" s="2" t="s">
        <v>174</v>
      </c>
      <c r="C92" s="1" t="s">
        <v>8</v>
      </c>
      <c r="D92" s="4">
        <v>37000</v>
      </c>
      <c r="E92" s="4">
        <v>0</v>
      </c>
      <c r="F92" s="4">
        <v>0</v>
      </c>
      <c r="G92" s="4">
        <f t="shared" ref="G92:G113" si="6">D92+E92+F92</f>
        <v>37000</v>
      </c>
      <c r="H92" s="1" t="s">
        <v>112</v>
      </c>
      <c r="I92" s="19" t="s">
        <v>153</v>
      </c>
    </row>
    <row r="93" spans="1:9" ht="30" customHeight="1" x14ac:dyDescent="0.25">
      <c r="A93" s="1" t="s">
        <v>121</v>
      </c>
      <c r="B93" s="2" t="s">
        <v>175</v>
      </c>
      <c r="C93" s="1" t="s">
        <v>8</v>
      </c>
      <c r="D93" s="4">
        <v>37000</v>
      </c>
      <c r="E93" s="4">
        <v>0</v>
      </c>
      <c r="F93" s="4">
        <v>0</v>
      </c>
      <c r="G93" s="4">
        <f t="shared" si="6"/>
        <v>37000</v>
      </c>
      <c r="H93" s="1" t="s">
        <v>37</v>
      </c>
      <c r="I93" s="19" t="s">
        <v>153</v>
      </c>
    </row>
    <row r="94" spans="1:9" ht="30" customHeight="1" x14ac:dyDescent="0.25">
      <c r="A94" s="1" t="s">
        <v>122</v>
      </c>
      <c r="B94" s="2" t="s">
        <v>176</v>
      </c>
      <c r="C94" s="1" t="s">
        <v>8</v>
      </c>
      <c r="D94" s="4">
        <v>37000</v>
      </c>
      <c r="E94" s="4">
        <v>0</v>
      </c>
      <c r="F94" s="4">
        <v>0</v>
      </c>
      <c r="G94" s="4">
        <f t="shared" si="6"/>
        <v>37000</v>
      </c>
      <c r="H94" s="1" t="s">
        <v>37</v>
      </c>
      <c r="I94" s="19" t="s">
        <v>153</v>
      </c>
    </row>
    <row r="95" spans="1:9" ht="30" customHeight="1" x14ac:dyDescent="0.25">
      <c r="A95" s="1" t="s">
        <v>123</v>
      </c>
      <c r="B95" s="2" t="s">
        <v>177</v>
      </c>
      <c r="C95" s="1" t="s">
        <v>8</v>
      </c>
      <c r="D95" s="4">
        <v>37000</v>
      </c>
      <c r="E95" s="4">
        <v>0</v>
      </c>
      <c r="F95" s="4">
        <v>0</v>
      </c>
      <c r="G95" s="4">
        <f t="shared" si="6"/>
        <v>37000</v>
      </c>
      <c r="H95" s="1" t="s">
        <v>37</v>
      </c>
      <c r="I95" s="19" t="s">
        <v>153</v>
      </c>
    </row>
    <row r="96" spans="1:9" ht="30" customHeight="1" x14ac:dyDescent="0.25">
      <c r="A96" s="1" t="s">
        <v>124</v>
      </c>
      <c r="B96" s="2" t="s">
        <v>125</v>
      </c>
      <c r="C96" s="1" t="s">
        <v>8</v>
      </c>
      <c r="D96" s="4">
        <v>37000</v>
      </c>
      <c r="E96" s="4">
        <v>-36697.49</v>
      </c>
      <c r="F96" s="4">
        <v>0</v>
      </c>
      <c r="G96" s="4">
        <f t="shared" si="6"/>
        <v>302.51000000000204</v>
      </c>
      <c r="H96" s="1" t="s">
        <v>37</v>
      </c>
      <c r="I96" s="19" t="s">
        <v>153</v>
      </c>
    </row>
    <row r="97" spans="1:9" ht="30" customHeight="1" x14ac:dyDescent="0.25">
      <c r="A97" s="2" t="s">
        <v>235</v>
      </c>
      <c r="B97" s="2" t="s">
        <v>236</v>
      </c>
      <c r="C97" s="1" t="s">
        <v>8</v>
      </c>
      <c r="D97" s="4">
        <v>34603.17</v>
      </c>
      <c r="E97" s="4">
        <v>0</v>
      </c>
      <c r="F97" s="4">
        <v>0</v>
      </c>
      <c r="G97" s="4">
        <f t="shared" si="6"/>
        <v>34603.17</v>
      </c>
      <c r="H97" s="1" t="s">
        <v>112</v>
      </c>
      <c r="I97" s="19" t="s">
        <v>153</v>
      </c>
    </row>
    <row r="98" spans="1:9" ht="30" customHeight="1" x14ac:dyDescent="0.25">
      <c r="A98" s="1" t="s">
        <v>230</v>
      </c>
      <c r="B98" s="2" t="s">
        <v>178</v>
      </c>
      <c r="C98" s="1" t="s">
        <v>8</v>
      </c>
      <c r="D98" s="4">
        <v>1612000</v>
      </c>
      <c r="E98" s="4">
        <v>0</v>
      </c>
      <c r="F98" s="4">
        <v>0</v>
      </c>
      <c r="G98" s="4">
        <f t="shared" si="6"/>
        <v>1612000</v>
      </c>
      <c r="H98" s="1" t="s">
        <v>16</v>
      </c>
      <c r="I98" s="19" t="s">
        <v>153</v>
      </c>
    </row>
    <row r="99" spans="1:9" ht="30" customHeight="1" x14ac:dyDescent="0.25">
      <c r="A99" s="1" t="s">
        <v>231</v>
      </c>
      <c r="B99" s="2" t="s">
        <v>179</v>
      </c>
      <c r="C99" s="1" t="s">
        <v>8</v>
      </c>
      <c r="D99" s="4">
        <v>400000</v>
      </c>
      <c r="E99" s="4">
        <v>0</v>
      </c>
      <c r="F99" s="4">
        <v>0</v>
      </c>
      <c r="G99" s="4">
        <f t="shared" si="6"/>
        <v>400000</v>
      </c>
      <c r="H99" s="1" t="s">
        <v>16</v>
      </c>
      <c r="I99" s="19" t="s">
        <v>153</v>
      </c>
    </row>
    <row r="100" spans="1:9" ht="30" customHeight="1" x14ac:dyDescent="0.25">
      <c r="A100" s="1" t="s">
        <v>237</v>
      </c>
      <c r="B100" s="2" t="s">
        <v>126</v>
      </c>
      <c r="C100" s="1" t="s">
        <v>8</v>
      </c>
      <c r="D100" s="4">
        <v>220000</v>
      </c>
      <c r="E100" s="4">
        <v>0</v>
      </c>
      <c r="F100" s="4">
        <v>220000</v>
      </c>
      <c r="G100" s="4">
        <f t="shared" si="6"/>
        <v>440000</v>
      </c>
      <c r="H100" s="1" t="s">
        <v>16</v>
      </c>
      <c r="I100" s="19" t="s">
        <v>153</v>
      </c>
    </row>
    <row r="101" spans="1:9" ht="30" customHeight="1" x14ac:dyDescent="0.25">
      <c r="A101" s="1" t="s">
        <v>232</v>
      </c>
      <c r="B101" s="2" t="s">
        <v>127</v>
      </c>
      <c r="C101" s="1" t="s">
        <v>8</v>
      </c>
      <c r="D101" s="4">
        <v>24000</v>
      </c>
      <c r="E101" s="4">
        <v>0</v>
      </c>
      <c r="F101" s="4">
        <v>0</v>
      </c>
      <c r="G101" s="4">
        <f t="shared" si="6"/>
        <v>24000</v>
      </c>
      <c r="H101" s="1" t="s">
        <v>37</v>
      </c>
      <c r="I101" s="19" t="s">
        <v>153</v>
      </c>
    </row>
    <row r="102" spans="1:9" ht="30" customHeight="1" x14ac:dyDescent="0.25">
      <c r="A102" s="18" t="s">
        <v>215</v>
      </c>
      <c r="B102" s="2" t="s">
        <v>213</v>
      </c>
      <c r="C102" s="1" t="s">
        <v>41</v>
      </c>
      <c r="D102" s="4">
        <v>0</v>
      </c>
      <c r="E102" s="4">
        <v>0</v>
      </c>
      <c r="F102" s="4">
        <v>37000</v>
      </c>
      <c r="G102" s="4">
        <f t="shared" si="6"/>
        <v>37000</v>
      </c>
      <c r="H102" s="1" t="s">
        <v>12</v>
      </c>
      <c r="I102" s="19" t="s">
        <v>153</v>
      </c>
    </row>
    <row r="103" spans="1:9" ht="30" customHeight="1" x14ac:dyDescent="0.25">
      <c r="A103" s="18" t="s">
        <v>216</v>
      </c>
      <c r="B103" s="2" t="s">
        <v>214</v>
      </c>
      <c r="C103" s="1" t="s">
        <v>41</v>
      </c>
      <c r="D103" s="4">
        <v>0</v>
      </c>
      <c r="E103" s="4">
        <v>0</v>
      </c>
      <c r="F103" s="4">
        <v>200000</v>
      </c>
      <c r="G103" s="4">
        <f t="shared" si="6"/>
        <v>200000</v>
      </c>
      <c r="H103" s="1" t="s">
        <v>37</v>
      </c>
      <c r="I103" s="19" t="s">
        <v>153</v>
      </c>
    </row>
    <row r="104" spans="1:9" ht="30" customHeight="1" x14ac:dyDescent="0.25">
      <c r="A104" s="1" t="s">
        <v>128</v>
      </c>
      <c r="B104" s="2" t="s">
        <v>180</v>
      </c>
      <c r="C104" s="1" t="s">
        <v>8</v>
      </c>
      <c r="D104" s="4">
        <v>141980</v>
      </c>
      <c r="E104" s="4">
        <v>0</v>
      </c>
      <c r="F104" s="4">
        <v>0</v>
      </c>
      <c r="G104" s="4">
        <f t="shared" si="6"/>
        <v>141980</v>
      </c>
      <c r="H104" s="1" t="s">
        <v>93</v>
      </c>
      <c r="I104" s="30" t="s">
        <v>251</v>
      </c>
    </row>
    <row r="105" spans="1:9" ht="30" customHeight="1" x14ac:dyDescent="0.25">
      <c r="A105" s="1" t="s">
        <v>129</v>
      </c>
      <c r="B105" s="2" t="s">
        <v>181</v>
      </c>
      <c r="C105" s="1" t="s">
        <v>8</v>
      </c>
      <c r="D105" s="4">
        <v>238700</v>
      </c>
      <c r="E105" s="4">
        <v>0</v>
      </c>
      <c r="F105" s="4">
        <v>-141980</v>
      </c>
      <c r="G105" s="4">
        <f t="shared" si="6"/>
        <v>96720</v>
      </c>
      <c r="H105" s="1" t="s">
        <v>12</v>
      </c>
      <c r="I105" s="30" t="s">
        <v>251</v>
      </c>
    </row>
    <row r="106" spans="1:9" ht="30" customHeight="1" x14ac:dyDescent="0.25">
      <c r="A106" s="1" t="s">
        <v>130</v>
      </c>
      <c r="B106" s="2" t="s">
        <v>131</v>
      </c>
      <c r="C106" s="1" t="s">
        <v>8</v>
      </c>
      <c r="D106" s="4">
        <v>366223.67</v>
      </c>
      <c r="E106" s="4">
        <v>0</v>
      </c>
      <c r="F106" s="4">
        <v>0</v>
      </c>
      <c r="G106" s="4">
        <f t="shared" si="6"/>
        <v>366223.67</v>
      </c>
      <c r="H106" s="1" t="s">
        <v>112</v>
      </c>
      <c r="I106" s="30" t="s">
        <v>251</v>
      </c>
    </row>
    <row r="107" spans="1:9" ht="30" customHeight="1" x14ac:dyDescent="0.25">
      <c r="A107" s="1" t="s">
        <v>132</v>
      </c>
      <c r="B107" s="2" t="s">
        <v>133</v>
      </c>
      <c r="C107" s="1" t="s">
        <v>8</v>
      </c>
      <c r="D107" s="4">
        <v>135000</v>
      </c>
      <c r="E107" s="4">
        <v>0</v>
      </c>
      <c r="F107" s="4">
        <v>0</v>
      </c>
      <c r="G107" s="4">
        <f t="shared" si="6"/>
        <v>135000</v>
      </c>
      <c r="H107" s="1" t="s">
        <v>189</v>
      </c>
      <c r="I107" s="31" t="s">
        <v>154</v>
      </c>
    </row>
    <row r="108" spans="1:9" ht="30" customHeight="1" x14ac:dyDescent="0.25">
      <c r="A108" s="13" t="s">
        <v>168</v>
      </c>
      <c r="B108" s="2" t="s">
        <v>134</v>
      </c>
      <c r="C108" s="1" t="s">
        <v>41</v>
      </c>
      <c r="D108" s="4">
        <v>0</v>
      </c>
      <c r="E108" s="4">
        <v>0</v>
      </c>
      <c r="F108" s="4">
        <v>550000</v>
      </c>
      <c r="G108" s="4">
        <f t="shared" si="6"/>
        <v>550000</v>
      </c>
      <c r="H108" s="1" t="s">
        <v>48</v>
      </c>
      <c r="I108" s="31" t="s">
        <v>154</v>
      </c>
    </row>
    <row r="109" spans="1:9" ht="30" customHeight="1" x14ac:dyDescent="0.25">
      <c r="A109" s="1" t="s">
        <v>135</v>
      </c>
      <c r="B109" s="2" t="s">
        <v>136</v>
      </c>
      <c r="C109" s="1" t="s">
        <v>8</v>
      </c>
      <c r="D109" s="4">
        <v>6782835.0300000003</v>
      </c>
      <c r="E109" s="4">
        <v>0</v>
      </c>
      <c r="F109" s="4">
        <v>0</v>
      </c>
      <c r="G109" s="4">
        <f t="shared" si="6"/>
        <v>6782835.0300000003</v>
      </c>
      <c r="H109" s="1" t="s">
        <v>5</v>
      </c>
      <c r="I109" s="32" t="s">
        <v>151</v>
      </c>
    </row>
    <row r="110" spans="1:9" ht="30" customHeight="1" x14ac:dyDescent="0.25">
      <c r="A110" s="1" t="s">
        <v>158</v>
      </c>
      <c r="B110" s="2" t="s">
        <v>137</v>
      </c>
      <c r="C110" s="1" t="s">
        <v>41</v>
      </c>
      <c r="D110" s="4">
        <v>1868481.82</v>
      </c>
      <c r="E110" s="4">
        <v>0</v>
      </c>
      <c r="F110" s="4">
        <v>199809.49</v>
      </c>
      <c r="G110" s="4">
        <f t="shared" si="6"/>
        <v>2068291.31</v>
      </c>
      <c r="H110" s="1" t="s">
        <v>112</v>
      </c>
      <c r="I110" s="32" t="s">
        <v>151</v>
      </c>
    </row>
    <row r="111" spans="1:9" ht="30" customHeight="1" x14ac:dyDescent="0.25">
      <c r="A111" s="1" t="s">
        <v>238</v>
      </c>
      <c r="B111" s="2" t="s">
        <v>182</v>
      </c>
      <c r="C111" s="1" t="s">
        <v>8</v>
      </c>
      <c r="D111" s="4">
        <v>0</v>
      </c>
      <c r="E111" s="4">
        <v>1900000</v>
      </c>
      <c r="F111" s="4">
        <v>0</v>
      </c>
      <c r="G111" s="4">
        <f t="shared" si="6"/>
        <v>1900000</v>
      </c>
      <c r="H111" s="1" t="s">
        <v>112</v>
      </c>
      <c r="I111" s="2" t="s">
        <v>150</v>
      </c>
    </row>
    <row r="112" spans="1:9" ht="30" customHeight="1" x14ac:dyDescent="0.25">
      <c r="A112" s="1" t="s">
        <v>159</v>
      </c>
      <c r="B112" s="2" t="s">
        <v>138</v>
      </c>
      <c r="C112" s="1" t="s">
        <v>41</v>
      </c>
      <c r="D112" s="4">
        <v>0</v>
      </c>
      <c r="E112" s="4">
        <v>0</v>
      </c>
      <c r="F112" s="4">
        <v>1351191.16</v>
      </c>
      <c r="G112" s="4">
        <f t="shared" si="6"/>
        <v>1351191.16</v>
      </c>
      <c r="H112" s="1" t="s">
        <v>112</v>
      </c>
      <c r="I112" s="2" t="s">
        <v>149</v>
      </c>
    </row>
    <row r="113" spans="1:9" ht="30" customHeight="1" x14ac:dyDescent="0.25">
      <c r="A113" s="1" t="s">
        <v>161</v>
      </c>
      <c r="B113" s="5" t="s">
        <v>160</v>
      </c>
      <c r="C113" s="1" t="s">
        <v>41</v>
      </c>
      <c r="D113" s="4">
        <v>0</v>
      </c>
      <c r="E113" s="4">
        <v>0</v>
      </c>
      <c r="F113" s="4">
        <v>1934603.17</v>
      </c>
      <c r="G113" s="4">
        <f t="shared" si="6"/>
        <v>1934603.17</v>
      </c>
      <c r="H113" s="1" t="s">
        <v>9</v>
      </c>
      <c r="I113" s="2" t="s">
        <v>148</v>
      </c>
    </row>
    <row r="114" spans="1:9" x14ac:dyDescent="0.25">
      <c r="G114" s="4"/>
    </row>
    <row r="115" spans="1:9" x14ac:dyDescent="0.25">
      <c r="G115" s="4"/>
    </row>
    <row r="116" spans="1:9" x14ac:dyDescent="0.25">
      <c r="A116" s="23"/>
      <c r="G116" s="4"/>
    </row>
  </sheetData>
  <phoneticPr fontId="2" type="noConversion"/>
  <pageMargins left="0.11811023622047245" right="0.11811023622047245" top="0.15748031496062992" bottom="0.15748031496062992" header="0.31496062992125984" footer="0.31496062992125984"/>
  <pageSetup paperSize="9" scale="70" orientation="landscape"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F497E-8BD7-48FF-B140-5A63F1DF11B0}">
  <dimension ref="A1:K116"/>
  <sheetViews>
    <sheetView topLeftCell="A59" zoomScaleNormal="100" workbookViewId="0">
      <selection activeCell="A59" sqref="A59"/>
    </sheetView>
  </sheetViews>
  <sheetFormatPr defaultColWidth="8.85546875" defaultRowHeight="15" x14ac:dyDescent="0.25"/>
  <cols>
    <col min="1" max="1" width="14.140625" style="1" customWidth="1"/>
    <col min="2" max="2" width="52.85546875" style="2" customWidth="1"/>
    <col min="3" max="3" width="16" style="1" customWidth="1"/>
    <col min="4" max="4" width="23.42578125" style="1" customWidth="1"/>
    <col min="5" max="6" width="14.85546875" style="1" customWidth="1"/>
    <col min="7" max="7" width="23.42578125" style="1" customWidth="1"/>
    <col min="8" max="8" width="25.28515625" style="1" customWidth="1"/>
    <col min="9" max="9" width="18" style="2" customWidth="1"/>
    <col min="10" max="10" width="9.7109375" style="1" customWidth="1"/>
    <col min="11" max="11" width="11.7109375" style="1" bestFit="1" customWidth="1"/>
    <col min="12" max="16384" width="8.85546875" style="1"/>
  </cols>
  <sheetData>
    <row r="1" spans="1:9" s="25" customFormat="1" ht="37.9" customHeight="1" x14ac:dyDescent="0.25">
      <c r="A1" s="25" t="s">
        <v>143</v>
      </c>
      <c r="B1" s="25" t="s">
        <v>0</v>
      </c>
      <c r="C1" s="25" t="s">
        <v>139</v>
      </c>
      <c r="D1" s="25" t="s">
        <v>3</v>
      </c>
      <c r="E1" s="25" t="s">
        <v>253</v>
      </c>
      <c r="F1" s="25" t="s">
        <v>247</v>
      </c>
      <c r="G1" s="25" t="s">
        <v>248</v>
      </c>
      <c r="H1" s="25" t="s">
        <v>142</v>
      </c>
      <c r="I1" s="25" t="s">
        <v>140</v>
      </c>
    </row>
    <row r="2" spans="1:9" ht="30" customHeight="1" x14ac:dyDescent="0.25">
      <c r="A2" s="6" t="s">
        <v>157</v>
      </c>
      <c r="B2" s="19" t="s">
        <v>4</v>
      </c>
      <c r="C2" s="6" t="s">
        <v>41</v>
      </c>
      <c r="D2" s="7">
        <v>636420</v>
      </c>
      <c r="E2" s="7">
        <v>0</v>
      </c>
      <c r="F2" s="7">
        <v>0</v>
      </c>
      <c r="G2" s="7">
        <f t="shared" ref="G2:G33" si="0">D2+E2+F2</f>
        <v>636420</v>
      </c>
      <c r="H2" s="6" t="s">
        <v>5</v>
      </c>
      <c r="I2" s="19" t="s">
        <v>144</v>
      </c>
    </row>
    <row r="3" spans="1:9" ht="30" customHeight="1" x14ac:dyDescent="0.25">
      <c r="A3" s="6" t="s">
        <v>157</v>
      </c>
      <c r="B3" s="19" t="s">
        <v>4</v>
      </c>
      <c r="C3" s="6" t="s">
        <v>41</v>
      </c>
      <c r="D3" s="7">
        <v>1500000</v>
      </c>
      <c r="E3" s="7">
        <v>0</v>
      </c>
      <c r="F3" s="7">
        <v>0</v>
      </c>
      <c r="G3" s="7">
        <f t="shared" si="0"/>
        <v>1500000</v>
      </c>
      <c r="H3" s="6" t="s">
        <v>5</v>
      </c>
      <c r="I3" s="19" t="s">
        <v>153</v>
      </c>
    </row>
    <row r="4" spans="1:9" ht="30" customHeight="1" x14ac:dyDescent="0.25">
      <c r="A4" s="1" t="s">
        <v>6</v>
      </c>
      <c r="B4" s="2" t="s">
        <v>7</v>
      </c>
      <c r="C4" s="1" t="s">
        <v>8</v>
      </c>
      <c r="D4" s="4">
        <v>10000</v>
      </c>
      <c r="E4" s="4">
        <v>0</v>
      </c>
      <c r="F4" s="4">
        <v>0</v>
      </c>
      <c r="G4" s="4">
        <f t="shared" si="0"/>
        <v>10000</v>
      </c>
      <c r="H4" s="1" t="s">
        <v>9</v>
      </c>
      <c r="I4" s="26" t="s">
        <v>145</v>
      </c>
    </row>
    <row r="5" spans="1:9" ht="30" customHeight="1" x14ac:dyDescent="0.25">
      <c r="A5" s="1" t="s">
        <v>10</v>
      </c>
      <c r="B5" s="2" t="s">
        <v>11</v>
      </c>
      <c r="C5" s="1" t="s">
        <v>8</v>
      </c>
      <c r="D5" s="4">
        <v>6000</v>
      </c>
      <c r="E5" s="4">
        <v>0</v>
      </c>
      <c r="F5" s="4">
        <v>0</v>
      </c>
      <c r="G5" s="4">
        <f t="shared" si="0"/>
        <v>6000</v>
      </c>
      <c r="H5" s="1" t="s">
        <v>12</v>
      </c>
      <c r="I5" s="26" t="s">
        <v>145</v>
      </c>
    </row>
    <row r="6" spans="1:9" ht="30" customHeight="1" x14ac:dyDescent="0.25">
      <c r="A6" s="1" t="s">
        <v>162</v>
      </c>
      <c r="B6" s="2" t="s">
        <v>13</v>
      </c>
      <c r="C6" s="1" t="s">
        <v>41</v>
      </c>
      <c r="D6" s="4">
        <v>5000</v>
      </c>
      <c r="E6" s="4">
        <v>-4850</v>
      </c>
      <c r="F6" s="4">
        <v>0</v>
      </c>
      <c r="G6" s="4">
        <f t="shared" si="0"/>
        <v>150</v>
      </c>
      <c r="H6" s="1" t="s">
        <v>9</v>
      </c>
      <c r="I6" s="26" t="s">
        <v>145</v>
      </c>
    </row>
    <row r="7" spans="1:9" ht="30" customHeight="1" x14ac:dyDescent="0.25">
      <c r="A7" s="1" t="s">
        <v>14</v>
      </c>
      <c r="B7" s="2" t="s">
        <v>15</v>
      </c>
      <c r="C7" s="1" t="s">
        <v>8</v>
      </c>
      <c r="D7" s="4">
        <v>26123.68</v>
      </c>
      <c r="E7" s="4">
        <v>0</v>
      </c>
      <c r="F7" s="4">
        <v>0</v>
      </c>
      <c r="G7" s="4">
        <f t="shared" si="0"/>
        <v>26123.68</v>
      </c>
      <c r="H7" s="1" t="s">
        <v>16</v>
      </c>
      <c r="I7" s="26" t="s">
        <v>145</v>
      </c>
    </row>
    <row r="8" spans="1:9" ht="30" customHeight="1" x14ac:dyDescent="0.25">
      <c r="A8" s="1" t="s">
        <v>17</v>
      </c>
      <c r="B8" s="2" t="s">
        <v>18</v>
      </c>
      <c r="C8" s="1" t="s">
        <v>8</v>
      </c>
      <c r="D8" s="4">
        <v>37000</v>
      </c>
      <c r="E8" s="4">
        <v>-36394</v>
      </c>
      <c r="F8" s="4">
        <v>0</v>
      </c>
      <c r="G8" s="4">
        <f t="shared" si="0"/>
        <v>606</v>
      </c>
      <c r="H8" s="1" t="s">
        <v>16</v>
      </c>
      <c r="I8" s="26" t="s">
        <v>145</v>
      </c>
    </row>
    <row r="9" spans="1:9" ht="30" customHeight="1" x14ac:dyDescent="0.25">
      <c r="A9" s="1" t="s">
        <v>163</v>
      </c>
      <c r="B9" s="2" t="s">
        <v>19</v>
      </c>
      <c r="C9" s="1" t="s">
        <v>41</v>
      </c>
      <c r="D9" s="4">
        <v>37200</v>
      </c>
      <c r="E9" s="4">
        <v>-8549.92</v>
      </c>
      <c r="F9" s="4">
        <v>0</v>
      </c>
      <c r="G9" s="4">
        <f t="shared" si="0"/>
        <v>28650.080000000002</v>
      </c>
      <c r="H9" s="1" t="s">
        <v>16</v>
      </c>
      <c r="I9" s="26" t="s">
        <v>145</v>
      </c>
    </row>
    <row r="10" spans="1:9" ht="30" customHeight="1" x14ac:dyDescent="0.25">
      <c r="A10" s="1" t="s">
        <v>164</v>
      </c>
      <c r="B10" s="2" t="s">
        <v>20</v>
      </c>
      <c r="C10" s="1" t="s">
        <v>41</v>
      </c>
      <c r="D10" s="4">
        <v>24800</v>
      </c>
      <c r="E10" s="4">
        <v>0</v>
      </c>
      <c r="F10" s="4">
        <v>0</v>
      </c>
      <c r="G10" s="4">
        <f t="shared" si="0"/>
        <v>24800</v>
      </c>
      <c r="H10" s="1" t="s">
        <v>16</v>
      </c>
      <c r="I10" s="26" t="s">
        <v>145</v>
      </c>
    </row>
    <row r="11" spans="1:9" ht="30" customHeight="1" x14ac:dyDescent="0.25">
      <c r="A11" s="1" t="s">
        <v>165</v>
      </c>
      <c r="B11" s="2" t="s">
        <v>21</v>
      </c>
      <c r="C11" s="1" t="s">
        <v>41</v>
      </c>
      <c r="D11" s="4">
        <v>24800</v>
      </c>
      <c r="E11" s="4">
        <v>-5105.7</v>
      </c>
      <c r="F11" s="4">
        <v>0</v>
      </c>
      <c r="G11" s="4">
        <f t="shared" si="0"/>
        <v>19694.3</v>
      </c>
      <c r="H11" s="1" t="s">
        <v>16</v>
      </c>
      <c r="I11" s="26" t="s">
        <v>145</v>
      </c>
    </row>
    <row r="12" spans="1:9" ht="30" customHeight="1" x14ac:dyDescent="0.25">
      <c r="A12" s="1" t="s">
        <v>166</v>
      </c>
      <c r="B12" s="2" t="s">
        <v>22</v>
      </c>
      <c r="C12" s="1" t="s">
        <v>41</v>
      </c>
      <c r="D12" s="4">
        <v>800</v>
      </c>
      <c r="E12" s="4">
        <v>0</v>
      </c>
      <c r="F12" s="4">
        <v>0</v>
      </c>
      <c r="G12" s="4">
        <f t="shared" si="0"/>
        <v>800</v>
      </c>
      <c r="H12" s="1" t="s">
        <v>16</v>
      </c>
      <c r="I12" s="26" t="s">
        <v>145</v>
      </c>
    </row>
    <row r="13" spans="1:9" ht="30" customHeight="1" x14ac:dyDescent="0.25">
      <c r="A13" s="1" t="s">
        <v>23</v>
      </c>
      <c r="B13" s="2" t="s">
        <v>24</v>
      </c>
      <c r="C13" s="1" t="s">
        <v>8</v>
      </c>
      <c r="D13" s="4">
        <v>36489.089999999997</v>
      </c>
      <c r="E13" s="4">
        <v>-36489.08</v>
      </c>
      <c r="F13" s="4">
        <v>0</v>
      </c>
      <c r="G13" s="4">
        <f t="shared" si="0"/>
        <v>9.9999999947613105E-3</v>
      </c>
      <c r="H13" s="1" t="s">
        <v>5</v>
      </c>
      <c r="I13" s="26" t="s">
        <v>145</v>
      </c>
    </row>
    <row r="14" spans="1:9" ht="30" customHeight="1" x14ac:dyDescent="0.25">
      <c r="A14" s="1" t="s">
        <v>25</v>
      </c>
      <c r="B14" s="2" t="s">
        <v>26</v>
      </c>
      <c r="C14" s="1" t="s">
        <v>8</v>
      </c>
      <c r="D14" s="4">
        <v>28500</v>
      </c>
      <c r="E14" s="4">
        <v>0</v>
      </c>
      <c r="F14" s="4">
        <v>0</v>
      </c>
      <c r="G14" s="4">
        <f t="shared" si="0"/>
        <v>28500</v>
      </c>
      <c r="H14" s="1" t="s">
        <v>189</v>
      </c>
      <c r="I14" s="26" t="s">
        <v>145</v>
      </c>
    </row>
    <row r="15" spans="1:9" ht="30" customHeight="1" x14ac:dyDescent="0.25">
      <c r="A15" s="1" t="s">
        <v>27</v>
      </c>
      <c r="B15" s="2" t="s">
        <v>28</v>
      </c>
      <c r="C15" s="1" t="s">
        <v>8</v>
      </c>
      <c r="D15" s="4">
        <v>9000</v>
      </c>
      <c r="E15" s="4">
        <v>0</v>
      </c>
      <c r="F15" s="4">
        <v>0</v>
      </c>
      <c r="G15" s="4">
        <f t="shared" si="0"/>
        <v>9000</v>
      </c>
      <c r="H15" s="1" t="s">
        <v>189</v>
      </c>
      <c r="I15" s="26" t="s">
        <v>145</v>
      </c>
    </row>
    <row r="16" spans="1:9" ht="30" customHeight="1" x14ac:dyDescent="0.25">
      <c r="A16" s="1" t="s">
        <v>29</v>
      </c>
      <c r="B16" s="2" t="s">
        <v>30</v>
      </c>
      <c r="C16" s="1" t="s">
        <v>8</v>
      </c>
      <c r="D16" s="4">
        <v>7500</v>
      </c>
      <c r="E16" s="4">
        <v>0</v>
      </c>
      <c r="F16" s="4">
        <v>0</v>
      </c>
      <c r="G16" s="4">
        <f t="shared" si="0"/>
        <v>7500</v>
      </c>
      <c r="H16" s="1" t="s">
        <v>189</v>
      </c>
      <c r="I16" s="26" t="s">
        <v>145</v>
      </c>
    </row>
    <row r="17" spans="1:11" ht="40.9" customHeight="1" x14ac:dyDescent="0.25">
      <c r="A17" s="1" t="s">
        <v>31</v>
      </c>
      <c r="B17" s="2" t="s">
        <v>32</v>
      </c>
      <c r="C17" s="1" t="s">
        <v>8</v>
      </c>
      <c r="D17" s="4">
        <v>136400</v>
      </c>
      <c r="E17" s="4">
        <v>0</v>
      </c>
      <c r="F17" s="4">
        <v>0</v>
      </c>
      <c r="G17" s="4">
        <f t="shared" si="0"/>
        <v>136400</v>
      </c>
      <c r="H17" s="1" t="s">
        <v>9</v>
      </c>
      <c r="I17" s="26" t="s">
        <v>145</v>
      </c>
    </row>
    <row r="18" spans="1:11" ht="30" customHeight="1" x14ac:dyDescent="0.25">
      <c r="A18" s="1" t="s">
        <v>33</v>
      </c>
      <c r="B18" s="2" t="s">
        <v>34</v>
      </c>
      <c r="C18" s="1" t="s">
        <v>8</v>
      </c>
      <c r="D18" s="4">
        <v>9000</v>
      </c>
      <c r="E18" s="4">
        <v>0</v>
      </c>
      <c r="F18" s="4">
        <v>0</v>
      </c>
      <c r="G18" s="4">
        <f t="shared" si="0"/>
        <v>9000</v>
      </c>
      <c r="H18" s="1" t="s">
        <v>189</v>
      </c>
      <c r="I18" s="26" t="s">
        <v>145</v>
      </c>
    </row>
    <row r="19" spans="1:11" ht="30" customHeight="1" x14ac:dyDescent="0.25">
      <c r="A19" s="6" t="s">
        <v>35</v>
      </c>
      <c r="B19" s="19" t="s">
        <v>36</v>
      </c>
      <c r="C19" s="6" t="s">
        <v>8</v>
      </c>
      <c r="D19" s="7">
        <v>2275066.8899999997</v>
      </c>
      <c r="E19" s="7">
        <v>-333072.74</v>
      </c>
      <c r="F19" s="7">
        <v>0</v>
      </c>
      <c r="G19" s="7">
        <f t="shared" si="0"/>
        <v>1941994.1499999997</v>
      </c>
      <c r="H19" s="6" t="s">
        <v>5</v>
      </c>
      <c r="I19" s="19" t="s">
        <v>145</v>
      </c>
    </row>
    <row r="20" spans="1:11" ht="30" customHeight="1" x14ac:dyDescent="0.25">
      <c r="A20" s="6" t="s">
        <v>35</v>
      </c>
      <c r="B20" s="19" t="s">
        <v>36</v>
      </c>
      <c r="C20" s="6" t="s">
        <v>8</v>
      </c>
      <c r="D20" s="7">
        <v>400000</v>
      </c>
      <c r="E20" s="7">
        <v>0</v>
      </c>
      <c r="F20" s="7">
        <v>0</v>
      </c>
      <c r="G20" s="7">
        <f t="shared" si="0"/>
        <v>400000</v>
      </c>
      <c r="H20" s="6" t="s">
        <v>5</v>
      </c>
      <c r="I20" s="19" t="s">
        <v>153</v>
      </c>
      <c r="K20" s="4"/>
    </row>
    <row r="21" spans="1:11" ht="30" customHeight="1" x14ac:dyDescent="0.25">
      <c r="A21" s="8" t="s">
        <v>184</v>
      </c>
      <c r="B21" s="2" t="s">
        <v>183</v>
      </c>
      <c r="C21" s="1" t="s">
        <v>8</v>
      </c>
      <c r="D21" s="4">
        <v>250000</v>
      </c>
      <c r="E21" s="4">
        <v>0</v>
      </c>
      <c r="F21" s="4">
        <v>0</v>
      </c>
      <c r="G21" s="4">
        <f t="shared" si="0"/>
        <v>250000</v>
      </c>
      <c r="H21" s="1" t="s">
        <v>5</v>
      </c>
      <c r="I21" s="26" t="s">
        <v>145</v>
      </c>
    </row>
    <row r="22" spans="1:11" ht="30" customHeight="1" x14ac:dyDescent="0.25">
      <c r="A22" s="1" t="s">
        <v>38</v>
      </c>
      <c r="B22" s="2" t="s">
        <v>39</v>
      </c>
      <c r="C22" s="1" t="s">
        <v>8</v>
      </c>
      <c r="D22" s="4">
        <v>6720</v>
      </c>
      <c r="E22" s="4">
        <v>0</v>
      </c>
      <c r="F22" s="4">
        <v>0</v>
      </c>
      <c r="G22" s="4">
        <f t="shared" si="0"/>
        <v>6720</v>
      </c>
      <c r="H22" s="1" t="s">
        <v>189</v>
      </c>
      <c r="I22" s="26" t="s">
        <v>145</v>
      </c>
    </row>
    <row r="23" spans="1:11" ht="30" customHeight="1" x14ac:dyDescent="0.25">
      <c r="A23" s="1" t="s">
        <v>167</v>
      </c>
      <c r="B23" s="2" t="s">
        <v>40</v>
      </c>
      <c r="C23" s="1" t="s">
        <v>41</v>
      </c>
      <c r="D23" s="4">
        <v>20000</v>
      </c>
      <c r="E23" s="4">
        <v>0</v>
      </c>
      <c r="F23" s="4">
        <v>0</v>
      </c>
      <c r="G23" s="4">
        <f t="shared" si="0"/>
        <v>20000</v>
      </c>
      <c r="H23" s="1" t="s">
        <v>12</v>
      </c>
      <c r="I23" s="26" t="s">
        <v>145</v>
      </c>
    </row>
    <row r="24" spans="1:11" ht="30" customHeight="1" x14ac:dyDescent="0.25">
      <c r="A24" s="1" t="s">
        <v>42</v>
      </c>
      <c r="B24" s="2" t="s">
        <v>43</v>
      </c>
      <c r="C24" s="1" t="s">
        <v>8</v>
      </c>
      <c r="D24" s="4">
        <v>7000</v>
      </c>
      <c r="E24" s="4">
        <v>0</v>
      </c>
      <c r="F24" s="4">
        <v>0</v>
      </c>
      <c r="G24" s="4">
        <f t="shared" si="0"/>
        <v>7000</v>
      </c>
      <c r="H24" s="1" t="s">
        <v>12</v>
      </c>
      <c r="I24" s="26" t="s">
        <v>145</v>
      </c>
    </row>
    <row r="25" spans="1:11" ht="30" customHeight="1" x14ac:dyDescent="0.25">
      <c r="A25" s="1" t="s">
        <v>44</v>
      </c>
      <c r="B25" s="2" t="s">
        <v>45</v>
      </c>
      <c r="C25" s="1" t="s">
        <v>8</v>
      </c>
      <c r="D25" s="4">
        <v>12000</v>
      </c>
      <c r="E25" s="4">
        <v>0</v>
      </c>
      <c r="F25" s="4">
        <v>0</v>
      </c>
      <c r="G25" s="4">
        <f t="shared" si="0"/>
        <v>12000</v>
      </c>
      <c r="H25" s="1" t="s">
        <v>9</v>
      </c>
      <c r="I25" s="26" t="s">
        <v>145</v>
      </c>
    </row>
    <row r="26" spans="1:11" ht="30" customHeight="1" x14ac:dyDescent="0.25">
      <c r="A26" s="1" t="s">
        <v>46</v>
      </c>
      <c r="B26" s="2" t="s">
        <v>47</v>
      </c>
      <c r="C26" s="1" t="s">
        <v>8</v>
      </c>
      <c r="D26" s="4">
        <v>9000</v>
      </c>
      <c r="E26" s="4">
        <v>0</v>
      </c>
      <c r="F26" s="4">
        <v>0</v>
      </c>
      <c r="G26" s="4">
        <f t="shared" si="0"/>
        <v>9000</v>
      </c>
      <c r="H26" s="1" t="s">
        <v>9</v>
      </c>
      <c r="I26" s="26" t="s">
        <v>145</v>
      </c>
    </row>
    <row r="27" spans="1:11" ht="30" customHeight="1" x14ac:dyDescent="0.25">
      <c r="A27" s="2" t="s">
        <v>217</v>
      </c>
      <c r="B27" s="10" t="s">
        <v>190</v>
      </c>
      <c r="C27" s="11" t="s">
        <v>41</v>
      </c>
      <c r="D27" s="12">
        <v>10000</v>
      </c>
      <c r="E27" s="12">
        <v>-1686.4</v>
      </c>
      <c r="F27" s="12">
        <v>0</v>
      </c>
      <c r="G27" s="12">
        <f t="shared" si="0"/>
        <v>8313.6</v>
      </c>
      <c r="H27" s="1" t="s">
        <v>16</v>
      </c>
      <c r="I27" s="26" t="s">
        <v>145</v>
      </c>
    </row>
    <row r="28" spans="1:11" ht="30" customHeight="1" x14ac:dyDescent="0.25">
      <c r="A28" s="2" t="s">
        <v>218</v>
      </c>
      <c r="B28" s="10" t="s">
        <v>348</v>
      </c>
      <c r="C28" s="11" t="s">
        <v>41</v>
      </c>
      <c r="D28" s="12">
        <v>34200</v>
      </c>
      <c r="E28" s="12">
        <v>-9153.56</v>
      </c>
      <c r="F28" s="12">
        <v>0</v>
      </c>
      <c r="G28" s="12">
        <f t="shared" si="0"/>
        <v>25046.440000000002</v>
      </c>
      <c r="H28" s="1" t="s">
        <v>16</v>
      </c>
      <c r="I28" s="26" t="s">
        <v>145</v>
      </c>
    </row>
    <row r="29" spans="1:11" ht="30" customHeight="1" x14ac:dyDescent="0.25">
      <c r="A29" s="1" t="s">
        <v>219</v>
      </c>
      <c r="B29" s="11" t="s">
        <v>191</v>
      </c>
      <c r="C29" s="11" t="s">
        <v>41</v>
      </c>
      <c r="D29" s="12">
        <v>4960</v>
      </c>
      <c r="E29" s="12">
        <v>0</v>
      </c>
      <c r="F29" s="12">
        <v>0</v>
      </c>
      <c r="G29" s="12">
        <f t="shared" si="0"/>
        <v>4960</v>
      </c>
      <c r="H29" s="1" t="s">
        <v>16</v>
      </c>
      <c r="I29" s="26" t="s">
        <v>145</v>
      </c>
    </row>
    <row r="30" spans="1:11" ht="30" customHeight="1" x14ac:dyDescent="0.25">
      <c r="A30" s="1" t="s">
        <v>220</v>
      </c>
      <c r="B30" s="11" t="s">
        <v>192</v>
      </c>
      <c r="C30" s="11" t="s">
        <v>41</v>
      </c>
      <c r="D30" s="12">
        <v>14880</v>
      </c>
      <c r="E30" s="12">
        <v>0</v>
      </c>
      <c r="F30" s="12">
        <v>0</v>
      </c>
      <c r="G30" s="12">
        <f t="shared" si="0"/>
        <v>14880</v>
      </c>
      <c r="H30" s="1" t="s">
        <v>16</v>
      </c>
      <c r="I30" s="26" t="s">
        <v>145</v>
      </c>
    </row>
    <row r="31" spans="1:11" ht="30" customHeight="1" x14ac:dyDescent="0.25">
      <c r="A31" s="2" t="s">
        <v>219</v>
      </c>
      <c r="B31" s="10" t="s">
        <v>191</v>
      </c>
      <c r="C31" s="11" t="s">
        <v>41</v>
      </c>
      <c r="D31" s="12">
        <v>4960</v>
      </c>
      <c r="E31" s="12">
        <v>0</v>
      </c>
      <c r="F31" s="12">
        <v>0</v>
      </c>
      <c r="G31" s="12">
        <f t="shared" si="0"/>
        <v>4960</v>
      </c>
      <c r="H31" s="1" t="s">
        <v>16</v>
      </c>
      <c r="I31" s="26" t="s">
        <v>145</v>
      </c>
    </row>
    <row r="32" spans="1:11" ht="30" customHeight="1" x14ac:dyDescent="0.25">
      <c r="A32" s="2" t="s">
        <v>220</v>
      </c>
      <c r="B32" s="10" t="s">
        <v>192</v>
      </c>
      <c r="C32" s="11" t="s">
        <v>41</v>
      </c>
      <c r="D32" s="12">
        <v>14880</v>
      </c>
      <c r="E32" s="12">
        <v>0</v>
      </c>
      <c r="F32" s="12">
        <v>0</v>
      </c>
      <c r="G32" s="12">
        <f t="shared" si="0"/>
        <v>14880</v>
      </c>
      <c r="H32" s="1" t="s">
        <v>16</v>
      </c>
      <c r="I32" s="26" t="s">
        <v>145</v>
      </c>
    </row>
    <row r="33" spans="1:9" ht="30" customHeight="1" x14ac:dyDescent="0.25">
      <c r="A33" s="2" t="s">
        <v>221</v>
      </c>
      <c r="B33" s="10" t="s">
        <v>193</v>
      </c>
      <c r="C33" s="11" t="s">
        <v>41</v>
      </c>
      <c r="D33" s="12">
        <v>37200</v>
      </c>
      <c r="E33" s="12">
        <v>-9388.0400000000009</v>
      </c>
      <c r="F33" s="12">
        <v>0</v>
      </c>
      <c r="G33" s="12">
        <f t="shared" si="0"/>
        <v>27811.96</v>
      </c>
      <c r="H33" s="1" t="s">
        <v>16</v>
      </c>
      <c r="I33" s="26" t="s">
        <v>145</v>
      </c>
    </row>
    <row r="34" spans="1:9" ht="30" customHeight="1" x14ac:dyDescent="0.25">
      <c r="A34" s="2" t="s">
        <v>222</v>
      </c>
      <c r="B34" s="10" t="s">
        <v>194</v>
      </c>
      <c r="C34" s="11" t="s">
        <v>41</v>
      </c>
      <c r="D34" s="12">
        <v>14000</v>
      </c>
      <c r="E34" s="12">
        <v>0</v>
      </c>
      <c r="F34" s="12">
        <v>0</v>
      </c>
      <c r="G34" s="12">
        <f t="shared" ref="G34:G65" si="1">D34+E34+F34</f>
        <v>14000</v>
      </c>
      <c r="H34" s="1" t="s">
        <v>16</v>
      </c>
      <c r="I34" s="26" t="s">
        <v>145</v>
      </c>
    </row>
    <row r="35" spans="1:9" ht="30" customHeight="1" x14ac:dyDescent="0.25">
      <c r="A35" s="2" t="s">
        <v>223</v>
      </c>
      <c r="B35" s="10" t="s">
        <v>195</v>
      </c>
      <c r="C35" s="11" t="s">
        <v>41</v>
      </c>
      <c r="D35" s="12">
        <v>12000</v>
      </c>
      <c r="E35" s="12">
        <v>-11959.8</v>
      </c>
      <c r="F35" s="12">
        <v>0</v>
      </c>
      <c r="G35" s="12">
        <f t="shared" si="1"/>
        <v>40.200000000000728</v>
      </c>
      <c r="H35" s="1" t="s">
        <v>16</v>
      </c>
      <c r="I35" s="26" t="s">
        <v>145</v>
      </c>
    </row>
    <row r="36" spans="1:9" ht="30" customHeight="1" x14ac:dyDescent="0.25">
      <c r="A36" s="10" t="s">
        <v>224</v>
      </c>
      <c r="B36" s="10" t="s">
        <v>196</v>
      </c>
      <c r="C36" s="11" t="s">
        <v>41</v>
      </c>
      <c r="D36" s="12">
        <v>5000</v>
      </c>
      <c r="E36" s="12">
        <v>-2951.2</v>
      </c>
      <c r="F36" s="12">
        <v>0</v>
      </c>
      <c r="G36" s="12">
        <f t="shared" si="1"/>
        <v>2048.8000000000002</v>
      </c>
      <c r="H36" s="1" t="s">
        <v>16</v>
      </c>
      <c r="I36" s="26" t="s">
        <v>145</v>
      </c>
    </row>
    <row r="37" spans="1:9" ht="30" customHeight="1" x14ac:dyDescent="0.25">
      <c r="A37" s="9" t="s">
        <v>207</v>
      </c>
      <c r="B37" s="10" t="s">
        <v>197</v>
      </c>
      <c r="C37" s="11" t="s">
        <v>41</v>
      </c>
      <c r="D37" s="12">
        <v>7078.33</v>
      </c>
      <c r="E37" s="12">
        <v>0</v>
      </c>
      <c r="F37" s="12">
        <v>0</v>
      </c>
      <c r="G37" s="12">
        <f t="shared" si="1"/>
        <v>7078.33</v>
      </c>
      <c r="H37" s="1" t="s">
        <v>12</v>
      </c>
      <c r="I37" s="26" t="s">
        <v>145</v>
      </c>
    </row>
    <row r="38" spans="1:9" ht="30" customHeight="1" x14ac:dyDescent="0.25">
      <c r="A38" s="10" t="s">
        <v>225</v>
      </c>
      <c r="B38" s="10" t="s">
        <v>198</v>
      </c>
      <c r="C38" s="11" t="s">
        <v>41</v>
      </c>
      <c r="D38" s="12">
        <v>7000</v>
      </c>
      <c r="E38" s="12">
        <v>0</v>
      </c>
      <c r="F38" s="12">
        <v>0</v>
      </c>
      <c r="G38" s="12">
        <f t="shared" si="1"/>
        <v>7000</v>
      </c>
      <c r="H38" s="1" t="s">
        <v>16</v>
      </c>
      <c r="I38" s="26" t="s">
        <v>145</v>
      </c>
    </row>
    <row r="39" spans="1:9" ht="30" customHeight="1" x14ac:dyDescent="0.25">
      <c r="A39" s="10" t="s">
        <v>208</v>
      </c>
      <c r="B39" s="10" t="s">
        <v>199</v>
      </c>
      <c r="C39" s="11" t="s">
        <v>41</v>
      </c>
      <c r="D39" s="12">
        <v>5000</v>
      </c>
      <c r="E39" s="12">
        <v>0</v>
      </c>
      <c r="F39" s="12">
        <v>0</v>
      </c>
      <c r="G39" s="12">
        <f t="shared" si="1"/>
        <v>5000</v>
      </c>
      <c r="H39" s="1" t="s">
        <v>16</v>
      </c>
      <c r="I39" s="26" t="s">
        <v>145</v>
      </c>
    </row>
    <row r="40" spans="1:9" ht="30" customHeight="1" x14ac:dyDescent="0.25">
      <c r="A40" s="10" t="s">
        <v>209</v>
      </c>
      <c r="B40" s="10" t="s">
        <v>200</v>
      </c>
      <c r="C40" s="11" t="s">
        <v>41</v>
      </c>
      <c r="D40" s="12">
        <v>5000</v>
      </c>
      <c r="E40" s="12">
        <v>0</v>
      </c>
      <c r="F40" s="12">
        <v>0</v>
      </c>
      <c r="G40" s="12">
        <f t="shared" si="1"/>
        <v>5000</v>
      </c>
      <c r="H40" s="1" t="s">
        <v>16</v>
      </c>
      <c r="I40" s="26" t="s">
        <v>145</v>
      </c>
    </row>
    <row r="41" spans="1:9" ht="30" customHeight="1" x14ac:dyDescent="0.25">
      <c r="A41" s="10" t="s">
        <v>201</v>
      </c>
      <c r="B41" s="10" t="s">
        <v>202</v>
      </c>
      <c r="C41" s="11" t="s">
        <v>41</v>
      </c>
      <c r="D41" s="12">
        <v>2000</v>
      </c>
      <c r="E41" s="12">
        <v>-1999.99</v>
      </c>
      <c r="F41" s="12">
        <v>0</v>
      </c>
      <c r="G41" s="12">
        <f t="shared" si="1"/>
        <v>9.9999999999909051E-3</v>
      </c>
      <c r="H41" s="1" t="s">
        <v>16</v>
      </c>
      <c r="I41" s="26" t="s">
        <v>145</v>
      </c>
    </row>
    <row r="42" spans="1:9" ht="30" customHeight="1" x14ac:dyDescent="0.25">
      <c r="A42" s="10" t="s">
        <v>210</v>
      </c>
      <c r="B42" s="10" t="s">
        <v>203</v>
      </c>
      <c r="C42" s="11" t="s">
        <v>41</v>
      </c>
      <c r="D42" s="12">
        <v>3000</v>
      </c>
      <c r="E42" s="12">
        <v>0</v>
      </c>
      <c r="F42" s="12">
        <v>0</v>
      </c>
      <c r="G42" s="12">
        <f t="shared" si="1"/>
        <v>3000</v>
      </c>
      <c r="H42" s="1" t="s">
        <v>16</v>
      </c>
      <c r="I42" s="26" t="s">
        <v>145</v>
      </c>
    </row>
    <row r="43" spans="1:9" ht="30" customHeight="1" x14ac:dyDescent="0.25">
      <c r="A43" s="10" t="s">
        <v>211</v>
      </c>
      <c r="B43" s="10" t="s">
        <v>204</v>
      </c>
      <c r="C43" s="11" t="s">
        <v>41</v>
      </c>
      <c r="D43" s="12">
        <v>3000</v>
      </c>
      <c r="E43" s="12">
        <v>0</v>
      </c>
      <c r="F43" s="12">
        <v>0</v>
      </c>
      <c r="G43" s="12">
        <f t="shared" si="1"/>
        <v>3000</v>
      </c>
      <c r="H43" s="1" t="s">
        <v>16</v>
      </c>
      <c r="I43" s="26" t="s">
        <v>145</v>
      </c>
    </row>
    <row r="44" spans="1:9" ht="30" customHeight="1" x14ac:dyDescent="0.25">
      <c r="A44" s="10" t="s">
        <v>212</v>
      </c>
      <c r="B44" s="10" t="s">
        <v>205</v>
      </c>
      <c r="C44" s="11" t="s">
        <v>41</v>
      </c>
      <c r="D44" s="12">
        <v>4000</v>
      </c>
      <c r="E44" s="12">
        <v>0</v>
      </c>
      <c r="F44" s="12">
        <v>0</v>
      </c>
      <c r="G44" s="12">
        <f t="shared" si="1"/>
        <v>4000</v>
      </c>
      <c r="H44" s="1" t="s">
        <v>16</v>
      </c>
      <c r="I44" s="26" t="s">
        <v>145</v>
      </c>
    </row>
    <row r="45" spans="1:9" ht="30" customHeight="1" x14ac:dyDescent="0.25">
      <c r="A45" s="20" t="s">
        <v>233</v>
      </c>
      <c r="B45" s="20" t="s">
        <v>234</v>
      </c>
      <c r="C45" s="21" t="s">
        <v>8</v>
      </c>
      <c r="D45" s="22">
        <v>103943.85</v>
      </c>
      <c r="E45" s="22">
        <v>0</v>
      </c>
      <c r="F45" s="22">
        <v>0</v>
      </c>
      <c r="G45" s="22">
        <f t="shared" si="1"/>
        <v>103943.85</v>
      </c>
      <c r="H45" s="6" t="s">
        <v>48</v>
      </c>
      <c r="I45" s="19" t="s">
        <v>250</v>
      </c>
    </row>
    <row r="46" spans="1:9" ht="30" customHeight="1" x14ac:dyDescent="0.25">
      <c r="A46" s="20" t="s">
        <v>233</v>
      </c>
      <c r="B46" s="20" t="s">
        <v>234</v>
      </c>
      <c r="C46" s="21" t="s">
        <v>8</v>
      </c>
      <c r="D46" s="22">
        <v>41056.15</v>
      </c>
      <c r="E46" s="22">
        <v>0</v>
      </c>
      <c r="F46" s="22">
        <v>0</v>
      </c>
      <c r="G46" s="22">
        <f t="shared" si="1"/>
        <v>41056.15</v>
      </c>
      <c r="H46" s="6" t="s">
        <v>48</v>
      </c>
      <c r="I46" s="19" t="s">
        <v>146</v>
      </c>
    </row>
    <row r="47" spans="1:9" ht="30" customHeight="1" x14ac:dyDescent="0.25">
      <c r="A47" s="1" t="s">
        <v>49</v>
      </c>
      <c r="B47" s="2" t="s">
        <v>50</v>
      </c>
      <c r="C47" s="1" t="s">
        <v>41</v>
      </c>
      <c r="D47" s="4">
        <v>25895.29</v>
      </c>
      <c r="E47" s="4">
        <v>0</v>
      </c>
      <c r="F47" s="4">
        <v>0</v>
      </c>
      <c r="G47" s="4">
        <f t="shared" si="1"/>
        <v>25895.29</v>
      </c>
      <c r="H47" s="1" t="s">
        <v>16</v>
      </c>
      <c r="I47" s="30" t="s">
        <v>146</v>
      </c>
    </row>
    <row r="48" spans="1:9" ht="30" customHeight="1" x14ac:dyDescent="0.25">
      <c r="A48" s="1" t="s">
        <v>51</v>
      </c>
      <c r="B48" s="2" t="s">
        <v>52</v>
      </c>
      <c r="C48" s="1" t="s">
        <v>41</v>
      </c>
      <c r="D48" s="4">
        <v>7374.2799999999988</v>
      </c>
      <c r="E48" s="4">
        <v>0</v>
      </c>
      <c r="F48" s="4">
        <v>0</v>
      </c>
      <c r="G48" s="4">
        <f t="shared" si="1"/>
        <v>7374.2799999999988</v>
      </c>
      <c r="H48" s="1" t="s">
        <v>16</v>
      </c>
      <c r="I48" s="30" t="s">
        <v>146</v>
      </c>
    </row>
    <row r="49" spans="1:9" ht="30" customHeight="1" x14ac:dyDescent="0.25">
      <c r="A49" s="1" t="s">
        <v>53</v>
      </c>
      <c r="B49" s="2" t="s">
        <v>54</v>
      </c>
      <c r="C49" s="1" t="s">
        <v>41</v>
      </c>
      <c r="D49" s="4">
        <v>29760</v>
      </c>
      <c r="E49" s="4">
        <v>-29758.21</v>
      </c>
      <c r="F49" s="4">
        <v>0</v>
      </c>
      <c r="G49" s="4">
        <f t="shared" si="1"/>
        <v>1.7900000000008731</v>
      </c>
      <c r="H49" s="1" t="s">
        <v>16</v>
      </c>
      <c r="I49" s="30" t="s">
        <v>146</v>
      </c>
    </row>
    <row r="50" spans="1:9" ht="30" customHeight="1" x14ac:dyDescent="0.25">
      <c r="A50" s="1" t="s">
        <v>55</v>
      </c>
      <c r="B50" s="2" t="s">
        <v>56</v>
      </c>
      <c r="C50" s="1" t="s">
        <v>41</v>
      </c>
      <c r="D50" s="4">
        <v>37200</v>
      </c>
      <c r="E50" s="4">
        <v>0</v>
      </c>
      <c r="F50" s="4">
        <v>0</v>
      </c>
      <c r="G50" s="4">
        <f t="shared" si="1"/>
        <v>37200</v>
      </c>
      <c r="H50" s="1" t="s">
        <v>16</v>
      </c>
      <c r="I50" s="30" t="s">
        <v>146</v>
      </c>
    </row>
    <row r="51" spans="1:9" ht="30" customHeight="1" x14ac:dyDescent="0.25">
      <c r="A51" s="1" t="s">
        <v>57</v>
      </c>
      <c r="B51" s="2" t="s">
        <v>58</v>
      </c>
      <c r="C51" s="1" t="s">
        <v>41</v>
      </c>
      <c r="D51" s="4">
        <v>37200</v>
      </c>
      <c r="E51" s="4">
        <v>-5731.9</v>
      </c>
      <c r="F51" s="4">
        <v>0</v>
      </c>
      <c r="G51" s="4">
        <f t="shared" si="1"/>
        <v>31468.1</v>
      </c>
      <c r="H51" s="1" t="s">
        <v>16</v>
      </c>
      <c r="I51" s="30" t="s">
        <v>146</v>
      </c>
    </row>
    <row r="52" spans="1:9" ht="30" customHeight="1" x14ac:dyDescent="0.25">
      <c r="A52" s="1" t="s">
        <v>59</v>
      </c>
      <c r="B52" s="2" t="s">
        <v>60</v>
      </c>
      <c r="C52" s="1" t="s">
        <v>41</v>
      </c>
      <c r="D52" s="4">
        <v>24800</v>
      </c>
      <c r="E52" s="4">
        <v>0</v>
      </c>
      <c r="F52" s="4">
        <v>0</v>
      </c>
      <c r="G52" s="4">
        <f t="shared" si="1"/>
        <v>24800</v>
      </c>
      <c r="H52" s="1" t="s">
        <v>16</v>
      </c>
      <c r="I52" s="30" t="s">
        <v>146</v>
      </c>
    </row>
    <row r="53" spans="1:9" ht="30" customHeight="1" x14ac:dyDescent="0.25">
      <c r="A53" s="6" t="s">
        <v>188</v>
      </c>
      <c r="B53" s="19" t="s">
        <v>187</v>
      </c>
      <c r="C53" s="6" t="s">
        <v>8</v>
      </c>
      <c r="D53" s="7">
        <v>546773.57999999996</v>
      </c>
      <c r="E53" s="7">
        <v>-152856.16</v>
      </c>
      <c r="F53" s="7">
        <v>0</v>
      </c>
      <c r="G53" s="7">
        <f t="shared" si="1"/>
        <v>393917.41999999993</v>
      </c>
      <c r="H53" s="6" t="s">
        <v>48</v>
      </c>
      <c r="I53" s="19" t="s">
        <v>145</v>
      </c>
    </row>
    <row r="54" spans="1:9" ht="30" customHeight="1" x14ac:dyDescent="0.25">
      <c r="A54" s="6" t="s">
        <v>188</v>
      </c>
      <c r="B54" s="19" t="s">
        <v>187</v>
      </c>
      <c r="C54" s="6" t="s">
        <v>8</v>
      </c>
      <c r="D54" s="7">
        <v>320000</v>
      </c>
      <c r="E54" s="7">
        <v>0</v>
      </c>
      <c r="F54" s="7">
        <v>0</v>
      </c>
      <c r="G54" s="7">
        <f t="shared" si="1"/>
        <v>320000</v>
      </c>
      <c r="H54" s="6" t="s">
        <v>48</v>
      </c>
      <c r="I54" s="19" t="s">
        <v>252</v>
      </c>
    </row>
    <row r="55" spans="1:9" ht="30" customHeight="1" x14ac:dyDescent="0.25">
      <c r="A55" s="6" t="s">
        <v>188</v>
      </c>
      <c r="B55" s="19" t="s">
        <v>187</v>
      </c>
      <c r="C55" s="6" t="s">
        <v>8</v>
      </c>
      <c r="D55" s="7">
        <v>400000</v>
      </c>
      <c r="E55" s="7">
        <v>0</v>
      </c>
      <c r="F55" s="7">
        <v>0</v>
      </c>
      <c r="G55" s="7">
        <f t="shared" si="1"/>
        <v>400000</v>
      </c>
      <c r="H55" s="6" t="s">
        <v>48</v>
      </c>
      <c r="I55" s="19" t="s">
        <v>365</v>
      </c>
    </row>
    <row r="56" spans="1:9" ht="30" customHeight="1" x14ac:dyDescent="0.25">
      <c r="A56" s="6" t="s">
        <v>188</v>
      </c>
      <c r="B56" s="19" t="s">
        <v>187</v>
      </c>
      <c r="C56" s="6" t="s">
        <v>8</v>
      </c>
      <c r="D56" s="7">
        <v>187240</v>
      </c>
      <c r="E56" s="7">
        <v>0</v>
      </c>
      <c r="F56" s="7">
        <v>0</v>
      </c>
      <c r="G56" s="7">
        <f t="shared" si="1"/>
        <v>187240</v>
      </c>
      <c r="H56" s="6" t="s">
        <v>48</v>
      </c>
      <c r="I56" s="19" t="s">
        <v>365</v>
      </c>
    </row>
    <row r="57" spans="1:9" ht="30" customHeight="1" x14ac:dyDescent="0.25">
      <c r="A57" s="1" t="s">
        <v>61</v>
      </c>
      <c r="B57" s="2" t="s">
        <v>62</v>
      </c>
      <c r="C57" s="1" t="s">
        <v>8</v>
      </c>
      <c r="D57" s="4">
        <v>395000</v>
      </c>
      <c r="E57" s="4">
        <v>0</v>
      </c>
      <c r="F57" s="4">
        <v>0</v>
      </c>
      <c r="G57" s="4">
        <f t="shared" si="1"/>
        <v>395000</v>
      </c>
      <c r="H57" s="1" t="s">
        <v>48</v>
      </c>
      <c r="I57" s="27" t="s">
        <v>147</v>
      </c>
    </row>
    <row r="58" spans="1:9" ht="30" customHeight="1" x14ac:dyDescent="0.25">
      <c r="A58" s="1" t="s">
        <v>63</v>
      </c>
      <c r="B58" s="2" t="s">
        <v>64</v>
      </c>
      <c r="C58" s="1" t="s">
        <v>8</v>
      </c>
      <c r="D58" s="4">
        <v>180000</v>
      </c>
      <c r="E58" s="4">
        <v>0</v>
      </c>
      <c r="F58" s="4">
        <v>0</v>
      </c>
      <c r="G58" s="4">
        <f t="shared" si="1"/>
        <v>180000</v>
      </c>
      <c r="H58" s="1" t="s">
        <v>48</v>
      </c>
      <c r="I58" s="27" t="s">
        <v>147</v>
      </c>
    </row>
    <row r="59" spans="1:9" ht="30" customHeight="1" x14ac:dyDescent="0.25">
      <c r="A59" s="1" t="s">
        <v>65</v>
      </c>
      <c r="B59" s="2" t="s">
        <v>66</v>
      </c>
      <c r="C59" s="1" t="s">
        <v>8</v>
      </c>
      <c r="D59" s="4">
        <v>259000</v>
      </c>
      <c r="E59" s="4">
        <v>0</v>
      </c>
      <c r="F59" s="4">
        <v>0</v>
      </c>
      <c r="G59" s="4">
        <f t="shared" si="1"/>
        <v>259000</v>
      </c>
      <c r="H59" s="1" t="s">
        <v>48</v>
      </c>
      <c r="I59" s="27" t="s">
        <v>147</v>
      </c>
    </row>
    <row r="60" spans="1:9" ht="30" customHeight="1" x14ac:dyDescent="0.25">
      <c r="A60" s="1" t="s">
        <v>67</v>
      </c>
      <c r="B60" s="2" t="s">
        <v>68</v>
      </c>
      <c r="C60" s="1" t="s">
        <v>8</v>
      </c>
      <c r="D60" s="4">
        <v>263000</v>
      </c>
      <c r="E60" s="4">
        <v>0</v>
      </c>
      <c r="F60" s="4">
        <v>0</v>
      </c>
      <c r="G60" s="4">
        <f t="shared" si="1"/>
        <v>263000</v>
      </c>
      <c r="H60" s="1" t="s">
        <v>48</v>
      </c>
      <c r="I60" s="27" t="s">
        <v>147</v>
      </c>
    </row>
    <row r="61" spans="1:9" ht="30" customHeight="1" x14ac:dyDescent="0.25">
      <c r="A61" s="1" t="s">
        <v>69</v>
      </c>
      <c r="B61" s="2" t="s">
        <v>70</v>
      </c>
      <c r="C61" s="1" t="s">
        <v>8</v>
      </c>
      <c r="D61" s="4">
        <v>344970.16000000003</v>
      </c>
      <c r="E61" s="4">
        <v>0</v>
      </c>
      <c r="F61" s="4">
        <v>0</v>
      </c>
      <c r="G61" s="4">
        <f t="shared" si="1"/>
        <v>344970.16000000003</v>
      </c>
      <c r="H61" s="1" t="s">
        <v>48</v>
      </c>
      <c r="I61" s="27" t="s">
        <v>147</v>
      </c>
    </row>
    <row r="62" spans="1:9" ht="30" customHeight="1" x14ac:dyDescent="0.25">
      <c r="A62" s="1" t="s">
        <v>71</v>
      </c>
      <c r="B62" s="2" t="s">
        <v>72</v>
      </c>
      <c r="C62" s="1" t="s">
        <v>8</v>
      </c>
      <c r="D62" s="4">
        <v>478600</v>
      </c>
      <c r="E62" s="4">
        <v>0</v>
      </c>
      <c r="F62" s="4">
        <v>0</v>
      </c>
      <c r="G62" s="4">
        <f t="shared" si="1"/>
        <v>478600</v>
      </c>
      <c r="H62" s="1" t="s">
        <v>48</v>
      </c>
      <c r="I62" s="27" t="s">
        <v>147</v>
      </c>
    </row>
    <row r="63" spans="1:9" ht="30" customHeight="1" x14ac:dyDescent="0.25">
      <c r="A63" s="1" t="s">
        <v>73</v>
      </c>
      <c r="B63" s="2" t="s">
        <v>74</v>
      </c>
      <c r="C63" s="1" t="s">
        <v>8</v>
      </c>
      <c r="D63" s="4">
        <v>365988.78</v>
      </c>
      <c r="E63" s="4">
        <v>-175823.83</v>
      </c>
      <c r="F63" s="4">
        <v>0</v>
      </c>
      <c r="G63" s="4">
        <f t="shared" si="1"/>
        <v>190164.95000000004</v>
      </c>
      <c r="H63" s="1" t="s">
        <v>48</v>
      </c>
      <c r="I63" s="27" t="s">
        <v>147</v>
      </c>
    </row>
    <row r="64" spans="1:9" ht="30" customHeight="1" x14ac:dyDescent="0.25">
      <c r="A64" s="1" t="s">
        <v>75</v>
      </c>
      <c r="B64" s="2" t="s">
        <v>76</v>
      </c>
      <c r="C64" s="1" t="s">
        <v>8</v>
      </c>
      <c r="D64" s="4">
        <v>610200</v>
      </c>
      <c r="E64" s="4">
        <v>0</v>
      </c>
      <c r="F64" s="4">
        <v>0</v>
      </c>
      <c r="G64" s="4">
        <f t="shared" si="1"/>
        <v>610200</v>
      </c>
      <c r="H64" s="1" t="s">
        <v>48</v>
      </c>
      <c r="I64" s="27" t="s">
        <v>147</v>
      </c>
    </row>
    <row r="65" spans="1:9" ht="30" customHeight="1" x14ac:dyDescent="0.25">
      <c r="A65" s="1" t="s">
        <v>77</v>
      </c>
      <c r="B65" s="2" t="s">
        <v>78</v>
      </c>
      <c r="C65" s="1" t="s">
        <v>8</v>
      </c>
      <c r="D65" s="4">
        <v>110700</v>
      </c>
      <c r="E65" s="4">
        <v>0</v>
      </c>
      <c r="F65" s="4">
        <v>0</v>
      </c>
      <c r="G65" s="4">
        <f t="shared" si="1"/>
        <v>110700</v>
      </c>
      <c r="H65" s="1" t="s">
        <v>48</v>
      </c>
      <c r="I65" s="27" t="s">
        <v>147</v>
      </c>
    </row>
    <row r="66" spans="1:9" ht="30" customHeight="1" x14ac:dyDescent="0.25">
      <c r="A66" s="1" t="s">
        <v>79</v>
      </c>
      <c r="B66" s="2" t="s">
        <v>80</v>
      </c>
      <c r="C66" s="1" t="s">
        <v>8</v>
      </c>
      <c r="D66" s="4">
        <v>113300</v>
      </c>
      <c r="E66" s="4">
        <v>0</v>
      </c>
      <c r="F66" s="4">
        <v>0</v>
      </c>
      <c r="G66" s="4">
        <f t="shared" ref="G66:G97" si="2">D66+E66+F66</f>
        <v>113300</v>
      </c>
      <c r="H66" s="1" t="s">
        <v>48</v>
      </c>
      <c r="I66" s="27" t="s">
        <v>147</v>
      </c>
    </row>
    <row r="67" spans="1:9" ht="30" customHeight="1" x14ac:dyDescent="0.25">
      <c r="A67" s="1" t="s">
        <v>81</v>
      </c>
      <c r="B67" s="2" t="s">
        <v>82</v>
      </c>
      <c r="C67" s="1" t="s">
        <v>8</v>
      </c>
      <c r="D67" s="4">
        <v>253700</v>
      </c>
      <c r="E67" s="4">
        <v>0</v>
      </c>
      <c r="F67" s="4">
        <v>0</v>
      </c>
      <c r="G67" s="4">
        <f t="shared" si="2"/>
        <v>253700</v>
      </c>
      <c r="H67" s="1" t="s">
        <v>48</v>
      </c>
      <c r="I67" s="27" t="s">
        <v>147</v>
      </c>
    </row>
    <row r="68" spans="1:9" ht="30" customHeight="1" x14ac:dyDescent="0.25">
      <c r="A68" s="1" t="s">
        <v>83</v>
      </c>
      <c r="B68" s="2" t="s">
        <v>84</v>
      </c>
      <c r="C68" s="1" t="s">
        <v>8</v>
      </c>
      <c r="D68" s="4">
        <v>308100</v>
      </c>
      <c r="E68" s="4">
        <v>0</v>
      </c>
      <c r="F68" s="4">
        <v>0</v>
      </c>
      <c r="G68" s="4">
        <f t="shared" si="2"/>
        <v>308100</v>
      </c>
      <c r="H68" s="1" t="s">
        <v>48</v>
      </c>
      <c r="I68" s="27" t="s">
        <v>147</v>
      </c>
    </row>
    <row r="69" spans="1:9" ht="30" customHeight="1" x14ac:dyDescent="0.25">
      <c r="A69" s="1" t="s">
        <v>85</v>
      </c>
      <c r="B69" s="2" t="s">
        <v>86</v>
      </c>
      <c r="C69" s="1" t="s">
        <v>8</v>
      </c>
      <c r="D69" s="4">
        <v>193600</v>
      </c>
      <c r="E69" s="4">
        <v>0</v>
      </c>
      <c r="F69" s="4">
        <v>0</v>
      </c>
      <c r="G69" s="4">
        <f t="shared" si="2"/>
        <v>193600</v>
      </c>
      <c r="H69" s="1" t="s">
        <v>48</v>
      </c>
      <c r="I69" s="27" t="s">
        <v>147</v>
      </c>
    </row>
    <row r="70" spans="1:9" ht="30" customHeight="1" x14ac:dyDescent="0.25">
      <c r="A70" s="1" t="s">
        <v>87</v>
      </c>
      <c r="B70" s="2" t="s">
        <v>88</v>
      </c>
      <c r="C70" s="1" t="s">
        <v>8</v>
      </c>
      <c r="D70" s="4">
        <v>57000</v>
      </c>
      <c r="E70" s="4">
        <v>0</v>
      </c>
      <c r="F70" s="4">
        <v>0</v>
      </c>
      <c r="G70" s="4">
        <f t="shared" si="2"/>
        <v>57000</v>
      </c>
      <c r="H70" s="1" t="s">
        <v>48</v>
      </c>
      <c r="I70" s="27" t="s">
        <v>147</v>
      </c>
    </row>
    <row r="71" spans="1:9" ht="30" customHeight="1" x14ac:dyDescent="0.25">
      <c r="A71" s="1" t="s">
        <v>89</v>
      </c>
      <c r="B71" s="2" t="s">
        <v>90</v>
      </c>
      <c r="C71" s="1" t="s">
        <v>8</v>
      </c>
      <c r="D71" s="4">
        <v>317238.8</v>
      </c>
      <c r="E71" s="4">
        <v>0</v>
      </c>
      <c r="F71" s="4">
        <v>0</v>
      </c>
      <c r="G71" s="4">
        <f t="shared" si="2"/>
        <v>317238.8</v>
      </c>
      <c r="H71" s="1" t="s">
        <v>37</v>
      </c>
      <c r="I71" s="27" t="s">
        <v>147</v>
      </c>
    </row>
    <row r="72" spans="1:9" ht="30" customHeight="1" x14ac:dyDescent="0.25">
      <c r="A72" s="1" t="s">
        <v>91</v>
      </c>
      <c r="B72" s="2" t="s">
        <v>92</v>
      </c>
      <c r="C72" s="1" t="s">
        <v>8</v>
      </c>
      <c r="D72" s="4">
        <v>6761.2</v>
      </c>
      <c r="E72" s="4">
        <v>0</v>
      </c>
      <c r="F72" s="4">
        <v>0</v>
      </c>
      <c r="G72" s="4">
        <f t="shared" si="2"/>
        <v>6761.2</v>
      </c>
      <c r="H72" s="1" t="s">
        <v>93</v>
      </c>
      <c r="I72" s="27" t="s">
        <v>147</v>
      </c>
    </row>
    <row r="73" spans="1:9" ht="30" customHeight="1" x14ac:dyDescent="0.25">
      <c r="A73" s="1" t="s">
        <v>94</v>
      </c>
      <c r="B73" s="2" t="s">
        <v>95</v>
      </c>
      <c r="C73" s="1" t="s">
        <v>8</v>
      </c>
      <c r="D73" s="4">
        <v>10870.95</v>
      </c>
      <c r="E73" s="4">
        <v>0</v>
      </c>
      <c r="F73" s="4">
        <v>0</v>
      </c>
      <c r="G73" s="4">
        <f t="shared" si="2"/>
        <v>10870.95</v>
      </c>
      <c r="H73" s="1" t="s">
        <v>93</v>
      </c>
      <c r="I73" s="29" t="s">
        <v>155</v>
      </c>
    </row>
    <row r="74" spans="1:9" ht="30" customHeight="1" x14ac:dyDescent="0.25">
      <c r="A74" s="6" t="s">
        <v>185</v>
      </c>
      <c r="B74" s="19" t="s">
        <v>186</v>
      </c>
      <c r="C74" s="6" t="s">
        <v>8</v>
      </c>
      <c r="D74" s="7">
        <v>779121.17</v>
      </c>
      <c r="E74" s="7">
        <v>0</v>
      </c>
      <c r="F74" s="7">
        <v>0</v>
      </c>
      <c r="G74" s="7">
        <f t="shared" si="2"/>
        <v>779121.17</v>
      </c>
      <c r="H74" s="6" t="s">
        <v>37</v>
      </c>
      <c r="I74" s="19" t="s">
        <v>155</v>
      </c>
    </row>
    <row r="75" spans="1:9" ht="30" customHeight="1" x14ac:dyDescent="0.25">
      <c r="A75" s="6" t="s">
        <v>185</v>
      </c>
      <c r="B75" s="19" t="s">
        <v>186</v>
      </c>
      <c r="C75" s="6" t="s">
        <v>8</v>
      </c>
      <c r="D75" s="7">
        <v>393374.35</v>
      </c>
      <c r="E75" s="7">
        <v>0</v>
      </c>
      <c r="F75" s="7">
        <v>0</v>
      </c>
      <c r="G75" s="7">
        <f t="shared" si="2"/>
        <v>393374.35</v>
      </c>
      <c r="H75" s="6" t="s">
        <v>37</v>
      </c>
      <c r="I75" s="19" t="s">
        <v>145</v>
      </c>
    </row>
    <row r="76" spans="1:9" ht="30" customHeight="1" x14ac:dyDescent="0.25">
      <c r="A76" s="1" t="s">
        <v>96</v>
      </c>
      <c r="B76" s="2" t="s">
        <v>97</v>
      </c>
      <c r="C76" s="1" t="s">
        <v>8</v>
      </c>
      <c r="D76" s="4">
        <v>424599.99</v>
      </c>
      <c r="E76" s="4">
        <v>0</v>
      </c>
      <c r="F76" s="4">
        <v>0</v>
      </c>
      <c r="G76" s="4">
        <f t="shared" si="2"/>
        <v>424599.99</v>
      </c>
      <c r="H76" s="1" t="s">
        <v>16</v>
      </c>
      <c r="I76" s="29" t="s">
        <v>155</v>
      </c>
    </row>
    <row r="77" spans="1:9" ht="30" customHeight="1" x14ac:dyDescent="0.25">
      <c r="A77" s="1" t="s">
        <v>98</v>
      </c>
      <c r="B77" s="2" t="s">
        <v>99</v>
      </c>
      <c r="C77" s="1" t="s">
        <v>8</v>
      </c>
      <c r="D77" s="4">
        <v>204600</v>
      </c>
      <c r="E77" s="4">
        <v>0</v>
      </c>
      <c r="F77" s="4">
        <v>0</v>
      </c>
      <c r="G77" s="4">
        <f t="shared" si="2"/>
        <v>204600</v>
      </c>
      <c r="H77" s="1" t="s">
        <v>9</v>
      </c>
      <c r="I77" s="2" t="s">
        <v>155</v>
      </c>
    </row>
    <row r="78" spans="1:9" ht="30" customHeight="1" x14ac:dyDescent="0.25">
      <c r="A78" s="1" t="s">
        <v>100</v>
      </c>
      <c r="B78" s="2" t="s">
        <v>101</v>
      </c>
      <c r="C78" s="1" t="s">
        <v>8</v>
      </c>
      <c r="D78" s="4">
        <v>1751871.1099999999</v>
      </c>
      <c r="E78" s="4">
        <v>-314941.17</v>
      </c>
      <c r="F78" s="4">
        <v>0</v>
      </c>
      <c r="G78" s="4">
        <f t="shared" si="2"/>
        <v>1436929.94</v>
      </c>
      <c r="H78" s="1" t="s">
        <v>37</v>
      </c>
      <c r="I78" s="2" t="s">
        <v>156</v>
      </c>
    </row>
    <row r="79" spans="1:9" ht="30" customHeight="1" x14ac:dyDescent="0.25">
      <c r="A79" s="1" t="s">
        <v>226</v>
      </c>
      <c r="B79" s="2" t="s">
        <v>102</v>
      </c>
      <c r="C79" s="1" t="s">
        <v>8</v>
      </c>
      <c r="D79" s="4">
        <v>1960185.04</v>
      </c>
      <c r="E79" s="4">
        <v>0</v>
      </c>
      <c r="F79" s="4">
        <v>0</v>
      </c>
      <c r="G79" s="4">
        <f t="shared" si="2"/>
        <v>1960185.04</v>
      </c>
      <c r="H79" s="1" t="s">
        <v>37</v>
      </c>
      <c r="I79" s="28" t="s">
        <v>152</v>
      </c>
    </row>
    <row r="80" spans="1:9" ht="48.75" customHeight="1" x14ac:dyDescent="0.25">
      <c r="A80" s="1" t="s">
        <v>227</v>
      </c>
      <c r="B80" s="2" t="s">
        <v>103</v>
      </c>
      <c r="C80" s="1" t="s">
        <v>8</v>
      </c>
      <c r="D80" s="4">
        <v>1236750</v>
      </c>
      <c r="E80" s="4">
        <v>0</v>
      </c>
      <c r="F80" s="4">
        <v>0</v>
      </c>
      <c r="G80" s="4">
        <f t="shared" si="2"/>
        <v>1236750</v>
      </c>
      <c r="H80" s="1" t="s">
        <v>5</v>
      </c>
      <c r="I80" s="28" t="s">
        <v>152</v>
      </c>
    </row>
    <row r="81" spans="1:9" ht="30" customHeight="1" x14ac:dyDescent="0.25">
      <c r="A81" s="1" t="s">
        <v>228</v>
      </c>
      <c r="B81" s="2" t="s">
        <v>104</v>
      </c>
      <c r="C81" s="1" t="s">
        <v>8</v>
      </c>
      <c r="D81" s="4">
        <v>1224545.97</v>
      </c>
      <c r="E81" s="4">
        <v>0</v>
      </c>
      <c r="F81" s="4">
        <v>0</v>
      </c>
      <c r="G81" s="4">
        <f t="shared" si="2"/>
        <v>1224545.97</v>
      </c>
      <c r="H81" s="1" t="s">
        <v>5</v>
      </c>
      <c r="I81" s="28" t="s">
        <v>152</v>
      </c>
    </row>
    <row r="82" spans="1:9" ht="30" customHeight="1" x14ac:dyDescent="0.25">
      <c r="A82" s="1" t="s">
        <v>229</v>
      </c>
      <c r="B82" s="2" t="s">
        <v>105</v>
      </c>
      <c r="C82" s="1" t="s">
        <v>8</v>
      </c>
      <c r="D82" s="4">
        <v>23836.33</v>
      </c>
      <c r="E82" s="4">
        <v>0</v>
      </c>
      <c r="F82" s="4">
        <v>0</v>
      </c>
      <c r="G82" s="4">
        <f t="shared" si="2"/>
        <v>23836.33</v>
      </c>
      <c r="H82" s="1" t="s">
        <v>112</v>
      </c>
      <c r="I82" s="28" t="s">
        <v>152</v>
      </c>
    </row>
    <row r="83" spans="1:9" ht="30" customHeight="1" x14ac:dyDescent="0.25">
      <c r="A83" s="1" t="s">
        <v>106</v>
      </c>
      <c r="B83" s="2" t="s">
        <v>107</v>
      </c>
      <c r="C83" s="1" t="s">
        <v>8</v>
      </c>
      <c r="D83" s="4">
        <v>37200</v>
      </c>
      <c r="E83" s="4">
        <v>0</v>
      </c>
      <c r="F83" s="4">
        <v>0</v>
      </c>
      <c r="G83" s="4">
        <f t="shared" si="2"/>
        <v>37200</v>
      </c>
      <c r="H83" s="1" t="s">
        <v>12</v>
      </c>
      <c r="I83" s="19" t="s">
        <v>153</v>
      </c>
    </row>
    <row r="84" spans="1:9" ht="30" customHeight="1" x14ac:dyDescent="0.25">
      <c r="A84" s="1" t="s">
        <v>108</v>
      </c>
      <c r="B84" s="2" t="s">
        <v>109</v>
      </c>
      <c r="C84" s="1" t="s">
        <v>8</v>
      </c>
      <c r="D84" s="4">
        <v>30000</v>
      </c>
      <c r="E84" s="4">
        <v>0</v>
      </c>
      <c r="F84" s="4">
        <v>0</v>
      </c>
      <c r="G84" s="4">
        <f t="shared" si="2"/>
        <v>30000</v>
      </c>
      <c r="H84" s="1" t="s">
        <v>12</v>
      </c>
      <c r="I84" s="19" t="s">
        <v>153</v>
      </c>
    </row>
    <row r="85" spans="1:9" ht="30" customHeight="1" x14ac:dyDescent="0.25">
      <c r="A85" s="1" t="s">
        <v>110</v>
      </c>
      <c r="B85" s="2" t="s">
        <v>111</v>
      </c>
      <c r="C85" s="1" t="s">
        <v>8</v>
      </c>
      <c r="D85" s="4">
        <v>600000</v>
      </c>
      <c r="E85" s="4">
        <v>0</v>
      </c>
      <c r="F85" s="4">
        <v>0</v>
      </c>
      <c r="G85" s="4">
        <f t="shared" si="2"/>
        <v>600000</v>
      </c>
      <c r="H85" s="1" t="s">
        <v>112</v>
      </c>
      <c r="I85" s="19" t="s">
        <v>153</v>
      </c>
    </row>
    <row r="86" spans="1:9" ht="30" customHeight="1" x14ac:dyDescent="0.25">
      <c r="A86" s="1" t="s">
        <v>113</v>
      </c>
      <c r="B86" s="2" t="s">
        <v>114</v>
      </c>
      <c r="C86" s="1" t="s">
        <v>8</v>
      </c>
      <c r="D86" s="4">
        <v>519808</v>
      </c>
      <c r="E86" s="4">
        <v>0</v>
      </c>
      <c r="F86" s="4">
        <v>0</v>
      </c>
      <c r="G86" s="4">
        <f t="shared" si="2"/>
        <v>519808</v>
      </c>
      <c r="H86" s="1" t="s">
        <v>5</v>
      </c>
      <c r="I86" s="19" t="s">
        <v>153</v>
      </c>
    </row>
    <row r="87" spans="1:9" ht="30" customHeight="1" x14ac:dyDescent="0.25">
      <c r="A87" s="1" t="s">
        <v>115</v>
      </c>
      <c r="B87" s="2" t="s">
        <v>169</v>
      </c>
      <c r="C87" s="1" t="s">
        <v>8</v>
      </c>
      <c r="D87" s="4">
        <v>74400</v>
      </c>
      <c r="E87" s="4">
        <v>0</v>
      </c>
      <c r="F87" s="4">
        <v>0</v>
      </c>
      <c r="G87" s="4">
        <f t="shared" si="2"/>
        <v>74400</v>
      </c>
      <c r="H87" s="1" t="s">
        <v>112</v>
      </c>
      <c r="I87" s="19" t="s">
        <v>153</v>
      </c>
    </row>
    <row r="88" spans="1:9" ht="30" customHeight="1" x14ac:dyDescent="0.25">
      <c r="A88" s="1" t="s">
        <v>116</v>
      </c>
      <c r="B88" s="2" t="s">
        <v>170</v>
      </c>
      <c r="C88" s="1" t="s">
        <v>8</v>
      </c>
      <c r="D88" s="4">
        <v>65100</v>
      </c>
      <c r="E88" s="4">
        <v>0</v>
      </c>
      <c r="F88" s="4">
        <v>0</v>
      </c>
      <c r="G88" s="4">
        <f t="shared" si="2"/>
        <v>65100</v>
      </c>
      <c r="H88" s="1" t="s">
        <v>112</v>
      </c>
      <c r="I88" s="19" t="s">
        <v>153</v>
      </c>
    </row>
    <row r="89" spans="1:9" ht="30" customHeight="1" x14ac:dyDescent="0.25">
      <c r="A89" s="1" t="s">
        <v>117</v>
      </c>
      <c r="B89" s="2" t="s">
        <v>171</v>
      </c>
      <c r="C89" s="1" t="s">
        <v>8</v>
      </c>
      <c r="D89" s="4">
        <v>500000</v>
      </c>
      <c r="E89" s="4">
        <v>0</v>
      </c>
      <c r="F89" s="4">
        <v>0</v>
      </c>
      <c r="G89" s="4">
        <f t="shared" si="2"/>
        <v>500000</v>
      </c>
      <c r="H89" s="1" t="s">
        <v>112</v>
      </c>
      <c r="I89" s="19" t="s">
        <v>153</v>
      </c>
    </row>
    <row r="90" spans="1:9" ht="30" customHeight="1" x14ac:dyDescent="0.25">
      <c r="A90" s="1" t="s">
        <v>118</v>
      </c>
      <c r="B90" s="2" t="s">
        <v>172</v>
      </c>
      <c r="C90" s="1" t="s">
        <v>8</v>
      </c>
      <c r="D90" s="4">
        <v>37000</v>
      </c>
      <c r="E90" s="4">
        <v>0</v>
      </c>
      <c r="F90" s="4">
        <v>0</v>
      </c>
      <c r="G90" s="4">
        <f t="shared" si="2"/>
        <v>37000</v>
      </c>
      <c r="H90" s="1" t="s">
        <v>112</v>
      </c>
      <c r="I90" s="19" t="s">
        <v>153</v>
      </c>
    </row>
    <row r="91" spans="1:9" ht="30" customHeight="1" x14ac:dyDescent="0.25">
      <c r="A91" s="1" t="s">
        <v>119</v>
      </c>
      <c r="B91" s="2" t="s">
        <v>173</v>
      </c>
      <c r="C91" s="1" t="s">
        <v>8</v>
      </c>
      <c r="D91" s="4">
        <v>37000</v>
      </c>
      <c r="E91" s="4">
        <v>0</v>
      </c>
      <c r="F91" s="4">
        <v>0</v>
      </c>
      <c r="G91" s="4">
        <f t="shared" si="2"/>
        <v>37000</v>
      </c>
      <c r="H91" s="1" t="s">
        <v>112</v>
      </c>
      <c r="I91" s="19" t="s">
        <v>153</v>
      </c>
    </row>
    <row r="92" spans="1:9" ht="30" customHeight="1" x14ac:dyDescent="0.25">
      <c r="A92" s="1" t="s">
        <v>120</v>
      </c>
      <c r="B92" s="2" t="s">
        <v>174</v>
      </c>
      <c r="C92" s="1" t="s">
        <v>8</v>
      </c>
      <c r="D92" s="4">
        <v>37000</v>
      </c>
      <c r="E92" s="4">
        <v>0</v>
      </c>
      <c r="F92" s="4">
        <v>0</v>
      </c>
      <c r="G92" s="4">
        <f t="shared" si="2"/>
        <v>37000</v>
      </c>
      <c r="H92" s="1" t="s">
        <v>112</v>
      </c>
      <c r="I92" s="19" t="s">
        <v>153</v>
      </c>
    </row>
    <row r="93" spans="1:9" ht="30" customHeight="1" x14ac:dyDescent="0.25">
      <c r="A93" s="1" t="s">
        <v>121</v>
      </c>
      <c r="B93" s="2" t="s">
        <v>175</v>
      </c>
      <c r="C93" s="1" t="s">
        <v>8</v>
      </c>
      <c r="D93" s="4">
        <v>37000</v>
      </c>
      <c r="E93" s="4">
        <v>0</v>
      </c>
      <c r="F93" s="4">
        <v>0</v>
      </c>
      <c r="G93" s="4">
        <f t="shared" si="2"/>
        <v>37000</v>
      </c>
      <c r="H93" s="1" t="s">
        <v>37</v>
      </c>
      <c r="I93" s="19" t="s">
        <v>153</v>
      </c>
    </row>
    <row r="94" spans="1:9" ht="30" customHeight="1" x14ac:dyDescent="0.25">
      <c r="A94" s="1" t="s">
        <v>122</v>
      </c>
      <c r="B94" s="2" t="s">
        <v>176</v>
      </c>
      <c r="C94" s="1" t="s">
        <v>8</v>
      </c>
      <c r="D94" s="4">
        <v>37000</v>
      </c>
      <c r="E94" s="4">
        <v>0</v>
      </c>
      <c r="F94" s="4">
        <v>0</v>
      </c>
      <c r="G94" s="4">
        <f t="shared" si="2"/>
        <v>37000</v>
      </c>
      <c r="H94" s="1" t="s">
        <v>37</v>
      </c>
      <c r="I94" s="19" t="s">
        <v>153</v>
      </c>
    </row>
    <row r="95" spans="1:9" ht="30" customHeight="1" x14ac:dyDescent="0.25">
      <c r="A95" s="1" t="s">
        <v>123</v>
      </c>
      <c r="B95" s="2" t="s">
        <v>177</v>
      </c>
      <c r="C95" s="1" t="s">
        <v>8</v>
      </c>
      <c r="D95" s="4">
        <v>37000</v>
      </c>
      <c r="E95" s="4">
        <v>0</v>
      </c>
      <c r="F95" s="4">
        <v>0</v>
      </c>
      <c r="G95" s="4">
        <f t="shared" si="2"/>
        <v>37000</v>
      </c>
      <c r="H95" s="1" t="s">
        <v>37</v>
      </c>
      <c r="I95" s="19" t="s">
        <v>153</v>
      </c>
    </row>
    <row r="96" spans="1:9" ht="30" customHeight="1" x14ac:dyDescent="0.25">
      <c r="A96" s="1" t="s">
        <v>124</v>
      </c>
      <c r="B96" s="2" t="s">
        <v>125</v>
      </c>
      <c r="C96" s="1" t="s">
        <v>8</v>
      </c>
      <c r="D96" s="4">
        <v>302.51000000000204</v>
      </c>
      <c r="E96" s="4">
        <v>0</v>
      </c>
      <c r="F96" s="4">
        <v>0</v>
      </c>
      <c r="G96" s="4">
        <f t="shared" si="2"/>
        <v>302.51000000000204</v>
      </c>
      <c r="H96" s="1" t="s">
        <v>37</v>
      </c>
      <c r="I96" s="19" t="s">
        <v>153</v>
      </c>
    </row>
    <row r="97" spans="1:9" ht="30" customHeight="1" x14ac:dyDescent="0.25">
      <c r="A97" s="2" t="s">
        <v>235</v>
      </c>
      <c r="B97" s="2" t="s">
        <v>236</v>
      </c>
      <c r="C97" s="1" t="s">
        <v>8</v>
      </c>
      <c r="D97" s="4">
        <v>34603.17</v>
      </c>
      <c r="E97" s="4">
        <v>0</v>
      </c>
      <c r="F97" s="4">
        <v>0</v>
      </c>
      <c r="G97" s="4">
        <f t="shared" si="2"/>
        <v>34603.17</v>
      </c>
      <c r="H97" s="1" t="s">
        <v>112</v>
      </c>
      <c r="I97" s="19" t="s">
        <v>153</v>
      </c>
    </row>
    <row r="98" spans="1:9" ht="37.9" customHeight="1" x14ac:dyDescent="0.25">
      <c r="A98" s="1" t="s">
        <v>230</v>
      </c>
      <c r="B98" s="2" t="s">
        <v>346</v>
      </c>
      <c r="C98" s="1" t="s">
        <v>8</v>
      </c>
      <c r="D98" s="4">
        <v>1612000</v>
      </c>
      <c r="E98" s="4">
        <v>0</v>
      </c>
      <c r="F98" s="4">
        <v>0</v>
      </c>
      <c r="G98" s="4">
        <f t="shared" ref="G98:G113" si="3">D98+E98+F98</f>
        <v>1612000</v>
      </c>
      <c r="H98" s="1" t="s">
        <v>16</v>
      </c>
      <c r="I98" s="19" t="s">
        <v>153</v>
      </c>
    </row>
    <row r="99" spans="1:9" ht="47.45" customHeight="1" x14ac:dyDescent="0.25">
      <c r="A99" s="1" t="s">
        <v>231</v>
      </c>
      <c r="B99" s="2" t="s">
        <v>347</v>
      </c>
      <c r="C99" s="1" t="s">
        <v>8</v>
      </c>
      <c r="D99" s="4">
        <v>400000</v>
      </c>
      <c r="E99" s="4">
        <v>-391608.12</v>
      </c>
      <c r="F99" s="4">
        <v>0</v>
      </c>
      <c r="G99" s="4">
        <f t="shared" si="3"/>
        <v>8391.8800000000047</v>
      </c>
      <c r="H99" s="1" t="s">
        <v>16</v>
      </c>
      <c r="I99" s="19" t="s">
        <v>153</v>
      </c>
    </row>
    <row r="100" spans="1:9" ht="30" customHeight="1" x14ac:dyDescent="0.25">
      <c r="A100" s="1" t="s">
        <v>237</v>
      </c>
      <c r="B100" s="2" t="s">
        <v>126</v>
      </c>
      <c r="C100" s="1" t="s">
        <v>8</v>
      </c>
      <c r="D100" s="4">
        <v>440000</v>
      </c>
      <c r="E100" s="4">
        <v>0</v>
      </c>
      <c r="F100" s="4">
        <v>0</v>
      </c>
      <c r="G100" s="4">
        <f t="shared" si="3"/>
        <v>440000</v>
      </c>
      <c r="H100" s="1" t="s">
        <v>16</v>
      </c>
      <c r="I100" s="19" t="s">
        <v>153</v>
      </c>
    </row>
    <row r="101" spans="1:9" ht="30" customHeight="1" x14ac:dyDescent="0.25">
      <c r="A101" s="1" t="s">
        <v>232</v>
      </c>
      <c r="B101" s="2" t="s">
        <v>127</v>
      </c>
      <c r="C101" s="1" t="s">
        <v>8</v>
      </c>
      <c r="D101" s="4">
        <v>24000</v>
      </c>
      <c r="E101" s="4">
        <v>0</v>
      </c>
      <c r="F101" s="4">
        <v>0</v>
      </c>
      <c r="G101" s="4">
        <f t="shared" si="3"/>
        <v>24000</v>
      </c>
      <c r="H101" s="1" t="s">
        <v>37</v>
      </c>
      <c r="I101" s="19" t="s">
        <v>153</v>
      </c>
    </row>
    <row r="102" spans="1:9" ht="30" customHeight="1" x14ac:dyDescent="0.25">
      <c r="A102" s="18" t="s">
        <v>215</v>
      </c>
      <c r="B102" s="2" t="s">
        <v>213</v>
      </c>
      <c r="C102" s="1" t="s">
        <v>41</v>
      </c>
      <c r="D102" s="4">
        <v>37000</v>
      </c>
      <c r="E102" s="4">
        <v>0</v>
      </c>
      <c r="F102" s="4">
        <v>0</v>
      </c>
      <c r="G102" s="4">
        <f t="shared" si="3"/>
        <v>37000</v>
      </c>
      <c r="H102" s="1" t="s">
        <v>12</v>
      </c>
      <c r="I102" s="19" t="s">
        <v>153</v>
      </c>
    </row>
    <row r="103" spans="1:9" ht="30" customHeight="1" x14ac:dyDescent="0.25">
      <c r="A103" s="18" t="s">
        <v>216</v>
      </c>
      <c r="B103" s="2" t="s">
        <v>214</v>
      </c>
      <c r="C103" s="1" t="s">
        <v>41</v>
      </c>
      <c r="D103" s="4">
        <v>200000</v>
      </c>
      <c r="E103" s="4">
        <v>0</v>
      </c>
      <c r="F103" s="4">
        <v>0</v>
      </c>
      <c r="G103" s="4">
        <f t="shared" si="3"/>
        <v>200000</v>
      </c>
      <c r="H103" s="1" t="s">
        <v>37</v>
      </c>
      <c r="I103" s="19" t="s">
        <v>153</v>
      </c>
    </row>
    <row r="104" spans="1:9" ht="30" customHeight="1" x14ac:dyDescent="0.25">
      <c r="A104" s="1" t="s">
        <v>128</v>
      </c>
      <c r="B104" s="2" t="s">
        <v>180</v>
      </c>
      <c r="C104" s="1" t="s">
        <v>8</v>
      </c>
      <c r="D104" s="4">
        <v>141980</v>
      </c>
      <c r="E104" s="4">
        <v>0</v>
      </c>
      <c r="F104" s="4">
        <v>0</v>
      </c>
      <c r="G104" s="4">
        <f t="shared" si="3"/>
        <v>141980</v>
      </c>
      <c r="H104" s="1" t="s">
        <v>93</v>
      </c>
      <c r="I104" s="30" t="s">
        <v>365</v>
      </c>
    </row>
    <row r="105" spans="1:9" ht="30" customHeight="1" x14ac:dyDescent="0.25">
      <c r="A105" s="1" t="s">
        <v>129</v>
      </c>
      <c r="B105" s="2" t="s">
        <v>181</v>
      </c>
      <c r="C105" s="1" t="s">
        <v>8</v>
      </c>
      <c r="D105" s="4">
        <v>96720</v>
      </c>
      <c r="E105" s="4">
        <v>0</v>
      </c>
      <c r="F105" s="4">
        <v>0</v>
      </c>
      <c r="G105" s="4">
        <f t="shared" si="3"/>
        <v>96720</v>
      </c>
      <c r="H105" s="1" t="s">
        <v>12</v>
      </c>
      <c r="I105" s="30" t="s">
        <v>365</v>
      </c>
    </row>
    <row r="106" spans="1:9" ht="30" customHeight="1" x14ac:dyDescent="0.25">
      <c r="A106" s="1" t="s">
        <v>130</v>
      </c>
      <c r="B106" s="2" t="s">
        <v>131</v>
      </c>
      <c r="C106" s="1" t="s">
        <v>8</v>
      </c>
      <c r="D106" s="4">
        <v>366223.67</v>
      </c>
      <c r="E106" s="4">
        <v>0</v>
      </c>
      <c r="F106" s="4">
        <v>0</v>
      </c>
      <c r="G106" s="4">
        <f t="shared" si="3"/>
        <v>366223.67</v>
      </c>
      <c r="H106" s="1" t="s">
        <v>112</v>
      </c>
      <c r="I106" s="30" t="s">
        <v>365</v>
      </c>
    </row>
    <row r="107" spans="1:9" ht="30" customHeight="1" x14ac:dyDescent="0.25">
      <c r="A107" s="1" t="s">
        <v>132</v>
      </c>
      <c r="B107" s="2" t="s">
        <v>133</v>
      </c>
      <c r="C107" s="1" t="s">
        <v>8</v>
      </c>
      <c r="D107" s="4">
        <v>135000</v>
      </c>
      <c r="E107" s="4">
        <v>0</v>
      </c>
      <c r="F107" s="4">
        <v>0</v>
      </c>
      <c r="G107" s="4">
        <f t="shared" si="3"/>
        <v>135000</v>
      </c>
      <c r="H107" s="1" t="s">
        <v>189</v>
      </c>
      <c r="I107" s="31" t="s">
        <v>154</v>
      </c>
    </row>
    <row r="108" spans="1:9" ht="30" customHeight="1" x14ac:dyDescent="0.25">
      <c r="A108" s="13" t="s">
        <v>168</v>
      </c>
      <c r="B108" s="2" t="s">
        <v>134</v>
      </c>
      <c r="C108" s="1" t="s">
        <v>41</v>
      </c>
      <c r="D108" s="4">
        <v>550000</v>
      </c>
      <c r="E108" s="4">
        <v>0</v>
      </c>
      <c r="F108" s="4">
        <v>0</v>
      </c>
      <c r="G108" s="4">
        <f t="shared" si="3"/>
        <v>550000</v>
      </c>
      <c r="H108" s="1" t="s">
        <v>48</v>
      </c>
      <c r="I108" s="31" t="s">
        <v>154</v>
      </c>
    </row>
    <row r="109" spans="1:9" ht="30" customHeight="1" x14ac:dyDescent="0.25">
      <c r="A109" s="1" t="s">
        <v>135</v>
      </c>
      <c r="B109" s="2" t="s">
        <v>136</v>
      </c>
      <c r="C109" s="1" t="s">
        <v>8</v>
      </c>
      <c r="D109" s="4">
        <v>6782835.0300000003</v>
      </c>
      <c r="E109" s="4">
        <v>0</v>
      </c>
      <c r="F109" s="4">
        <v>0</v>
      </c>
      <c r="G109" s="4">
        <f t="shared" si="3"/>
        <v>6782835.0300000003</v>
      </c>
      <c r="H109" s="1" t="s">
        <v>5</v>
      </c>
      <c r="I109" s="32" t="s">
        <v>151</v>
      </c>
    </row>
    <row r="110" spans="1:9" ht="30" customHeight="1" x14ac:dyDescent="0.25">
      <c r="A110" s="1" t="s">
        <v>158</v>
      </c>
      <c r="B110" s="2" t="s">
        <v>137</v>
      </c>
      <c r="C110" s="1" t="s">
        <v>41</v>
      </c>
      <c r="D110" s="4">
        <v>2068291.31</v>
      </c>
      <c r="E110" s="4">
        <v>0</v>
      </c>
      <c r="F110" s="4">
        <v>0</v>
      </c>
      <c r="G110" s="4">
        <f t="shared" si="3"/>
        <v>2068291.31</v>
      </c>
      <c r="H110" s="1" t="s">
        <v>112</v>
      </c>
      <c r="I110" s="32" t="s">
        <v>151</v>
      </c>
    </row>
    <row r="111" spans="1:9" ht="30" customHeight="1" x14ac:dyDescent="0.25">
      <c r="A111" s="1" t="s">
        <v>238</v>
      </c>
      <c r="B111" s="2" t="s">
        <v>182</v>
      </c>
      <c r="C111" s="1" t="s">
        <v>8</v>
      </c>
      <c r="D111" s="4">
        <v>1900000</v>
      </c>
      <c r="E111" s="4">
        <v>0</v>
      </c>
      <c r="F111" s="4">
        <v>0</v>
      </c>
      <c r="G111" s="4">
        <f t="shared" si="3"/>
        <v>1900000</v>
      </c>
      <c r="H111" s="1" t="s">
        <v>112</v>
      </c>
      <c r="I111" s="2" t="s">
        <v>150</v>
      </c>
    </row>
    <row r="112" spans="1:9" ht="30" customHeight="1" x14ac:dyDescent="0.25">
      <c r="A112" s="1" t="s">
        <v>159</v>
      </c>
      <c r="B112" s="2" t="s">
        <v>138</v>
      </c>
      <c r="C112" s="1" t="s">
        <v>41</v>
      </c>
      <c r="D112" s="4">
        <v>1351191.16</v>
      </c>
      <c r="E112" s="4">
        <v>0</v>
      </c>
      <c r="F112" s="4">
        <v>0</v>
      </c>
      <c r="G112" s="4">
        <f t="shared" si="3"/>
        <v>1351191.16</v>
      </c>
      <c r="H112" s="1" t="s">
        <v>112</v>
      </c>
      <c r="I112" s="2" t="s">
        <v>149</v>
      </c>
    </row>
    <row r="113" spans="1:9" ht="30" customHeight="1" x14ac:dyDescent="0.25">
      <c r="A113" s="1" t="s">
        <v>161</v>
      </c>
      <c r="B113" s="5" t="s">
        <v>160</v>
      </c>
      <c r="C113" s="1" t="s">
        <v>41</v>
      </c>
      <c r="D113" s="4">
        <v>1934603.17</v>
      </c>
      <c r="E113" s="4">
        <v>0</v>
      </c>
      <c r="F113" s="4">
        <v>0</v>
      </c>
      <c r="G113" s="4">
        <f t="shared" si="3"/>
        <v>1934603.17</v>
      </c>
      <c r="H113" s="1" t="s">
        <v>9</v>
      </c>
      <c r="I113" s="2" t="s">
        <v>148</v>
      </c>
    </row>
    <row r="114" spans="1:9" x14ac:dyDescent="0.25">
      <c r="G114" s="4"/>
    </row>
    <row r="115" spans="1:9" x14ac:dyDescent="0.25">
      <c r="G115" s="4"/>
    </row>
    <row r="116" spans="1:9" x14ac:dyDescent="0.25">
      <c r="A116" s="23"/>
      <c r="G116" s="4"/>
    </row>
  </sheetData>
  <pageMargins left="0.11811023622047245" right="0.11811023622047245" top="0.15748031496062992" bottom="0.15748031496062992" header="0.31496062992125984" footer="0.31496062992125984"/>
  <pageSetup paperSize="9" scale="70" orientation="landscape"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26FB08-7060-4BA8-B3C7-2EEE31C7CE9C}">
  <dimension ref="A1:O134"/>
  <sheetViews>
    <sheetView topLeftCell="A112" zoomScale="80" zoomScaleNormal="80" workbookViewId="0">
      <selection activeCell="K125" sqref="K125:K131"/>
    </sheetView>
  </sheetViews>
  <sheetFormatPr defaultColWidth="8.85546875" defaultRowHeight="15" x14ac:dyDescent="0.25"/>
  <cols>
    <col min="1" max="1" width="14.140625" style="1" customWidth="1"/>
    <col min="2" max="2" width="39.5703125" style="2" customWidth="1"/>
    <col min="3" max="3" width="16" style="1" customWidth="1"/>
    <col min="4" max="4" width="23.42578125" style="1" customWidth="1"/>
    <col min="5" max="6" width="14.85546875" style="1" customWidth="1"/>
    <col min="7" max="7" width="23.42578125" style="1" customWidth="1"/>
    <col min="8" max="8" width="25.28515625" style="1" customWidth="1"/>
    <col min="9" max="9" width="18" style="2" customWidth="1"/>
    <col min="10" max="10" width="5.85546875" style="1" customWidth="1"/>
    <col min="11" max="11" width="13.42578125" style="1" customWidth="1"/>
    <col min="12" max="12" width="20" style="1" customWidth="1"/>
    <col min="13" max="13" width="14" style="1" customWidth="1"/>
    <col min="14" max="14" width="12.28515625" style="1" customWidth="1"/>
    <col min="15" max="15" width="12.140625" style="1" customWidth="1"/>
    <col min="16" max="16384" width="8.85546875" style="1"/>
  </cols>
  <sheetData>
    <row r="1" spans="1:14" s="25" customFormat="1" ht="37.9" customHeight="1" x14ac:dyDescent="0.25">
      <c r="A1" s="25" t="s">
        <v>143</v>
      </c>
      <c r="B1" s="25" t="s">
        <v>0</v>
      </c>
      <c r="C1" s="25" t="s">
        <v>139</v>
      </c>
      <c r="D1" s="25" t="s">
        <v>3</v>
      </c>
      <c r="E1" s="25" t="s">
        <v>253</v>
      </c>
      <c r="F1" s="25" t="s">
        <v>247</v>
      </c>
      <c r="G1" s="25" t="s">
        <v>248</v>
      </c>
      <c r="H1" s="25" t="s">
        <v>142</v>
      </c>
      <c r="I1" s="25" t="s">
        <v>140</v>
      </c>
      <c r="L1" s="39" t="s">
        <v>352</v>
      </c>
      <c r="M1" s="40">
        <v>636420</v>
      </c>
    </row>
    <row r="2" spans="1:14" ht="30" customHeight="1" x14ac:dyDescent="0.25">
      <c r="A2" s="6" t="s">
        <v>157</v>
      </c>
      <c r="B2" s="19" t="s">
        <v>4</v>
      </c>
      <c r="C2" s="6" t="s">
        <v>8</v>
      </c>
      <c r="D2" s="7">
        <v>636420</v>
      </c>
      <c r="E2" s="7">
        <v>0</v>
      </c>
      <c r="F2" s="7">
        <v>0</v>
      </c>
      <c r="G2" s="7">
        <f t="shared" ref="G2:G70" si="0">D2+E2+F2</f>
        <v>636420</v>
      </c>
      <c r="H2" s="6" t="s">
        <v>5</v>
      </c>
      <c r="I2" s="19" t="s">
        <v>144</v>
      </c>
      <c r="K2" s="1" t="s">
        <v>357</v>
      </c>
      <c r="L2" s="41" t="s">
        <v>353</v>
      </c>
      <c r="M2" s="42">
        <v>100150.45</v>
      </c>
    </row>
    <row r="3" spans="1:14" ht="30" customHeight="1" x14ac:dyDescent="0.25">
      <c r="A3" s="6" t="s">
        <v>157</v>
      </c>
      <c r="B3" s="19" t="s">
        <v>4</v>
      </c>
      <c r="C3" s="6" t="s">
        <v>8</v>
      </c>
      <c r="D3" s="7">
        <v>1500000</v>
      </c>
      <c r="E3" s="7">
        <v>0</v>
      </c>
      <c r="F3" s="7">
        <v>0</v>
      </c>
      <c r="G3" s="7">
        <f t="shared" si="0"/>
        <v>1500000</v>
      </c>
      <c r="H3" s="6" t="s">
        <v>5</v>
      </c>
      <c r="I3" s="19" t="s">
        <v>153</v>
      </c>
      <c r="L3" s="36" t="s">
        <v>350</v>
      </c>
      <c r="M3" s="37" t="s">
        <v>249</v>
      </c>
      <c r="N3" s="38" t="s">
        <v>351</v>
      </c>
    </row>
    <row r="4" spans="1:14" ht="30" customHeight="1" x14ac:dyDescent="0.25">
      <c r="A4" s="6" t="s">
        <v>157</v>
      </c>
      <c r="B4" s="19" t="s">
        <v>4</v>
      </c>
      <c r="C4" s="6" t="s">
        <v>8</v>
      </c>
      <c r="D4" s="7">
        <v>0</v>
      </c>
      <c r="E4" s="7">
        <v>0</v>
      </c>
      <c r="F4" s="7">
        <v>0</v>
      </c>
      <c r="G4" s="7">
        <f t="shared" ref="G4" si="1">D4+E4+F4</f>
        <v>0</v>
      </c>
      <c r="H4" s="6" t="s">
        <v>5</v>
      </c>
      <c r="I4" s="19" t="s">
        <v>244</v>
      </c>
      <c r="L4" s="3"/>
      <c r="M4" s="24"/>
      <c r="N4" s="43"/>
    </row>
    <row r="5" spans="1:14" ht="30" customHeight="1" x14ac:dyDescent="0.25">
      <c r="A5" s="1" t="s">
        <v>6</v>
      </c>
      <c r="B5" s="2" t="s">
        <v>7</v>
      </c>
      <c r="C5" s="1" t="s">
        <v>8</v>
      </c>
      <c r="D5" s="4">
        <v>10000</v>
      </c>
      <c r="E5" s="4">
        <v>0</v>
      </c>
      <c r="F5" s="4">
        <v>0</v>
      </c>
      <c r="G5" s="4">
        <f t="shared" si="0"/>
        <v>10000</v>
      </c>
      <c r="H5" s="1" t="s">
        <v>9</v>
      </c>
      <c r="I5" s="26" t="s">
        <v>145</v>
      </c>
      <c r="L5" s="1" t="s">
        <v>241</v>
      </c>
      <c r="M5" s="14">
        <v>20000</v>
      </c>
    </row>
    <row r="6" spans="1:14" ht="30" customHeight="1" x14ac:dyDescent="0.25">
      <c r="A6" s="15" t="s">
        <v>10</v>
      </c>
      <c r="B6" s="44" t="s">
        <v>11</v>
      </c>
      <c r="C6" s="15" t="s">
        <v>8</v>
      </c>
      <c r="D6" s="16">
        <v>6000</v>
      </c>
      <c r="E6" s="16">
        <v>-6000</v>
      </c>
      <c r="F6" s="16">
        <v>0</v>
      </c>
      <c r="G6" s="16">
        <f t="shared" si="0"/>
        <v>0</v>
      </c>
      <c r="H6" s="15" t="s">
        <v>12</v>
      </c>
      <c r="I6" s="45" t="s">
        <v>145</v>
      </c>
      <c r="L6" s="1" t="s">
        <v>376</v>
      </c>
      <c r="N6" s="1">
        <v>0</v>
      </c>
    </row>
    <row r="7" spans="1:14" ht="30" customHeight="1" x14ac:dyDescent="0.25">
      <c r="A7" s="15" t="s">
        <v>162</v>
      </c>
      <c r="B7" s="44" t="s">
        <v>13</v>
      </c>
      <c r="C7" s="15" t="s">
        <v>41</v>
      </c>
      <c r="D7" s="16">
        <v>5000</v>
      </c>
      <c r="E7" s="16">
        <v>-4850</v>
      </c>
      <c r="F7" s="16">
        <v>0</v>
      </c>
      <c r="G7" s="16">
        <f t="shared" si="0"/>
        <v>150</v>
      </c>
      <c r="H7" s="15" t="s">
        <v>9</v>
      </c>
      <c r="I7" s="45" t="s">
        <v>145</v>
      </c>
      <c r="L7" s="1" t="s">
        <v>245</v>
      </c>
      <c r="M7" s="14"/>
      <c r="N7" s="14">
        <f>Πίνακας1345[[#This Row],[Αρχικός Προϋπολογισμός 2024]]+Πίνακας1345[[#This Row],[Τιμολογηθέντα 2024]]</f>
        <v>150</v>
      </c>
    </row>
    <row r="8" spans="1:14" ht="30" customHeight="1" x14ac:dyDescent="0.25">
      <c r="A8" s="15" t="s">
        <v>14</v>
      </c>
      <c r="B8" s="44" t="s">
        <v>15</v>
      </c>
      <c r="C8" s="15" t="s">
        <v>8</v>
      </c>
      <c r="D8" s="16">
        <v>26123.68</v>
      </c>
      <c r="E8" s="16">
        <v>0</v>
      </c>
      <c r="F8" s="16">
        <v>0</v>
      </c>
      <c r="G8" s="16">
        <f t="shared" si="0"/>
        <v>26123.68</v>
      </c>
      <c r="H8" s="15" t="s">
        <v>16</v>
      </c>
      <c r="I8" s="45" t="s">
        <v>145</v>
      </c>
      <c r="L8" s="1" t="s">
        <v>245</v>
      </c>
      <c r="M8" s="14"/>
      <c r="N8" s="14">
        <f>Πίνακας1345[[#This Row],[Αρχικός Προϋπολογισμός 2024]]+Πίνακας1345[[#This Row],[Τιμολογηθέντα 2024]]</f>
        <v>26123.68</v>
      </c>
    </row>
    <row r="9" spans="1:14" ht="30" customHeight="1" x14ac:dyDescent="0.25">
      <c r="A9" s="15" t="s">
        <v>17</v>
      </c>
      <c r="B9" s="44" t="s">
        <v>18</v>
      </c>
      <c r="C9" s="15" t="s">
        <v>8</v>
      </c>
      <c r="D9" s="16">
        <v>37000</v>
      </c>
      <c r="E9" s="16">
        <v>-36394</v>
      </c>
      <c r="F9" s="16">
        <v>0</v>
      </c>
      <c r="G9" s="16">
        <f t="shared" si="0"/>
        <v>606</v>
      </c>
      <c r="H9" s="15" t="s">
        <v>16</v>
      </c>
      <c r="I9" s="45" t="s">
        <v>145</v>
      </c>
      <c r="L9" s="1" t="s">
        <v>245</v>
      </c>
      <c r="M9" s="14"/>
      <c r="N9" s="14">
        <f>Πίνακας1345[[#This Row],[Αρχικός Προϋπολογισμός 2024]]+Πίνακας1345[[#This Row],[Τιμολογηθέντα 2024]]</f>
        <v>606</v>
      </c>
    </row>
    <row r="10" spans="1:14" ht="30" customHeight="1" x14ac:dyDescent="0.25">
      <c r="A10" s="1" t="s">
        <v>163</v>
      </c>
      <c r="B10" s="2" t="s">
        <v>19</v>
      </c>
      <c r="C10" s="1" t="s">
        <v>8</v>
      </c>
      <c r="D10" s="4">
        <v>37200</v>
      </c>
      <c r="E10" s="4">
        <v>-8549.92</v>
      </c>
      <c r="F10" s="4">
        <v>0</v>
      </c>
      <c r="G10" s="4">
        <f t="shared" si="0"/>
        <v>28650.080000000002</v>
      </c>
      <c r="H10" s="1" t="s">
        <v>16</v>
      </c>
      <c r="I10" s="26" t="s">
        <v>145</v>
      </c>
      <c r="L10" s="1" t="s">
        <v>379</v>
      </c>
      <c r="M10" s="14">
        <v>37200</v>
      </c>
      <c r="N10" s="14"/>
    </row>
    <row r="11" spans="1:14" ht="30" customHeight="1" x14ac:dyDescent="0.25">
      <c r="A11" s="1" t="s">
        <v>164</v>
      </c>
      <c r="B11" s="2" t="s">
        <v>20</v>
      </c>
      <c r="C11" s="1" t="s">
        <v>8</v>
      </c>
      <c r="D11" s="4">
        <v>24800</v>
      </c>
      <c r="E11" s="4">
        <v>0</v>
      </c>
      <c r="F11" s="4">
        <v>0</v>
      </c>
      <c r="G11" s="4">
        <f t="shared" si="0"/>
        <v>24800</v>
      </c>
      <c r="H11" s="1" t="s">
        <v>16</v>
      </c>
      <c r="I11" s="26" t="s">
        <v>145</v>
      </c>
      <c r="L11" s="1" t="s">
        <v>246</v>
      </c>
      <c r="M11" s="14">
        <v>12200</v>
      </c>
      <c r="N11" s="14"/>
    </row>
    <row r="12" spans="1:14" ht="30" customHeight="1" x14ac:dyDescent="0.25">
      <c r="A12" s="15" t="s">
        <v>165</v>
      </c>
      <c r="B12" s="44" t="s">
        <v>21</v>
      </c>
      <c r="C12" s="15" t="s">
        <v>41</v>
      </c>
      <c r="D12" s="16">
        <v>24800</v>
      </c>
      <c r="E12" s="16">
        <v>-5105.7</v>
      </c>
      <c r="F12" s="16">
        <v>0</v>
      </c>
      <c r="G12" s="16">
        <f t="shared" si="0"/>
        <v>19694.3</v>
      </c>
      <c r="H12" s="15" t="s">
        <v>16</v>
      </c>
      <c r="I12" s="26" t="s">
        <v>145</v>
      </c>
      <c r="L12" s="1" t="s">
        <v>245</v>
      </c>
      <c r="M12" s="14"/>
      <c r="N12" s="14">
        <f>Πίνακας1345[[#This Row],[Αρχικός Προϋπολογισμός 2024]]+Πίνακας1345[[#This Row],[Τιμολογηθέντα 2024]]</f>
        <v>19694.3</v>
      </c>
    </row>
    <row r="13" spans="1:14" ht="30" customHeight="1" x14ac:dyDescent="0.25">
      <c r="A13" s="15" t="s">
        <v>166</v>
      </c>
      <c r="B13" s="44" t="s">
        <v>22</v>
      </c>
      <c r="C13" s="15" t="s">
        <v>41</v>
      </c>
      <c r="D13" s="16">
        <v>800</v>
      </c>
      <c r="E13" s="16">
        <v>0</v>
      </c>
      <c r="F13" s="16">
        <v>0</v>
      </c>
      <c r="G13" s="16">
        <f t="shared" si="0"/>
        <v>800</v>
      </c>
      <c r="H13" s="15" t="s">
        <v>16</v>
      </c>
      <c r="I13" s="26" t="s">
        <v>145</v>
      </c>
      <c r="L13" s="1" t="s">
        <v>245</v>
      </c>
      <c r="M13" s="14"/>
      <c r="N13" s="14">
        <f>Πίνακας1345[[#This Row],[Αρχικός Προϋπολογισμός 2024]]+Πίνακας1345[[#This Row],[Τιμολογηθέντα 2024]]</f>
        <v>800</v>
      </c>
    </row>
    <row r="14" spans="1:14" ht="30" customHeight="1" x14ac:dyDescent="0.25">
      <c r="A14" s="15" t="s">
        <v>23</v>
      </c>
      <c r="B14" s="44" t="s">
        <v>24</v>
      </c>
      <c r="C14" s="15" t="s">
        <v>8</v>
      </c>
      <c r="D14" s="16">
        <v>36489.089999999997</v>
      </c>
      <c r="E14" s="16">
        <v>-36489.08</v>
      </c>
      <c r="F14" s="16">
        <v>0</v>
      </c>
      <c r="G14" s="16">
        <f t="shared" si="0"/>
        <v>9.9999999947613105E-3</v>
      </c>
      <c r="H14" s="15" t="s">
        <v>5</v>
      </c>
      <c r="I14" s="26" t="s">
        <v>145</v>
      </c>
      <c r="L14" s="1" t="s">
        <v>245</v>
      </c>
      <c r="M14" s="14"/>
      <c r="N14" s="14">
        <f>Πίνακας1345[[#This Row],[Αρχικός Προϋπολογισμός 2024]]+Πίνακας1345[[#This Row],[Τιμολογηθέντα 2024]]</f>
        <v>9.9999999947613105E-3</v>
      </c>
    </row>
    <row r="15" spans="1:14" ht="30" customHeight="1" x14ac:dyDescent="0.25">
      <c r="A15" s="1" t="s">
        <v>25</v>
      </c>
      <c r="B15" s="2" t="s">
        <v>26</v>
      </c>
      <c r="C15" s="1" t="s">
        <v>8</v>
      </c>
      <c r="D15" s="4">
        <v>28500</v>
      </c>
      <c r="E15" s="4">
        <v>0</v>
      </c>
      <c r="F15" s="4">
        <v>0</v>
      </c>
      <c r="G15" s="4">
        <f t="shared" si="0"/>
        <v>28500</v>
      </c>
      <c r="H15" s="1" t="s">
        <v>189</v>
      </c>
      <c r="I15" s="26" t="s">
        <v>145</v>
      </c>
    </row>
    <row r="16" spans="1:14" ht="30" customHeight="1" x14ac:dyDescent="0.25">
      <c r="A16" s="1" t="s">
        <v>27</v>
      </c>
      <c r="B16" s="2" t="s">
        <v>28</v>
      </c>
      <c r="C16" s="1" t="s">
        <v>8</v>
      </c>
      <c r="D16" s="4">
        <v>9000</v>
      </c>
      <c r="E16" s="4">
        <v>0</v>
      </c>
      <c r="F16" s="4">
        <v>0</v>
      </c>
      <c r="G16" s="4">
        <f t="shared" si="0"/>
        <v>9000</v>
      </c>
      <c r="H16" s="1" t="s">
        <v>189</v>
      </c>
      <c r="I16" s="26" t="s">
        <v>145</v>
      </c>
    </row>
    <row r="17" spans="1:13" ht="30" customHeight="1" x14ac:dyDescent="0.25">
      <c r="A17" s="1" t="s">
        <v>29</v>
      </c>
      <c r="B17" s="2" t="s">
        <v>30</v>
      </c>
      <c r="C17" s="1" t="s">
        <v>8</v>
      </c>
      <c r="D17" s="4">
        <v>7500</v>
      </c>
      <c r="E17" s="4">
        <v>0</v>
      </c>
      <c r="F17" s="4">
        <v>0</v>
      </c>
      <c r="G17" s="4">
        <f t="shared" si="0"/>
        <v>7500</v>
      </c>
      <c r="H17" s="1" t="s">
        <v>189</v>
      </c>
      <c r="I17" s="26" t="s">
        <v>145</v>
      </c>
    </row>
    <row r="18" spans="1:13" ht="40.9" customHeight="1" x14ac:dyDescent="0.25">
      <c r="A18" s="1" t="s">
        <v>31</v>
      </c>
      <c r="B18" s="2" t="s">
        <v>32</v>
      </c>
      <c r="C18" s="1" t="s">
        <v>8</v>
      </c>
      <c r="D18" s="4">
        <v>136400</v>
      </c>
      <c r="E18" s="4">
        <v>0</v>
      </c>
      <c r="F18" s="4">
        <v>0</v>
      </c>
      <c r="G18" s="4">
        <f t="shared" si="0"/>
        <v>136400</v>
      </c>
      <c r="H18" s="1" t="s">
        <v>9</v>
      </c>
      <c r="I18" s="26" t="s">
        <v>145</v>
      </c>
    </row>
    <row r="19" spans="1:13" ht="30" customHeight="1" x14ac:dyDescent="0.25">
      <c r="A19" s="1" t="s">
        <v>33</v>
      </c>
      <c r="B19" s="2" t="s">
        <v>34</v>
      </c>
      <c r="C19" s="1" t="s">
        <v>8</v>
      </c>
      <c r="D19" s="4">
        <v>9000</v>
      </c>
      <c r="E19" s="4">
        <v>0</v>
      </c>
      <c r="F19" s="4">
        <v>0</v>
      </c>
      <c r="G19" s="4">
        <f t="shared" si="0"/>
        <v>9000</v>
      </c>
      <c r="H19" s="1" t="s">
        <v>189</v>
      </c>
      <c r="I19" s="26" t="s">
        <v>145</v>
      </c>
    </row>
    <row r="20" spans="1:13" ht="30" customHeight="1" x14ac:dyDescent="0.25">
      <c r="A20" s="6" t="s">
        <v>35</v>
      </c>
      <c r="B20" s="19" t="s">
        <v>36</v>
      </c>
      <c r="C20" s="6" t="s">
        <v>8</v>
      </c>
      <c r="D20" s="7">
        <v>2275066.8899999997</v>
      </c>
      <c r="E20" s="7">
        <v>-333072.74</v>
      </c>
      <c r="F20" s="7">
        <v>0</v>
      </c>
      <c r="G20" s="7">
        <f t="shared" si="0"/>
        <v>1941994.1499999997</v>
      </c>
      <c r="H20" s="6" t="s">
        <v>5</v>
      </c>
      <c r="I20" s="19" t="s">
        <v>145</v>
      </c>
    </row>
    <row r="21" spans="1:13" ht="30" customHeight="1" x14ac:dyDescent="0.25">
      <c r="A21" s="6" t="s">
        <v>35</v>
      </c>
      <c r="B21" s="19" t="s">
        <v>36</v>
      </c>
      <c r="C21" s="6" t="s">
        <v>8</v>
      </c>
      <c r="D21" s="7">
        <v>400000</v>
      </c>
      <c r="E21" s="7">
        <v>0</v>
      </c>
      <c r="F21" s="7">
        <v>0</v>
      </c>
      <c r="G21" s="7">
        <f t="shared" si="0"/>
        <v>400000</v>
      </c>
      <c r="H21" s="6" t="s">
        <v>5</v>
      </c>
      <c r="I21" s="19" t="s">
        <v>153</v>
      </c>
      <c r="L21" s="4"/>
    </row>
    <row r="22" spans="1:13" ht="30" customHeight="1" x14ac:dyDescent="0.25">
      <c r="A22" s="8" t="s">
        <v>184</v>
      </c>
      <c r="B22" s="2" t="s">
        <v>183</v>
      </c>
      <c r="C22" s="1" t="s">
        <v>8</v>
      </c>
      <c r="D22" s="4">
        <v>250000</v>
      </c>
      <c r="E22" s="4">
        <v>0</v>
      </c>
      <c r="F22" s="4">
        <v>0</v>
      </c>
      <c r="G22" s="4">
        <f t="shared" si="0"/>
        <v>250000</v>
      </c>
      <c r="H22" s="1" t="s">
        <v>5</v>
      </c>
      <c r="I22" s="26" t="s">
        <v>145</v>
      </c>
    </row>
    <row r="23" spans="1:13" ht="30" customHeight="1" x14ac:dyDescent="0.25">
      <c r="A23" s="1" t="s">
        <v>38</v>
      </c>
      <c r="B23" s="2" t="s">
        <v>39</v>
      </c>
      <c r="C23" s="1" t="s">
        <v>8</v>
      </c>
      <c r="D23" s="4">
        <v>6720</v>
      </c>
      <c r="E23" s="4">
        <v>0</v>
      </c>
      <c r="F23" s="4">
        <v>0</v>
      </c>
      <c r="G23" s="4">
        <f t="shared" si="0"/>
        <v>6720</v>
      </c>
      <c r="H23" s="1" t="s">
        <v>189</v>
      </c>
      <c r="I23" s="26" t="s">
        <v>145</v>
      </c>
    </row>
    <row r="24" spans="1:13" ht="30" customHeight="1" x14ac:dyDescent="0.25">
      <c r="A24" s="1" t="s">
        <v>167</v>
      </c>
      <c r="B24" s="2" t="s">
        <v>40</v>
      </c>
      <c r="C24" s="1" t="s">
        <v>8</v>
      </c>
      <c r="D24" s="4">
        <v>20000</v>
      </c>
      <c r="E24" s="4">
        <v>0</v>
      </c>
      <c r="F24" s="4">
        <v>0</v>
      </c>
      <c r="G24" s="4">
        <f t="shared" si="0"/>
        <v>20000</v>
      </c>
      <c r="H24" s="1" t="s">
        <v>12</v>
      </c>
      <c r="I24" s="26" t="s">
        <v>145</v>
      </c>
    </row>
    <row r="25" spans="1:13" ht="30" customHeight="1" x14ac:dyDescent="0.25">
      <c r="A25" s="1" t="s">
        <v>42</v>
      </c>
      <c r="B25" s="2" t="s">
        <v>43</v>
      </c>
      <c r="C25" s="1" t="s">
        <v>8</v>
      </c>
      <c r="D25" s="4">
        <v>7000</v>
      </c>
      <c r="E25" s="4">
        <v>0</v>
      </c>
      <c r="F25" s="4">
        <v>0</v>
      </c>
      <c r="G25" s="4">
        <f t="shared" si="0"/>
        <v>7000</v>
      </c>
      <c r="H25" s="1" t="s">
        <v>12</v>
      </c>
      <c r="I25" s="26" t="s">
        <v>145</v>
      </c>
    </row>
    <row r="26" spans="1:13" ht="30" customHeight="1" x14ac:dyDescent="0.25">
      <c r="A26" s="1" t="s">
        <v>44</v>
      </c>
      <c r="B26" s="2" t="s">
        <v>45</v>
      </c>
      <c r="C26" s="1" t="s">
        <v>8</v>
      </c>
      <c r="D26" s="4">
        <v>12000</v>
      </c>
      <c r="E26" s="4">
        <v>0</v>
      </c>
      <c r="F26" s="4">
        <v>0</v>
      </c>
      <c r="G26" s="4">
        <f t="shared" si="0"/>
        <v>12000</v>
      </c>
      <c r="H26" s="1" t="s">
        <v>9</v>
      </c>
      <c r="I26" s="26" t="s">
        <v>145</v>
      </c>
    </row>
    <row r="27" spans="1:13" ht="30" customHeight="1" x14ac:dyDescent="0.25">
      <c r="A27" s="1" t="s">
        <v>46</v>
      </c>
      <c r="B27" s="2" t="s">
        <v>47</v>
      </c>
      <c r="C27" s="1" t="s">
        <v>8</v>
      </c>
      <c r="D27" s="4">
        <v>9000</v>
      </c>
      <c r="E27" s="4">
        <v>0</v>
      </c>
      <c r="F27" s="4">
        <v>0</v>
      </c>
      <c r="G27" s="4">
        <f t="shared" si="0"/>
        <v>9000</v>
      </c>
      <c r="H27" s="1" t="s">
        <v>9</v>
      </c>
      <c r="I27" s="26" t="s">
        <v>145</v>
      </c>
    </row>
    <row r="28" spans="1:13" ht="30" customHeight="1" x14ac:dyDescent="0.25">
      <c r="A28" s="2" t="s">
        <v>217</v>
      </c>
      <c r="B28" s="10" t="s">
        <v>190</v>
      </c>
      <c r="C28" s="1" t="s">
        <v>8</v>
      </c>
      <c r="D28" s="12">
        <v>10000</v>
      </c>
      <c r="E28" s="12">
        <v>-9225.6</v>
      </c>
      <c r="F28" s="12">
        <v>0</v>
      </c>
      <c r="G28" s="12">
        <f t="shared" si="0"/>
        <v>774.39999999999964</v>
      </c>
      <c r="H28" s="1" t="s">
        <v>16</v>
      </c>
      <c r="I28" s="26" t="s">
        <v>145</v>
      </c>
      <c r="L28" s="1" t="s">
        <v>378</v>
      </c>
      <c r="M28" s="14">
        <v>9225.6</v>
      </c>
    </row>
    <row r="29" spans="1:13" ht="30" customHeight="1" x14ac:dyDescent="0.25">
      <c r="A29" s="2" t="s">
        <v>218</v>
      </c>
      <c r="B29" s="10" t="s">
        <v>348</v>
      </c>
      <c r="C29" s="1" t="s">
        <v>8</v>
      </c>
      <c r="D29" s="12">
        <v>34200</v>
      </c>
      <c r="E29" s="12">
        <v>-9153.56</v>
      </c>
      <c r="F29" s="12">
        <v>0</v>
      </c>
      <c r="G29" s="12">
        <f t="shared" si="0"/>
        <v>25046.440000000002</v>
      </c>
      <c r="H29" s="1" t="s">
        <v>16</v>
      </c>
      <c r="I29" s="26" t="s">
        <v>145</v>
      </c>
      <c r="L29" s="1" t="s">
        <v>378</v>
      </c>
      <c r="M29" s="14">
        <v>9253.56</v>
      </c>
    </row>
    <row r="30" spans="1:13" ht="30" customHeight="1" x14ac:dyDescent="0.25">
      <c r="A30" s="1" t="s">
        <v>219</v>
      </c>
      <c r="B30" s="11" t="s">
        <v>191</v>
      </c>
      <c r="C30" s="1" t="s">
        <v>8</v>
      </c>
      <c r="D30" s="12">
        <v>4960</v>
      </c>
      <c r="E30" s="12">
        <v>0</v>
      </c>
      <c r="F30" s="12">
        <v>0</v>
      </c>
      <c r="G30" s="12">
        <f t="shared" si="0"/>
        <v>4960</v>
      </c>
      <c r="H30" s="1" t="s">
        <v>16</v>
      </c>
      <c r="I30" s="26" t="s">
        <v>145</v>
      </c>
    </row>
    <row r="31" spans="1:13" ht="30" customHeight="1" x14ac:dyDescent="0.25">
      <c r="A31" s="1" t="s">
        <v>220</v>
      </c>
      <c r="B31" s="11" t="s">
        <v>192</v>
      </c>
      <c r="C31" s="1" t="s">
        <v>8</v>
      </c>
      <c r="D31" s="12">
        <v>14880</v>
      </c>
      <c r="E31" s="12">
        <v>0</v>
      </c>
      <c r="F31" s="12">
        <v>0</v>
      </c>
      <c r="G31" s="12">
        <f t="shared" si="0"/>
        <v>14880</v>
      </c>
      <c r="H31" s="1" t="s">
        <v>16</v>
      </c>
      <c r="I31" s="26" t="s">
        <v>145</v>
      </c>
    </row>
    <row r="32" spans="1:13" ht="30" customHeight="1" x14ac:dyDescent="0.25">
      <c r="A32" s="2" t="s">
        <v>221</v>
      </c>
      <c r="B32" s="10" t="s">
        <v>193</v>
      </c>
      <c r="C32" s="1" t="s">
        <v>8</v>
      </c>
      <c r="D32" s="12">
        <v>37200</v>
      </c>
      <c r="E32" s="12">
        <v>-12018.19</v>
      </c>
      <c r="F32" s="12">
        <v>0</v>
      </c>
      <c r="G32" s="12">
        <f t="shared" si="0"/>
        <v>25181.809999999998</v>
      </c>
      <c r="H32" s="1" t="s">
        <v>16</v>
      </c>
      <c r="I32" s="26" t="s">
        <v>145</v>
      </c>
      <c r="L32" s="1" t="s">
        <v>378</v>
      </c>
      <c r="M32" s="14">
        <v>12018.19</v>
      </c>
    </row>
    <row r="33" spans="1:15" ht="30" customHeight="1" x14ac:dyDescent="0.25">
      <c r="A33" s="2" t="s">
        <v>222</v>
      </c>
      <c r="B33" s="10" t="s">
        <v>194</v>
      </c>
      <c r="C33" s="1" t="s">
        <v>8</v>
      </c>
      <c r="D33" s="12">
        <v>14000</v>
      </c>
      <c r="E33" s="12">
        <v>0</v>
      </c>
      <c r="F33" s="12">
        <v>0</v>
      </c>
      <c r="G33" s="12">
        <f t="shared" si="0"/>
        <v>14000</v>
      </c>
      <c r="H33" s="1" t="s">
        <v>16</v>
      </c>
      <c r="I33" s="26" t="s">
        <v>145</v>
      </c>
    </row>
    <row r="34" spans="1:15" ht="30" customHeight="1" x14ac:dyDescent="0.25">
      <c r="A34" s="2" t="s">
        <v>223</v>
      </c>
      <c r="B34" s="10" t="s">
        <v>195</v>
      </c>
      <c r="C34" s="1" t="s">
        <v>8</v>
      </c>
      <c r="D34" s="12">
        <v>12000</v>
      </c>
      <c r="E34" s="12">
        <v>-11959.8</v>
      </c>
      <c r="F34" s="12">
        <v>0</v>
      </c>
      <c r="G34" s="12">
        <f t="shared" si="0"/>
        <v>40.200000000000728</v>
      </c>
      <c r="H34" s="1" t="s">
        <v>16</v>
      </c>
      <c r="I34" s="26" t="s">
        <v>145</v>
      </c>
      <c r="L34" s="1" t="s">
        <v>242</v>
      </c>
      <c r="M34" s="14">
        <v>11959.8</v>
      </c>
    </row>
    <row r="35" spans="1:15" ht="30" customHeight="1" x14ac:dyDescent="0.25">
      <c r="A35" s="10" t="s">
        <v>224</v>
      </c>
      <c r="B35" s="10" t="s">
        <v>196</v>
      </c>
      <c r="C35" s="1" t="s">
        <v>8</v>
      </c>
      <c r="D35" s="12">
        <v>5000</v>
      </c>
      <c r="E35" s="12">
        <v>-2951.2</v>
      </c>
      <c r="F35" s="12">
        <v>0</v>
      </c>
      <c r="G35" s="12">
        <f t="shared" si="0"/>
        <v>2048.8000000000002</v>
      </c>
      <c r="H35" s="1" t="s">
        <v>16</v>
      </c>
      <c r="I35" s="26" t="s">
        <v>145</v>
      </c>
      <c r="L35" s="1" t="s">
        <v>356</v>
      </c>
      <c r="M35" s="14">
        <v>2951.2</v>
      </c>
    </row>
    <row r="36" spans="1:15" ht="30" customHeight="1" x14ac:dyDescent="0.25">
      <c r="A36" s="9" t="s">
        <v>207</v>
      </c>
      <c r="B36" s="10" t="s">
        <v>197</v>
      </c>
      <c r="C36" s="1" t="s">
        <v>8</v>
      </c>
      <c r="D36" s="12">
        <v>7078.33</v>
      </c>
      <c r="E36" s="12">
        <v>0</v>
      </c>
      <c r="F36" s="12">
        <v>0</v>
      </c>
      <c r="G36" s="12">
        <f t="shared" si="0"/>
        <v>7078.33</v>
      </c>
      <c r="H36" s="1" t="s">
        <v>12</v>
      </c>
      <c r="I36" s="26" t="s">
        <v>145</v>
      </c>
    </row>
    <row r="37" spans="1:15" ht="30" customHeight="1" x14ac:dyDescent="0.25">
      <c r="A37" s="10" t="s">
        <v>225</v>
      </c>
      <c r="B37" s="10" t="s">
        <v>198</v>
      </c>
      <c r="C37" s="1" t="s">
        <v>8</v>
      </c>
      <c r="D37" s="12">
        <v>7000</v>
      </c>
      <c r="E37" s="12">
        <v>-5159.84</v>
      </c>
      <c r="F37" s="12">
        <v>0</v>
      </c>
      <c r="G37" s="12">
        <f t="shared" si="0"/>
        <v>1840.1599999999999</v>
      </c>
      <c r="H37" s="1" t="s">
        <v>16</v>
      </c>
      <c r="I37" s="26" t="s">
        <v>145</v>
      </c>
      <c r="L37" s="1" t="s">
        <v>368</v>
      </c>
      <c r="M37" s="1">
        <v>5159.84</v>
      </c>
    </row>
    <row r="38" spans="1:15" ht="30" customHeight="1" x14ac:dyDescent="0.25">
      <c r="A38" s="10" t="s">
        <v>208</v>
      </c>
      <c r="B38" s="10" t="s">
        <v>199</v>
      </c>
      <c r="C38" s="1" t="s">
        <v>8</v>
      </c>
      <c r="D38" s="12">
        <v>5000</v>
      </c>
      <c r="E38" s="12">
        <v>0</v>
      </c>
      <c r="F38" s="12">
        <v>0</v>
      </c>
      <c r="G38" s="12">
        <f t="shared" si="0"/>
        <v>5000</v>
      </c>
      <c r="H38" s="1" t="s">
        <v>16</v>
      </c>
      <c r="I38" s="26" t="s">
        <v>145</v>
      </c>
    </row>
    <row r="39" spans="1:15" ht="30" customHeight="1" x14ac:dyDescent="0.25">
      <c r="A39" s="10" t="s">
        <v>209</v>
      </c>
      <c r="B39" s="10" t="s">
        <v>200</v>
      </c>
      <c r="C39" s="1" t="s">
        <v>8</v>
      </c>
      <c r="D39" s="12">
        <v>5000</v>
      </c>
      <c r="E39" s="12">
        <v>0</v>
      </c>
      <c r="F39" s="12">
        <v>0</v>
      </c>
      <c r="G39" s="12">
        <f t="shared" si="0"/>
        <v>5000</v>
      </c>
      <c r="H39" s="1" t="s">
        <v>16</v>
      </c>
      <c r="I39" s="26" t="s">
        <v>145</v>
      </c>
    </row>
    <row r="40" spans="1:15" ht="30" customHeight="1" x14ac:dyDescent="0.25">
      <c r="A40" s="10" t="s">
        <v>201</v>
      </c>
      <c r="B40" s="10" t="s">
        <v>202</v>
      </c>
      <c r="C40" s="1" t="s">
        <v>8</v>
      </c>
      <c r="D40" s="12">
        <v>2000</v>
      </c>
      <c r="E40" s="12">
        <v>-1999.99</v>
      </c>
      <c r="F40" s="12">
        <v>0</v>
      </c>
      <c r="G40" s="12">
        <f t="shared" si="0"/>
        <v>9.9999999999909051E-3</v>
      </c>
      <c r="H40" s="1" t="s">
        <v>16</v>
      </c>
      <c r="I40" s="26" t="s">
        <v>145</v>
      </c>
      <c r="L40" s="1" t="s">
        <v>243</v>
      </c>
      <c r="M40" s="14">
        <v>1999.99</v>
      </c>
    </row>
    <row r="41" spans="1:15" ht="30" customHeight="1" x14ac:dyDescent="0.25">
      <c r="A41" s="10" t="s">
        <v>210</v>
      </c>
      <c r="B41" s="10" t="s">
        <v>203</v>
      </c>
      <c r="C41" s="1" t="s">
        <v>8</v>
      </c>
      <c r="D41" s="12">
        <v>3000</v>
      </c>
      <c r="E41" s="12">
        <v>0</v>
      </c>
      <c r="F41" s="12">
        <v>0</v>
      </c>
      <c r="G41" s="12">
        <f t="shared" si="0"/>
        <v>3000</v>
      </c>
      <c r="H41" s="1" t="s">
        <v>16</v>
      </c>
      <c r="I41" s="26" t="s">
        <v>145</v>
      </c>
    </row>
    <row r="42" spans="1:15" ht="30" customHeight="1" x14ac:dyDescent="0.25">
      <c r="A42" s="10" t="s">
        <v>211</v>
      </c>
      <c r="B42" s="10" t="s">
        <v>204</v>
      </c>
      <c r="C42" s="1" t="s">
        <v>8</v>
      </c>
      <c r="D42" s="12">
        <v>3000</v>
      </c>
      <c r="E42" s="12">
        <v>0</v>
      </c>
      <c r="F42" s="12">
        <v>0</v>
      </c>
      <c r="G42" s="12">
        <f t="shared" si="0"/>
        <v>3000</v>
      </c>
      <c r="H42" s="1" t="s">
        <v>16</v>
      </c>
      <c r="I42" s="26" t="s">
        <v>145</v>
      </c>
      <c r="O42" s="47"/>
    </row>
    <row r="43" spans="1:15" ht="30" customHeight="1" x14ac:dyDescent="0.25">
      <c r="A43" s="10" t="s">
        <v>212</v>
      </c>
      <c r="B43" s="10" t="s">
        <v>205</v>
      </c>
      <c r="C43" s="1" t="s">
        <v>8</v>
      </c>
      <c r="D43" s="12">
        <v>4000</v>
      </c>
      <c r="E43" s="12">
        <v>0</v>
      </c>
      <c r="F43" s="12">
        <v>0</v>
      </c>
      <c r="G43" s="12">
        <f t="shared" si="0"/>
        <v>4000</v>
      </c>
      <c r="H43" s="1" t="s">
        <v>16</v>
      </c>
      <c r="I43" s="26" t="s">
        <v>145</v>
      </c>
      <c r="M43" s="14"/>
      <c r="N43" s="14"/>
      <c r="O43" s="17"/>
    </row>
    <row r="44" spans="1:15" ht="30" customHeight="1" x14ac:dyDescent="0.25">
      <c r="A44" s="50" t="s">
        <v>360</v>
      </c>
      <c r="B44" s="10" t="s">
        <v>372</v>
      </c>
      <c r="C44" s="11" t="s">
        <v>41</v>
      </c>
      <c r="D44" s="51">
        <v>0</v>
      </c>
      <c r="E44" s="51">
        <v>0</v>
      </c>
      <c r="F44" s="51"/>
      <c r="G44" s="51">
        <f>D44+E44+F44</f>
        <v>0</v>
      </c>
      <c r="H44" s="1" t="s">
        <v>16</v>
      </c>
      <c r="I44" s="26" t="s">
        <v>145</v>
      </c>
      <c r="K44" s="1" t="s">
        <v>359</v>
      </c>
      <c r="M44" s="14">
        <v>60000</v>
      </c>
      <c r="O44" s="17" t="s">
        <v>373</v>
      </c>
    </row>
    <row r="45" spans="1:15" ht="30" customHeight="1" x14ac:dyDescent="0.25">
      <c r="A45" s="50" t="s">
        <v>360</v>
      </c>
      <c r="B45" s="10"/>
      <c r="C45" s="11" t="s">
        <v>41</v>
      </c>
      <c r="D45" s="51"/>
      <c r="E45" s="51"/>
      <c r="F45" s="51"/>
      <c r="G45" s="51">
        <f>D45+E45+F45</f>
        <v>0</v>
      </c>
      <c r="K45" s="1" t="s">
        <v>359</v>
      </c>
      <c r="M45" s="14">
        <f>SUM(M5:M44)</f>
        <v>181968.18</v>
      </c>
      <c r="N45" s="17">
        <f>SUM(N5:N43)</f>
        <v>47373.989999999991</v>
      </c>
      <c r="O45" s="17">
        <f>M45-N45</f>
        <v>134594.19</v>
      </c>
    </row>
    <row r="46" spans="1:15" ht="30" customHeight="1" x14ac:dyDescent="0.25">
      <c r="A46" s="50" t="s">
        <v>360</v>
      </c>
      <c r="B46" s="10"/>
      <c r="C46" s="11" t="s">
        <v>41</v>
      </c>
      <c r="D46" s="51"/>
      <c r="E46" s="51"/>
      <c r="F46" s="51"/>
      <c r="G46" s="51">
        <f>D46+E46+F46</f>
        <v>0</v>
      </c>
      <c r="K46" s="1" t="s">
        <v>359</v>
      </c>
      <c r="M46" s="14"/>
      <c r="N46" s="17"/>
      <c r="O46" s="17"/>
    </row>
    <row r="47" spans="1:15" ht="30" customHeight="1" x14ac:dyDescent="0.25">
      <c r="A47" s="50" t="s">
        <v>360</v>
      </c>
      <c r="B47" s="10"/>
      <c r="C47" s="11" t="s">
        <v>41</v>
      </c>
      <c r="D47" s="51"/>
      <c r="E47" s="51"/>
      <c r="F47" s="51"/>
      <c r="G47" s="51">
        <f>D47+E47+F47</f>
        <v>0</v>
      </c>
      <c r="K47" s="1" t="s">
        <v>359</v>
      </c>
      <c r="M47" s="14"/>
      <c r="N47" s="17"/>
      <c r="O47" s="17"/>
    </row>
    <row r="48" spans="1:15" ht="30" customHeight="1" x14ac:dyDescent="0.25">
      <c r="A48" s="20" t="s">
        <v>233</v>
      </c>
      <c r="B48" s="20" t="s">
        <v>234</v>
      </c>
      <c r="C48" s="21" t="s">
        <v>8</v>
      </c>
      <c r="D48" s="22">
        <v>103943.85</v>
      </c>
      <c r="E48" s="22">
        <v>0</v>
      </c>
      <c r="F48" s="22">
        <v>0</v>
      </c>
      <c r="G48" s="22">
        <f t="shared" si="0"/>
        <v>103943.85</v>
      </c>
      <c r="H48" s="6" t="s">
        <v>48</v>
      </c>
      <c r="I48" s="19" t="s">
        <v>250</v>
      </c>
      <c r="K48" s="1" t="s">
        <v>358</v>
      </c>
    </row>
    <row r="49" spans="1:15" ht="30" customHeight="1" x14ac:dyDescent="0.25">
      <c r="A49" s="20" t="s">
        <v>233</v>
      </c>
      <c r="B49" s="20" t="s">
        <v>234</v>
      </c>
      <c r="C49" s="21" t="s">
        <v>8</v>
      </c>
      <c r="D49" s="22">
        <v>41056.15</v>
      </c>
      <c r="E49" s="22">
        <v>0</v>
      </c>
      <c r="F49" s="22">
        <v>0</v>
      </c>
      <c r="G49" s="22">
        <f t="shared" si="0"/>
        <v>41056.15</v>
      </c>
      <c r="H49" s="6" t="s">
        <v>48</v>
      </c>
      <c r="I49" s="19" t="s">
        <v>146</v>
      </c>
    </row>
    <row r="50" spans="1:15" ht="30" customHeight="1" x14ac:dyDescent="0.25">
      <c r="A50" s="1" t="s">
        <v>49</v>
      </c>
      <c r="B50" s="2" t="s">
        <v>50</v>
      </c>
      <c r="C50" s="1" t="s">
        <v>8</v>
      </c>
      <c r="D50" s="4">
        <v>25895.29</v>
      </c>
      <c r="E50" s="4">
        <v>0</v>
      </c>
      <c r="F50" s="4">
        <v>0</v>
      </c>
      <c r="G50" s="4">
        <f t="shared" si="0"/>
        <v>25895.29</v>
      </c>
      <c r="H50" s="1" t="s">
        <v>16</v>
      </c>
      <c r="I50" s="30" t="s">
        <v>146</v>
      </c>
    </row>
    <row r="51" spans="1:15" ht="30" customHeight="1" x14ac:dyDescent="0.25">
      <c r="A51" s="1" t="s">
        <v>51</v>
      </c>
      <c r="B51" s="2" t="s">
        <v>52</v>
      </c>
      <c r="C51" s="1" t="s">
        <v>8</v>
      </c>
      <c r="D51" s="4">
        <v>7374.2799999999988</v>
      </c>
      <c r="E51" s="4">
        <v>0</v>
      </c>
      <c r="F51" s="4">
        <v>0</v>
      </c>
      <c r="G51" s="4">
        <f t="shared" si="0"/>
        <v>7374.2799999999988</v>
      </c>
      <c r="H51" s="1" t="s">
        <v>16</v>
      </c>
      <c r="I51" s="30" t="s">
        <v>146</v>
      </c>
      <c r="L51" s="1" t="s">
        <v>355</v>
      </c>
      <c r="M51" s="14">
        <v>29825.72</v>
      </c>
      <c r="O51" s="4"/>
    </row>
    <row r="52" spans="1:15" ht="30" customHeight="1" x14ac:dyDescent="0.25">
      <c r="A52" s="1" t="s">
        <v>53</v>
      </c>
      <c r="B52" s="2" t="s">
        <v>54</v>
      </c>
      <c r="C52" s="1" t="s">
        <v>8</v>
      </c>
      <c r="D52" s="4">
        <v>29760</v>
      </c>
      <c r="E52" s="4">
        <v>-29758.21</v>
      </c>
      <c r="F52" s="4">
        <v>0</v>
      </c>
      <c r="G52" s="4">
        <f t="shared" si="0"/>
        <v>1.7900000000008731</v>
      </c>
      <c r="H52" s="1" t="s">
        <v>16</v>
      </c>
      <c r="I52" s="30" t="s">
        <v>146</v>
      </c>
      <c r="L52" s="1" t="s">
        <v>354</v>
      </c>
      <c r="M52" s="14">
        <v>36998.21</v>
      </c>
      <c r="O52" s="4"/>
    </row>
    <row r="53" spans="1:15" ht="30" customHeight="1" x14ac:dyDescent="0.25">
      <c r="A53" s="1" t="s">
        <v>55</v>
      </c>
      <c r="B53" s="2" t="s">
        <v>56</v>
      </c>
      <c r="C53" s="1" t="s">
        <v>8</v>
      </c>
      <c r="D53" s="4">
        <v>37200</v>
      </c>
      <c r="E53" s="4">
        <v>0</v>
      </c>
      <c r="F53" s="4">
        <v>0</v>
      </c>
      <c r="G53" s="4">
        <f t="shared" si="0"/>
        <v>37200</v>
      </c>
      <c r="H53" s="1" t="s">
        <v>16</v>
      </c>
      <c r="I53" s="30" t="s">
        <v>146</v>
      </c>
      <c r="L53" s="1" t="s">
        <v>369</v>
      </c>
      <c r="M53" s="14">
        <v>37200</v>
      </c>
    </row>
    <row r="54" spans="1:15" ht="30" customHeight="1" x14ac:dyDescent="0.25">
      <c r="A54" s="1" t="s">
        <v>57</v>
      </c>
      <c r="B54" s="2" t="s">
        <v>58</v>
      </c>
      <c r="C54" s="1" t="s">
        <v>8</v>
      </c>
      <c r="D54" s="4">
        <v>37200</v>
      </c>
      <c r="E54" s="4">
        <v>-5731.9</v>
      </c>
      <c r="F54" s="4"/>
      <c r="G54" s="4">
        <f t="shared" si="0"/>
        <v>31468.1</v>
      </c>
      <c r="H54" s="1" t="s">
        <v>16</v>
      </c>
      <c r="I54" s="30" t="s">
        <v>146</v>
      </c>
      <c r="L54" s="1" t="s">
        <v>370</v>
      </c>
      <c r="M54" s="14">
        <v>36929.06</v>
      </c>
      <c r="N54" s="4"/>
    </row>
    <row r="55" spans="1:15" ht="30" customHeight="1" x14ac:dyDescent="0.25">
      <c r="A55" s="1" t="s">
        <v>59</v>
      </c>
      <c r="B55" s="2" t="s">
        <v>60</v>
      </c>
      <c r="C55" s="1" t="s">
        <v>8</v>
      </c>
      <c r="D55" s="4">
        <v>24800</v>
      </c>
      <c r="E55" s="4">
        <v>0</v>
      </c>
      <c r="F55" s="4">
        <v>0</v>
      </c>
      <c r="G55" s="4">
        <f t="shared" si="0"/>
        <v>24800</v>
      </c>
      <c r="H55" s="1" t="s">
        <v>16</v>
      </c>
      <c r="I55" s="30" t="s">
        <v>146</v>
      </c>
      <c r="L55" s="1" t="s">
        <v>355</v>
      </c>
      <c r="M55" s="1">
        <v>12400</v>
      </c>
      <c r="N55" s="4"/>
    </row>
    <row r="56" spans="1:15" ht="30" customHeight="1" x14ac:dyDescent="0.25">
      <c r="A56" s="1" t="s">
        <v>360</v>
      </c>
      <c r="B56" s="2" t="s">
        <v>371</v>
      </c>
      <c r="C56" s="1" t="s">
        <v>8</v>
      </c>
      <c r="D56" s="4">
        <v>0</v>
      </c>
      <c r="E56" s="4">
        <v>0</v>
      </c>
      <c r="F56" s="4">
        <v>0</v>
      </c>
      <c r="G56" s="4">
        <f t="shared" ref="G56" si="2">D56+E56+F56</f>
        <v>0</v>
      </c>
      <c r="K56" s="1" t="s">
        <v>361</v>
      </c>
      <c r="M56" s="1">
        <v>16000</v>
      </c>
    </row>
    <row r="57" spans="1:15" ht="30" customHeight="1" x14ac:dyDescent="0.25">
      <c r="A57" s="1" t="s">
        <v>360</v>
      </c>
      <c r="C57" s="1" t="s">
        <v>41</v>
      </c>
      <c r="D57" s="4">
        <v>0</v>
      </c>
      <c r="E57" s="4">
        <v>0</v>
      </c>
      <c r="F57" s="4">
        <v>0</v>
      </c>
      <c r="G57" s="4">
        <f>D57+E57+F57</f>
        <v>0</v>
      </c>
      <c r="K57" s="1" t="s">
        <v>361</v>
      </c>
    </row>
    <row r="58" spans="1:15" ht="30" customHeight="1" x14ac:dyDescent="0.25">
      <c r="A58" s="6" t="s">
        <v>188</v>
      </c>
      <c r="B58" s="19" t="s">
        <v>187</v>
      </c>
      <c r="C58" s="6" t="s">
        <v>8</v>
      </c>
      <c r="D58" s="7">
        <v>546773.57999999996</v>
      </c>
      <c r="E58" s="7">
        <v>-152856.16</v>
      </c>
      <c r="F58" s="7">
        <v>0</v>
      </c>
      <c r="G58" s="7">
        <f t="shared" si="0"/>
        <v>393917.41999999993</v>
      </c>
      <c r="H58" s="6" t="s">
        <v>48</v>
      </c>
      <c r="I58" s="19" t="s">
        <v>145</v>
      </c>
    </row>
    <row r="59" spans="1:15" ht="30" customHeight="1" x14ac:dyDescent="0.25">
      <c r="A59" s="6" t="s">
        <v>188</v>
      </c>
      <c r="B59" s="19" t="s">
        <v>187</v>
      </c>
      <c r="C59" s="6" t="s">
        <v>8</v>
      </c>
      <c r="D59" s="7">
        <v>320000</v>
      </c>
      <c r="E59" s="7">
        <v>0</v>
      </c>
      <c r="F59" s="7">
        <v>0</v>
      </c>
      <c r="G59" s="7">
        <f t="shared" si="0"/>
        <v>320000</v>
      </c>
      <c r="H59" s="6" t="s">
        <v>48</v>
      </c>
      <c r="I59" s="19" t="s">
        <v>252</v>
      </c>
    </row>
    <row r="60" spans="1:15" ht="30" customHeight="1" x14ac:dyDescent="0.25">
      <c r="A60" s="6" t="s">
        <v>188</v>
      </c>
      <c r="B60" s="19" t="s">
        <v>187</v>
      </c>
      <c r="C60" s="6" t="s">
        <v>8</v>
      </c>
      <c r="D60" s="7">
        <v>400000</v>
      </c>
      <c r="E60" s="7">
        <v>0</v>
      </c>
      <c r="F60" s="7">
        <v>0</v>
      </c>
      <c r="G60" s="7">
        <f t="shared" si="0"/>
        <v>400000</v>
      </c>
      <c r="H60" s="6" t="s">
        <v>48</v>
      </c>
      <c r="I60" s="19" t="s">
        <v>365</v>
      </c>
    </row>
    <row r="61" spans="1:15" ht="30" customHeight="1" x14ac:dyDescent="0.25">
      <c r="A61" s="6" t="s">
        <v>188</v>
      </c>
      <c r="B61" s="19" t="s">
        <v>187</v>
      </c>
      <c r="C61" s="6" t="s">
        <v>8</v>
      </c>
      <c r="D61" s="7">
        <v>187240</v>
      </c>
      <c r="E61" s="7">
        <v>0</v>
      </c>
      <c r="F61" s="7">
        <v>0</v>
      </c>
      <c r="G61" s="7">
        <f t="shared" si="0"/>
        <v>187240</v>
      </c>
      <c r="H61" s="6" t="s">
        <v>48</v>
      </c>
      <c r="I61" s="19" t="s">
        <v>365</v>
      </c>
    </row>
    <row r="62" spans="1:15" ht="30" customHeight="1" x14ac:dyDescent="0.25">
      <c r="A62" s="1" t="s">
        <v>61</v>
      </c>
      <c r="B62" s="2" t="s">
        <v>62</v>
      </c>
      <c r="C62" s="1" t="s">
        <v>8</v>
      </c>
      <c r="D62" s="4">
        <v>395000</v>
      </c>
      <c r="E62" s="4">
        <v>0</v>
      </c>
      <c r="F62" s="4">
        <v>0</v>
      </c>
      <c r="G62" s="4">
        <f t="shared" si="0"/>
        <v>395000</v>
      </c>
      <c r="H62" s="1" t="s">
        <v>48</v>
      </c>
      <c r="I62" s="27" t="s">
        <v>147</v>
      </c>
    </row>
    <row r="63" spans="1:15" ht="30" customHeight="1" x14ac:dyDescent="0.25">
      <c r="A63" s="1" t="s">
        <v>63</v>
      </c>
      <c r="B63" s="2" t="s">
        <v>64</v>
      </c>
      <c r="C63" s="1" t="s">
        <v>8</v>
      </c>
      <c r="D63" s="4">
        <v>180000</v>
      </c>
      <c r="E63" s="4">
        <v>0</v>
      </c>
      <c r="F63" s="4">
        <v>0</v>
      </c>
      <c r="G63" s="4">
        <f t="shared" si="0"/>
        <v>180000</v>
      </c>
      <c r="H63" s="1" t="s">
        <v>48</v>
      </c>
      <c r="I63" s="27" t="s">
        <v>147</v>
      </c>
    </row>
    <row r="64" spans="1:15" ht="30" customHeight="1" x14ac:dyDescent="0.25">
      <c r="A64" s="1" t="s">
        <v>65</v>
      </c>
      <c r="B64" s="2" t="s">
        <v>66</v>
      </c>
      <c r="C64" s="1" t="s">
        <v>8</v>
      </c>
      <c r="D64" s="4">
        <v>259000</v>
      </c>
      <c r="E64" s="4">
        <v>0</v>
      </c>
      <c r="F64" s="4">
        <v>0</v>
      </c>
      <c r="G64" s="4">
        <f t="shared" si="0"/>
        <v>259000</v>
      </c>
      <c r="H64" s="1" t="s">
        <v>48</v>
      </c>
      <c r="I64" s="27" t="s">
        <v>147</v>
      </c>
    </row>
    <row r="65" spans="1:9" ht="30" customHeight="1" x14ac:dyDescent="0.25">
      <c r="A65" s="1" t="s">
        <v>67</v>
      </c>
      <c r="B65" s="2" t="s">
        <v>68</v>
      </c>
      <c r="C65" s="1" t="s">
        <v>8</v>
      </c>
      <c r="D65" s="4">
        <v>263000</v>
      </c>
      <c r="E65" s="4">
        <v>0</v>
      </c>
      <c r="F65" s="4">
        <v>0</v>
      </c>
      <c r="G65" s="4">
        <f t="shared" si="0"/>
        <v>263000</v>
      </c>
      <c r="H65" s="1" t="s">
        <v>48</v>
      </c>
      <c r="I65" s="27" t="s">
        <v>147</v>
      </c>
    </row>
    <row r="66" spans="1:9" ht="30" customHeight="1" x14ac:dyDescent="0.25">
      <c r="A66" s="1" t="s">
        <v>69</v>
      </c>
      <c r="B66" s="2" t="s">
        <v>70</v>
      </c>
      <c r="C66" s="1" t="s">
        <v>8</v>
      </c>
      <c r="D66" s="4">
        <v>344970.16000000003</v>
      </c>
      <c r="E66" s="4">
        <v>0</v>
      </c>
      <c r="F66" s="4">
        <v>0</v>
      </c>
      <c r="G66" s="4">
        <f t="shared" si="0"/>
        <v>344970.16000000003</v>
      </c>
      <c r="H66" s="1" t="s">
        <v>48</v>
      </c>
      <c r="I66" s="27" t="s">
        <v>147</v>
      </c>
    </row>
    <row r="67" spans="1:9" ht="30" customHeight="1" x14ac:dyDescent="0.25">
      <c r="A67" s="1" t="s">
        <v>71</v>
      </c>
      <c r="B67" s="2" t="s">
        <v>72</v>
      </c>
      <c r="C67" s="1" t="s">
        <v>8</v>
      </c>
      <c r="D67" s="4">
        <v>478600</v>
      </c>
      <c r="E67" s="4">
        <v>0</v>
      </c>
      <c r="F67" s="4">
        <v>0</v>
      </c>
      <c r="G67" s="4">
        <f t="shared" si="0"/>
        <v>478600</v>
      </c>
      <c r="H67" s="1" t="s">
        <v>48</v>
      </c>
      <c r="I67" s="27" t="s">
        <v>147</v>
      </c>
    </row>
    <row r="68" spans="1:9" ht="30" customHeight="1" x14ac:dyDescent="0.25">
      <c r="A68" s="1" t="s">
        <v>73</v>
      </c>
      <c r="B68" s="2" t="s">
        <v>74</v>
      </c>
      <c r="C68" s="1" t="s">
        <v>8</v>
      </c>
      <c r="D68" s="4">
        <v>365988.78</v>
      </c>
      <c r="E68" s="4">
        <v>-175823.83</v>
      </c>
      <c r="F68" s="4">
        <v>0</v>
      </c>
      <c r="G68" s="4">
        <f t="shared" si="0"/>
        <v>190164.95000000004</v>
      </c>
      <c r="H68" s="1" t="s">
        <v>48</v>
      </c>
      <c r="I68" s="27" t="s">
        <v>147</v>
      </c>
    </row>
    <row r="69" spans="1:9" ht="30" customHeight="1" x14ac:dyDescent="0.25">
      <c r="A69" s="1" t="s">
        <v>75</v>
      </c>
      <c r="B69" s="2" t="s">
        <v>76</v>
      </c>
      <c r="C69" s="1" t="s">
        <v>8</v>
      </c>
      <c r="D69" s="4">
        <v>610200</v>
      </c>
      <c r="E69" s="4">
        <v>0</v>
      </c>
      <c r="F69" s="4">
        <v>0</v>
      </c>
      <c r="G69" s="4">
        <f t="shared" si="0"/>
        <v>610200</v>
      </c>
      <c r="H69" s="1" t="s">
        <v>48</v>
      </c>
      <c r="I69" s="27" t="s">
        <v>147</v>
      </c>
    </row>
    <row r="70" spans="1:9" ht="30" customHeight="1" x14ac:dyDescent="0.25">
      <c r="A70" s="1" t="s">
        <v>77</v>
      </c>
      <c r="B70" s="2" t="s">
        <v>78</v>
      </c>
      <c r="C70" s="1" t="s">
        <v>8</v>
      </c>
      <c r="D70" s="4">
        <v>110700</v>
      </c>
      <c r="E70" s="4">
        <v>0</v>
      </c>
      <c r="F70" s="4">
        <v>0</v>
      </c>
      <c r="G70" s="4">
        <f t="shared" si="0"/>
        <v>110700</v>
      </c>
      <c r="H70" s="1" t="s">
        <v>48</v>
      </c>
      <c r="I70" s="27" t="s">
        <v>147</v>
      </c>
    </row>
    <row r="71" spans="1:9" ht="30" customHeight="1" x14ac:dyDescent="0.25">
      <c r="A71" s="1" t="s">
        <v>79</v>
      </c>
      <c r="B71" s="2" t="s">
        <v>80</v>
      </c>
      <c r="C71" s="1" t="s">
        <v>8</v>
      </c>
      <c r="D71" s="4">
        <v>113300</v>
      </c>
      <c r="E71" s="4">
        <v>0</v>
      </c>
      <c r="F71" s="4">
        <v>0</v>
      </c>
      <c r="G71" s="4">
        <f t="shared" ref="G71:G118" si="3">D71+E71+F71</f>
        <v>113300</v>
      </c>
      <c r="H71" s="1" t="s">
        <v>48</v>
      </c>
      <c r="I71" s="27" t="s">
        <v>147</v>
      </c>
    </row>
    <row r="72" spans="1:9" ht="30" customHeight="1" x14ac:dyDescent="0.25">
      <c r="A72" s="1" t="s">
        <v>81</v>
      </c>
      <c r="B72" s="2" t="s">
        <v>82</v>
      </c>
      <c r="C72" s="1" t="s">
        <v>8</v>
      </c>
      <c r="D72" s="4">
        <v>253700</v>
      </c>
      <c r="E72" s="4">
        <v>0</v>
      </c>
      <c r="F72" s="4">
        <v>0</v>
      </c>
      <c r="G72" s="4">
        <f t="shared" si="3"/>
        <v>253700</v>
      </c>
      <c r="H72" s="1" t="s">
        <v>48</v>
      </c>
      <c r="I72" s="27" t="s">
        <v>147</v>
      </c>
    </row>
    <row r="73" spans="1:9" ht="30" customHeight="1" x14ac:dyDescent="0.25">
      <c r="A73" s="1" t="s">
        <v>83</v>
      </c>
      <c r="B73" s="2" t="s">
        <v>84</v>
      </c>
      <c r="C73" s="1" t="s">
        <v>8</v>
      </c>
      <c r="D73" s="4">
        <v>308100</v>
      </c>
      <c r="E73" s="4">
        <v>0</v>
      </c>
      <c r="F73" s="4">
        <v>0</v>
      </c>
      <c r="G73" s="4">
        <f t="shared" si="3"/>
        <v>308100</v>
      </c>
      <c r="H73" s="1" t="s">
        <v>48</v>
      </c>
      <c r="I73" s="27" t="s">
        <v>147</v>
      </c>
    </row>
    <row r="74" spans="1:9" ht="30" customHeight="1" x14ac:dyDescent="0.25">
      <c r="A74" s="1" t="s">
        <v>85</v>
      </c>
      <c r="B74" s="2" t="s">
        <v>86</v>
      </c>
      <c r="C74" s="1" t="s">
        <v>8</v>
      </c>
      <c r="D74" s="4">
        <v>193600</v>
      </c>
      <c r="E74" s="4">
        <v>0</v>
      </c>
      <c r="F74" s="4">
        <v>0</v>
      </c>
      <c r="G74" s="4">
        <f t="shared" si="3"/>
        <v>193600</v>
      </c>
      <c r="H74" s="1" t="s">
        <v>48</v>
      </c>
      <c r="I74" s="27" t="s">
        <v>147</v>
      </c>
    </row>
    <row r="75" spans="1:9" ht="30" customHeight="1" x14ac:dyDescent="0.25">
      <c r="A75" s="1" t="s">
        <v>87</v>
      </c>
      <c r="B75" s="2" t="s">
        <v>88</v>
      </c>
      <c r="C75" s="1" t="s">
        <v>8</v>
      </c>
      <c r="D75" s="4">
        <v>57000</v>
      </c>
      <c r="E75" s="4">
        <v>0</v>
      </c>
      <c r="F75" s="4">
        <v>0</v>
      </c>
      <c r="G75" s="4">
        <f t="shared" si="3"/>
        <v>57000</v>
      </c>
      <c r="H75" s="1" t="s">
        <v>48</v>
      </c>
      <c r="I75" s="27" t="s">
        <v>147</v>
      </c>
    </row>
    <row r="76" spans="1:9" ht="30" customHeight="1" x14ac:dyDescent="0.25">
      <c r="A76" s="1" t="s">
        <v>89</v>
      </c>
      <c r="B76" s="2" t="s">
        <v>90</v>
      </c>
      <c r="C76" s="1" t="s">
        <v>8</v>
      </c>
      <c r="D76" s="4">
        <v>317238.8</v>
      </c>
      <c r="E76" s="4">
        <v>0</v>
      </c>
      <c r="F76" s="4">
        <v>0</v>
      </c>
      <c r="G76" s="4">
        <f t="shared" si="3"/>
        <v>317238.8</v>
      </c>
      <c r="H76" s="1" t="s">
        <v>37</v>
      </c>
      <c r="I76" s="27" t="s">
        <v>147</v>
      </c>
    </row>
    <row r="77" spans="1:9" ht="30" customHeight="1" x14ac:dyDescent="0.25">
      <c r="A77" s="1" t="s">
        <v>91</v>
      </c>
      <c r="B77" s="2" t="s">
        <v>92</v>
      </c>
      <c r="C77" s="1" t="s">
        <v>8</v>
      </c>
      <c r="D77" s="4">
        <v>6761.2</v>
      </c>
      <c r="E77" s="4">
        <v>0</v>
      </c>
      <c r="F77" s="4">
        <v>0</v>
      </c>
      <c r="G77" s="4">
        <f t="shared" si="3"/>
        <v>6761.2</v>
      </c>
      <c r="H77" s="1" t="s">
        <v>93</v>
      </c>
      <c r="I77" s="27" t="s">
        <v>147</v>
      </c>
    </row>
    <row r="78" spans="1:9" ht="30" customHeight="1" x14ac:dyDescent="0.25">
      <c r="A78" s="1" t="s">
        <v>94</v>
      </c>
      <c r="B78" s="2" t="s">
        <v>95</v>
      </c>
      <c r="C78" s="1" t="s">
        <v>8</v>
      </c>
      <c r="D78" s="4">
        <v>10870.95</v>
      </c>
      <c r="E78" s="4">
        <v>0</v>
      </c>
      <c r="F78" s="4">
        <v>0</v>
      </c>
      <c r="G78" s="4">
        <f t="shared" si="3"/>
        <v>10870.95</v>
      </c>
      <c r="H78" s="1" t="s">
        <v>93</v>
      </c>
      <c r="I78" s="29" t="s">
        <v>155</v>
      </c>
    </row>
    <row r="79" spans="1:9" ht="30" customHeight="1" x14ac:dyDescent="0.25">
      <c r="A79" s="6" t="s">
        <v>185</v>
      </c>
      <c r="B79" s="19" t="s">
        <v>186</v>
      </c>
      <c r="C79" s="6" t="s">
        <v>8</v>
      </c>
      <c r="D79" s="7">
        <v>779121.17</v>
      </c>
      <c r="E79" s="7">
        <v>0</v>
      </c>
      <c r="F79" s="7">
        <v>0</v>
      </c>
      <c r="G79" s="7">
        <f t="shared" si="3"/>
        <v>779121.17</v>
      </c>
      <c r="H79" s="6" t="s">
        <v>37</v>
      </c>
      <c r="I79" s="19" t="s">
        <v>155</v>
      </c>
    </row>
    <row r="80" spans="1:9" ht="30" customHeight="1" x14ac:dyDescent="0.25">
      <c r="A80" s="6" t="s">
        <v>185</v>
      </c>
      <c r="B80" s="19" t="s">
        <v>186</v>
      </c>
      <c r="C80" s="6" t="s">
        <v>8</v>
      </c>
      <c r="D80" s="7">
        <v>393374.35</v>
      </c>
      <c r="E80" s="7">
        <v>0</v>
      </c>
      <c r="F80" s="7">
        <v>0</v>
      </c>
      <c r="G80" s="7">
        <f t="shared" si="3"/>
        <v>393374.35</v>
      </c>
      <c r="H80" s="6" t="s">
        <v>37</v>
      </c>
      <c r="I80" s="19" t="s">
        <v>145</v>
      </c>
    </row>
    <row r="81" spans="1:14" ht="30" customHeight="1" x14ac:dyDescent="0.25">
      <c r="A81" s="1" t="s">
        <v>96</v>
      </c>
      <c r="B81" s="2" t="s">
        <v>97</v>
      </c>
      <c r="C81" s="1" t="s">
        <v>8</v>
      </c>
      <c r="D81" s="4">
        <v>424599.99</v>
      </c>
      <c r="E81" s="4">
        <v>0</v>
      </c>
      <c r="F81" s="4">
        <v>0</v>
      </c>
      <c r="G81" s="4">
        <f t="shared" si="3"/>
        <v>424599.99</v>
      </c>
      <c r="H81" s="1" t="s">
        <v>16</v>
      </c>
      <c r="I81" s="29" t="s">
        <v>155</v>
      </c>
    </row>
    <row r="82" spans="1:14" ht="30" customHeight="1" x14ac:dyDescent="0.25">
      <c r="A82" s="15" t="s">
        <v>98</v>
      </c>
      <c r="B82" s="44" t="s">
        <v>99</v>
      </c>
      <c r="C82" s="15" t="s">
        <v>8</v>
      </c>
      <c r="D82" s="16">
        <v>204600</v>
      </c>
      <c r="E82" s="16">
        <v>-204600</v>
      </c>
      <c r="F82" s="16">
        <v>0</v>
      </c>
      <c r="G82" s="16">
        <f t="shared" si="3"/>
        <v>0</v>
      </c>
      <c r="H82" s="15" t="s">
        <v>9</v>
      </c>
      <c r="I82" s="44" t="s">
        <v>155</v>
      </c>
      <c r="L82" s="1" t="s">
        <v>377</v>
      </c>
      <c r="N82" s="53">
        <v>0</v>
      </c>
    </row>
    <row r="83" spans="1:14" ht="30" customHeight="1" x14ac:dyDescent="0.25">
      <c r="A83" s="1" t="s">
        <v>100</v>
      </c>
      <c r="B83" s="2" t="s">
        <v>101</v>
      </c>
      <c r="C83" s="1" t="s">
        <v>8</v>
      </c>
      <c r="D83" s="4">
        <v>1751871.1099999999</v>
      </c>
      <c r="E83" s="4">
        <v>-885816.88</v>
      </c>
      <c r="F83" s="4">
        <v>0</v>
      </c>
      <c r="G83" s="4">
        <f t="shared" si="3"/>
        <v>866054.22999999986</v>
      </c>
      <c r="H83" s="1" t="s">
        <v>37</v>
      </c>
      <c r="I83" s="2" t="s">
        <v>156</v>
      </c>
    </row>
    <row r="84" spans="1:14" ht="30" customHeight="1" x14ac:dyDescent="0.25">
      <c r="A84" s="1" t="s">
        <v>226</v>
      </c>
      <c r="B84" s="2" t="s">
        <v>102</v>
      </c>
      <c r="C84" s="1" t="s">
        <v>8</v>
      </c>
      <c r="D84" s="4">
        <v>1960185.04</v>
      </c>
      <c r="E84" s="4">
        <v>0</v>
      </c>
      <c r="F84" s="4">
        <v>0</v>
      </c>
      <c r="G84" s="4">
        <f t="shared" si="3"/>
        <v>1960185.04</v>
      </c>
      <c r="H84" s="1" t="s">
        <v>37</v>
      </c>
      <c r="I84" s="28" t="s">
        <v>152</v>
      </c>
    </row>
    <row r="85" spans="1:14" ht="48.75" customHeight="1" x14ac:dyDescent="0.25">
      <c r="A85" s="1" t="s">
        <v>227</v>
      </c>
      <c r="B85" s="2" t="s">
        <v>103</v>
      </c>
      <c r="C85" s="1" t="s">
        <v>8</v>
      </c>
      <c r="D85" s="4">
        <v>1236750</v>
      </c>
      <c r="E85" s="4">
        <v>0</v>
      </c>
      <c r="F85" s="4">
        <v>0</v>
      </c>
      <c r="G85" s="4">
        <f t="shared" si="3"/>
        <v>1236750</v>
      </c>
      <c r="H85" s="1" t="s">
        <v>5</v>
      </c>
      <c r="I85" s="28" t="s">
        <v>152</v>
      </c>
    </row>
    <row r="86" spans="1:14" ht="30" customHeight="1" x14ac:dyDescent="0.25">
      <c r="A86" s="1" t="s">
        <v>228</v>
      </c>
      <c r="B86" s="2" t="s">
        <v>104</v>
      </c>
      <c r="C86" s="1" t="s">
        <v>8</v>
      </c>
      <c r="D86" s="4">
        <v>1224545.97</v>
      </c>
      <c r="E86" s="4">
        <v>0</v>
      </c>
      <c r="F86" s="4">
        <v>0</v>
      </c>
      <c r="G86" s="4">
        <f t="shared" si="3"/>
        <v>1224545.97</v>
      </c>
      <c r="H86" s="1" t="s">
        <v>5</v>
      </c>
      <c r="I86" s="28" t="s">
        <v>152</v>
      </c>
    </row>
    <row r="87" spans="1:14" ht="30" customHeight="1" x14ac:dyDescent="0.25">
      <c r="A87" s="15" t="s">
        <v>229</v>
      </c>
      <c r="B87" s="44" t="s">
        <v>105</v>
      </c>
      <c r="C87" s="15" t="s">
        <v>8</v>
      </c>
      <c r="D87" s="16">
        <v>23836.33</v>
      </c>
      <c r="E87" s="16">
        <v>-23833.279999999999</v>
      </c>
      <c r="F87" s="16">
        <v>0</v>
      </c>
      <c r="G87" s="16">
        <f t="shared" si="3"/>
        <v>3.0500000000029104</v>
      </c>
      <c r="H87" s="15" t="s">
        <v>112</v>
      </c>
      <c r="I87" s="52" t="s">
        <v>152</v>
      </c>
      <c r="L87" s="1" t="s">
        <v>374</v>
      </c>
      <c r="N87" s="53">
        <v>0</v>
      </c>
    </row>
    <row r="88" spans="1:14" ht="30" customHeight="1" x14ac:dyDescent="0.25">
      <c r="A88" s="1" t="s">
        <v>106</v>
      </c>
      <c r="B88" s="2" t="s">
        <v>107</v>
      </c>
      <c r="C88" s="1" t="s">
        <v>8</v>
      </c>
      <c r="D88" s="4">
        <v>37200</v>
      </c>
      <c r="E88" s="4">
        <v>0</v>
      </c>
      <c r="F88" s="4">
        <v>0</v>
      </c>
      <c r="G88" s="4">
        <f t="shared" si="3"/>
        <v>37200</v>
      </c>
      <c r="H88" s="1" t="s">
        <v>12</v>
      </c>
      <c r="I88" s="19" t="s">
        <v>153</v>
      </c>
    </row>
    <row r="89" spans="1:14" ht="30" customHeight="1" x14ac:dyDescent="0.25">
      <c r="A89" s="1" t="s">
        <v>108</v>
      </c>
      <c r="B89" s="2" t="s">
        <v>109</v>
      </c>
      <c r="C89" s="1" t="s">
        <v>8</v>
      </c>
      <c r="D89" s="4">
        <v>30000</v>
      </c>
      <c r="E89" s="4">
        <v>0</v>
      </c>
      <c r="F89" s="4">
        <v>0</v>
      </c>
      <c r="G89" s="4">
        <f t="shared" si="3"/>
        <v>30000</v>
      </c>
      <c r="H89" s="1" t="s">
        <v>12</v>
      </c>
      <c r="I89" s="19" t="s">
        <v>153</v>
      </c>
    </row>
    <row r="90" spans="1:14" ht="30" customHeight="1" x14ac:dyDescent="0.25">
      <c r="A90" s="1" t="s">
        <v>110</v>
      </c>
      <c r="B90" s="2" t="s">
        <v>111</v>
      </c>
      <c r="C90" s="1" t="s">
        <v>8</v>
      </c>
      <c r="D90" s="4">
        <v>600000</v>
      </c>
      <c r="E90" s="4">
        <v>0</v>
      </c>
      <c r="F90" s="4">
        <v>0</v>
      </c>
      <c r="G90" s="4">
        <f t="shared" si="3"/>
        <v>600000</v>
      </c>
      <c r="H90" s="1" t="s">
        <v>112</v>
      </c>
      <c r="I90" s="19" t="s">
        <v>153</v>
      </c>
    </row>
    <row r="91" spans="1:14" ht="30" customHeight="1" x14ac:dyDescent="0.25">
      <c r="A91" s="1" t="s">
        <v>113</v>
      </c>
      <c r="B91" s="2" t="s">
        <v>114</v>
      </c>
      <c r="C91" s="1" t="s">
        <v>8</v>
      </c>
      <c r="D91" s="4">
        <v>519808</v>
      </c>
      <c r="E91" s="4">
        <v>0</v>
      </c>
      <c r="F91" s="4">
        <v>0</v>
      </c>
      <c r="G91" s="4">
        <f t="shared" si="3"/>
        <v>519808</v>
      </c>
      <c r="H91" s="1" t="s">
        <v>5</v>
      </c>
      <c r="I91" s="19" t="s">
        <v>153</v>
      </c>
    </row>
    <row r="92" spans="1:14" ht="30" customHeight="1" x14ac:dyDescent="0.25">
      <c r="A92" s="1" t="s">
        <v>115</v>
      </c>
      <c r="B92" s="2" t="s">
        <v>169</v>
      </c>
      <c r="C92" s="1" t="s">
        <v>8</v>
      </c>
      <c r="D92" s="4">
        <v>74400</v>
      </c>
      <c r="E92" s="4">
        <v>0</v>
      </c>
      <c r="F92" s="4">
        <v>0</v>
      </c>
      <c r="G92" s="4">
        <f t="shared" si="3"/>
        <v>74400</v>
      </c>
      <c r="H92" s="1" t="s">
        <v>112</v>
      </c>
      <c r="I92" s="19" t="s">
        <v>153</v>
      </c>
    </row>
    <row r="93" spans="1:14" ht="30" customHeight="1" x14ac:dyDescent="0.25">
      <c r="A93" s="1" t="s">
        <v>116</v>
      </c>
      <c r="B93" s="2" t="s">
        <v>170</v>
      </c>
      <c r="C93" s="1" t="s">
        <v>8</v>
      </c>
      <c r="D93" s="4">
        <v>65100</v>
      </c>
      <c r="E93" s="4">
        <v>0</v>
      </c>
      <c r="F93" s="4">
        <v>0</v>
      </c>
      <c r="G93" s="4">
        <f t="shared" si="3"/>
        <v>65100</v>
      </c>
      <c r="H93" s="1" t="s">
        <v>112</v>
      </c>
      <c r="I93" s="19" t="s">
        <v>153</v>
      </c>
    </row>
    <row r="94" spans="1:14" ht="30" customHeight="1" x14ac:dyDescent="0.25">
      <c r="A94" s="1" t="s">
        <v>117</v>
      </c>
      <c r="B94" s="2" t="s">
        <v>171</v>
      </c>
      <c r="C94" s="1" t="s">
        <v>8</v>
      </c>
      <c r="D94" s="4">
        <v>500000</v>
      </c>
      <c r="E94" s="4">
        <v>0</v>
      </c>
      <c r="F94" s="4">
        <v>0</v>
      </c>
      <c r="G94" s="4">
        <f t="shared" si="3"/>
        <v>500000</v>
      </c>
      <c r="H94" s="1" t="s">
        <v>112</v>
      </c>
      <c r="I94" s="19" t="s">
        <v>153</v>
      </c>
    </row>
    <row r="95" spans="1:14" ht="30" customHeight="1" x14ac:dyDescent="0.25">
      <c r="A95" s="1" t="s">
        <v>118</v>
      </c>
      <c r="B95" s="2" t="s">
        <v>172</v>
      </c>
      <c r="C95" s="1" t="s">
        <v>8</v>
      </c>
      <c r="D95" s="4">
        <v>37000</v>
      </c>
      <c r="E95" s="4">
        <v>0</v>
      </c>
      <c r="F95" s="4">
        <v>0</v>
      </c>
      <c r="G95" s="4">
        <f t="shared" si="3"/>
        <v>37000</v>
      </c>
      <c r="H95" s="1" t="s">
        <v>112</v>
      </c>
      <c r="I95" s="19" t="s">
        <v>153</v>
      </c>
    </row>
    <row r="96" spans="1:14" ht="30" customHeight="1" x14ac:dyDescent="0.25">
      <c r="A96" s="1" t="s">
        <v>119</v>
      </c>
      <c r="B96" s="2" t="s">
        <v>173</v>
      </c>
      <c r="C96" s="1" t="s">
        <v>8</v>
      </c>
      <c r="D96" s="4">
        <v>37000</v>
      </c>
      <c r="E96" s="4">
        <v>0</v>
      </c>
      <c r="F96" s="4">
        <v>0</v>
      </c>
      <c r="G96" s="4">
        <f t="shared" si="3"/>
        <v>37000</v>
      </c>
      <c r="H96" s="1" t="s">
        <v>112</v>
      </c>
      <c r="I96" s="19" t="s">
        <v>153</v>
      </c>
    </row>
    <row r="97" spans="1:12" ht="30" customHeight="1" x14ac:dyDescent="0.25">
      <c r="A97" s="1" t="s">
        <v>120</v>
      </c>
      <c r="B97" s="2" t="s">
        <v>174</v>
      </c>
      <c r="C97" s="1" t="s">
        <v>8</v>
      </c>
      <c r="D97" s="4">
        <v>37000</v>
      </c>
      <c r="E97" s="4">
        <v>0</v>
      </c>
      <c r="F97" s="4">
        <v>0</v>
      </c>
      <c r="G97" s="4">
        <f t="shared" si="3"/>
        <v>37000</v>
      </c>
      <c r="H97" s="1" t="s">
        <v>112</v>
      </c>
      <c r="I97" s="19" t="s">
        <v>153</v>
      </c>
    </row>
    <row r="98" spans="1:12" ht="30" customHeight="1" x14ac:dyDescent="0.25">
      <c r="A98" s="1" t="s">
        <v>121</v>
      </c>
      <c r="B98" s="2" t="s">
        <v>175</v>
      </c>
      <c r="C98" s="1" t="s">
        <v>8</v>
      </c>
      <c r="D98" s="4">
        <v>37000</v>
      </c>
      <c r="E98" s="4">
        <v>0</v>
      </c>
      <c r="F98" s="4">
        <v>0</v>
      </c>
      <c r="G98" s="4">
        <f t="shared" si="3"/>
        <v>37000</v>
      </c>
      <c r="H98" s="1" t="s">
        <v>37</v>
      </c>
      <c r="I98" s="19" t="s">
        <v>153</v>
      </c>
    </row>
    <row r="99" spans="1:12" ht="30" customHeight="1" x14ac:dyDescent="0.25">
      <c r="A99" s="1" t="s">
        <v>122</v>
      </c>
      <c r="B99" s="2" t="s">
        <v>176</v>
      </c>
      <c r="C99" s="1" t="s">
        <v>8</v>
      </c>
      <c r="D99" s="4">
        <v>37000</v>
      </c>
      <c r="E99" s="4">
        <v>0</v>
      </c>
      <c r="F99" s="4">
        <v>0</v>
      </c>
      <c r="G99" s="4">
        <f t="shared" si="3"/>
        <v>37000</v>
      </c>
      <c r="H99" s="1" t="s">
        <v>37</v>
      </c>
      <c r="I99" s="19" t="s">
        <v>153</v>
      </c>
    </row>
    <row r="100" spans="1:12" ht="30" customHeight="1" x14ac:dyDescent="0.25">
      <c r="A100" s="1" t="s">
        <v>123</v>
      </c>
      <c r="B100" s="2" t="s">
        <v>177</v>
      </c>
      <c r="C100" s="1" t="s">
        <v>8</v>
      </c>
      <c r="D100" s="4">
        <v>37000</v>
      </c>
      <c r="E100" s="4">
        <v>0</v>
      </c>
      <c r="F100" s="4">
        <v>0</v>
      </c>
      <c r="G100" s="4">
        <f t="shared" si="3"/>
        <v>37000</v>
      </c>
      <c r="H100" s="1" t="s">
        <v>37</v>
      </c>
      <c r="I100" s="19" t="s">
        <v>153</v>
      </c>
    </row>
    <row r="101" spans="1:12" ht="30" customHeight="1" x14ac:dyDescent="0.25">
      <c r="A101" s="15" t="s">
        <v>124</v>
      </c>
      <c r="B101" s="44" t="s">
        <v>125</v>
      </c>
      <c r="C101" s="15" t="s">
        <v>8</v>
      </c>
      <c r="D101" s="16">
        <v>302.51000000000204</v>
      </c>
      <c r="E101" s="16">
        <v>0</v>
      </c>
      <c r="F101" s="16">
        <v>0</v>
      </c>
      <c r="G101" s="16">
        <f t="shared" si="3"/>
        <v>302.51000000000204</v>
      </c>
      <c r="H101" s="15" t="s">
        <v>37</v>
      </c>
      <c r="I101" s="46" t="s">
        <v>153</v>
      </c>
      <c r="L101" s="1" t="s">
        <v>362</v>
      </c>
    </row>
    <row r="102" spans="1:12" ht="30" customHeight="1" x14ac:dyDescent="0.25">
      <c r="A102" s="2" t="s">
        <v>235</v>
      </c>
      <c r="B102" s="2" t="s">
        <v>236</v>
      </c>
      <c r="C102" s="1" t="s">
        <v>8</v>
      </c>
      <c r="D102" s="4">
        <v>34603.17</v>
      </c>
      <c r="E102" s="4">
        <v>0</v>
      </c>
      <c r="F102" s="4">
        <v>0</v>
      </c>
      <c r="G102" s="4">
        <f t="shared" si="3"/>
        <v>34603.17</v>
      </c>
      <c r="H102" s="1" t="s">
        <v>112</v>
      </c>
      <c r="I102" s="19" t="s">
        <v>153</v>
      </c>
    </row>
    <row r="103" spans="1:12" ht="37.9" customHeight="1" x14ac:dyDescent="0.25">
      <c r="A103" s="1" t="s">
        <v>230</v>
      </c>
      <c r="B103" s="2" t="s">
        <v>346</v>
      </c>
      <c r="C103" s="1" t="s">
        <v>8</v>
      </c>
      <c r="D103" s="4">
        <v>1612000</v>
      </c>
      <c r="E103" s="4">
        <v>-623645.6</v>
      </c>
      <c r="F103" s="4">
        <v>0</v>
      </c>
      <c r="G103" s="4">
        <f t="shared" si="3"/>
        <v>988354.4</v>
      </c>
      <c r="H103" s="1" t="s">
        <v>16</v>
      </c>
      <c r="I103" s="19" t="s">
        <v>153</v>
      </c>
      <c r="L103" s="1" t="s">
        <v>375</v>
      </c>
    </row>
    <row r="104" spans="1:12" ht="69.75" customHeight="1" x14ac:dyDescent="0.25">
      <c r="A104" s="1" t="s">
        <v>231</v>
      </c>
      <c r="B104" s="2" t="s">
        <v>347</v>
      </c>
      <c r="C104" s="1" t="s">
        <v>8</v>
      </c>
      <c r="D104" s="4">
        <v>400000</v>
      </c>
      <c r="E104" s="4">
        <v>-391608.12</v>
      </c>
      <c r="F104" s="4">
        <v>0</v>
      </c>
      <c r="G104" s="4">
        <f t="shared" si="3"/>
        <v>8391.8800000000047</v>
      </c>
      <c r="H104" s="1" t="s">
        <v>16</v>
      </c>
      <c r="I104" s="19" t="s">
        <v>153</v>
      </c>
      <c r="L104" s="1" t="s">
        <v>363</v>
      </c>
    </row>
    <row r="105" spans="1:12" ht="30" customHeight="1" x14ac:dyDescent="0.25">
      <c r="A105" s="1" t="s">
        <v>237</v>
      </c>
      <c r="B105" s="2" t="s">
        <v>126</v>
      </c>
      <c r="C105" s="1" t="s">
        <v>8</v>
      </c>
      <c r="D105" s="4">
        <v>440000</v>
      </c>
      <c r="E105" s="4">
        <v>0</v>
      </c>
      <c r="F105" s="4">
        <v>0</v>
      </c>
      <c r="G105" s="4">
        <f t="shared" si="3"/>
        <v>440000</v>
      </c>
      <c r="H105" s="1" t="s">
        <v>16</v>
      </c>
      <c r="I105" s="19" t="s">
        <v>153</v>
      </c>
    </row>
    <row r="106" spans="1:12" ht="30" customHeight="1" x14ac:dyDescent="0.25">
      <c r="A106" s="1" t="s">
        <v>232</v>
      </c>
      <c r="B106" s="2" t="s">
        <v>127</v>
      </c>
      <c r="C106" s="1" t="s">
        <v>8</v>
      </c>
      <c r="D106" s="4">
        <v>24000</v>
      </c>
      <c r="E106" s="4">
        <v>0</v>
      </c>
      <c r="F106" s="4">
        <v>0</v>
      </c>
      <c r="G106" s="4">
        <f t="shared" si="3"/>
        <v>24000</v>
      </c>
      <c r="H106" s="1" t="s">
        <v>37</v>
      </c>
      <c r="I106" s="19" t="s">
        <v>153</v>
      </c>
      <c r="L106" s="1" t="s">
        <v>364</v>
      </c>
    </row>
    <row r="107" spans="1:12" ht="30" customHeight="1" x14ac:dyDescent="0.25">
      <c r="A107" s="1" t="s">
        <v>366</v>
      </c>
      <c r="B107" s="2" t="s">
        <v>213</v>
      </c>
      <c r="C107" s="1" t="s">
        <v>8</v>
      </c>
      <c r="D107" s="4">
        <v>37000</v>
      </c>
      <c r="E107" s="4">
        <v>0</v>
      </c>
      <c r="F107" s="4">
        <v>0</v>
      </c>
      <c r="G107" s="4">
        <f t="shared" si="3"/>
        <v>37000</v>
      </c>
      <c r="H107" s="1" t="s">
        <v>12</v>
      </c>
      <c r="I107" s="19" t="s">
        <v>153</v>
      </c>
    </row>
    <row r="108" spans="1:12" ht="30" customHeight="1" x14ac:dyDescent="0.25">
      <c r="A108" s="1" t="s">
        <v>367</v>
      </c>
      <c r="B108" s="2" t="s">
        <v>214</v>
      </c>
      <c r="C108" s="1" t="s">
        <v>8</v>
      </c>
      <c r="D108" s="4">
        <v>200000</v>
      </c>
      <c r="E108" s="4">
        <v>0</v>
      </c>
      <c r="F108" s="4">
        <v>0</v>
      </c>
      <c r="G108" s="4">
        <f t="shared" si="3"/>
        <v>200000</v>
      </c>
      <c r="H108" s="1" t="s">
        <v>37</v>
      </c>
      <c r="I108" s="19" t="s">
        <v>153</v>
      </c>
    </row>
    <row r="109" spans="1:12" ht="30" customHeight="1" x14ac:dyDescent="0.25">
      <c r="A109" s="1" t="s">
        <v>128</v>
      </c>
      <c r="B109" s="2" t="s">
        <v>180</v>
      </c>
      <c r="C109" s="1" t="s">
        <v>8</v>
      </c>
      <c r="D109" s="4">
        <v>141980</v>
      </c>
      <c r="E109" s="4">
        <v>0</v>
      </c>
      <c r="F109" s="4">
        <v>0</v>
      </c>
      <c r="G109" s="4">
        <f t="shared" si="3"/>
        <v>141980</v>
      </c>
      <c r="H109" s="1" t="s">
        <v>93</v>
      </c>
      <c r="I109" s="30" t="s">
        <v>365</v>
      </c>
    </row>
    <row r="110" spans="1:12" ht="30" customHeight="1" x14ac:dyDescent="0.25">
      <c r="A110" s="1" t="s">
        <v>129</v>
      </c>
      <c r="B110" s="2" t="s">
        <v>181</v>
      </c>
      <c r="C110" s="1" t="s">
        <v>8</v>
      </c>
      <c r="D110" s="4">
        <v>96720</v>
      </c>
      <c r="E110" s="4">
        <v>0</v>
      </c>
      <c r="F110" s="4">
        <v>0</v>
      </c>
      <c r="G110" s="4">
        <f t="shared" si="3"/>
        <v>96720</v>
      </c>
      <c r="H110" s="1" t="s">
        <v>12</v>
      </c>
      <c r="I110" s="30" t="s">
        <v>365</v>
      </c>
    </row>
    <row r="111" spans="1:12" ht="30" customHeight="1" x14ac:dyDescent="0.25">
      <c r="A111" s="1" t="s">
        <v>130</v>
      </c>
      <c r="B111" s="2" t="s">
        <v>131</v>
      </c>
      <c r="C111" s="1" t="s">
        <v>8</v>
      </c>
      <c r="D111" s="4">
        <v>366223.67</v>
      </c>
      <c r="E111" s="4">
        <v>0</v>
      </c>
      <c r="F111" s="4">
        <v>0</v>
      </c>
      <c r="G111" s="4">
        <f t="shared" si="3"/>
        <v>366223.67</v>
      </c>
      <c r="H111" s="1" t="s">
        <v>112</v>
      </c>
      <c r="I111" s="30" t="s">
        <v>365</v>
      </c>
    </row>
    <row r="112" spans="1:12" ht="30" customHeight="1" x14ac:dyDescent="0.25">
      <c r="A112" s="1" t="s">
        <v>132</v>
      </c>
      <c r="B112" s="2" t="s">
        <v>133</v>
      </c>
      <c r="C112" s="1" t="s">
        <v>8</v>
      </c>
      <c r="D112" s="4">
        <v>135000</v>
      </c>
      <c r="E112" s="4">
        <v>0</v>
      </c>
      <c r="F112" s="4">
        <v>0</v>
      </c>
      <c r="G112" s="4">
        <f t="shared" si="3"/>
        <v>135000</v>
      </c>
      <c r="H112" s="1" t="s">
        <v>189</v>
      </c>
      <c r="I112" s="31" t="s">
        <v>154</v>
      </c>
    </row>
    <row r="113" spans="1:13" ht="30" customHeight="1" x14ac:dyDescent="0.25">
      <c r="A113" s="13" t="s">
        <v>168</v>
      </c>
      <c r="B113" s="2" t="s">
        <v>134</v>
      </c>
      <c r="C113" s="1" t="s">
        <v>8</v>
      </c>
      <c r="D113" s="4">
        <v>550000</v>
      </c>
      <c r="E113" s="4">
        <v>0</v>
      </c>
      <c r="F113" s="4">
        <v>0</v>
      </c>
      <c r="G113" s="4">
        <f t="shared" si="3"/>
        <v>550000</v>
      </c>
      <c r="H113" s="1" t="s">
        <v>48</v>
      </c>
      <c r="I113" s="31" t="s">
        <v>154</v>
      </c>
    </row>
    <row r="114" spans="1:13" ht="30" customHeight="1" x14ac:dyDescent="0.25">
      <c r="A114" s="1" t="s">
        <v>135</v>
      </c>
      <c r="B114" s="2" t="s">
        <v>136</v>
      </c>
      <c r="C114" s="1" t="s">
        <v>8</v>
      </c>
      <c r="D114" s="4">
        <v>6782835.0300000003</v>
      </c>
      <c r="E114" s="4">
        <v>0</v>
      </c>
      <c r="F114" s="4">
        <v>0</v>
      </c>
      <c r="G114" s="4">
        <f t="shared" si="3"/>
        <v>6782835.0300000003</v>
      </c>
      <c r="H114" s="1" t="s">
        <v>5</v>
      </c>
      <c r="I114" s="32" t="s">
        <v>151</v>
      </c>
    </row>
    <row r="115" spans="1:13" ht="30" customHeight="1" x14ac:dyDescent="0.25">
      <c r="A115" s="1" t="s">
        <v>158</v>
      </c>
      <c r="B115" s="2" t="s">
        <v>137</v>
      </c>
      <c r="C115" s="1" t="s">
        <v>8</v>
      </c>
      <c r="D115" s="4">
        <v>2068291.31</v>
      </c>
      <c r="E115" s="4">
        <v>0</v>
      </c>
      <c r="F115" s="4">
        <v>0</v>
      </c>
      <c r="G115" s="4">
        <f t="shared" si="3"/>
        <v>2068291.31</v>
      </c>
      <c r="H115" s="1" t="s">
        <v>112</v>
      </c>
      <c r="I115" s="32" t="s">
        <v>151</v>
      </c>
    </row>
    <row r="116" spans="1:13" ht="30" customHeight="1" x14ac:dyDescent="0.25">
      <c r="A116" s="1" t="s">
        <v>238</v>
      </c>
      <c r="B116" s="2" t="s">
        <v>182</v>
      </c>
      <c r="C116" s="1" t="s">
        <v>8</v>
      </c>
      <c r="D116" s="4">
        <v>1900000</v>
      </c>
      <c r="E116" s="4">
        <v>0</v>
      </c>
      <c r="F116" s="4">
        <v>0</v>
      </c>
      <c r="G116" s="4">
        <f t="shared" si="3"/>
        <v>1900000</v>
      </c>
      <c r="H116" s="1" t="s">
        <v>112</v>
      </c>
      <c r="I116" s="2" t="s">
        <v>150</v>
      </c>
    </row>
    <row r="117" spans="1:13" ht="30" customHeight="1" x14ac:dyDescent="0.25">
      <c r="A117" s="1" t="s">
        <v>159</v>
      </c>
      <c r="B117" s="2" t="s">
        <v>138</v>
      </c>
      <c r="C117" s="1" t="s">
        <v>8</v>
      </c>
      <c r="D117" s="4">
        <v>1351191.16</v>
      </c>
      <c r="E117" s="4">
        <v>0</v>
      </c>
      <c r="F117" s="4">
        <v>0</v>
      </c>
      <c r="G117" s="4">
        <f t="shared" si="3"/>
        <v>1351191.16</v>
      </c>
      <c r="H117" s="1" t="s">
        <v>112</v>
      </c>
      <c r="I117" s="2" t="s">
        <v>149</v>
      </c>
    </row>
    <row r="118" spans="1:13" ht="30" customHeight="1" x14ac:dyDescent="0.25">
      <c r="A118" s="1" t="s">
        <v>161</v>
      </c>
      <c r="B118" s="5" t="s">
        <v>160</v>
      </c>
      <c r="C118" s="1" t="s">
        <v>8</v>
      </c>
      <c r="D118" s="4">
        <v>1934603.17</v>
      </c>
      <c r="E118" s="4">
        <v>0</v>
      </c>
      <c r="F118" s="4">
        <v>0</v>
      </c>
      <c r="G118" s="4">
        <f t="shared" si="3"/>
        <v>1934603.17</v>
      </c>
      <c r="H118" s="1" t="s">
        <v>9</v>
      </c>
      <c r="I118" s="2" t="s">
        <v>148</v>
      </c>
    </row>
    <row r="119" spans="1:13" ht="60" x14ac:dyDescent="0.25">
      <c r="A119" s="1" t="s">
        <v>360</v>
      </c>
      <c r="B119" s="5" t="s">
        <v>382</v>
      </c>
      <c r="C119" s="1" t="s">
        <v>41</v>
      </c>
      <c r="D119" s="4">
        <v>0</v>
      </c>
      <c r="E119" s="4">
        <v>0</v>
      </c>
      <c r="F119" s="4">
        <v>0</v>
      </c>
      <c r="G119" s="4">
        <f t="shared" ref="G119" si="4">D119+E119+F119</f>
        <v>0</v>
      </c>
      <c r="H119" s="1" t="s">
        <v>5</v>
      </c>
      <c r="I119" s="2" t="s">
        <v>381</v>
      </c>
      <c r="K119" s="1" t="s">
        <v>359</v>
      </c>
      <c r="L119" s="1">
        <v>700000</v>
      </c>
      <c r="M119" s="1" t="s">
        <v>384</v>
      </c>
    </row>
    <row r="120" spans="1:13" ht="60" x14ac:dyDescent="0.25">
      <c r="A120" s="1" t="s">
        <v>360</v>
      </c>
      <c r="B120" s="5" t="s">
        <v>383</v>
      </c>
      <c r="C120" s="1" t="s">
        <v>41</v>
      </c>
      <c r="D120" s="4">
        <v>0</v>
      </c>
      <c r="E120" s="4">
        <v>0</v>
      </c>
      <c r="F120" s="4">
        <v>0</v>
      </c>
      <c r="G120" s="4">
        <f t="shared" ref="G120" si="5">D120+E120+F120</f>
        <v>0</v>
      </c>
      <c r="H120" s="1" t="s">
        <v>48</v>
      </c>
      <c r="I120" s="2" t="s">
        <v>381</v>
      </c>
      <c r="K120" s="1" t="s">
        <v>359</v>
      </c>
      <c r="L120" s="1">
        <v>300000</v>
      </c>
    </row>
    <row r="121" spans="1:13" x14ac:dyDescent="0.25">
      <c r="A121" s="23"/>
      <c r="E121" s="4"/>
      <c r="G121" s="4"/>
      <c r="K121" s="1" t="s">
        <v>380</v>
      </c>
    </row>
    <row r="123" spans="1:13" ht="21" x14ac:dyDescent="0.25">
      <c r="D123" s="4"/>
      <c r="E123" s="4"/>
      <c r="F123" s="4"/>
      <c r="K123" s="56" t="s">
        <v>404</v>
      </c>
    </row>
    <row r="124" spans="1:13" x14ac:dyDescent="0.25">
      <c r="E124" s="4"/>
    </row>
    <row r="125" spans="1:13" ht="18.75" x14ac:dyDescent="0.25">
      <c r="K125" s="57" t="s">
        <v>10</v>
      </c>
    </row>
    <row r="126" spans="1:13" ht="18.75" x14ac:dyDescent="0.25">
      <c r="K126" s="57" t="s">
        <v>162</v>
      </c>
    </row>
    <row r="127" spans="1:13" ht="18.75" x14ac:dyDescent="0.25">
      <c r="K127" s="57" t="s">
        <v>14</v>
      </c>
    </row>
    <row r="128" spans="1:13" ht="18.75" x14ac:dyDescent="0.25">
      <c r="K128" s="57" t="s">
        <v>17</v>
      </c>
    </row>
    <row r="129" spans="11:11" ht="18.75" x14ac:dyDescent="0.25">
      <c r="K129" s="57" t="s">
        <v>165</v>
      </c>
    </row>
    <row r="130" spans="11:11" ht="18.75" x14ac:dyDescent="0.25">
      <c r="K130" s="57" t="s">
        <v>166</v>
      </c>
    </row>
    <row r="131" spans="11:11" ht="18.75" x14ac:dyDescent="0.25">
      <c r="K131" s="57" t="s">
        <v>23</v>
      </c>
    </row>
    <row r="132" spans="11:11" ht="18.75" x14ac:dyDescent="0.25">
      <c r="K132" s="57" t="s">
        <v>98</v>
      </c>
    </row>
    <row r="133" spans="11:11" ht="18.75" x14ac:dyDescent="0.25">
      <c r="K133" s="57" t="s">
        <v>229</v>
      </c>
    </row>
    <row r="134" spans="11:11" ht="18.75" x14ac:dyDescent="0.25">
      <c r="K134" s="57" t="s">
        <v>124</v>
      </c>
    </row>
  </sheetData>
  <phoneticPr fontId="2" type="noConversion"/>
  <pageMargins left="0.11811023622047245" right="0.11811023622047245" top="0.15748031496062992" bottom="0.15748031496062992" header="0.31496062992125984" footer="0.31496062992125984"/>
  <pageSetup paperSize="8" scale="70" orientation="landscape"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6CCDE8-DF3E-456F-A300-C5C718C9ECBC}">
  <dimension ref="A1:O135"/>
  <sheetViews>
    <sheetView topLeftCell="A26" zoomScale="80" zoomScaleNormal="80" workbookViewId="0">
      <selection activeCell="A103" sqref="A103:XFD103"/>
    </sheetView>
  </sheetViews>
  <sheetFormatPr defaultColWidth="8.85546875" defaultRowHeight="15" x14ac:dyDescent="0.25"/>
  <cols>
    <col min="1" max="1" width="14.140625" style="1" customWidth="1"/>
    <col min="2" max="2" width="39.5703125" style="2" customWidth="1"/>
    <col min="3" max="3" width="16" style="1" customWidth="1"/>
    <col min="4" max="4" width="23.42578125" style="1" customWidth="1"/>
    <col min="5" max="6" width="14.85546875" style="1" customWidth="1"/>
    <col min="7" max="7" width="23.42578125" style="1" customWidth="1"/>
    <col min="8" max="8" width="25.28515625" style="1" customWidth="1"/>
    <col min="9" max="9" width="18" style="2" customWidth="1"/>
    <col min="10" max="10" width="5.85546875" style="1" customWidth="1"/>
    <col min="11" max="11" width="13.42578125" style="1" customWidth="1"/>
    <col min="12" max="12" width="20" style="1" customWidth="1"/>
    <col min="13" max="13" width="14" style="1" customWidth="1"/>
    <col min="14" max="14" width="12.28515625" style="1" customWidth="1"/>
    <col min="15" max="15" width="14.42578125" style="1" customWidth="1"/>
    <col min="16" max="16384" width="8.85546875" style="1"/>
  </cols>
  <sheetData>
    <row r="1" spans="1:14" s="25" customFormat="1" ht="37.9" customHeight="1" x14ac:dyDescent="0.25">
      <c r="A1" s="25" t="s">
        <v>143</v>
      </c>
      <c r="B1" s="25" t="s">
        <v>0</v>
      </c>
      <c r="C1" s="25" t="s">
        <v>139</v>
      </c>
      <c r="D1" s="25" t="s">
        <v>3</v>
      </c>
      <c r="E1" s="25" t="s">
        <v>253</v>
      </c>
      <c r="F1" s="25" t="s">
        <v>247</v>
      </c>
      <c r="G1" s="25" t="s">
        <v>248</v>
      </c>
      <c r="H1" s="25" t="s">
        <v>142</v>
      </c>
      <c r="I1" s="25" t="s">
        <v>140</v>
      </c>
      <c r="L1" s="39" t="s">
        <v>352</v>
      </c>
      <c r="M1" s="40">
        <v>636420</v>
      </c>
    </row>
    <row r="2" spans="1:14" ht="30" customHeight="1" x14ac:dyDescent="0.25">
      <c r="A2" s="6" t="s">
        <v>157</v>
      </c>
      <c r="B2" s="19" t="s">
        <v>4</v>
      </c>
      <c r="C2" s="6" t="s">
        <v>8</v>
      </c>
      <c r="D2" s="7">
        <v>636420</v>
      </c>
      <c r="E2" s="7">
        <v>0</v>
      </c>
      <c r="F2" s="7">
        <v>0</v>
      </c>
      <c r="G2" s="7">
        <f t="shared" ref="G2:G70" si="0">D2+E2+F2</f>
        <v>636420</v>
      </c>
      <c r="H2" s="6" t="s">
        <v>5</v>
      </c>
      <c r="I2" s="19" t="s">
        <v>144</v>
      </c>
      <c r="K2" s="1" t="s">
        <v>357</v>
      </c>
      <c r="L2" s="41" t="s">
        <v>353</v>
      </c>
      <c r="M2" s="42">
        <v>100150.45</v>
      </c>
    </row>
    <row r="3" spans="1:14" ht="30" customHeight="1" x14ac:dyDescent="0.25">
      <c r="A3" s="6" t="s">
        <v>157</v>
      </c>
      <c r="B3" s="19" t="s">
        <v>4</v>
      </c>
      <c r="C3" s="6" t="s">
        <v>8</v>
      </c>
      <c r="D3" s="7">
        <v>1500000</v>
      </c>
      <c r="E3" s="7">
        <v>0</v>
      </c>
      <c r="F3" s="7">
        <v>0</v>
      </c>
      <c r="G3" s="7">
        <f t="shared" si="0"/>
        <v>1500000</v>
      </c>
      <c r="H3" s="6" t="s">
        <v>5</v>
      </c>
      <c r="I3" s="19" t="s">
        <v>153</v>
      </c>
      <c r="L3" s="36" t="s">
        <v>350</v>
      </c>
      <c r="M3" s="37" t="s">
        <v>249</v>
      </c>
      <c r="N3" s="38" t="s">
        <v>351</v>
      </c>
    </row>
    <row r="4" spans="1:14" ht="30" customHeight="1" x14ac:dyDescent="0.25">
      <c r="A4" s="6" t="s">
        <v>157</v>
      </c>
      <c r="B4" s="19" t="s">
        <v>4</v>
      </c>
      <c r="C4" s="6" t="s">
        <v>8</v>
      </c>
      <c r="D4" s="7">
        <v>0</v>
      </c>
      <c r="E4" s="7">
        <v>0</v>
      </c>
      <c r="F4" s="7">
        <v>0</v>
      </c>
      <c r="G4" s="7">
        <f t="shared" si="0"/>
        <v>0</v>
      </c>
      <c r="H4" s="6" t="s">
        <v>5</v>
      </c>
      <c r="I4" s="19" t="s">
        <v>244</v>
      </c>
      <c r="L4" s="3"/>
      <c r="M4" s="24"/>
      <c r="N4" s="43"/>
    </row>
    <row r="5" spans="1:14" ht="30" customHeight="1" x14ac:dyDescent="0.25">
      <c r="A5" s="1" t="s">
        <v>6</v>
      </c>
      <c r="B5" s="2" t="s">
        <v>7</v>
      </c>
      <c r="C5" s="1" t="s">
        <v>8</v>
      </c>
      <c r="D5" s="4">
        <v>10000</v>
      </c>
      <c r="E5" s="4">
        <v>0</v>
      </c>
      <c r="F5" s="4">
        <v>0</v>
      </c>
      <c r="G5" s="4">
        <f t="shared" si="0"/>
        <v>10000</v>
      </c>
      <c r="H5" s="1" t="s">
        <v>9</v>
      </c>
      <c r="I5" s="26" t="s">
        <v>145</v>
      </c>
      <c r="L5" s="1" t="s">
        <v>241</v>
      </c>
      <c r="M5" s="14">
        <v>20000</v>
      </c>
    </row>
    <row r="6" spans="1:14" ht="30" customHeight="1" x14ac:dyDescent="0.25">
      <c r="A6" s="15" t="s">
        <v>10</v>
      </c>
      <c r="B6" s="44" t="s">
        <v>11</v>
      </c>
      <c r="C6" s="15" t="s">
        <v>8</v>
      </c>
      <c r="D6" s="16">
        <v>6000</v>
      </c>
      <c r="E6" s="16">
        <v>-6000</v>
      </c>
      <c r="F6" s="16">
        <v>0</v>
      </c>
      <c r="G6" s="16">
        <f t="shared" si="0"/>
        <v>0</v>
      </c>
      <c r="H6" s="15" t="s">
        <v>12</v>
      </c>
      <c r="I6" s="45" t="s">
        <v>145</v>
      </c>
      <c r="L6" s="1" t="s">
        <v>376</v>
      </c>
      <c r="N6" s="1">
        <v>0</v>
      </c>
    </row>
    <row r="7" spans="1:14" ht="30" customHeight="1" x14ac:dyDescent="0.25">
      <c r="A7" s="15" t="s">
        <v>162</v>
      </c>
      <c r="B7" s="44" t="s">
        <v>13</v>
      </c>
      <c r="C7" s="15" t="s">
        <v>41</v>
      </c>
      <c r="D7" s="16">
        <v>5000</v>
      </c>
      <c r="E7" s="16">
        <v>-4850</v>
      </c>
      <c r="F7" s="16">
        <v>0</v>
      </c>
      <c r="G7" s="16">
        <f t="shared" si="0"/>
        <v>150</v>
      </c>
      <c r="H7" s="15" t="s">
        <v>9</v>
      </c>
      <c r="I7" s="45" t="s">
        <v>145</v>
      </c>
      <c r="L7" s="1" t="s">
        <v>245</v>
      </c>
      <c r="M7" s="14"/>
      <c r="N7" s="14">
        <f>Πίνακας13457[[#This Row],[Αρχικός Προϋπολογισμός 2024]]+Πίνακας13457[[#This Row],[Τιμολογηθέντα 2024]]</f>
        <v>150</v>
      </c>
    </row>
    <row r="8" spans="1:14" ht="30" customHeight="1" x14ac:dyDescent="0.25">
      <c r="A8" s="15" t="s">
        <v>14</v>
      </c>
      <c r="B8" s="44" t="s">
        <v>15</v>
      </c>
      <c r="C8" s="15" t="s">
        <v>8</v>
      </c>
      <c r="D8" s="16">
        <v>26123.68</v>
      </c>
      <c r="E8" s="16">
        <v>0</v>
      </c>
      <c r="F8" s="16">
        <v>0</v>
      </c>
      <c r="G8" s="16">
        <f t="shared" si="0"/>
        <v>26123.68</v>
      </c>
      <c r="H8" s="15" t="s">
        <v>16</v>
      </c>
      <c r="I8" s="45" t="s">
        <v>145</v>
      </c>
      <c r="L8" s="1" t="s">
        <v>245</v>
      </c>
      <c r="M8" s="14"/>
      <c r="N8" s="14">
        <f>Πίνακας13457[[#This Row],[Αρχικός Προϋπολογισμός 2024]]+Πίνακας13457[[#This Row],[Τιμολογηθέντα 2024]]</f>
        <v>26123.68</v>
      </c>
    </row>
    <row r="9" spans="1:14" ht="30" customHeight="1" x14ac:dyDescent="0.25">
      <c r="A9" s="15" t="s">
        <v>17</v>
      </c>
      <c r="B9" s="44" t="s">
        <v>18</v>
      </c>
      <c r="C9" s="15" t="s">
        <v>8</v>
      </c>
      <c r="D9" s="16">
        <v>37000</v>
      </c>
      <c r="E9" s="16">
        <v>-36394</v>
      </c>
      <c r="F9" s="16">
        <v>0</v>
      </c>
      <c r="G9" s="16">
        <f t="shared" si="0"/>
        <v>606</v>
      </c>
      <c r="H9" s="15" t="s">
        <v>16</v>
      </c>
      <c r="I9" s="45" t="s">
        <v>145</v>
      </c>
      <c r="L9" s="1" t="s">
        <v>245</v>
      </c>
      <c r="M9" s="14"/>
      <c r="N9" s="14">
        <f>Πίνακας13457[[#This Row],[Αρχικός Προϋπολογισμός 2024]]+Πίνακας13457[[#This Row],[Τιμολογηθέντα 2024]]</f>
        <v>606</v>
      </c>
    </row>
    <row r="10" spans="1:14" ht="30" customHeight="1" x14ac:dyDescent="0.25">
      <c r="A10" s="1" t="s">
        <v>163</v>
      </c>
      <c r="B10" s="2" t="s">
        <v>19</v>
      </c>
      <c r="C10" s="1" t="s">
        <v>8</v>
      </c>
      <c r="D10" s="4">
        <v>37200</v>
      </c>
      <c r="E10" s="4">
        <v>-8549.92</v>
      </c>
      <c r="F10" s="4">
        <v>0</v>
      </c>
      <c r="G10" s="4">
        <f t="shared" si="0"/>
        <v>28650.080000000002</v>
      </c>
      <c r="H10" s="1" t="s">
        <v>16</v>
      </c>
      <c r="I10" s="26" t="s">
        <v>145</v>
      </c>
      <c r="L10" s="1" t="s">
        <v>379</v>
      </c>
      <c r="M10" s="14">
        <v>37200</v>
      </c>
      <c r="N10" s="14"/>
    </row>
    <row r="11" spans="1:14" ht="30" customHeight="1" x14ac:dyDescent="0.25">
      <c r="A11" s="1" t="s">
        <v>164</v>
      </c>
      <c r="B11" s="2" t="s">
        <v>20</v>
      </c>
      <c r="C11" s="1" t="s">
        <v>8</v>
      </c>
      <c r="D11" s="4">
        <v>24800</v>
      </c>
      <c r="E11" s="4">
        <v>0</v>
      </c>
      <c r="F11" s="4">
        <v>0</v>
      </c>
      <c r="G11" s="4">
        <f t="shared" si="0"/>
        <v>24800</v>
      </c>
      <c r="H11" s="1" t="s">
        <v>16</v>
      </c>
      <c r="I11" s="26" t="s">
        <v>145</v>
      </c>
      <c r="L11" s="1" t="s">
        <v>246</v>
      </c>
      <c r="M11" s="14">
        <v>12200</v>
      </c>
      <c r="N11" s="14"/>
    </row>
    <row r="12" spans="1:14" ht="30" customHeight="1" x14ac:dyDescent="0.25">
      <c r="A12" s="15" t="s">
        <v>165</v>
      </c>
      <c r="B12" s="44" t="s">
        <v>21</v>
      </c>
      <c r="C12" s="15" t="s">
        <v>41</v>
      </c>
      <c r="D12" s="16">
        <v>24800</v>
      </c>
      <c r="E12" s="16">
        <v>-5105.7</v>
      </c>
      <c r="F12" s="16">
        <v>0</v>
      </c>
      <c r="G12" s="16">
        <f t="shared" si="0"/>
        <v>19694.3</v>
      </c>
      <c r="H12" s="15" t="s">
        <v>16</v>
      </c>
      <c r="I12" s="26" t="s">
        <v>145</v>
      </c>
      <c r="L12" s="1" t="s">
        <v>245</v>
      </c>
      <c r="M12" s="14"/>
      <c r="N12" s="14">
        <f>Πίνακας13457[[#This Row],[Αρχικός Προϋπολογισμός 2024]]+Πίνακας13457[[#This Row],[Τιμολογηθέντα 2024]]</f>
        <v>19694.3</v>
      </c>
    </row>
    <row r="13" spans="1:14" ht="30" customHeight="1" x14ac:dyDescent="0.25">
      <c r="A13" s="15" t="s">
        <v>166</v>
      </c>
      <c r="B13" s="44" t="s">
        <v>22</v>
      </c>
      <c r="C13" s="15" t="s">
        <v>41</v>
      </c>
      <c r="D13" s="16">
        <v>800</v>
      </c>
      <c r="E13" s="16">
        <v>0</v>
      </c>
      <c r="F13" s="16">
        <v>0</v>
      </c>
      <c r="G13" s="16">
        <f t="shared" si="0"/>
        <v>800</v>
      </c>
      <c r="H13" s="15" t="s">
        <v>16</v>
      </c>
      <c r="I13" s="26" t="s">
        <v>145</v>
      </c>
      <c r="L13" s="1" t="s">
        <v>245</v>
      </c>
      <c r="M13" s="14"/>
      <c r="N13" s="14">
        <f>Πίνακας13457[[#This Row],[Αρχικός Προϋπολογισμός 2024]]+Πίνακας13457[[#This Row],[Τιμολογηθέντα 2024]]</f>
        <v>800</v>
      </c>
    </row>
    <row r="14" spans="1:14" ht="30" customHeight="1" x14ac:dyDescent="0.25">
      <c r="A14" s="15" t="s">
        <v>23</v>
      </c>
      <c r="B14" s="44" t="s">
        <v>24</v>
      </c>
      <c r="C14" s="15" t="s">
        <v>8</v>
      </c>
      <c r="D14" s="16">
        <v>36489.089999999997</v>
      </c>
      <c r="E14" s="16">
        <v>-36489.08</v>
      </c>
      <c r="F14" s="16">
        <v>0</v>
      </c>
      <c r="G14" s="16">
        <f t="shared" si="0"/>
        <v>9.9999999947613105E-3</v>
      </c>
      <c r="H14" s="15" t="s">
        <v>5</v>
      </c>
      <c r="I14" s="26" t="s">
        <v>145</v>
      </c>
      <c r="L14" s="1" t="s">
        <v>245</v>
      </c>
      <c r="M14" s="14"/>
      <c r="N14" s="14">
        <f>Πίνακας13457[[#This Row],[Αρχικός Προϋπολογισμός 2024]]+Πίνακας13457[[#This Row],[Τιμολογηθέντα 2024]]</f>
        <v>9.9999999947613105E-3</v>
      </c>
    </row>
    <row r="15" spans="1:14" ht="30" customHeight="1" x14ac:dyDescent="0.25">
      <c r="A15" s="1" t="s">
        <v>25</v>
      </c>
      <c r="B15" s="2" t="s">
        <v>26</v>
      </c>
      <c r="C15" s="1" t="s">
        <v>8</v>
      </c>
      <c r="D15" s="4">
        <v>28500</v>
      </c>
      <c r="E15" s="4">
        <v>0</v>
      </c>
      <c r="F15" s="4">
        <v>0</v>
      </c>
      <c r="G15" s="4">
        <f t="shared" si="0"/>
        <v>28500</v>
      </c>
      <c r="H15" s="1" t="s">
        <v>189</v>
      </c>
      <c r="I15" s="26" t="s">
        <v>145</v>
      </c>
    </row>
    <row r="16" spans="1:14" ht="30" customHeight="1" x14ac:dyDescent="0.25">
      <c r="A16" s="1" t="s">
        <v>27</v>
      </c>
      <c r="B16" s="2" t="s">
        <v>28</v>
      </c>
      <c r="C16" s="1" t="s">
        <v>8</v>
      </c>
      <c r="D16" s="4">
        <v>9000</v>
      </c>
      <c r="E16" s="4">
        <v>0</v>
      </c>
      <c r="F16" s="4">
        <v>0</v>
      </c>
      <c r="G16" s="4">
        <f t="shared" si="0"/>
        <v>9000</v>
      </c>
      <c r="H16" s="1" t="s">
        <v>189</v>
      </c>
      <c r="I16" s="26" t="s">
        <v>145</v>
      </c>
    </row>
    <row r="17" spans="1:13" ht="30" customHeight="1" x14ac:dyDescent="0.25">
      <c r="A17" s="1" t="s">
        <v>29</v>
      </c>
      <c r="B17" s="2" t="s">
        <v>30</v>
      </c>
      <c r="C17" s="1" t="s">
        <v>8</v>
      </c>
      <c r="D17" s="4">
        <v>7500</v>
      </c>
      <c r="E17" s="4">
        <v>0</v>
      </c>
      <c r="F17" s="4">
        <v>0</v>
      </c>
      <c r="G17" s="4">
        <f t="shared" si="0"/>
        <v>7500</v>
      </c>
      <c r="H17" s="1" t="s">
        <v>189</v>
      </c>
      <c r="I17" s="26" t="s">
        <v>145</v>
      </c>
    </row>
    <row r="18" spans="1:13" ht="40.9" customHeight="1" x14ac:dyDescent="0.25">
      <c r="A18" s="1" t="s">
        <v>31</v>
      </c>
      <c r="B18" s="2" t="s">
        <v>32</v>
      </c>
      <c r="C18" s="1" t="s">
        <v>8</v>
      </c>
      <c r="D18" s="4">
        <v>136400</v>
      </c>
      <c r="E18" s="4">
        <v>0</v>
      </c>
      <c r="F18" s="4">
        <v>0</v>
      </c>
      <c r="G18" s="4">
        <f t="shared" si="0"/>
        <v>136400</v>
      </c>
      <c r="H18" s="1" t="s">
        <v>9</v>
      </c>
      <c r="I18" s="26" t="s">
        <v>145</v>
      </c>
    </row>
    <row r="19" spans="1:13" ht="30" customHeight="1" x14ac:dyDescent="0.25">
      <c r="A19" s="1" t="s">
        <v>33</v>
      </c>
      <c r="B19" s="2" t="s">
        <v>34</v>
      </c>
      <c r="C19" s="1" t="s">
        <v>8</v>
      </c>
      <c r="D19" s="4">
        <v>9000</v>
      </c>
      <c r="E19" s="4">
        <v>0</v>
      </c>
      <c r="F19" s="4">
        <v>0</v>
      </c>
      <c r="G19" s="4">
        <f t="shared" si="0"/>
        <v>9000</v>
      </c>
      <c r="H19" s="1" t="s">
        <v>189</v>
      </c>
      <c r="I19" s="26" t="s">
        <v>145</v>
      </c>
    </row>
    <row r="20" spans="1:13" ht="30" customHeight="1" x14ac:dyDescent="0.25">
      <c r="A20" s="6" t="s">
        <v>35</v>
      </c>
      <c r="B20" s="19" t="s">
        <v>36</v>
      </c>
      <c r="C20" s="6" t="s">
        <v>8</v>
      </c>
      <c r="D20" s="7">
        <v>2275066.8899999997</v>
      </c>
      <c r="E20" s="7">
        <v>-333072.74</v>
      </c>
      <c r="F20" s="7">
        <v>0</v>
      </c>
      <c r="G20" s="7">
        <f t="shared" si="0"/>
        <v>1941994.1499999997</v>
      </c>
      <c r="H20" s="6" t="s">
        <v>5</v>
      </c>
      <c r="I20" s="19" t="s">
        <v>145</v>
      </c>
    </row>
    <row r="21" spans="1:13" ht="30" customHeight="1" x14ac:dyDescent="0.25">
      <c r="A21" s="6" t="s">
        <v>35</v>
      </c>
      <c r="B21" s="19" t="s">
        <v>36</v>
      </c>
      <c r="C21" s="6" t="s">
        <v>8</v>
      </c>
      <c r="D21" s="7">
        <v>400000</v>
      </c>
      <c r="E21" s="7">
        <v>0</v>
      </c>
      <c r="F21" s="7">
        <v>0</v>
      </c>
      <c r="G21" s="7">
        <f t="shared" si="0"/>
        <v>400000</v>
      </c>
      <c r="H21" s="6" t="s">
        <v>5</v>
      </c>
      <c r="I21" s="19" t="s">
        <v>153</v>
      </c>
      <c r="L21" s="4"/>
    </row>
    <row r="22" spans="1:13" ht="30" customHeight="1" x14ac:dyDescent="0.25">
      <c r="A22" s="8" t="s">
        <v>184</v>
      </c>
      <c r="B22" s="2" t="s">
        <v>183</v>
      </c>
      <c r="C22" s="1" t="s">
        <v>8</v>
      </c>
      <c r="D22" s="4">
        <v>250000</v>
      </c>
      <c r="E22" s="4">
        <v>0</v>
      </c>
      <c r="F22" s="4">
        <v>0</v>
      </c>
      <c r="G22" s="4">
        <f t="shared" si="0"/>
        <v>250000</v>
      </c>
      <c r="H22" s="1" t="s">
        <v>5</v>
      </c>
      <c r="I22" s="26" t="s">
        <v>145</v>
      </c>
    </row>
    <row r="23" spans="1:13" ht="30" customHeight="1" x14ac:dyDescent="0.25">
      <c r="A23" s="1" t="s">
        <v>38</v>
      </c>
      <c r="B23" s="2" t="s">
        <v>39</v>
      </c>
      <c r="C23" s="1" t="s">
        <v>8</v>
      </c>
      <c r="D23" s="4">
        <v>6720</v>
      </c>
      <c r="E23" s="4">
        <v>0</v>
      </c>
      <c r="F23" s="4">
        <v>0</v>
      </c>
      <c r="G23" s="4">
        <f t="shared" si="0"/>
        <v>6720</v>
      </c>
      <c r="H23" s="1" t="s">
        <v>189</v>
      </c>
      <c r="I23" s="26" t="s">
        <v>145</v>
      </c>
    </row>
    <row r="24" spans="1:13" ht="30" customHeight="1" x14ac:dyDescent="0.25">
      <c r="A24" s="1" t="s">
        <v>167</v>
      </c>
      <c r="B24" s="2" t="s">
        <v>40</v>
      </c>
      <c r="C24" s="1" t="s">
        <v>8</v>
      </c>
      <c r="D24" s="4">
        <v>20000</v>
      </c>
      <c r="E24" s="4">
        <v>0</v>
      </c>
      <c r="F24" s="4">
        <v>0</v>
      </c>
      <c r="G24" s="4">
        <f t="shared" si="0"/>
        <v>20000</v>
      </c>
      <c r="H24" s="1" t="s">
        <v>12</v>
      </c>
      <c r="I24" s="26" t="s">
        <v>145</v>
      </c>
    </row>
    <row r="25" spans="1:13" ht="30" customHeight="1" x14ac:dyDescent="0.25">
      <c r="A25" s="1" t="s">
        <v>42</v>
      </c>
      <c r="B25" s="2" t="s">
        <v>43</v>
      </c>
      <c r="C25" s="1" t="s">
        <v>8</v>
      </c>
      <c r="D25" s="4">
        <v>7000</v>
      </c>
      <c r="E25" s="4">
        <v>0</v>
      </c>
      <c r="F25" s="4">
        <v>0</v>
      </c>
      <c r="G25" s="4">
        <f t="shared" si="0"/>
        <v>7000</v>
      </c>
      <c r="H25" s="1" t="s">
        <v>12</v>
      </c>
      <c r="I25" s="26" t="s">
        <v>145</v>
      </c>
    </row>
    <row r="26" spans="1:13" ht="30" customHeight="1" x14ac:dyDescent="0.25">
      <c r="A26" s="1" t="s">
        <v>44</v>
      </c>
      <c r="B26" s="2" t="s">
        <v>45</v>
      </c>
      <c r="C26" s="1" t="s">
        <v>8</v>
      </c>
      <c r="D26" s="4">
        <v>12000</v>
      </c>
      <c r="E26" s="4">
        <v>0</v>
      </c>
      <c r="F26" s="4">
        <v>0</v>
      </c>
      <c r="G26" s="4">
        <f t="shared" si="0"/>
        <v>12000</v>
      </c>
      <c r="H26" s="1" t="s">
        <v>12</v>
      </c>
      <c r="I26" s="26" t="s">
        <v>145</v>
      </c>
    </row>
    <row r="27" spans="1:13" ht="30" customHeight="1" x14ac:dyDescent="0.25">
      <c r="A27" s="1" t="s">
        <v>46</v>
      </c>
      <c r="B27" s="2" t="s">
        <v>47</v>
      </c>
      <c r="C27" s="1" t="s">
        <v>8</v>
      </c>
      <c r="D27" s="4">
        <v>9000</v>
      </c>
      <c r="E27" s="4">
        <v>0</v>
      </c>
      <c r="F27" s="4">
        <v>0</v>
      </c>
      <c r="G27" s="4">
        <f t="shared" si="0"/>
        <v>9000</v>
      </c>
      <c r="H27" s="1" t="s">
        <v>9</v>
      </c>
      <c r="I27" s="26" t="s">
        <v>145</v>
      </c>
    </row>
    <row r="28" spans="1:13" ht="30" customHeight="1" x14ac:dyDescent="0.25">
      <c r="A28" s="2" t="s">
        <v>217</v>
      </c>
      <c r="B28" s="10" t="s">
        <v>190</v>
      </c>
      <c r="C28" s="1" t="s">
        <v>8</v>
      </c>
      <c r="D28" s="12">
        <v>10000</v>
      </c>
      <c r="E28" s="12">
        <v>-9225.6</v>
      </c>
      <c r="F28" s="12">
        <v>0</v>
      </c>
      <c r="G28" s="12">
        <f t="shared" si="0"/>
        <v>774.39999999999964</v>
      </c>
      <c r="H28" s="1" t="s">
        <v>16</v>
      </c>
      <c r="I28" s="26" t="s">
        <v>145</v>
      </c>
      <c r="L28" s="1" t="s">
        <v>378</v>
      </c>
      <c r="M28" s="14">
        <v>9225.6</v>
      </c>
    </row>
    <row r="29" spans="1:13" ht="30" customHeight="1" x14ac:dyDescent="0.25">
      <c r="A29" s="2" t="s">
        <v>218</v>
      </c>
      <c r="B29" s="10" t="s">
        <v>348</v>
      </c>
      <c r="C29" s="1" t="s">
        <v>8</v>
      </c>
      <c r="D29" s="12">
        <v>34200</v>
      </c>
      <c r="E29" s="12">
        <v>-9153.56</v>
      </c>
      <c r="F29" s="12">
        <v>0</v>
      </c>
      <c r="G29" s="12">
        <f t="shared" si="0"/>
        <v>25046.440000000002</v>
      </c>
      <c r="H29" s="1" t="s">
        <v>16</v>
      </c>
      <c r="I29" s="26" t="s">
        <v>145</v>
      </c>
      <c r="L29" s="1" t="s">
        <v>378</v>
      </c>
      <c r="M29" s="14">
        <v>9253.56</v>
      </c>
    </row>
    <row r="30" spans="1:13" ht="30" customHeight="1" x14ac:dyDescent="0.25">
      <c r="A30" s="1" t="s">
        <v>219</v>
      </c>
      <c r="B30" s="11" t="s">
        <v>191</v>
      </c>
      <c r="C30" s="1" t="s">
        <v>8</v>
      </c>
      <c r="D30" s="12">
        <v>4960</v>
      </c>
      <c r="E30" s="12">
        <v>0</v>
      </c>
      <c r="F30" s="12">
        <v>0</v>
      </c>
      <c r="G30" s="12">
        <f t="shared" si="0"/>
        <v>4960</v>
      </c>
      <c r="H30" s="1" t="s">
        <v>16</v>
      </c>
      <c r="I30" s="26" t="s">
        <v>145</v>
      </c>
    </row>
    <row r="31" spans="1:13" ht="30" customHeight="1" x14ac:dyDescent="0.25">
      <c r="A31" s="1" t="s">
        <v>220</v>
      </c>
      <c r="B31" s="11" t="s">
        <v>192</v>
      </c>
      <c r="C31" s="1" t="s">
        <v>8</v>
      </c>
      <c r="D31" s="12">
        <v>14880</v>
      </c>
      <c r="E31" s="12">
        <v>0</v>
      </c>
      <c r="F31" s="12">
        <v>0</v>
      </c>
      <c r="G31" s="12">
        <f t="shared" si="0"/>
        <v>14880</v>
      </c>
      <c r="H31" s="1" t="s">
        <v>16</v>
      </c>
      <c r="I31" s="26" t="s">
        <v>145</v>
      </c>
    </row>
    <row r="32" spans="1:13" ht="30" customHeight="1" x14ac:dyDescent="0.25">
      <c r="A32" s="2" t="s">
        <v>221</v>
      </c>
      <c r="B32" s="10" t="s">
        <v>193</v>
      </c>
      <c r="C32" s="1" t="s">
        <v>8</v>
      </c>
      <c r="D32" s="12">
        <v>37200</v>
      </c>
      <c r="E32" s="12">
        <v>-12018.19</v>
      </c>
      <c r="F32" s="12">
        <v>0</v>
      </c>
      <c r="G32" s="12">
        <f t="shared" si="0"/>
        <v>25181.809999999998</v>
      </c>
      <c r="H32" s="1" t="s">
        <v>16</v>
      </c>
      <c r="I32" s="26" t="s">
        <v>145</v>
      </c>
      <c r="L32" s="1" t="s">
        <v>378</v>
      </c>
      <c r="M32" s="14">
        <v>12018.19</v>
      </c>
    </row>
    <row r="33" spans="1:15" ht="30" customHeight="1" x14ac:dyDescent="0.25">
      <c r="A33" s="2" t="s">
        <v>222</v>
      </c>
      <c r="B33" s="10" t="s">
        <v>194</v>
      </c>
      <c r="C33" s="1" t="s">
        <v>8</v>
      </c>
      <c r="D33" s="12">
        <v>14000</v>
      </c>
      <c r="E33" s="12">
        <v>0</v>
      </c>
      <c r="F33" s="12">
        <v>0</v>
      </c>
      <c r="G33" s="12">
        <f t="shared" si="0"/>
        <v>14000</v>
      </c>
      <c r="H33" s="1" t="s">
        <v>16</v>
      </c>
      <c r="I33" s="26" t="s">
        <v>145</v>
      </c>
    </row>
    <row r="34" spans="1:15" ht="30" customHeight="1" x14ac:dyDescent="0.25">
      <c r="A34" s="2" t="s">
        <v>223</v>
      </c>
      <c r="B34" s="10" t="s">
        <v>195</v>
      </c>
      <c r="C34" s="1" t="s">
        <v>8</v>
      </c>
      <c r="D34" s="12">
        <v>12000</v>
      </c>
      <c r="E34" s="12">
        <v>-11959.8</v>
      </c>
      <c r="F34" s="12">
        <v>0</v>
      </c>
      <c r="G34" s="12">
        <f t="shared" si="0"/>
        <v>40.200000000000728</v>
      </c>
      <c r="H34" s="1" t="s">
        <v>16</v>
      </c>
      <c r="I34" s="26" t="s">
        <v>145</v>
      </c>
      <c r="L34" s="1" t="s">
        <v>242</v>
      </c>
      <c r="M34" s="14">
        <v>11959.8</v>
      </c>
    </row>
    <row r="35" spans="1:15" ht="30" customHeight="1" x14ac:dyDescent="0.25">
      <c r="A35" s="10" t="s">
        <v>224</v>
      </c>
      <c r="B35" s="10" t="s">
        <v>196</v>
      </c>
      <c r="C35" s="1" t="s">
        <v>8</v>
      </c>
      <c r="D35" s="12">
        <v>5000</v>
      </c>
      <c r="E35" s="12">
        <v>-2951.2</v>
      </c>
      <c r="F35" s="12">
        <v>0</v>
      </c>
      <c r="G35" s="12">
        <f t="shared" si="0"/>
        <v>2048.8000000000002</v>
      </c>
      <c r="H35" s="1" t="s">
        <v>16</v>
      </c>
      <c r="I35" s="26" t="s">
        <v>145</v>
      </c>
      <c r="L35" s="1" t="s">
        <v>356</v>
      </c>
      <c r="M35" s="14">
        <v>2951.2</v>
      </c>
    </row>
    <row r="36" spans="1:15" ht="30" customHeight="1" x14ac:dyDescent="0.25">
      <c r="A36" s="9" t="s">
        <v>207</v>
      </c>
      <c r="B36" s="10" t="s">
        <v>197</v>
      </c>
      <c r="C36" s="1" t="s">
        <v>8</v>
      </c>
      <c r="D36" s="12">
        <v>7078.33</v>
      </c>
      <c r="E36" s="12">
        <v>0</v>
      </c>
      <c r="F36" s="12">
        <v>0</v>
      </c>
      <c r="G36" s="12">
        <f t="shared" si="0"/>
        <v>7078.33</v>
      </c>
      <c r="H36" s="1" t="s">
        <v>12</v>
      </c>
      <c r="I36" s="26" t="s">
        <v>145</v>
      </c>
    </row>
    <row r="37" spans="1:15" ht="30" customHeight="1" x14ac:dyDescent="0.25">
      <c r="A37" s="10" t="s">
        <v>225</v>
      </c>
      <c r="B37" s="10" t="s">
        <v>198</v>
      </c>
      <c r="C37" s="1" t="s">
        <v>8</v>
      </c>
      <c r="D37" s="12">
        <v>7000</v>
      </c>
      <c r="E37" s="12">
        <v>-5159.84</v>
      </c>
      <c r="F37" s="12">
        <v>0</v>
      </c>
      <c r="G37" s="12">
        <f t="shared" si="0"/>
        <v>1840.1599999999999</v>
      </c>
      <c r="H37" s="1" t="s">
        <v>16</v>
      </c>
      <c r="I37" s="26" t="s">
        <v>145</v>
      </c>
      <c r="L37" s="1" t="s">
        <v>368</v>
      </c>
      <c r="M37" s="1">
        <v>5159.84</v>
      </c>
    </row>
    <row r="38" spans="1:15" ht="30" customHeight="1" x14ac:dyDescent="0.25">
      <c r="A38" s="10" t="s">
        <v>208</v>
      </c>
      <c r="B38" s="10" t="s">
        <v>199</v>
      </c>
      <c r="C38" s="1" t="s">
        <v>8</v>
      </c>
      <c r="D38" s="12">
        <v>5000</v>
      </c>
      <c r="E38" s="12">
        <v>0</v>
      </c>
      <c r="F38" s="12">
        <v>0</v>
      </c>
      <c r="G38" s="12">
        <f t="shared" si="0"/>
        <v>5000</v>
      </c>
      <c r="H38" s="1" t="s">
        <v>16</v>
      </c>
      <c r="I38" s="26" t="s">
        <v>145</v>
      </c>
    </row>
    <row r="39" spans="1:15" ht="30" customHeight="1" x14ac:dyDescent="0.25">
      <c r="A39" s="10" t="s">
        <v>209</v>
      </c>
      <c r="B39" s="10" t="s">
        <v>200</v>
      </c>
      <c r="C39" s="1" t="s">
        <v>8</v>
      </c>
      <c r="D39" s="12">
        <v>5000</v>
      </c>
      <c r="E39" s="12">
        <v>0</v>
      </c>
      <c r="F39" s="12">
        <v>0</v>
      </c>
      <c r="G39" s="12">
        <f t="shared" si="0"/>
        <v>5000</v>
      </c>
      <c r="H39" s="1" t="s">
        <v>16</v>
      </c>
      <c r="I39" s="26" t="s">
        <v>145</v>
      </c>
    </row>
    <row r="40" spans="1:15" ht="30" customHeight="1" x14ac:dyDescent="0.25">
      <c r="A40" s="10" t="s">
        <v>201</v>
      </c>
      <c r="B40" s="10" t="s">
        <v>202</v>
      </c>
      <c r="C40" s="1" t="s">
        <v>8</v>
      </c>
      <c r="D40" s="12">
        <v>2000</v>
      </c>
      <c r="E40" s="12">
        <v>-1999.99</v>
      </c>
      <c r="F40" s="12">
        <v>0</v>
      </c>
      <c r="G40" s="12">
        <f t="shared" si="0"/>
        <v>9.9999999999909051E-3</v>
      </c>
      <c r="H40" s="1" t="s">
        <v>16</v>
      </c>
      <c r="I40" s="26" t="s">
        <v>145</v>
      </c>
      <c r="L40" s="1" t="s">
        <v>243</v>
      </c>
      <c r="M40" s="14">
        <v>1999.99</v>
      </c>
    </row>
    <row r="41" spans="1:15" ht="30" customHeight="1" x14ac:dyDescent="0.25">
      <c r="A41" s="10" t="s">
        <v>210</v>
      </c>
      <c r="B41" s="10" t="s">
        <v>203</v>
      </c>
      <c r="C41" s="1" t="s">
        <v>8</v>
      </c>
      <c r="D41" s="12">
        <v>3000</v>
      </c>
      <c r="E41" s="12">
        <v>0</v>
      </c>
      <c r="F41" s="12">
        <v>0</v>
      </c>
      <c r="G41" s="12">
        <f t="shared" si="0"/>
        <v>3000</v>
      </c>
      <c r="H41" s="1" t="s">
        <v>16</v>
      </c>
      <c r="I41" s="26" t="s">
        <v>145</v>
      </c>
    </row>
    <row r="42" spans="1:15" ht="30" customHeight="1" x14ac:dyDescent="0.25">
      <c r="A42" s="10" t="s">
        <v>211</v>
      </c>
      <c r="B42" s="10" t="s">
        <v>204</v>
      </c>
      <c r="C42" s="1" t="s">
        <v>8</v>
      </c>
      <c r="D42" s="12">
        <v>3000</v>
      </c>
      <c r="E42" s="12">
        <v>0</v>
      </c>
      <c r="F42" s="12">
        <v>0</v>
      </c>
      <c r="G42" s="12">
        <f t="shared" si="0"/>
        <v>3000</v>
      </c>
      <c r="H42" s="1" t="s">
        <v>16</v>
      </c>
      <c r="I42" s="26" t="s">
        <v>145</v>
      </c>
      <c r="O42" s="47"/>
    </row>
    <row r="43" spans="1:15" ht="30" customHeight="1" x14ac:dyDescent="0.25">
      <c r="A43" s="10" t="s">
        <v>212</v>
      </c>
      <c r="B43" s="10" t="s">
        <v>205</v>
      </c>
      <c r="C43" s="1" t="s">
        <v>8</v>
      </c>
      <c r="D43" s="12">
        <v>4000</v>
      </c>
      <c r="E43" s="12">
        <v>0</v>
      </c>
      <c r="F43" s="12">
        <v>0</v>
      </c>
      <c r="G43" s="12">
        <f t="shared" si="0"/>
        <v>4000</v>
      </c>
      <c r="H43" s="1" t="s">
        <v>16</v>
      </c>
      <c r="I43" s="26" t="s">
        <v>145</v>
      </c>
      <c r="M43" s="14"/>
      <c r="N43" s="14"/>
      <c r="O43" s="17"/>
    </row>
    <row r="44" spans="1:15" ht="30" customHeight="1" x14ac:dyDescent="0.25">
      <c r="A44" s="50" t="s">
        <v>360</v>
      </c>
      <c r="B44" s="10" t="s">
        <v>372</v>
      </c>
      <c r="C44" s="11" t="s">
        <v>41</v>
      </c>
      <c r="D44" s="51">
        <v>0</v>
      </c>
      <c r="E44" s="51">
        <v>0</v>
      </c>
      <c r="F44" s="51"/>
      <c r="G44" s="51">
        <f>D44+E44+F44</f>
        <v>0</v>
      </c>
      <c r="H44" s="1" t="s">
        <v>16</v>
      </c>
      <c r="I44" s="26" t="s">
        <v>145</v>
      </c>
      <c r="K44" s="1" t="s">
        <v>359</v>
      </c>
      <c r="M44" s="14">
        <v>60000</v>
      </c>
      <c r="O44" s="17" t="s">
        <v>411</v>
      </c>
    </row>
    <row r="45" spans="1:15" ht="45.6" customHeight="1" x14ac:dyDescent="0.25">
      <c r="A45" s="50" t="s">
        <v>360</v>
      </c>
      <c r="B45" s="10" t="s">
        <v>419</v>
      </c>
      <c r="C45" s="11" t="s">
        <v>41</v>
      </c>
      <c r="D45" s="51">
        <v>0</v>
      </c>
      <c r="E45" s="51">
        <v>0</v>
      </c>
      <c r="F45" s="51">
        <v>0</v>
      </c>
      <c r="G45" s="51">
        <f>D45+E45+F45</f>
        <v>0</v>
      </c>
      <c r="H45" s="1" t="s">
        <v>93</v>
      </c>
      <c r="I45" s="26" t="s">
        <v>145</v>
      </c>
      <c r="K45" s="1" t="s">
        <v>420</v>
      </c>
      <c r="M45" s="14">
        <v>37200</v>
      </c>
    </row>
    <row r="46" spans="1:15" ht="30" customHeight="1" x14ac:dyDescent="0.25">
      <c r="A46" s="50" t="s">
        <v>360</v>
      </c>
      <c r="B46" s="10"/>
      <c r="C46" s="11" t="s">
        <v>41</v>
      </c>
      <c r="D46" s="51"/>
      <c r="E46" s="51"/>
      <c r="F46" s="51"/>
      <c r="G46" s="51">
        <f>D46+E46+F46</f>
        <v>0</v>
      </c>
      <c r="K46" s="1" t="s">
        <v>359</v>
      </c>
      <c r="M46" s="14">
        <f>SUM(M5:M45)</f>
        <v>219168.18</v>
      </c>
      <c r="N46" s="17">
        <f>SUM(N5:N43)</f>
        <v>47373.989999999991</v>
      </c>
      <c r="O46" s="17">
        <f>M46-N46</f>
        <v>171794.19</v>
      </c>
    </row>
    <row r="47" spans="1:15" ht="30" customHeight="1" x14ac:dyDescent="0.25">
      <c r="A47" s="50" t="s">
        <v>360</v>
      </c>
      <c r="B47" s="10"/>
      <c r="C47" s="11" t="s">
        <v>41</v>
      </c>
      <c r="D47" s="51"/>
      <c r="E47" s="51"/>
      <c r="F47" s="51"/>
      <c r="G47" s="51">
        <f>D47+E47+F47</f>
        <v>0</v>
      </c>
      <c r="K47" s="1" t="s">
        <v>359</v>
      </c>
      <c r="M47" s="14">
        <f>M46</f>
        <v>219168.18</v>
      </c>
      <c r="N47" s="17"/>
      <c r="O47" s="17"/>
    </row>
    <row r="48" spans="1:15" ht="30" customHeight="1" x14ac:dyDescent="0.25">
      <c r="A48" s="20" t="s">
        <v>233</v>
      </c>
      <c r="B48" s="20" t="s">
        <v>234</v>
      </c>
      <c r="C48" s="21" t="s">
        <v>8</v>
      </c>
      <c r="D48" s="22">
        <v>103943.85</v>
      </c>
      <c r="E48" s="22">
        <v>0</v>
      </c>
      <c r="F48" s="22">
        <v>0</v>
      </c>
      <c r="G48" s="22">
        <f t="shared" si="0"/>
        <v>103943.85</v>
      </c>
      <c r="H48" s="6" t="s">
        <v>48</v>
      </c>
      <c r="I48" s="19" t="s">
        <v>250</v>
      </c>
      <c r="K48" s="1" t="s">
        <v>358</v>
      </c>
    </row>
    <row r="49" spans="1:15" ht="30" customHeight="1" x14ac:dyDescent="0.25">
      <c r="A49" s="20" t="s">
        <v>233</v>
      </c>
      <c r="B49" s="20" t="s">
        <v>234</v>
      </c>
      <c r="C49" s="21" t="s">
        <v>8</v>
      </c>
      <c r="D49" s="22">
        <v>41056.15</v>
      </c>
      <c r="E49" s="22">
        <v>0</v>
      </c>
      <c r="F49" s="22">
        <v>0</v>
      </c>
      <c r="G49" s="22">
        <f t="shared" si="0"/>
        <v>41056.15</v>
      </c>
      <c r="H49" s="6" t="s">
        <v>48</v>
      </c>
      <c r="I49" s="19" t="s">
        <v>146</v>
      </c>
    </row>
    <row r="50" spans="1:15" ht="39.6" customHeight="1" x14ac:dyDescent="0.25">
      <c r="A50" s="1" t="s">
        <v>49</v>
      </c>
      <c r="B50" s="2" t="s">
        <v>50</v>
      </c>
      <c r="C50" s="1" t="s">
        <v>8</v>
      </c>
      <c r="D50" s="4">
        <v>25895.29</v>
      </c>
      <c r="E50" s="4">
        <v>0</v>
      </c>
      <c r="F50" s="4">
        <v>0</v>
      </c>
      <c r="G50" s="4">
        <f t="shared" si="0"/>
        <v>25895.29</v>
      </c>
      <c r="H50" s="1" t="s">
        <v>16</v>
      </c>
      <c r="I50" s="30" t="s">
        <v>146</v>
      </c>
    </row>
    <row r="51" spans="1:15" ht="47.45" customHeight="1" x14ac:dyDescent="0.25">
      <c r="A51" s="1" t="s">
        <v>51</v>
      </c>
      <c r="B51" s="2" t="s">
        <v>52</v>
      </c>
      <c r="C51" s="1" t="s">
        <v>8</v>
      </c>
      <c r="D51" s="4">
        <v>7374.2799999999988</v>
      </c>
      <c r="E51" s="4">
        <v>0</v>
      </c>
      <c r="F51" s="4">
        <v>0</v>
      </c>
      <c r="G51" s="4">
        <f t="shared" si="0"/>
        <v>7374.2799999999988</v>
      </c>
      <c r="H51" s="1" t="s">
        <v>16</v>
      </c>
      <c r="I51" s="30" t="s">
        <v>146</v>
      </c>
      <c r="L51" s="1" t="s">
        <v>409</v>
      </c>
      <c r="M51" s="14">
        <v>20000</v>
      </c>
      <c r="N51" s="1" t="s">
        <v>416</v>
      </c>
      <c r="O51" s="4"/>
    </row>
    <row r="52" spans="1:15" ht="30" customHeight="1" x14ac:dyDescent="0.25">
      <c r="A52" s="1" t="s">
        <v>53</v>
      </c>
      <c r="B52" s="2" t="s">
        <v>54</v>
      </c>
      <c r="C52" s="1" t="s">
        <v>8</v>
      </c>
      <c r="D52" s="4">
        <v>29760</v>
      </c>
      <c r="E52" s="4">
        <v>-29758.21</v>
      </c>
      <c r="F52" s="4">
        <v>0</v>
      </c>
      <c r="G52" s="4">
        <f t="shared" si="0"/>
        <v>1.7900000000008731</v>
      </c>
      <c r="H52" s="1" t="s">
        <v>16</v>
      </c>
      <c r="I52" s="30" t="s">
        <v>146</v>
      </c>
      <c r="L52" s="1" t="s">
        <v>409</v>
      </c>
      <c r="M52" s="14">
        <v>19421.39</v>
      </c>
      <c r="N52" s="1" t="s">
        <v>416</v>
      </c>
      <c r="O52" s="4"/>
    </row>
    <row r="53" spans="1:15" ht="30" customHeight="1" x14ac:dyDescent="0.25">
      <c r="A53" s="1" t="s">
        <v>55</v>
      </c>
      <c r="B53" s="2" t="s">
        <v>56</v>
      </c>
      <c r="C53" s="1" t="s">
        <v>8</v>
      </c>
      <c r="D53" s="4">
        <v>37200</v>
      </c>
      <c r="E53" s="4">
        <v>0</v>
      </c>
      <c r="F53" s="4">
        <v>0</v>
      </c>
      <c r="G53" s="4">
        <f t="shared" si="0"/>
        <v>37200</v>
      </c>
      <c r="H53" s="1" t="s">
        <v>16</v>
      </c>
      <c r="I53" s="30" t="s">
        <v>146</v>
      </c>
      <c r="M53" s="14"/>
      <c r="N53" s="1" t="s">
        <v>408</v>
      </c>
    </row>
    <row r="54" spans="1:15" ht="30" customHeight="1" x14ac:dyDescent="0.25">
      <c r="A54" s="1" t="s">
        <v>57</v>
      </c>
      <c r="B54" s="2" t="s">
        <v>58</v>
      </c>
      <c r="C54" s="1" t="s">
        <v>8</v>
      </c>
      <c r="D54" s="4">
        <v>37200</v>
      </c>
      <c r="E54" s="4">
        <v>-5731.9</v>
      </c>
      <c r="F54" s="4"/>
      <c r="G54" s="4">
        <f t="shared" si="0"/>
        <v>31468.1</v>
      </c>
      <c r="H54" s="1" t="s">
        <v>16</v>
      </c>
      <c r="I54" s="30" t="s">
        <v>146</v>
      </c>
      <c r="L54" s="1" t="s">
        <v>410</v>
      </c>
      <c r="M54" s="14">
        <v>20929.060000000001</v>
      </c>
      <c r="N54" s="1" t="s">
        <v>416</v>
      </c>
      <c r="O54" s="14"/>
    </row>
    <row r="55" spans="1:15" ht="30" customHeight="1" x14ac:dyDescent="0.25">
      <c r="A55" s="1" t="s">
        <v>59</v>
      </c>
      <c r="B55" s="2" t="s">
        <v>60</v>
      </c>
      <c r="C55" s="1" t="s">
        <v>8</v>
      </c>
      <c r="D55" s="4">
        <v>24800</v>
      </c>
      <c r="E55" s="4">
        <v>0</v>
      </c>
      <c r="F55" s="4">
        <v>0</v>
      </c>
      <c r="G55" s="4">
        <f t="shared" si="0"/>
        <v>24800</v>
      </c>
      <c r="H55" s="1" t="s">
        <v>16</v>
      </c>
      <c r="I55" s="30" t="s">
        <v>146</v>
      </c>
      <c r="N55" s="4"/>
    </row>
    <row r="56" spans="1:15" ht="30" customHeight="1" x14ac:dyDescent="0.25">
      <c r="A56" s="1" t="s">
        <v>360</v>
      </c>
      <c r="B56" s="2" t="s">
        <v>371</v>
      </c>
      <c r="C56" s="1" t="s">
        <v>41</v>
      </c>
      <c r="D56" s="4">
        <v>0</v>
      </c>
      <c r="E56" s="4">
        <v>0</v>
      </c>
      <c r="F56" s="4">
        <v>0</v>
      </c>
      <c r="G56" s="4">
        <f t="shared" si="0"/>
        <v>0</v>
      </c>
      <c r="K56" s="1" t="s">
        <v>361</v>
      </c>
      <c r="M56" s="1">
        <v>15000</v>
      </c>
      <c r="N56" s="1" t="s">
        <v>416</v>
      </c>
    </row>
    <row r="57" spans="1:15" ht="30" customHeight="1" x14ac:dyDescent="0.25">
      <c r="A57" s="1" t="s">
        <v>360</v>
      </c>
      <c r="B57" s="2" t="s">
        <v>407</v>
      </c>
      <c r="C57" s="1" t="s">
        <v>41</v>
      </c>
      <c r="D57" s="4">
        <v>0</v>
      </c>
      <c r="E57" s="4">
        <v>0</v>
      </c>
      <c r="F57" s="4">
        <v>0</v>
      </c>
      <c r="G57" s="4">
        <f>D57+E57+F57</f>
        <v>0</v>
      </c>
      <c r="K57" s="1" t="s">
        <v>361</v>
      </c>
      <c r="M57" s="1">
        <v>24800</v>
      </c>
      <c r="N57" s="1" t="s">
        <v>416</v>
      </c>
    </row>
    <row r="58" spans="1:15" ht="30" customHeight="1" x14ac:dyDescent="0.25">
      <c r="A58" s="6" t="s">
        <v>188</v>
      </c>
      <c r="B58" s="19" t="s">
        <v>187</v>
      </c>
      <c r="C58" s="6" t="s">
        <v>8</v>
      </c>
      <c r="D58" s="7">
        <v>546773.57999999996</v>
      </c>
      <c r="E58" s="7">
        <v>-152856.16</v>
      </c>
      <c r="F58" s="7">
        <v>0</v>
      </c>
      <c r="G58" s="7">
        <f t="shared" si="0"/>
        <v>393917.41999999993</v>
      </c>
      <c r="H58" s="6" t="s">
        <v>48</v>
      </c>
      <c r="I58" s="19" t="s">
        <v>146</v>
      </c>
    </row>
    <row r="59" spans="1:15" ht="30" customHeight="1" x14ac:dyDescent="0.25">
      <c r="A59" s="6" t="s">
        <v>188</v>
      </c>
      <c r="B59" s="19" t="s">
        <v>187</v>
      </c>
      <c r="C59" s="6" t="s">
        <v>8</v>
      </c>
      <c r="D59" s="7">
        <v>320000</v>
      </c>
      <c r="E59" s="7">
        <v>0</v>
      </c>
      <c r="F59" s="7">
        <v>0</v>
      </c>
      <c r="G59" s="7">
        <f t="shared" si="0"/>
        <v>320000</v>
      </c>
      <c r="H59" s="6" t="s">
        <v>48</v>
      </c>
      <c r="I59" s="19" t="s">
        <v>252</v>
      </c>
      <c r="M59" s="17">
        <f>SUM(M51:M57)</f>
        <v>100150.45</v>
      </c>
      <c r="O59" s="14"/>
    </row>
    <row r="60" spans="1:15" ht="30" customHeight="1" x14ac:dyDescent="0.25">
      <c r="A60" s="6" t="s">
        <v>188</v>
      </c>
      <c r="B60" s="19" t="s">
        <v>187</v>
      </c>
      <c r="C60" s="6" t="s">
        <v>8</v>
      </c>
      <c r="D60" s="7">
        <v>400000</v>
      </c>
      <c r="E60" s="7">
        <v>0</v>
      </c>
      <c r="F60" s="7">
        <v>0</v>
      </c>
      <c r="G60" s="7">
        <f t="shared" si="0"/>
        <v>400000</v>
      </c>
      <c r="H60" s="6" t="s">
        <v>48</v>
      </c>
      <c r="I60" s="19" t="s">
        <v>365</v>
      </c>
    </row>
    <row r="61" spans="1:15" ht="30" customHeight="1" x14ac:dyDescent="0.25">
      <c r="A61" s="6" t="s">
        <v>188</v>
      </c>
      <c r="B61" s="19" t="s">
        <v>187</v>
      </c>
      <c r="C61" s="6" t="s">
        <v>8</v>
      </c>
      <c r="D61" s="7">
        <v>187240</v>
      </c>
      <c r="E61" s="7">
        <v>0</v>
      </c>
      <c r="F61" s="7">
        <v>0</v>
      </c>
      <c r="G61" s="7">
        <f t="shared" si="0"/>
        <v>187240</v>
      </c>
      <c r="H61" s="6" t="s">
        <v>48</v>
      </c>
      <c r="I61" s="19" t="s">
        <v>365</v>
      </c>
      <c r="M61" s="14"/>
    </row>
    <row r="62" spans="1:15" ht="30" customHeight="1" x14ac:dyDescent="0.25">
      <c r="A62" s="1" t="s">
        <v>61</v>
      </c>
      <c r="B62" s="2" t="s">
        <v>62</v>
      </c>
      <c r="C62" s="1" t="s">
        <v>8</v>
      </c>
      <c r="D62" s="4">
        <v>395000</v>
      </c>
      <c r="E62" s="4">
        <v>0</v>
      </c>
      <c r="F62" s="4">
        <v>0</v>
      </c>
      <c r="G62" s="4">
        <f t="shared" si="0"/>
        <v>395000</v>
      </c>
      <c r="H62" s="1" t="s">
        <v>48</v>
      </c>
      <c r="I62" s="27" t="s">
        <v>147</v>
      </c>
      <c r="L62" s="1" t="s">
        <v>413</v>
      </c>
    </row>
    <row r="63" spans="1:15" ht="30" customHeight="1" x14ac:dyDescent="0.25">
      <c r="A63" s="1" t="s">
        <v>63</v>
      </c>
      <c r="B63" s="2" t="s">
        <v>64</v>
      </c>
      <c r="C63" s="1" t="s">
        <v>8</v>
      </c>
      <c r="D63" s="4">
        <v>180000</v>
      </c>
      <c r="E63" s="4">
        <v>0</v>
      </c>
      <c r="F63" s="4">
        <v>0</v>
      </c>
      <c r="G63" s="4">
        <f t="shared" si="0"/>
        <v>180000</v>
      </c>
      <c r="H63" s="1" t="s">
        <v>48</v>
      </c>
      <c r="I63" s="27" t="s">
        <v>147</v>
      </c>
      <c r="L63" s="14"/>
      <c r="M63" s="14"/>
    </row>
    <row r="64" spans="1:15" ht="30" customHeight="1" x14ac:dyDescent="0.25">
      <c r="A64" s="1" t="s">
        <v>65</v>
      </c>
      <c r="B64" s="2" t="s">
        <v>66</v>
      </c>
      <c r="C64" s="1" t="s">
        <v>8</v>
      </c>
      <c r="D64" s="4">
        <v>259000</v>
      </c>
      <c r="E64" s="4">
        <v>0</v>
      </c>
      <c r="F64" s="4">
        <v>0</v>
      </c>
      <c r="G64" s="4">
        <f t="shared" si="0"/>
        <v>259000</v>
      </c>
      <c r="H64" s="1" t="s">
        <v>48</v>
      </c>
      <c r="I64" s="27" t="s">
        <v>147</v>
      </c>
    </row>
    <row r="65" spans="1:9" ht="30" customHeight="1" x14ac:dyDescent="0.25">
      <c r="A65" s="1" t="s">
        <v>67</v>
      </c>
      <c r="B65" s="2" t="s">
        <v>68</v>
      </c>
      <c r="C65" s="1" t="s">
        <v>8</v>
      </c>
      <c r="D65" s="4">
        <v>263000</v>
      </c>
      <c r="E65" s="4">
        <v>0</v>
      </c>
      <c r="F65" s="4">
        <v>0</v>
      </c>
      <c r="G65" s="4">
        <f t="shared" si="0"/>
        <v>263000</v>
      </c>
      <c r="H65" s="1" t="s">
        <v>48</v>
      </c>
      <c r="I65" s="27" t="s">
        <v>147</v>
      </c>
    </row>
    <row r="66" spans="1:9" ht="30" customHeight="1" x14ac:dyDescent="0.25">
      <c r="A66" s="1" t="s">
        <v>69</v>
      </c>
      <c r="B66" s="2" t="s">
        <v>70</v>
      </c>
      <c r="C66" s="1" t="s">
        <v>8</v>
      </c>
      <c r="D66" s="4">
        <v>344970.16000000003</v>
      </c>
      <c r="E66" s="4">
        <v>0</v>
      </c>
      <c r="F66" s="4">
        <v>0</v>
      </c>
      <c r="G66" s="4">
        <f t="shared" si="0"/>
        <v>344970.16000000003</v>
      </c>
      <c r="H66" s="1" t="s">
        <v>48</v>
      </c>
      <c r="I66" s="27" t="s">
        <v>147</v>
      </c>
    </row>
    <row r="67" spans="1:9" ht="30" customHeight="1" x14ac:dyDescent="0.25">
      <c r="A67" s="1" t="s">
        <v>71</v>
      </c>
      <c r="B67" s="2" t="s">
        <v>72</v>
      </c>
      <c r="C67" s="1" t="s">
        <v>8</v>
      </c>
      <c r="D67" s="4">
        <v>478600</v>
      </c>
      <c r="E67" s="4">
        <v>0</v>
      </c>
      <c r="F67" s="4">
        <v>0</v>
      </c>
      <c r="G67" s="4">
        <f t="shared" si="0"/>
        <v>478600</v>
      </c>
      <c r="H67" s="1" t="s">
        <v>48</v>
      </c>
      <c r="I67" s="27" t="s">
        <v>147</v>
      </c>
    </row>
    <row r="68" spans="1:9" ht="30" customHeight="1" x14ac:dyDescent="0.25">
      <c r="A68" s="1" t="s">
        <v>73</v>
      </c>
      <c r="B68" s="2" t="s">
        <v>74</v>
      </c>
      <c r="C68" s="1" t="s">
        <v>8</v>
      </c>
      <c r="D68" s="4">
        <v>365988.78</v>
      </c>
      <c r="E68" s="4">
        <v>-175823.83</v>
      </c>
      <c r="F68" s="4">
        <v>0</v>
      </c>
      <c r="G68" s="4">
        <f t="shared" si="0"/>
        <v>190164.95000000004</v>
      </c>
      <c r="H68" s="1" t="s">
        <v>48</v>
      </c>
      <c r="I68" s="27" t="s">
        <v>147</v>
      </c>
    </row>
    <row r="69" spans="1:9" ht="30" customHeight="1" x14ac:dyDescent="0.25">
      <c r="A69" s="1" t="s">
        <v>75</v>
      </c>
      <c r="B69" s="2" t="s">
        <v>76</v>
      </c>
      <c r="C69" s="1" t="s">
        <v>8</v>
      </c>
      <c r="D69" s="4">
        <v>610200</v>
      </c>
      <c r="E69" s="4">
        <v>0</v>
      </c>
      <c r="F69" s="4">
        <v>0</v>
      </c>
      <c r="G69" s="4">
        <f t="shared" si="0"/>
        <v>610200</v>
      </c>
      <c r="H69" s="1" t="s">
        <v>48</v>
      </c>
      <c r="I69" s="27" t="s">
        <v>147</v>
      </c>
    </row>
    <row r="70" spans="1:9" ht="30" customHeight="1" x14ac:dyDescent="0.25">
      <c r="A70" s="1" t="s">
        <v>77</v>
      </c>
      <c r="B70" s="2" t="s">
        <v>78</v>
      </c>
      <c r="C70" s="1" t="s">
        <v>8</v>
      </c>
      <c r="D70" s="4">
        <v>110700</v>
      </c>
      <c r="E70" s="4">
        <v>0</v>
      </c>
      <c r="F70" s="4">
        <v>0</v>
      </c>
      <c r="G70" s="4">
        <f t="shared" si="0"/>
        <v>110700</v>
      </c>
      <c r="H70" s="1" t="s">
        <v>48</v>
      </c>
      <c r="I70" s="27" t="s">
        <v>147</v>
      </c>
    </row>
    <row r="71" spans="1:9" ht="30" customHeight="1" x14ac:dyDescent="0.25">
      <c r="A71" s="1" t="s">
        <v>79</v>
      </c>
      <c r="B71" s="2" t="s">
        <v>80</v>
      </c>
      <c r="C71" s="1" t="s">
        <v>8</v>
      </c>
      <c r="D71" s="4">
        <v>113300</v>
      </c>
      <c r="E71" s="4">
        <v>0</v>
      </c>
      <c r="F71" s="4">
        <v>0</v>
      </c>
      <c r="G71" s="4">
        <f t="shared" ref="G71:G121" si="1">D71+E71+F71</f>
        <v>113300</v>
      </c>
      <c r="H71" s="1" t="s">
        <v>48</v>
      </c>
      <c r="I71" s="27" t="s">
        <v>147</v>
      </c>
    </row>
    <row r="72" spans="1:9" ht="30" customHeight="1" x14ac:dyDescent="0.25">
      <c r="A72" s="1" t="s">
        <v>81</v>
      </c>
      <c r="B72" s="2" t="s">
        <v>82</v>
      </c>
      <c r="C72" s="1" t="s">
        <v>8</v>
      </c>
      <c r="D72" s="4">
        <v>253700</v>
      </c>
      <c r="E72" s="4">
        <v>0</v>
      </c>
      <c r="F72" s="4">
        <v>0</v>
      </c>
      <c r="G72" s="4">
        <f t="shared" si="1"/>
        <v>253700</v>
      </c>
      <c r="H72" s="1" t="s">
        <v>48</v>
      </c>
      <c r="I72" s="27" t="s">
        <v>147</v>
      </c>
    </row>
    <row r="73" spans="1:9" ht="30" customHeight="1" x14ac:dyDescent="0.25">
      <c r="A73" s="1" t="s">
        <v>83</v>
      </c>
      <c r="B73" s="2" t="s">
        <v>84</v>
      </c>
      <c r="C73" s="1" t="s">
        <v>8</v>
      </c>
      <c r="D73" s="4">
        <v>308100</v>
      </c>
      <c r="E73" s="4">
        <v>0</v>
      </c>
      <c r="F73" s="4">
        <v>0</v>
      </c>
      <c r="G73" s="4">
        <f t="shared" si="1"/>
        <v>308100</v>
      </c>
      <c r="H73" s="1" t="s">
        <v>48</v>
      </c>
      <c r="I73" s="27" t="s">
        <v>147</v>
      </c>
    </row>
    <row r="74" spans="1:9" ht="30" customHeight="1" x14ac:dyDescent="0.25">
      <c r="A74" s="1" t="s">
        <v>85</v>
      </c>
      <c r="B74" s="2" t="s">
        <v>86</v>
      </c>
      <c r="C74" s="1" t="s">
        <v>8</v>
      </c>
      <c r="D74" s="4">
        <v>193600</v>
      </c>
      <c r="E74" s="4">
        <v>0</v>
      </c>
      <c r="F74" s="4">
        <v>0</v>
      </c>
      <c r="G74" s="4">
        <f t="shared" si="1"/>
        <v>193600</v>
      </c>
      <c r="H74" s="1" t="s">
        <v>48</v>
      </c>
      <c r="I74" s="27" t="s">
        <v>147</v>
      </c>
    </row>
    <row r="75" spans="1:9" ht="30" customHeight="1" x14ac:dyDescent="0.25">
      <c r="A75" s="1" t="s">
        <v>87</v>
      </c>
      <c r="B75" s="2" t="s">
        <v>88</v>
      </c>
      <c r="C75" s="1" t="s">
        <v>8</v>
      </c>
      <c r="D75" s="4">
        <v>57000</v>
      </c>
      <c r="E75" s="4">
        <v>0</v>
      </c>
      <c r="F75" s="4">
        <v>0</v>
      </c>
      <c r="G75" s="4">
        <f t="shared" si="1"/>
        <v>57000</v>
      </c>
      <c r="H75" s="1" t="s">
        <v>48</v>
      </c>
      <c r="I75" s="27" t="s">
        <v>147</v>
      </c>
    </row>
    <row r="76" spans="1:9" ht="30" customHeight="1" x14ac:dyDescent="0.25">
      <c r="A76" s="1" t="s">
        <v>89</v>
      </c>
      <c r="B76" s="2" t="s">
        <v>90</v>
      </c>
      <c r="C76" s="1" t="s">
        <v>8</v>
      </c>
      <c r="D76" s="4">
        <v>317238.8</v>
      </c>
      <c r="E76" s="4">
        <v>0</v>
      </c>
      <c r="F76" s="4">
        <v>0</v>
      </c>
      <c r="G76" s="4">
        <f t="shared" si="1"/>
        <v>317238.8</v>
      </c>
      <c r="H76" s="1" t="s">
        <v>37</v>
      </c>
      <c r="I76" s="27" t="s">
        <v>147</v>
      </c>
    </row>
    <row r="77" spans="1:9" ht="30" customHeight="1" x14ac:dyDescent="0.25">
      <c r="A77" s="1" t="s">
        <v>91</v>
      </c>
      <c r="B77" s="2" t="s">
        <v>92</v>
      </c>
      <c r="C77" s="1" t="s">
        <v>8</v>
      </c>
      <c r="D77" s="4">
        <v>6761.2</v>
      </c>
      <c r="E77" s="4">
        <v>0</v>
      </c>
      <c r="F77" s="4">
        <v>0</v>
      </c>
      <c r="G77" s="4">
        <f t="shared" si="1"/>
        <v>6761.2</v>
      </c>
      <c r="H77" s="1" t="s">
        <v>93</v>
      </c>
      <c r="I77" s="27" t="s">
        <v>147</v>
      </c>
    </row>
    <row r="78" spans="1:9" ht="30" customHeight="1" x14ac:dyDescent="0.25">
      <c r="A78" s="1" t="s">
        <v>94</v>
      </c>
      <c r="B78" s="2" t="s">
        <v>95</v>
      </c>
      <c r="C78" s="1" t="s">
        <v>8</v>
      </c>
      <c r="D78" s="4">
        <v>10870.95</v>
      </c>
      <c r="E78" s="4">
        <v>0</v>
      </c>
      <c r="F78" s="4">
        <v>0</v>
      </c>
      <c r="G78" s="4">
        <f t="shared" si="1"/>
        <v>10870.95</v>
      </c>
      <c r="H78" s="1" t="s">
        <v>93</v>
      </c>
      <c r="I78" s="29" t="s">
        <v>155</v>
      </c>
    </row>
    <row r="79" spans="1:9" ht="67.900000000000006" customHeight="1" x14ac:dyDescent="0.25">
      <c r="A79" s="6" t="s">
        <v>185</v>
      </c>
      <c r="B79" s="19" t="s">
        <v>186</v>
      </c>
      <c r="C79" s="6" t="s">
        <v>8</v>
      </c>
      <c r="D79" s="7">
        <v>779121.17</v>
      </c>
      <c r="E79" s="7">
        <v>0</v>
      </c>
      <c r="F79" s="7">
        <v>0</v>
      </c>
      <c r="G79" s="7">
        <f t="shared" si="1"/>
        <v>779121.17</v>
      </c>
      <c r="H79" s="6" t="s">
        <v>37</v>
      </c>
      <c r="I79" s="19" t="s">
        <v>155</v>
      </c>
    </row>
    <row r="80" spans="1:9" ht="67.900000000000006" customHeight="1" x14ac:dyDescent="0.25">
      <c r="A80" s="6" t="s">
        <v>185</v>
      </c>
      <c r="B80" s="19" t="s">
        <v>186</v>
      </c>
      <c r="C80" s="6" t="s">
        <v>8</v>
      </c>
      <c r="D80" s="7">
        <v>393374.35</v>
      </c>
      <c r="E80" s="7">
        <v>0</v>
      </c>
      <c r="F80" s="7">
        <v>0</v>
      </c>
      <c r="G80" s="7">
        <f t="shared" si="1"/>
        <v>393374.35</v>
      </c>
      <c r="H80" s="6" t="s">
        <v>37</v>
      </c>
      <c r="I80" s="19" t="s">
        <v>145</v>
      </c>
    </row>
    <row r="81" spans="1:14" ht="30" customHeight="1" x14ac:dyDescent="0.25">
      <c r="A81" s="1" t="s">
        <v>96</v>
      </c>
      <c r="B81" s="2" t="s">
        <v>97</v>
      </c>
      <c r="C81" s="1" t="s">
        <v>8</v>
      </c>
      <c r="D81" s="4">
        <v>424599.99</v>
      </c>
      <c r="E81" s="4">
        <v>0</v>
      </c>
      <c r="F81" s="4">
        <v>0</v>
      </c>
      <c r="G81" s="4">
        <f t="shared" si="1"/>
        <v>424599.99</v>
      </c>
      <c r="H81" s="1" t="s">
        <v>16</v>
      </c>
      <c r="I81" s="29" t="s">
        <v>155</v>
      </c>
    </row>
    <row r="82" spans="1:14" ht="30" customHeight="1" x14ac:dyDescent="0.25">
      <c r="A82" s="15" t="s">
        <v>98</v>
      </c>
      <c r="B82" s="44" t="s">
        <v>99</v>
      </c>
      <c r="C82" s="15" t="s">
        <v>8</v>
      </c>
      <c r="D82" s="16">
        <v>204600</v>
      </c>
      <c r="E82" s="16">
        <v>-204600</v>
      </c>
      <c r="F82" s="16">
        <v>0</v>
      </c>
      <c r="G82" s="16">
        <f t="shared" si="1"/>
        <v>0</v>
      </c>
      <c r="H82" s="15" t="s">
        <v>9</v>
      </c>
      <c r="I82" s="44" t="s">
        <v>155</v>
      </c>
      <c r="L82" s="1" t="s">
        <v>377</v>
      </c>
      <c r="N82" s="53">
        <v>0</v>
      </c>
    </row>
    <row r="83" spans="1:14" ht="30" customHeight="1" x14ac:dyDescent="0.25">
      <c r="A83" s="1" t="s">
        <v>100</v>
      </c>
      <c r="B83" s="2" t="s">
        <v>101</v>
      </c>
      <c r="C83" s="1" t="s">
        <v>8</v>
      </c>
      <c r="D83" s="4">
        <v>1751871.1099999999</v>
      </c>
      <c r="E83" s="4">
        <v>-885816.88</v>
      </c>
      <c r="F83" s="4">
        <v>0</v>
      </c>
      <c r="G83" s="4">
        <f t="shared" si="1"/>
        <v>866054.22999999986</v>
      </c>
      <c r="H83" s="1" t="s">
        <v>37</v>
      </c>
      <c r="I83" s="2" t="s">
        <v>156</v>
      </c>
    </row>
    <row r="84" spans="1:14" ht="30" customHeight="1" x14ac:dyDescent="0.25">
      <c r="A84" s="1" t="s">
        <v>226</v>
      </c>
      <c r="B84" s="2" t="s">
        <v>102</v>
      </c>
      <c r="C84" s="1" t="s">
        <v>8</v>
      </c>
      <c r="D84" s="4">
        <v>1960185.04</v>
      </c>
      <c r="E84" s="4">
        <v>0</v>
      </c>
      <c r="F84" s="4">
        <v>0</v>
      </c>
      <c r="G84" s="4">
        <f t="shared" si="1"/>
        <v>1960185.04</v>
      </c>
      <c r="H84" s="1" t="s">
        <v>37</v>
      </c>
      <c r="I84" s="28" t="s">
        <v>152</v>
      </c>
    </row>
    <row r="85" spans="1:14" ht="48.75" customHeight="1" x14ac:dyDescent="0.25">
      <c r="A85" s="1" t="s">
        <v>227</v>
      </c>
      <c r="B85" s="2" t="s">
        <v>103</v>
      </c>
      <c r="C85" s="1" t="s">
        <v>8</v>
      </c>
      <c r="D85" s="4">
        <v>1236750</v>
      </c>
      <c r="E85" s="4">
        <v>0</v>
      </c>
      <c r="F85" s="4">
        <v>0</v>
      </c>
      <c r="G85" s="4">
        <f t="shared" si="1"/>
        <v>1236750</v>
      </c>
      <c r="H85" s="1" t="s">
        <v>5</v>
      </c>
      <c r="I85" s="28" t="s">
        <v>152</v>
      </c>
    </row>
    <row r="86" spans="1:14" ht="30" customHeight="1" x14ac:dyDescent="0.25">
      <c r="A86" s="1" t="s">
        <v>228</v>
      </c>
      <c r="B86" s="2" t="s">
        <v>104</v>
      </c>
      <c r="C86" s="1" t="s">
        <v>8</v>
      </c>
      <c r="D86" s="4">
        <v>1224545.97</v>
      </c>
      <c r="E86" s="4">
        <v>0</v>
      </c>
      <c r="F86" s="4">
        <v>0</v>
      </c>
      <c r="G86" s="4">
        <f t="shared" si="1"/>
        <v>1224545.97</v>
      </c>
      <c r="H86" s="1" t="s">
        <v>5</v>
      </c>
      <c r="I86" s="28" t="s">
        <v>152</v>
      </c>
    </row>
    <row r="87" spans="1:14" ht="30" customHeight="1" x14ac:dyDescent="0.25">
      <c r="A87" s="15" t="s">
        <v>229</v>
      </c>
      <c r="B87" s="44" t="s">
        <v>105</v>
      </c>
      <c r="C87" s="15" t="s">
        <v>8</v>
      </c>
      <c r="D87" s="16">
        <v>23836.33</v>
      </c>
      <c r="E87" s="16">
        <v>-23833.279999999999</v>
      </c>
      <c r="F87" s="16">
        <v>0</v>
      </c>
      <c r="G87" s="16">
        <f t="shared" si="1"/>
        <v>3.0500000000029104</v>
      </c>
      <c r="H87" s="15" t="s">
        <v>112</v>
      </c>
      <c r="I87" s="52" t="s">
        <v>152</v>
      </c>
      <c r="L87" s="1" t="s">
        <v>374</v>
      </c>
      <c r="N87" s="53">
        <v>0</v>
      </c>
    </row>
    <row r="88" spans="1:14" ht="30" customHeight="1" x14ac:dyDescent="0.25">
      <c r="A88" s="1" t="s">
        <v>106</v>
      </c>
      <c r="B88" s="2" t="s">
        <v>107</v>
      </c>
      <c r="C88" s="1" t="s">
        <v>8</v>
      </c>
      <c r="D88" s="4">
        <v>37200</v>
      </c>
      <c r="E88" s="4">
        <v>0</v>
      </c>
      <c r="F88" s="4">
        <v>0</v>
      </c>
      <c r="G88" s="4">
        <f t="shared" si="1"/>
        <v>37200</v>
      </c>
      <c r="H88" s="1" t="s">
        <v>12</v>
      </c>
      <c r="I88" s="19" t="s">
        <v>153</v>
      </c>
    </row>
    <row r="89" spans="1:14" ht="30" customHeight="1" x14ac:dyDescent="0.25">
      <c r="A89" s="1" t="s">
        <v>108</v>
      </c>
      <c r="B89" s="2" t="s">
        <v>109</v>
      </c>
      <c r="C89" s="1" t="s">
        <v>8</v>
      </c>
      <c r="D89" s="4">
        <v>30000</v>
      </c>
      <c r="E89" s="4">
        <v>0</v>
      </c>
      <c r="F89" s="4">
        <v>0</v>
      </c>
      <c r="G89" s="4">
        <f t="shared" si="1"/>
        <v>30000</v>
      </c>
      <c r="H89" s="1" t="s">
        <v>12</v>
      </c>
      <c r="I89" s="19" t="s">
        <v>153</v>
      </c>
    </row>
    <row r="90" spans="1:14" ht="30" customHeight="1" x14ac:dyDescent="0.25">
      <c r="A90" s="1" t="s">
        <v>110</v>
      </c>
      <c r="B90" s="2" t="s">
        <v>111</v>
      </c>
      <c r="C90" s="1" t="s">
        <v>8</v>
      </c>
      <c r="D90" s="4">
        <v>600000</v>
      </c>
      <c r="E90" s="4">
        <v>0</v>
      </c>
      <c r="F90" s="4">
        <v>0</v>
      </c>
      <c r="G90" s="4">
        <f t="shared" si="1"/>
        <v>600000</v>
      </c>
      <c r="H90" s="1" t="s">
        <v>112</v>
      </c>
      <c r="I90" s="19" t="s">
        <v>153</v>
      </c>
    </row>
    <row r="91" spans="1:14" ht="30" customHeight="1" x14ac:dyDescent="0.25">
      <c r="A91" s="1" t="s">
        <v>113</v>
      </c>
      <c r="B91" s="2" t="s">
        <v>114</v>
      </c>
      <c r="C91" s="1" t="s">
        <v>8</v>
      </c>
      <c r="D91" s="4">
        <v>519808</v>
      </c>
      <c r="E91" s="4">
        <v>0</v>
      </c>
      <c r="F91" s="4">
        <v>0</v>
      </c>
      <c r="G91" s="4">
        <f t="shared" si="1"/>
        <v>519808</v>
      </c>
      <c r="H91" s="1" t="s">
        <v>5</v>
      </c>
      <c r="I91" s="19" t="s">
        <v>153</v>
      </c>
    </row>
    <row r="92" spans="1:14" ht="30" customHeight="1" x14ac:dyDescent="0.25">
      <c r="A92" s="1" t="s">
        <v>115</v>
      </c>
      <c r="B92" s="2" t="s">
        <v>169</v>
      </c>
      <c r="C92" s="1" t="s">
        <v>8</v>
      </c>
      <c r="D92" s="4">
        <v>74400</v>
      </c>
      <c r="E92" s="4">
        <v>0</v>
      </c>
      <c r="F92" s="4">
        <v>0</v>
      </c>
      <c r="G92" s="4">
        <f t="shared" si="1"/>
        <v>74400</v>
      </c>
      <c r="H92" s="1" t="s">
        <v>112</v>
      </c>
      <c r="I92" s="19" t="s">
        <v>153</v>
      </c>
    </row>
    <row r="93" spans="1:14" ht="30" customHeight="1" x14ac:dyDescent="0.25">
      <c r="A93" s="1" t="s">
        <v>116</v>
      </c>
      <c r="B93" s="2" t="s">
        <v>170</v>
      </c>
      <c r="C93" s="1" t="s">
        <v>8</v>
      </c>
      <c r="D93" s="4">
        <v>65100</v>
      </c>
      <c r="E93" s="4">
        <v>0</v>
      </c>
      <c r="F93" s="4">
        <v>0</v>
      </c>
      <c r="G93" s="4">
        <f t="shared" si="1"/>
        <v>65100</v>
      </c>
      <c r="H93" s="1" t="s">
        <v>112</v>
      </c>
      <c r="I93" s="19" t="s">
        <v>153</v>
      </c>
    </row>
    <row r="94" spans="1:14" ht="30" customHeight="1" x14ac:dyDescent="0.25">
      <c r="A94" s="1" t="s">
        <v>117</v>
      </c>
      <c r="B94" s="2" t="s">
        <v>171</v>
      </c>
      <c r="C94" s="1" t="s">
        <v>8</v>
      </c>
      <c r="D94" s="4">
        <v>500000</v>
      </c>
      <c r="E94" s="4">
        <v>0</v>
      </c>
      <c r="F94" s="4">
        <v>0</v>
      </c>
      <c r="G94" s="4">
        <f t="shared" si="1"/>
        <v>500000</v>
      </c>
      <c r="H94" s="1" t="s">
        <v>112</v>
      </c>
      <c r="I94" s="19" t="s">
        <v>153</v>
      </c>
    </row>
    <row r="95" spans="1:14" ht="30" customHeight="1" x14ac:dyDescent="0.25">
      <c r="A95" s="1" t="s">
        <v>118</v>
      </c>
      <c r="B95" s="2" t="s">
        <v>172</v>
      </c>
      <c r="C95" s="1" t="s">
        <v>8</v>
      </c>
      <c r="D95" s="4">
        <v>37000</v>
      </c>
      <c r="E95" s="4">
        <v>0</v>
      </c>
      <c r="F95" s="4">
        <v>0</v>
      </c>
      <c r="G95" s="4">
        <f t="shared" si="1"/>
        <v>37000</v>
      </c>
      <c r="H95" s="1" t="s">
        <v>112</v>
      </c>
      <c r="I95" s="19" t="s">
        <v>153</v>
      </c>
    </row>
    <row r="96" spans="1:14" ht="30" customHeight="1" x14ac:dyDescent="0.25">
      <c r="A96" s="1" t="s">
        <v>119</v>
      </c>
      <c r="B96" s="2" t="s">
        <v>173</v>
      </c>
      <c r="C96" s="1" t="s">
        <v>8</v>
      </c>
      <c r="D96" s="4">
        <v>37000</v>
      </c>
      <c r="E96" s="4">
        <v>0</v>
      </c>
      <c r="F96" s="4">
        <v>0</v>
      </c>
      <c r="G96" s="4">
        <f t="shared" si="1"/>
        <v>37000</v>
      </c>
      <c r="H96" s="1" t="s">
        <v>112</v>
      </c>
      <c r="I96" s="19" t="s">
        <v>153</v>
      </c>
    </row>
    <row r="97" spans="1:13" ht="30" customHeight="1" x14ac:dyDescent="0.25">
      <c r="A97" s="1" t="s">
        <v>120</v>
      </c>
      <c r="B97" s="2" t="s">
        <v>174</v>
      </c>
      <c r="C97" s="1" t="s">
        <v>8</v>
      </c>
      <c r="D97" s="4">
        <v>37000</v>
      </c>
      <c r="E97" s="4">
        <v>0</v>
      </c>
      <c r="F97" s="4">
        <v>0</v>
      </c>
      <c r="G97" s="4">
        <f t="shared" si="1"/>
        <v>37000</v>
      </c>
      <c r="H97" s="1" t="s">
        <v>112</v>
      </c>
      <c r="I97" s="19" t="s">
        <v>153</v>
      </c>
    </row>
    <row r="98" spans="1:13" ht="30" customHeight="1" x14ac:dyDescent="0.25">
      <c r="A98" s="1" t="s">
        <v>121</v>
      </c>
      <c r="B98" s="2" t="s">
        <v>175</v>
      </c>
      <c r="C98" s="1" t="s">
        <v>8</v>
      </c>
      <c r="D98" s="4">
        <v>37000</v>
      </c>
      <c r="E98" s="4">
        <v>0</v>
      </c>
      <c r="F98" s="4">
        <v>0</v>
      </c>
      <c r="G98" s="4">
        <f t="shared" si="1"/>
        <v>37000</v>
      </c>
      <c r="H98" s="1" t="s">
        <v>37</v>
      </c>
      <c r="I98" s="19" t="s">
        <v>153</v>
      </c>
    </row>
    <row r="99" spans="1:13" ht="30" customHeight="1" x14ac:dyDescent="0.25">
      <c r="A99" s="1" t="s">
        <v>122</v>
      </c>
      <c r="B99" s="2" t="s">
        <v>176</v>
      </c>
      <c r="C99" s="1" t="s">
        <v>8</v>
      </c>
      <c r="D99" s="4">
        <v>37000</v>
      </c>
      <c r="E99" s="4">
        <v>0</v>
      </c>
      <c r="F99" s="4">
        <v>0</v>
      </c>
      <c r="G99" s="4">
        <f t="shared" si="1"/>
        <v>37000</v>
      </c>
      <c r="H99" s="1" t="s">
        <v>37</v>
      </c>
      <c r="I99" s="19" t="s">
        <v>153</v>
      </c>
    </row>
    <row r="100" spans="1:13" ht="30" customHeight="1" x14ac:dyDescent="0.25">
      <c r="A100" s="1" t="s">
        <v>123</v>
      </c>
      <c r="B100" s="2" t="s">
        <v>177</v>
      </c>
      <c r="C100" s="1" t="s">
        <v>8</v>
      </c>
      <c r="D100" s="4">
        <v>37000</v>
      </c>
      <c r="E100" s="4">
        <v>0</v>
      </c>
      <c r="F100" s="4">
        <v>0</v>
      </c>
      <c r="G100" s="4">
        <f t="shared" si="1"/>
        <v>37000</v>
      </c>
      <c r="H100" s="1" t="s">
        <v>37</v>
      </c>
      <c r="I100" s="19" t="s">
        <v>153</v>
      </c>
    </row>
    <row r="101" spans="1:13" ht="30" customHeight="1" x14ac:dyDescent="0.25">
      <c r="A101" s="15" t="s">
        <v>124</v>
      </c>
      <c r="B101" s="44" t="s">
        <v>125</v>
      </c>
      <c r="C101" s="15" t="s">
        <v>8</v>
      </c>
      <c r="D101" s="16">
        <v>302.51000000000204</v>
      </c>
      <c r="E101" s="16">
        <v>0</v>
      </c>
      <c r="F101" s="16">
        <v>0</v>
      </c>
      <c r="G101" s="16">
        <f t="shared" si="1"/>
        <v>302.51000000000204</v>
      </c>
      <c r="H101" s="15" t="s">
        <v>37</v>
      </c>
      <c r="I101" s="46" t="s">
        <v>153</v>
      </c>
      <c r="L101" s="1" t="s">
        <v>362</v>
      </c>
      <c r="M101" s="1" t="s">
        <v>421</v>
      </c>
    </row>
    <row r="102" spans="1:13" ht="30" customHeight="1" x14ac:dyDescent="0.25">
      <c r="A102" s="2" t="s">
        <v>235</v>
      </c>
      <c r="B102" s="2" t="s">
        <v>236</v>
      </c>
      <c r="C102" s="1" t="s">
        <v>8</v>
      </c>
      <c r="D102" s="4">
        <v>34603.17</v>
      </c>
      <c r="E102" s="4">
        <v>0</v>
      </c>
      <c r="F102" s="4">
        <v>0</v>
      </c>
      <c r="G102" s="4">
        <f t="shared" si="1"/>
        <v>34603.17</v>
      </c>
      <c r="H102" s="1" t="s">
        <v>112</v>
      </c>
      <c r="I102" s="19" t="s">
        <v>153</v>
      </c>
    </row>
    <row r="103" spans="1:13" ht="37.9" customHeight="1" x14ac:dyDescent="0.25">
      <c r="A103" s="1" t="s">
        <v>230</v>
      </c>
      <c r="B103" s="2" t="s">
        <v>346</v>
      </c>
      <c r="C103" s="1" t="s">
        <v>8</v>
      </c>
      <c r="D103" s="4">
        <v>1612000</v>
      </c>
      <c r="E103" s="4">
        <v>-623645.6</v>
      </c>
      <c r="F103" s="4">
        <v>0</v>
      </c>
      <c r="G103" s="4">
        <f t="shared" si="1"/>
        <v>988354.4</v>
      </c>
      <c r="H103" s="1" t="s">
        <v>16</v>
      </c>
      <c r="I103" s="19" t="s">
        <v>153</v>
      </c>
      <c r="L103" s="1" t="s">
        <v>375</v>
      </c>
    </row>
    <row r="104" spans="1:13" ht="69.75" customHeight="1" x14ac:dyDescent="0.25">
      <c r="A104" s="1" t="s">
        <v>231</v>
      </c>
      <c r="B104" s="2" t="s">
        <v>347</v>
      </c>
      <c r="C104" s="1" t="s">
        <v>8</v>
      </c>
      <c r="D104" s="4">
        <v>400000</v>
      </c>
      <c r="E104" s="4">
        <v>-391608.12</v>
      </c>
      <c r="F104" s="4">
        <v>0</v>
      </c>
      <c r="G104" s="4">
        <f t="shared" si="1"/>
        <v>8391.8800000000047</v>
      </c>
      <c r="H104" s="1" t="s">
        <v>16</v>
      </c>
      <c r="I104" s="19" t="s">
        <v>153</v>
      </c>
      <c r="L104" s="1" t="s">
        <v>363</v>
      </c>
    </row>
    <row r="105" spans="1:13" ht="30" customHeight="1" x14ac:dyDescent="0.25">
      <c r="A105" s="1" t="s">
        <v>237</v>
      </c>
      <c r="B105" s="2" t="s">
        <v>126</v>
      </c>
      <c r="C105" s="1" t="s">
        <v>8</v>
      </c>
      <c r="D105" s="4">
        <v>440000</v>
      </c>
      <c r="E105" s="4">
        <v>0</v>
      </c>
      <c r="F105" s="4">
        <v>0</v>
      </c>
      <c r="G105" s="4">
        <f t="shared" si="1"/>
        <v>440000</v>
      </c>
      <c r="H105" s="1" t="s">
        <v>16</v>
      </c>
      <c r="I105" s="19" t="s">
        <v>153</v>
      </c>
    </row>
    <row r="106" spans="1:13" ht="30" customHeight="1" x14ac:dyDescent="0.25">
      <c r="A106" s="1" t="s">
        <v>232</v>
      </c>
      <c r="B106" s="2" t="s">
        <v>127</v>
      </c>
      <c r="C106" s="1" t="s">
        <v>8</v>
      </c>
      <c r="D106" s="4">
        <v>24000</v>
      </c>
      <c r="E106" s="4">
        <v>0</v>
      </c>
      <c r="F106" s="4">
        <v>0</v>
      </c>
      <c r="G106" s="4">
        <f t="shared" si="1"/>
        <v>24000</v>
      </c>
      <c r="H106" s="1" t="s">
        <v>37</v>
      </c>
      <c r="I106" s="19" t="s">
        <v>153</v>
      </c>
      <c r="L106" s="1" t="s">
        <v>364</v>
      </c>
      <c r="M106" s="1" t="s">
        <v>414</v>
      </c>
    </row>
    <row r="107" spans="1:13" ht="30" customHeight="1" x14ac:dyDescent="0.25">
      <c r="A107" s="1" t="s">
        <v>366</v>
      </c>
      <c r="B107" s="2" t="s">
        <v>213</v>
      </c>
      <c r="C107" s="1" t="s">
        <v>8</v>
      </c>
      <c r="D107" s="4">
        <v>37000</v>
      </c>
      <c r="E107" s="4">
        <v>0</v>
      </c>
      <c r="F107" s="4">
        <v>0</v>
      </c>
      <c r="G107" s="4">
        <f t="shared" si="1"/>
        <v>37000</v>
      </c>
      <c r="H107" s="1" t="s">
        <v>12</v>
      </c>
      <c r="I107" s="19" t="s">
        <v>153</v>
      </c>
    </row>
    <row r="108" spans="1:13" ht="30" customHeight="1" x14ac:dyDescent="0.25">
      <c r="A108" s="6" t="s">
        <v>367</v>
      </c>
      <c r="B108" s="19" t="s">
        <v>431</v>
      </c>
      <c r="C108" s="6" t="s">
        <v>41</v>
      </c>
      <c r="D108" s="7">
        <v>200000</v>
      </c>
      <c r="E108" s="7">
        <v>0</v>
      </c>
      <c r="F108" s="7">
        <v>0</v>
      </c>
      <c r="G108" s="7">
        <f t="shared" si="1"/>
        <v>200000</v>
      </c>
      <c r="H108" s="6" t="s">
        <v>37</v>
      </c>
      <c r="I108" s="19" t="s">
        <v>153</v>
      </c>
    </row>
    <row r="109" spans="1:13" ht="30" customHeight="1" x14ac:dyDescent="0.25">
      <c r="A109" s="6" t="s">
        <v>367</v>
      </c>
      <c r="B109" s="19" t="s">
        <v>431</v>
      </c>
      <c r="C109" s="6" t="s">
        <v>41</v>
      </c>
      <c r="D109" s="7">
        <v>0</v>
      </c>
      <c r="E109" s="7">
        <v>0</v>
      </c>
      <c r="F109" s="7">
        <v>355445</v>
      </c>
      <c r="G109" s="7">
        <f t="shared" si="1"/>
        <v>355445</v>
      </c>
      <c r="H109" s="6" t="s">
        <v>37</v>
      </c>
      <c r="I109" s="19" t="s">
        <v>149</v>
      </c>
      <c r="K109" s="1" t="s">
        <v>361</v>
      </c>
      <c r="M109" s="1" t="s">
        <v>412</v>
      </c>
    </row>
    <row r="110" spans="1:13" ht="30" customHeight="1" x14ac:dyDescent="0.25">
      <c r="A110" s="1" t="s">
        <v>128</v>
      </c>
      <c r="B110" s="2" t="s">
        <v>180</v>
      </c>
      <c r="C110" s="1" t="s">
        <v>8</v>
      </c>
      <c r="D110" s="4">
        <v>141980</v>
      </c>
      <c r="E110" s="4">
        <v>0</v>
      </c>
      <c r="F110" s="4">
        <v>0</v>
      </c>
      <c r="G110" s="4">
        <f t="shared" si="1"/>
        <v>141980</v>
      </c>
      <c r="H110" s="1" t="s">
        <v>93</v>
      </c>
      <c r="I110" s="30" t="s">
        <v>365</v>
      </c>
    </row>
    <row r="111" spans="1:13" ht="30" customHeight="1" x14ac:dyDescent="0.25">
      <c r="A111" s="1" t="s">
        <v>129</v>
      </c>
      <c r="B111" s="2" t="s">
        <v>181</v>
      </c>
      <c r="C111" s="1" t="s">
        <v>8</v>
      </c>
      <c r="D111" s="4">
        <v>96720</v>
      </c>
      <c r="E111" s="4">
        <v>0</v>
      </c>
      <c r="F111" s="4">
        <v>0</v>
      </c>
      <c r="G111" s="4">
        <f t="shared" si="1"/>
        <v>96720</v>
      </c>
      <c r="H111" s="1" t="s">
        <v>12</v>
      </c>
      <c r="I111" s="30" t="s">
        <v>365</v>
      </c>
    </row>
    <row r="112" spans="1:13" ht="30" customHeight="1" x14ac:dyDescent="0.25">
      <c r="A112" s="1" t="s">
        <v>130</v>
      </c>
      <c r="B112" s="2" t="s">
        <v>131</v>
      </c>
      <c r="C112" s="1" t="s">
        <v>8</v>
      </c>
      <c r="D112" s="4">
        <v>366223.67</v>
      </c>
      <c r="E112" s="4">
        <v>0</v>
      </c>
      <c r="F112" s="4">
        <v>0</v>
      </c>
      <c r="G112" s="4">
        <f t="shared" si="1"/>
        <v>366223.67</v>
      </c>
      <c r="H112" s="1" t="s">
        <v>112</v>
      </c>
      <c r="I112" s="30" t="s">
        <v>365</v>
      </c>
    </row>
    <row r="113" spans="1:13" ht="30" customHeight="1" x14ac:dyDescent="0.25">
      <c r="A113" s="1" t="s">
        <v>132</v>
      </c>
      <c r="B113" s="2" t="s">
        <v>133</v>
      </c>
      <c r="C113" s="1" t="s">
        <v>8</v>
      </c>
      <c r="D113" s="4">
        <v>135000</v>
      </c>
      <c r="E113" s="4">
        <v>0</v>
      </c>
      <c r="F113" s="4">
        <v>0</v>
      </c>
      <c r="G113" s="4">
        <f t="shared" si="1"/>
        <v>135000</v>
      </c>
      <c r="H113" s="1" t="s">
        <v>189</v>
      </c>
      <c r="I113" s="31" t="s">
        <v>154</v>
      </c>
    </row>
    <row r="114" spans="1:13" ht="30" customHeight="1" x14ac:dyDescent="0.25">
      <c r="A114" s="13" t="s">
        <v>168</v>
      </c>
      <c r="B114" s="2" t="s">
        <v>134</v>
      </c>
      <c r="C114" s="1" t="s">
        <v>8</v>
      </c>
      <c r="D114" s="4">
        <v>550000</v>
      </c>
      <c r="E114" s="4">
        <v>0</v>
      </c>
      <c r="F114" s="4">
        <v>0</v>
      </c>
      <c r="G114" s="4">
        <f t="shared" si="1"/>
        <v>550000</v>
      </c>
      <c r="H114" s="1" t="s">
        <v>48</v>
      </c>
      <c r="I114" s="31" t="s">
        <v>154</v>
      </c>
    </row>
    <row r="115" spans="1:13" ht="30" customHeight="1" x14ac:dyDescent="0.25">
      <c r="A115" s="1" t="s">
        <v>135</v>
      </c>
      <c r="B115" s="2" t="s">
        <v>136</v>
      </c>
      <c r="C115" s="1" t="s">
        <v>8</v>
      </c>
      <c r="D115" s="4">
        <v>6782835.0300000003</v>
      </c>
      <c r="E115" s="4">
        <v>0</v>
      </c>
      <c r="F115" s="4">
        <v>0</v>
      </c>
      <c r="G115" s="4">
        <f t="shared" si="1"/>
        <v>6782835.0300000003</v>
      </c>
      <c r="H115" s="1" t="s">
        <v>5</v>
      </c>
      <c r="I115" s="32" t="s">
        <v>151</v>
      </c>
    </row>
    <row r="116" spans="1:13" ht="30" customHeight="1" x14ac:dyDescent="0.25">
      <c r="A116" s="1" t="s">
        <v>158</v>
      </c>
      <c r="B116" s="2" t="s">
        <v>137</v>
      </c>
      <c r="C116" s="1" t="s">
        <v>8</v>
      </c>
      <c r="D116" s="4">
        <v>2068291.31</v>
      </c>
      <c r="E116" s="4">
        <v>0</v>
      </c>
      <c r="F116" s="4">
        <v>0</v>
      </c>
      <c r="G116" s="4">
        <f t="shared" si="1"/>
        <v>2068291.31</v>
      </c>
      <c r="H116" s="1" t="s">
        <v>112</v>
      </c>
      <c r="I116" s="32" t="s">
        <v>151</v>
      </c>
    </row>
    <row r="117" spans="1:13" ht="30" customHeight="1" x14ac:dyDescent="0.25">
      <c r="A117" s="1" t="s">
        <v>238</v>
      </c>
      <c r="B117" s="2" t="s">
        <v>182</v>
      </c>
      <c r="C117" s="1" t="s">
        <v>8</v>
      </c>
      <c r="D117" s="4">
        <v>1900000</v>
      </c>
      <c r="E117" s="4">
        <v>0</v>
      </c>
      <c r="F117" s="4">
        <v>0</v>
      </c>
      <c r="G117" s="4">
        <f t="shared" si="1"/>
        <v>1900000</v>
      </c>
      <c r="H117" s="1" t="s">
        <v>112</v>
      </c>
      <c r="I117" s="2" t="s">
        <v>150</v>
      </c>
    </row>
    <row r="118" spans="1:13" ht="30" customHeight="1" x14ac:dyDescent="0.25">
      <c r="A118" s="1" t="s">
        <v>159</v>
      </c>
      <c r="B118" s="2" t="s">
        <v>138</v>
      </c>
      <c r="C118" s="1" t="s">
        <v>8</v>
      </c>
      <c r="D118" s="4">
        <v>1351191.16</v>
      </c>
      <c r="E118" s="4">
        <v>0</v>
      </c>
      <c r="F118" s="4">
        <v>0</v>
      </c>
      <c r="G118" s="4">
        <f t="shared" si="1"/>
        <v>1351191.16</v>
      </c>
      <c r="H118" s="1" t="s">
        <v>112</v>
      </c>
      <c r="I118" s="2" t="s">
        <v>149</v>
      </c>
    </row>
    <row r="119" spans="1:13" ht="71.45" customHeight="1" x14ac:dyDescent="0.25">
      <c r="A119" s="1" t="s">
        <v>161</v>
      </c>
      <c r="B119" s="5" t="s">
        <v>160</v>
      </c>
      <c r="C119" s="1" t="s">
        <v>8</v>
      </c>
      <c r="D119" s="4">
        <v>1934603.17</v>
      </c>
      <c r="E119" s="4">
        <v>0</v>
      </c>
      <c r="F119" s="4">
        <v>0</v>
      </c>
      <c r="G119" s="4">
        <f t="shared" si="1"/>
        <v>1934603.17</v>
      </c>
      <c r="H119" s="1" t="s">
        <v>9</v>
      </c>
      <c r="I119" s="2" t="s">
        <v>148</v>
      </c>
    </row>
    <row r="120" spans="1:13" ht="60" x14ac:dyDescent="0.25">
      <c r="A120" s="1" t="s">
        <v>360</v>
      </c>
      <c r="B120" s="5" t="s">
        <v>382</v>
      </c>
      <c r="C120" s="1" t="s">
        <v>41</v>
      </c>
      <c r="D120" s="4">
        <v>0</v>
      </c>
      <c r="E120" s="4">
        <v>0</v>
      </c>
      <c r="F120" s="4">
        <v>0</v>
      </c>
      <c r="G120" s="4">
        <f t="shared" si="1"/>
        <v>0</v>
      </c>
      <c r="H120" s="1" t="s">
        <v>5</v>
      </c>
      <c r="I120" s="2" t="s">
        <v>381</v>
      </c>
      <c r="K120" s="1" t="s">
        <v>359</v>
      </c>
      <c r="L120" s="1">
        <v>700000</v>
      </c>
      <c r="M120" s="1" t="s">
        <v>384</v>
      </c>
    </row>
    <row r="121" spans="1:13" ht="60" x14ac:dyDescent="0.25">
      <c r="A121" s="1" t="s">
        <v>360</v>
      </c>
      <c r="B121" s="5" t="s">
        <v>383</v>
      </c>
      <c r="C121" s="1" t="s">
        <v>41</v>
      </c>
      <c r="D121" s="4">
        <v>0</v>
      </c>
      <c r="E121" s="4">
        <v>0</v>
      </c>
      <c r="F121" s="4">
        <v>0</v>
      </c>
      <c r="G121" s="4">
        <f t="shared" si="1"/>
        <v>0</v>
      </c>
      <c r="H121" s="1" t="s">
        <v>48</v>
      </c>
      <c r="I121" s="2" t="s">
        <v>381</v>
      </c>
      <c r="K121" s="1" t="s">
        <v>359</v>
      </c>
      <c r="L121" s="1">
        <v>300000</v>
      </c>
    </row>
    <row r="122" spans="1:13" x14ac:dyDescent="0.25">
      <c r="A122" s="23"/>
      <c r="E122" s="4"/>
      <c r="G122" s="4"/>
      <c r="K122" s="1" t="s">
        <v>380</v>
      </c>
      <c r="M122" s="1" t="s">
        <v>415</v>
      </c>
    </row>
    <row r="124" spans="1:13" ht="21" x14ac:dyDescent="0.25">
      <c r="D124" s="4"/>
      <c r="E124" s="4"/>
      <c r="F124" s="4"/>
      <c r="K124" s="56" t="s">
        <v>404</v>
      </c>
    </row>
    <row r="125" spans="1:13" x14ac:dyDescent="0.25">
      <c r="E125" s="4"/>
    </row>
    <row r="126" spans="1:13" ht="18.75" x14ac:dyDescent="0.25">
      <c r="K126" s="57" t="s">
        <v>10</v>
      </c>
    </row>
    <row r="127" spans="1:13" ht="18.75" x14ac:dyDescent="0.25">
      <c r="K127" s="57" t="s">
        <v>162</v>
      </c>
    </row>
    <row r="128" spans="1:13" ht="18.75" x14ac:dyDescent="0.25">
      <c r="K128" s="57" t="s">
        <v>14</v>
      </c>
    </row>
    <row r="129" spans="11:11" ht="18.75" x14ac:dyDescent="0.25">
      <c r="K129" s="57" t="s">
        <v>17</v>
      </c>
    </row>
    <row r="130" spans="11:11" ht="18.75" x14ac:dyDescent="0.25">
      <c r="K130" s="57" t="s">
        <v>165</v>
      </c>
    </row>
    <row r="131" spans="11:11" ht="18.75" x14ac:dyDescent="0.25">
      <c r="K131" s="57" t="s">
        <v>166</v>
      </c>
    </row>
    <row r="132" spans="11:11" ht="18.75" x14ac:dyDescent="0.25">
      <c r="K132" s="57" t="s">
        <v>23</v>
      </c>
    </row>
    <row r="133" spans="11:11" ht="18.75" x14ac:dyDescent="0.25">
      <c r="K133" s="64" t="s">
        <v>98</v>
      </c>
    </row>
    <row r="134" spans="11:11" ht="18.75" x14ac:dyDescent="0.25">
      <c r="K134" s="64" t="s">
        <v>229</v>
      </c>
    </row>
    <row r="135" spans="11:11" ht="18.75" x14ac:dyDescent="0.25">
      <c r="K135" s="64" t="s">
        <v>124</v>
      </c>
    </row>
  </sheetData>
  <phoneticPr fontId="2" type="noConversion"/>
  <pageMargins left="0.11811023622047245" right="0.11811023622047245" top="0.15748031496062992" bottom="0.15748031496062992" header="0.31496062992125984" footer="0.31496062992125984"/>
  <pageSetup paperSize="8" scale="70" orientation="landscape"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07648-FBCE-433B-9B5D-1ADC9E4ED262}">
  <dimension ref="A1:O113"/>
  <sheetViews>
    <sheetView topLeftCell="A96" zoomScale="80" zoomScaleNormal="80" workbookViewId="0">
      <selection activeCell="I49" sqref="I49"/>
    </sheetView>
  </sheetViews>
  <sheetFormatPr defaultColWidth="8.85546875" defaultRowHeight="15" x14ac:dyDescent="0.25"/>
  <cols>
    <col min="1" max="1" width="14.140625" style="1" customWidth="1"/>
    <col min="2" max="2" width="39.5703125" style="2" customWidth="1"/>
    <col min="3" max="3" width="16" style="1" customWidth="1"/>
    <col min="4" max="4" width="23.42578125" style="1" customWidth="1"/>
    <col min="5" max="6" width="14.85546875" style="1" customWidth="1"/>
    <col min="7" max="7" width="23.42578125" style="1" customWidth="1"/>
    <col min="8" max="8" width="25.28515625" style="1" customWidth="1"/>
    <col min="9" max="9" width="18" style="2" customWidth="1"/>
    <col min="10" max="10" width="5.85546875" style="1" customWidth="1"/>
    <col min="11" max="11" width="13.42578125" style="1" customWidth="1"/>
    <col min="12" max="12" width="20" style="1" customWidth="1"/>
    <col min="13" max="13" width="14.5703125" style="1" customWidth="1"/>
    <col min="14" max="14" width="10.85546875" style="1" customWidth="1"/>
    <col min="15" max="15" width="12.5703125" style="1" customWidth="1"/>
    <col min="16" max="16384" width="8.85546875" style="1"/>
  </cols>
  <sheetData>
    <row r="1" spans="1:14" s="25" customFormat="1" ht="37.9" customHeight="1" x14ac:dyDescent="0.25">
      <c r="A1" s="25" t="s">
        <v>143</v>
      </c>
      <c r="B1" s="25" t="s">
        <v>0</v>
      </c>
      <c r="C1" s="25" t="s">
        <v>139</v>
      </c>
      <c r="D1" s="25" t="s">
        <v>3</v>
      </c>
      <c r="E1" s="25" t="s">
        <v>253</v>
      </c>
      <c r="F1" s="25" t="s">
        <v>247</v>
      </c>
      <c r="G1" s="25" t="s">
        <v>248</v>
      </c>
      <c r="H1" s="25" t="s">
        <v>142</v>
      </c>
      <c r="I1" s="25" t="s">
        <v>140</v>
      </c>
      <c r="L1" s="39" t="s">
        <v>352</v>
      </c>
      <c r="M1" s="40">
        <v>636420</v>
      </c>
    </row>
    <row r="2" spans="1:14" ht="30" customHeight="1" x14ac:dyDescent="0.25">
      <c r="A2" s="6" t="s">
        <v>157</v>
      </c>
      <c r="B2" s="19" t="s">
        <v>4</v>
      </c>
      <c r="C2" s="6" t="s">
        <v>8</v>
      </c>
      <c r="D2" s="7">
        <v>636420</v>
      </c>
      <c r="E2" s="7">
        <v>0</v>
      </c>
      <c r="F2" s="7">
        <v>-134594.19</v>
      </c>
      <c r="G2" s="7">
        <f t="shared" ref="G2:G61" si="0">D2+E2+F2</f>
        <v>501825.81</v>
      </c>
      <c r="H2" s="6" t="s">
        <v>5</v>
      </c>
      <c r="I2" s="19" t="s">
        <v>145</v>
      </c>
      <c r="K2" s="1" t="s">
        <v>357</v>
      </c>
      <c r="L2" s="41" t="s">
        <v>353</v>
      </c>
      <c r="M2" s="42">
        <v>100150.45</v>
      </c>
    </row>
    <row r="3" spans="1:14" ht="30" customHeight="1" x14ac:dyDescent="0.25">
      <c r="A3" s="6" t="s">
        <v>157</v>
      </c>
      <c r="B3" s="19" t="s">
        <v>4</v>
      </c>
      <c r="C3" s="6" t="s">
        <v>8</v>
      </c>
      <c r="D3" s="7">
        <v>1500000</v>
      </c>
      <c r="E3" s="7">
        <v>0</v>
      </c>
      <c r="F3" s="7">
        <v>0</v>
      </c>
      <c r="G3" s="7">
        <f t="shared" si="0"/>
        <v>1500000</v>
      </c>
      <c r="H3" s="6" t="s">
        <v>5</v>
      </c>
      <c r="I3" s="19" t="s">
        <v>153</v>
      </c>
      <c r="L3" s="36" t="s">
        <v>350</v>
      </c>
      <c r="M3" s="37" t="s">
        <v>249</v>
      </c>
      <c r="N3" s="38" t="s">
        <v>351</v>
      </c>
    </row>
    <row r="4" spans="1:14" ht="30" customHeight="1" x14ac:dyDescent="0.25">
      <c r="A4" s="6" t="s">
        <v>157</v>
      </c>
      <c r="B4" s="19" t="s">
        <v>4</v>
      </c>
      <c r="C4" s="6" t="s">
        <v>8</v>
      </c>
      <c r="D4" s="7">
        <v>0</v>
      </c>
      <c r="E4" s="7">
        <v>0</v>
      </c>
      <c r="F4" s="7">
        <v>636420</v>
      </c>
      <c r="G4" s="7">
        <f t="shared" si="0"/>
        <v>636420</v>
      </c>
      <c r="H4" s="6" t="s">
        <v>5</v>
      </c>
      <c r="I4" s="19" t="s">
        <v>244</v>
      </c>
      <c r="L4" s="3"/>
      <c r="M4" s="24"/>
      <c r="N4" s="43"/>
    </row>
    <row r="5" spans="1:14" ht="30" customHeight="1" x14ac:dyDescent="0.25">
      <c r="A5" s="1" t="s">
        <v>6</v>
      </c>
      <c r="B5" s="2" t="s">
        <v>7</v>
      </c>
      <c r="C5" s="1" t="s">
        <v>8</v>
      </c>
      <c r="D5" s="4">
        <v>10000</v>
      </c>
      <c r="E5" s="4">
        <v>0</v>
      </c>
      <c r="F5" s="4">
        <v>20000</v>
      </c>
      <c r="G5" s="4">
        <f t="shared" si="0"/>
        <v>30000</v>
      </c>
      <c r="H5" s="1" t="s">
        <v>9</v>
      </c>
      <c r="I5" s="26" t="s">
        <v>145</v>
      </c>
      <c r="L5" s="1" t="s">
        <v>241</v>
      </c>
      <c r="M5" s="14">
        <v>20000</v>
      </c>
    </row>
    <row r="6" spans="1:14" ht="30" customHeight="1" x14ac:dyDescent="0.25">
      <c r="A6" s="1" t="s">
        <v>163</v>
      </c>
      <c r="B6" s="2" t="s">
        <v>19</v>
      </c>
      <c r="C6" s="1" t="s">
        <v>8</v>
      </c>
      <c r="D6" s="4">
        <v>37200</v>
      </c>
      <c r="E6" s="4">
        <v>-8549.92</v>
      </c>
      <c r="F6" s="4">
        <v>37200</v>
      </c>
      <c r="G6" s="4">
        <f t="shared" si="0"/>
        <v>65850.080000000002</v>
      </c>
      <c r="H6" s="1" t="s">
        <v>16</v>
      </c>
      <c r="I6" s="26" t="s">
        <v>145</v>
      </c>
      <c r="L6" s="1" t="s">
        <v>379</v>
      </c>
      <c r="M6" s="14">
        <v>37200</v>
      </c>
      <c r="N6" s="14"/>
    </row>
    <row r="7" spans="1:14" ht="30" customHeight="1" x14ac:dyDescent="0.25">
      <c r="A7" s="1" t="s">
        <v>164</v>
      </c>
      <c r="B7" s="2" t="s">
        <v>20</v>
      </c>
      <c r="C7" s="1" t="s">
        <v>8</v>
      </c>
      <c r="D7" s="4">
        <v>24800</v>
      </c>
      <c r="E7" s="4">
        <v>0</v>
      </c>
      <c r="F7" s="4">
        <v>12200</v>
      </c>
      <c r="G7" s="4">
        <f t="shared" si="0"/>
        <v>37000</v>
      </c>
      <c r="H7" s="1" t="s">
        <v>16</v>
      </c>
      <c r="I7" s="26" t="s">
        <v>145</v>
      </c>
      <c r="L7" s="1" t="s">
        <v>246</v>
      </c>
      <c r="M7" s="14">
        <v>12200</v>
      </c>
      <c r="N7" s="14"/>
    </row>
    <row r="8" spans="1:14" ht="30" customHeight="1" x14ac:dyDescent="0.25">
      <c r="A8" s="1" t="s">
        <v>25</v>
      </c>
      <c r="B8" s="2" t="s">
        <v>26</v>
      </c>
      <c r="C8" s="1" t="s">
        <v>8</v>
      </c>
      <c r="D8" s="4">
        <v>28500</v>
      </c>
      <c r="E8" s="4">
        <v>0</v>
      </c>
      <c r="F8" s="4">
        <v>0</v>
      </c>
      <c r="G8" s="4">
        <f t="shared" si="0"/>
        <v>28500</v>
      </c>
      <c r="H8" s="1" t="s">
        <v>189</v>
      </c>
      <c r="I8" s="26" t="s">
        <v>145</v>
      </c>
    </row>
    <row r="9" spans="1:14" ht="30" customHeight="1" x14ac:dyDescent="0.25">
      <c r="A9" s="1" t="s">
        <v>27</v>
      </c>
      <c r="B9" s="2" t="s">
        <v>28</v>
      </c>
      <c r="C9" s="1" t="s">
        <v>8</v>
      </c>
      <c r="D9" s="4">
        <v>9000</v>
      </c>
      <c r="E9" s="4">
        <v>0</v>
      </c>
      <c r="F9" s="4">
        <v>0</v>
      </c>
      <c r="G9" s="4">
        <f t="shared" si="0"/>
        <v>9000</v>
      </c>
      <c r="H9" s="1" t="s">
        <v>189</v>
      </c>
      <c r="I9" s="26" t="s">
        <v>145</v>
      </c>
    </row>
    <row r="10" spans="1:14" ht="30" customHeight="1" x14ac:dyDescent="0.25">
      <c r="A10" s="1" t="s">
        <v>29</v>
      </c>
      <c r="B10" s="2" t="s">
        <v>30</v>
      </c>
      <c r="C10" s="1" t="s">
        <v>8</v>
      </c>
      <c r="D10" s="4">
        <v>7500</v>
      </c>
      <c r="E10" s="4">
        <v>0</v>
      </c>
      <c r="F10" s="4">
        <v>0</v>
      </c>
      <c r="G10" s="4">
        <f t="shared" si="0"/>
        <v>7500</v>
      </c>
      <c r="H10" s="1" t="s">
        <v>189</v>
      </c>
      <c r="I10" s="26" t="s">
        <v>145</v>
      </c>
      <c r="L10" s="4">
        <f>SUM(F5:F39)</f>
        <v>181968.18</v>
      </c>
    </row>
    <row r="11" spans="1:14" ht="40.9" customHeight="1" x14ac:dyDescent="0.25">
      <c r="A11" s="1" t="s">
        <v>31</v>
      </c>
      <c r="B11" s="2" t="s">
        <v>32</v>
      </c>
      <c r="C11" s="1" t="s">
        <v>8</v>
      </c>
      <c r="D11" s="4">
        <v>136400</v>
      </c>
      <c r="E11" s="4">
        <v>0</v>
      </c>
      <c r="F11" s="4">
        <v>0</v>
      </c>
      <c r="G11" s="4">
        <f t="shared" si="0"/>
        <v>136400</v>
      </c>
      <c r="H11" s="1" t="s">
        <v>9</v>
      </c>
      <c r="I11" s="26" t="s">
        <v>145</v>
      </c>
    </row>
    <row r="12" spans="1:14" ht="30" customHeight="1" x14ac:dyDescent="0.25">
      <c r="A12" s="1" t="s">
        <v>33</v>
      </c>
      <c r="B12" s="2" t="s">
        <v>34</v>
      </c>
      <c r="C12" s="1" t="s">
        <v>8</v>
      </c>
      <c r="D12" s="4">
        <v>9000</v>
      </c>
      <c r="E12" s="4">
        <v>0</v>
      </c>
      <c r="F12" s="4">
        <v>0</v>
      </c>
      <c r="G12" s="4">
        <f t="shared" si="0"/>
        <v>9000</v>
      </c>
      <c r="H12" s="1" t="s">
        <v>189</v>
      </c>
      <c r="I12" s="26" t="s">
        <v>145</v>
      </c>
    </row>
    <row r="13" spans="1:14" ht="30" customHeight="1" x14ac:dyDescent="0.25">
      <c r="A13" s="6" t="s">
        <v>35</v>
      </c>
      <c r="B13" s="19" t="s">
        <v>36</v>
      </c>
      <c r="C13" s="6" t="s">
        <v>8</v>
      </c>
      <c r="D13" s="7">
        <v>2275066.8899999997</v>
      </c>
      <c r="E13" s="7">
        <v>-333072.74</v>
      </c>
      <c r="F13" s="7">
        <v>0</v>
      </c>
      <c r="G13" s="7">
        <f t="shared" si="0"/>
        <v>1941994.1499999997</v>
      </c>
      <c r="H13" s="6" t="s">
        <v>5</v>
      </c>
      <c r="I13" s="19" t="s">
        <v>145</v>
      </c>
    </row>
    <row r="14" spans="1:14" ht="30" customHeight="1" x14ac:dyDescent="0.25">
      <c r="A14" s="6" t="s">
        <v>35</v>
      </c>
      <c r="B14" s="19" t="s">
        <v>36</v>
      </c>
      <c r="C14" s="6" t="s">
        <v>8</v>
      </c>
      <c r="D14" s="7">
        <v>400000</v>
      </c>
      <c r="E14" s="7">
        <v>0</v>
      </c>
      <c r="F14" s="7">
        <v>0</v>
      </c>
      <c r="G14" s="7">
        <f t="shared" si="0"/>
        <v>400000</v>
      </c>
      <c r="H14" s="6" t="s">
        <v>5</v>
      </c>
      <c r="I14" s="19" t="s">
        <v>153</v>
      </c>
      <c r="L14" s="4"/>
    </row>
    <row r="15" spans="1:14" ht="30" customHeight="1" x14ac:dyDescent="0.25">
      <c r="A15" s="8" t="s">
        <v>184</v>
      </c>
      <c r="B15" s="2" t="s">
        <v>183</v>
      </c>
      <c r="C15" s="1" t="s">
        <v>8</v>
      </c>
      <c r="D15" s="4">
        <v>250000</v>
      </c>
      <c r="E15" s="4">
        <v>0</v>
      </c>
      <c r="F15" s="4">
        <v>0</v>
      </c>
      <c r="G15" s="4">
        <f t="shared" si="0"/>
        <v>250000</v>
      </c>
      <c r="H15" s="1" t="s">
        <v>5</v>
      </c>
      <c r="I15" s="26" t="s">
        <v>145</v>
      </c>
    </row>
    <row r="16" spans="1:14" ht="30" customHeight="1" x14ac:dyDescent="0.25">
      <c r="A16" s="1" t="s">
        <v>38</v>
      </c>
      <c r="B16" s="2" t="s">
        <v>39</v>
      </c>
      <c r="C16" s="1" t="s">
        <v>8</v>
      </c>
      <c r="D16" s="4">
        <v>6720</v>
      </c>
      <c r="E16" s="4">
        <v>0</v>
      </c>
      <c r="F16" s="4">
        <v>0</v>
      </c>
      <c r="G16" s="4">
        <f t="shared" si="0"/>
        <v>6720</v>
      </c>
      <c r="H16" s="1" t="s">
        <v>189</v>
      </c>
      <c r="I16" s="26" t="s">
        <v>145</v>
      </c>
    </row>
    <row r="17" spans="1:13" ht="30" customHeight="1" x14ac:dyDescent="0.25">
      <c r="A17" s="1" t="s">
        <v>167</v>
      </c>
      <c r="B17" s="2" t="s">
        <v>40</v>
      </c>
      <c r="C17" s="1" t="s">
        <v>8</v>
      </c>
      <c r="D17" s="4">
        <v>20000</v>
      </c>
      <c r="E17" s="4">
        <v>0</v>
      </c>
      <c r="F17" s="4">
        <v>0</v>
      </c>
      <c r="G17" s="4">
        <f t="shared" si="0"/>
        <v>20000</v>
      </c>
      <c r="H17" s="1" t="s">
        <v>12</v>
      </c>
      <c r="I17" s="26" t="s">
        <v>145</v>
      </c>
    </row>
    <row r="18" spans="1:13" ht="30" customHeight="1" x14ac:dyDescent="0.25">
      <c r="A18" s="1" t="s">
        <v>42</v>
      </c>
      <c r="B18" s="2" t="s">
        <v>43</v>
      </c>
      <c r="C18" s="1" t="s">
        <v>8</v>
      </c>
      <c r="D18" s="4">
        <v>7000</v>
      </c>
      <c r="E18" s="4">
        <v>0</v>
      </c>
      <c r="F18" s="4">
        <v>0</v>
      </c>
      <c r="G18" s="4">
        <f t="shared" si="0"/>
        <v>7000</v>
      </c>
      <c r="H18" s="1" t="s">
        <v>12</v>
      </c>
      <c r="I18" s="26" t="s">
        <v>145</v>
      </c>
    </row>
    <row r="19" spans="1:13" ht="30" customHeight="1" x14ac:dyDescent="0.25">
      <c r="A19" s="1" t="s">
        <v>44</v>
      </c>
      <c r="B19" s="2" t="s">
        <v>45</v>
      </c>
      <c r="C19" s="1" t="s">
        <v>8</v>
      </c>
      <c r="D19" s="4">
        <v>12000</v>
      </c>
      <c r="E19" s="4">
        <v>0</v>
      </c>
      <c r="F19" s="4">
        <v>0</v>
      </c>
      <c r="G19" s="4">
        <f t="shared" si="0"/>
        <v>12000</v>
      </c>
      <c r="H19" s="1" t="s">
        <v>9</v>
      </c>
      <c r="I19" s="26" t="s">
        <v>145</v>
      </c>
    </row>
    <row r="20" spans="1:13" ht="30" customHeight="1" x14ac:dyDescent="0.25">
      <c r="A20" s="1" t="s">
        <v>46</v>
      </c>
      <c r="B20" s="2" t="s">
        <v>47</v>
      </c>
      <c r="C20" s="1" t="s">
        <v>8</v>
      </c>
      <c r="D20" s="4">
        <v>9000</v>
      </c>
      <c r="E20" s="4">
        <v>0</v>
      </c>
      <c r="F20" s="4">
        <v>0</v>
      </c>
      <c r="G20" s="4">
        <f t="shared" si="0"/>
        <v>9000</v>
      </c>
      <c r="H20" s="1" t="s">
        <v>9</v>
      </c>
      <c r="I20" s="26" t="s">
        <v>145</v>
      </c>
    </row>
    <row r="21" spans="1:13" ht="30" customHeight="1" x14ac:dyDescent="0.25">
      <c r="A21" s="2" t="s">
        <v>217</v>
      </c>
      <c r="B21" s="10" t="s">
        <v>190</v>
      </c>
      <c r="C21" s="1" t="s">
        <v>8</v>
      </c>
      <c r="D21" s="12">
        <v>10000</v>
      </c>
      <c r="E21" s="12">
        <v>-9225.6</v>
      </c>
      <c r="F21" s="12">
        <v>9225.6</v>
      </c>
      <c r="G21" s="12">
        <f t="shared" si="0"/>
        <v>10000</v>
      </c>
      <c r="H21" s="1" t="s">
        <v>16</v>
      </c>
      <c r="I21" s="26" t="s">
        <v>145</v>
      </c>
      <c r="L21" s="1" t="s">
        <v>378</v>
      </c>
      <c r="M21" s="14">
        <v>9225.6</v>
      </c>
    </row>
    <row r="22" spans="1:13" ht="30" customHeight="1" x14ac:dyDescent="0.25">
      <c r="A22" s="2" t="s">
        <v>218</v>
      </c>
      <c r="B22" s="10" t="s">
        <v>348</v>
      </c>
      <c r="C22" s="1" t="s">
        <v>8</v>
      </c>
      <c r="D22" s="12">
        <v>34200</v>
      </c>
      <c r="E22" s="12">
        <v>-9153.56</v>
      </c>
      <c r="F22" s="12">
        <v>9253.56</v>
      </c>
      <c r="G22" s="12">
        <f t="shared" si="0"/>
        <v>34300</v>
      </c>
      <c r="H22" s="1" t="s">
        <v>16</v>
      </c>
      <c r="I22" s="26" t="s">
        <v>145</v>
      </c>
      <c r="L22" s="1" t="s">
        <v>378</v>
      </c>
      <c r="M22" s="14">
        <v>9253.56</v>
      </c>
    </row>
    <row r="23" spans="1:13" ht="30" customHeight="1" x14ac:dyDescent="0.25">
      <c r="A23" s="1" t="s">
        <v>219</v>
      </c>
      <c r="B23" s="11" t="s">
        <v>191</v>
      </c>
      <c r="C23" s="1" t="s">
        <v>8</v>
      </c>
      <c r="D23" s="12">
        <v>4960</v>
      </c>
      <c r="E23" s="12">
        <v>0</v>
      </c>
      <c r="F23" s="12">
        <v>0</v>
      </c>
      <c r="G23" s="12">
        <f t="shared" si="0"/>
        <v>4960</v>
      </c>
      <c r="H23" s="1" t="s">
        <v>16</v>
      </c>
      <c r="I23" s="26" t="s">
        <v>145</v>
      </c>
    </row>
    <row r="24" spans="1:13" ht="30" customHeight="1" x14ac:dyDescent="0.25">
      <c r="A24" s="1" t="s">
        <v>220</v>
      </c>
      <c r="B24" s="11" t="s">
        <v>192</v>
      </c>
      <c r="C24" s="1" t="s">
        <v>8</v>
      </c>
      <c r="D24" s="12">
        <v>14880</v>
      </c>
      <c r="E24" s="12">
        <v>0</v>
      </c>
      <c r="F24" s="12">
        <v>0</v>
      </c>
      <c r="G24" s="12">
        <f t="shared" si="0"/>
        <v>14880</v>
      </c>
      <c r="H24" s="1" t="s">
        <v>16</v>
      </c>
      <c r="I24" s="26" t="s">
        <v>145</v>
      </c>
    </row>
    <row r="25" spans="1:13" ht="30" customHeight="1" x14ac:dyDescent="0.25">
      <c r="A25" s="2" t="s">
        <v>219</v>
      </c>
      <c r="B25" s="10" t="s">
        <v>191</v>
      </c>
      <c r="C25" s="1" t="s">
        <v>8</v>
      </c>
      <c r="D25" s="12">
        <v>4960</v>
      </c>
      <c r="E25" s="12">
        <v>0</v>
      </c>
      <c r="F25" s="12">
        <v>0</v>
      </c>
      <c r="G25" s="12">
        <f t="shared" si="0"/>
        <v>4960</v>
      </c>
      <c r="H25" s="1" t="s">
        <v>16</v>
      </c>
      <c r="I25" s="26" t="s">
        <v>145</v>
      </c>
    </row>
    <row r="26" spans="1:13" ht="30" customHeight="1" x14ac:dyDescent="0.25">
      <c r="A26" s="2" t="s">
        <v>220</v>
      </c>
      <c r="B26" s="10" t="s">
        <v>192</v>
      </c>
      <c r="C26" s="1" t="s">
        <v>8</v>
      </c>
      <c r="D26" s="12">
        <v>14880</v>
      </c>
      <c r="E26" s="12">
        <v>0</v>
      </c>
      <c r="F26" s="12">
        <v>0</v>
      </c>
      <c r="G26" s="12">
        <f t="shared" si="0"/>
        <v>14880</v>
      </c>
      <c r="H26" s="1" t="s">
        <v>16</v>
      </c>
      <c r="I26" s="26" t="s">
        <v>145</v>
      </c>
    </row>
    <row r="27" spans="1:13" ht="30" customHeight="1" x14ac:dyDescent="0.25">
      <c r="A27" s="2" t="s">
        <v>221</v>
      </c>
      <c r="B27" s="10" t="s">
        <v>193</v>
      </c>
      <c r="C27" s="1" t="s">
        <v>8</v>
      </c>
      <c r="D27" s="12">
        <v>37200</v>
      </c>
      <c r="E27" s="12">
        <v>-12018.19</v>
      </c>
      <c r="F27" s="12">
        <v>12018.19</v>
      </c>
      <c r="G27" s="12">
        <f t="shared" si="0"/>
        <v>37200</v>
      </c>
      <c r="H27" s="1" t="s">
        <v>16</v>
      </c>
      <c r="I27" s="26" t="s">
        <v>145</v>
      </c>
      <c r="L27" s="1" t="s">
        <v>378</v>
      </c>
      <c r="M27" s="14">
        <v>12018.19</v>
      </c>
    </row>
    <row r="28" spans="1:13" ht="30" customHeight="1" x14ac:dyDescent="0.25">
      <c r="A28" s="2" t="s">
        <v>222</v>
      </c>
      <c r="B28" s="10" t="s">
        <v>194</v>
      </c>
      <c r="C28" s="1" t="s">
        <v>8</v>
      </c>
      <c r="D28" s="12">
        <v>14000</v>
      </c>
      <c r="E28" s="12">
        <v>0</v>
      </c>
      <c r="F28" s="12">
        <v>0</v>
      </c>
      <c r="G28" s="12">
        <f t="shared" si="0"/>
        <v>14000</v>
      </c>
      <c r="H28" s="1" t="s">
        <v>16</v>
      </c>
      <c r="I28" s="26" t="s">
        <v>145</v>
      </c>
    </row>
    <row r="29" spans="1:13" ht="30" customHeight="1" x14ac:dyDescent="0.25">
      <c r="A29" s="2" t="s">
        <v>223</v>
      </c>
      <c r="B29" s="10" t="s">
        <v>195</v>
      </c>
      <c r="C29" s="1" t="s">
        <v>8</v>
      </c>
      <c r="D29" s="12">
        <v>12000</v>
      </c>
      <c r="E29" s="12">
        <v>-11959.8</v>
      </c>
      <c r="F29" s="12">
        <v>11959.8</v>
      </c>
      <c r="G29" s="12">
        <f t="shared" si="0"/>
        <v>12000</v>
      </c>
      <c r="H29" s="1" t="s">
        <v>16</v>
      </c>
      <c r="I29" s="26" t="s">
        <v>145</v>
      </c>
      <c r="L29" s="1" t="s">
        <v>242</v>
      </c>
      <c r="M29" s="14">
        <v>11959.8</v>
      </c>
    </row>
    <row r="30" spans="1:13" ht="30" customHeight="1" x14ac:dyDescent="0.25">
      <c r="A30" s="10" t="s">
        <v>224</v>
      </c>
      <c r="B30" s="10" t="s">
        <v>196</v>
      </c>
      <c r="C30" s="1" t="s">
        <v>8</v>
      </c>
      <c r="D30" s="12">
        <v>5000</v>
      </c>
      <c r="E30" s="12">
        <v>-2951.2</v>
      </c>
      <c r="F30" s="12">
        <v>2951.2</v>
      </c>
      <c r="G30" s="12">
        <f t="shared" si="0"/>
        <v>5000</v>
      </c>
      <c r="H30" s="1" t="s">
        <v>16</v>
      </c>
      <c r="I30" s="26" t="s">
        <v>145</v>
      </c>
      <c r="L30" s="1" t="s">
        <v>356</v>
      </c>
      <c r="M30" s="14">
        <v>2951.2</v>
      </c>
    </row>
    <row r="31" spans="1:13" ht="30" customHeight="1" x14ac:dyDescent="0.25">
      <c r="A31" s="9" t="s">
        <v>207</v>
      </c>
      <c r="B31" s="10" t="s">
        <v>197</v>
      </c>
      <c r="C31" s="1" t="s">
        <v>8</v>
      </c>
      <c r="D31" s="12">
        <v>7078.33</v>
      </c>
      <c r="E31" s="12">
        <v>0</v>
      </c>
      <c r="F31" s="12">
        <v>0</v>
      </c>
      <c r="G31" s="12">
        <f t="shared" si="0"/>
        <v>7078.33</v>
      </c>
      <c r="H31" s="1" t="s">
        <v>12</v>
      </c>
      <c r="I31" s="26" t="s">
        <v>145</v>
      </c>
    </row>
    <row r="32" spans="1:13" ht="30" customHeight="1" x14ac:dyDescent="0.25">
      <c r="A32" s="10" t="s">
        <v>225</v>
      </c>
      <c r="B32" s="10" t="s">
        <v>198</v>
      </c>
      <c r="C32" s="1" t="s">
        <v>8</v>
      </c>
      <c r="D32" s="12">
        <v>7000</v>
      </c>
      <c r="E32" s="12">
        <v>-5159.84</v>
      </c>
      <c r="F32" s="12">
        <v>5159.84</v>
      </c>
      <c r="G32" s="12">
        <f t="shared" si="0"/>
        <v>7000</v>
      </c>
      <c r="H32" s="1" t="s">
        <v>16</v>
      </c>
      <c r="I32" s="26" t="s">
        <v>145</v>
      </c>
      <c r="L32" s="1" t="s">
        <v>368</v>
      </c>
      <c r="M32" s="1">
        <v>5159.84</v>
      </c>
    </row>
    <row r="33" spans="1:15" ht="30" customHeight="1" x14ac:dyDescent="0.25">
      <c r="A33" s="10" t="s">
        <v>208</v>
      </c>
      <c r="B33" s="10" t="s">
        <v>199</v>
      </c>
      <c r="C33" s="1" t="s">
        <v>8</v>
      </c>
      <c r="D33" s="12">
        <v>5000</v>
      </c>
      <c r="E33" s="12">
        <v>0</v>
      </c>
      <c r="F33" s="12">
        <v>0</v>
      </c>
      <c r="G33" s="12">
        <f t="shared" si="0"/>
        <v>5000</v>
      </c>
      <c r="H33" s="1" t="s">
        <v>16</v>
      </c>
      <c r="I33" s="26" t="s">
        <v>145</v>
      </c>
    </row>
    <row r="34" spans="1:15" ht="30" customHeight="1" x14ac:dyDescent="0.25">
      <c r="A34" s="10" t="s">
        <v>209</v>
      </c>
      <c r="B34" s="10" t="s">
        <v>200</v>
      </c>
      <c r="C34" s="1" t="s">
        <v>8</v>
      </c>
      <c r="D34" s="12">
        <v>5000</v>
      </c>
      <c r="E34" s="12">
        <v>0</v>
      </c>
      <c r="F34" s="12">
        <v>0</v>
      </c>
      <c r="G34" s="12">
        <f t="shared" si="0"/>
        <v>5000</v>
      </c>
      <c r="H34" s="1" t="s">
        <v>16</v>
      </c>
      <c r="I34" s="26" t="s">
        <v>145</v>
      </c>
    </row>
    <row r="35" spans="1:15" ht="30" customHeight="1" x14ac:dyDescent="0.25">
      <c r="A35" s="10" t="s">
        <v>201</v>
      </c>
      <c r="B35" s="10" t="s">
        <v>202</v>
      </c>
      <c r="C35" s="1" t="s">
        <v>8</v>
      </c>
      <c r="D35" s="12">
        <v>2000</v>
      </c>
      <c r="E35" s="12">
        <v>-1999.99</v>
      </c>
      <c r="F35" s="12">
        <v>1999.99</v>
      </c>
      <c r="G35" s="12">
        <f t="shared" si="0"/>
        <v>2000</v>
      </c>
      <c r="H35" s="1" t="s">
        <v>16</v>
      </c>
      <c r="I35" s="26" t="s">
        <v>145</v>
      </c>
      <c r="L35" s="1" t="s">
        <v>243</v>
      </c>
      <c r="M35" s="14">
        <v>1999.99</v>
      </c>
    </row>
    <row r="36" spans="1:15" ht="30" customHeight="1" x14ac:dyDescent="0.25">
      <c r="A36" s="10" t="s">
        <v>210</v>
      </c>
      <c r="B36" s="10" t="s">
        <v>203</v>
      </c>
      <c r="C36" s="1" t="s">
        <v>8</v>
      </c>
      <c r="D36" s="12">
        <v>3000</v>
      </c>
      <c r="E36" s="12">
        <v>0</v>
      </c>
      <c r="F36" s="12">
        <v>0</v>
      </c>
      <c r="G36" s="12">
        <f t="shared" si="0"/>
        <v>3000</v>
      </c>
      <c r="H36" s="1" t="s">
        <v>16</v>
      </c>
      <c r="I36" s="26" t="s">
        <v>145</v>
      </c>
    </row>
    <row r="37" spans="1:15" ht="30" customHeight="1" x14ac:dyDescent="0.25">
      <c r="A37" s="10" t="s">
        <v>211</v>
      </c>
      <c r="B37" s="10" t="s">
        <v>204</v>
      </c>
      <c r="C37" s="1" t="s">
        <v>8</v>
      </c>
      <c r="D37" s="12">
        <v>3000</v>
      </c>
      <c r="E37" s="12">
        <v>0</v>
      </c>
      <c r="F37" s="12">
        <v>0</v>
      </c>
      <c r="G37" s="12">
        <f t="shared" si="0"/>
        <v>3000</v>
      </c>
      <c r="H37" s="1" t="s">
        <v>16</v>
      </c>
      <c r="I37" s="26" t="s">
        <v>145</v>
      </c>
      <c r="O37" s="47"/>
    </row>
    <row r="38" spans="1:15" ht="30" customHeight="1" x14ac:dyDescent="0.25">
      <c r="A38" s="10" t="s">
        <v>212</v>
      </c>
      <c r="B38" s="10" t="s">
        <v>205</v>
      </c>
      <c r="C38" s="1" t="s">
        <v>8</v>
      </c>
      <c r="D38" s="12">
        <v>4000</v>
      </c>
      <c r="E38" s="12">
        <v>0</v>
      </c>
      <c r="F38" s="12">
        <v>0</v>
      </c>
      <c r="G38" s="12">
        <f t="shared" si="0"/>
        <v>4000</v>
      </c>
      <c r="H38" s="1" t="s">
        <v>16</v>
      </c>
      <c r="I38" s="26" t="s">
        <v>145</v>
      </c>
      <c r="M38" s="14"/>
      <c r="N38" s="14"/>
      <c r="O38" s="17"/>
    </row>
    <row r="39" spans="1:15" ht="30" customHeight="1" x14ac:dyDescent="0.25">
      <c r="A39" s="50" t="s">
        <v>389</v>
      </c>
      <c r="B39" s="10" t="s">
        <v>372</v>
      </c>
      <c r="C39" s="11" t="s">
        <v>41</v>
      </c>
      <c r="D39" s="51">
        <v>0</v>
      </c>
      <c r="E39" s="51">
        <v>0</v>
      </c>
      <c r="F39" s="51">
        <v>60000</v>
      </c>
      <c r="G39" s="51">
        <f>D39+E39+F39</f>
        <v>60000</v>
      </c>
      <c r="H39" s="1" t="s">
        <v>16</v>
      </c>
      <c r="I39" s="26" t="s">
        <v>145</v>
      </c>
      <c r="K39" s="1" t="s">
        <v>359</v>
      </c>
      <c r="M39" s="14">
        <v>60000</v>
      </c>
      <c r="O39" s="17" t="s">
        <v>373</v>
      </c>
    </row>
    <row r="40" spans="1:15" ht="30" customHeight="1" x14ac:dyDescent="0.25">
      <c r="A40" s="20" t="s">
        <v>233</v>
      </c>
      <c r="B40" s="20" t="s">
        <v>234</v>
      </c>
      <c r="C40" s="21" t="s">
        <v>8</v>
      </c>
      <c r="D40" s="22">
        <v>103943.85</v>
      </c>
      <c r="E40" s="22">
        <v>0</v>
      </c>
      <c r="F40" s="22">
        <v>-103943.85</v>
      </c>
      <c r="G40" s="22">
        <f t="shared" si="0"/>
        <v>0</v>
      </c>
      <c r="H40" s="6" t="s">
        <v>48</v>
      </c>
      <c r="I40" s="19" t="s">
        <v>146</v>
      </c>
      <c r="K40" s="1" t="s">
        <v>358</v>
      </c>
    </row>
    <row r="41" spans="1:15" ht="30" customHeight="1" x14ac:dyDescent="0.25">
      <c r="A41" s="20" t="s">
        <v>233</v>
      </c>
      <c r="B41" s="20" t="s">
        <v>234</v>
      </c>
      <c r="C41" s="21" t="s">
        <v>8</v>
      </c>
      <c r="D41" s="22">
        <v>41056.15</v>
      </c>
      <c r="E41" s="22">
        <v>0</v>
      </c>
      <c r="F41" s="22">
        <v>-41056.15</v>
      </c>
      <c r="G41" s="22">
        <f t="shared" si="0"/>
        <v>0</v>
      </c>
      <c r="H41" s="6" t="s">
        <v>48</v>
      </c>
      <c r="I41" s="19" t="s">
        <v>146</v>
      </c>
    </row>
    <row r="42" spans="1:15" ht="30" customHeight="1" x14ac:dyDescent="0.25">
      <c r="A42" s="20" t="s">
        <v>233</v>
      </c>
      <c r="B42" s="20" t="s">
        <v>234</v>
      </c>
      <c r="C42" s="21" t="s">
        <v>8</v>
      </c>
      <c r="D42" s="22">
        <v>0</v>
      </c>
      <c r="E42" s="22">
        <v>0</v>
      </c>
      <c r="F42" s="22">
        <v>100150.45</v>
      </c>
      <c r="G42" s="22">
        <f t="shared" si="0"/>
        <v>100150.45</v>
      </c>
      <c r="H42" s="6" t="s">
        <v>48</v>
      </c>
      <c r="I42" s="19" t="s">
        <v>385</v>
      </c>
    </row>
    <row r="43" spans="1:15" ht="30" customHeight="1" x14ac:dyDescent="0.25">
      <c r="A43" s="1" t="s">
        <v>49</v>
      </c>
      <c r="B43" s="2" t="s">
        <v>50</v>
      </c>
      <c r="C43" s="1" t="s">
        <v>8</v>
      </c>
      <c r="D43" s="4">
        <v>25895.29</v>
      </c>
      <c r="E43" s="4">
        <v>0</v>
      </c>
      <c r="F43" s="4">
        <v>-8352.99</v>
      </c>
      <c r="G43" s="4">
        <f t="shared" si="0"/>
        <v>17542.300000000003</v>
      </c>
      <c r="H43" s="1" t="s">
        <v>16</v>
      </c>
      <c r="I43" s="30" t="s">
        <v>146</v>
      </c>
    </row>
    <row r="44" spans="1:15" ht="30" customHeight="1" x14ac:dyDescent="0.25">
      <c r="A44" s="1" t="s">
        <v>51</v>
      </c>
      <c r="B44" s="2" t="s">
        <v>52</v>
      </c>
      <c r="C44" s="1" t="s">
        <v>8</v>
      </c>
      <c r="D44" s="4">
        <v>7374.2799999999988</v>
      </c>
      <c r="E44" s="4">
        <v>0</v>
      </c>
      <c r="F44" s="4">
        <v>29825.72</v>
      </c>
      <c r="G44" s="4">
        <f t="shared" si="0"/>
        <v>37200</v>
      </c>
      <c r="H44" s="1" t="s">
        <v>16</v>
      </c>
      <c r="I44" s="30" t="s">
        <v>146</v>
      </c>
      <c r="L44" s="1" t="s">
        <v>355</v>
      </c>
      <c r="M44" s="14">
        <v>29825.72</v>
      </c>
      <c r="O44" s="4"/>
    </row>
    <row r="45" spans="1:15" ht="30" customHeight="1" x14ac:dyDescent="0.25">
      <c r="A45" s="1" t="s">
        <v>53</v>
      </c>
      <c r="B45" s="2" t="s">
        <v>54</v>
      </c>
      <c r="C45" s="1" t="s">
        <v>8</v>
      </c>
      <c r="D45" s="4">
        <v>29760</v>
      </c>
      <c r="E45" s="4">
        <v>-29758.21</v>
      </c>
      <c r="F45" s="4">
        <v>36998.21</v>
      </c>
      <c r="G45" s="4">
        <f t="shared" si="0"/>
        <v>37000</v>
      </c>
      <c r="H45" s="1" t="s">
        <v>16</v>
      </c>
      <c r="I45" s="30" t="s">
        <v>146</v>
      </c>
      <c r="L45" s="1" t="s">
        <v>354</v>
      </c>
      <c r="M45" s="14">
        <v>36998.21</v>
      </c>
      <c r="O45" s="4"/>
    </row>
    <row r="46" spans="1:15" ht="30" customHeight="1" x14ac:dyDescent="0.25">
      <c r="A46" s="1" t="s">
        <v>55</v>
      </c>
      <c r="B46" s="2" t="s">
        <v>56</v>
      </c>
      <c r="C46" s="1" t="s">
        <v>8</v>
      </c>
      <c r="D46" s="4">
        <v>37200</v>
      </c>
      <c r="E46" s="4">
        <v>0</v>
      </c>
      <c r="F46" s="4">
        <v>37200</v>
      </c>
      <c r="G46" s="4">
        <f t="shared" si="0"/>
        <v>74400</v>
      </c>
      <c r="H46" s="1" t="s">
        <v>16</v>
      </c>
      <c r="I46" s="30" t="s">
        <v>146</v>
      </c>
      <c r="L46" s="1" t="s">
        <v>369</v>
      </c>
      <c r="M46" s="14">
        <v>37200</v>
      </c>
    </row>
    <row r="47" spans="1:15" ht="30" customHeight="1" x14ac:dyDescent="0.25">
      <c r="A47" s="1" t="s">
        <v>57</v>
      </c>
      <c r="B47" s="2" t="s">
        <v>58</v>
      </c>
      <c r="C47" s="1" t="s">
        <v>8</v>
      </c>
      <c r="D47" s="4">
        <v>37200</v>
      </c>
      <c r="E47" s="4">
        <v>-5731.9</v>
      </c>
      <c r="F47" s="4">
        <v>36929.06</v>
      </c>
      <c r="G47" s="4">
        <f t="shared" si="0"/>
        <v>68397.16</v>
      </c>
      <c r="H47" s="1" t="s">
        <v>16</v>
      </c>
      <c r="I47" s="30" t="s">
        <v>146</v>
      </c>
      <c r="L47" s="1" t="s">
        <v>370</v>
      </c>
      <c r="M47" s="14">
        <v>36929.06</v>
      </c>
      <c r="N47" s="4"/>
    </row>
    <row r="48" spans="1:15" ht="30" customHeight="1" x14ac:dyDescent="0.25">
      <c r="A48" s="1" t="s">
        <v>59</v>
      </c>
      <c r="B48" s="2" t="s">
        <v>60</v>
      </c>
      <c r="C48" s="1" t="s">
        <v>8</v>
      </c>
      <c r="D48" s="4">
        <v>24800</v>
      </c>
      <c r="E48" s="4">
        <v>0</v>
      </c>
      <c r="F48" s="4">
        <v>12400</v>
      </c>
      <c r="G48" s="4">
        <f t="shared" si="0"/>
        <v>37200</v>
      </c>
      <c r="H48" s="1" t="s">
        <v>16</v>
      </c>
      <c r="I48" s="30" t="s">
        <v>146</v>
      </c>
      <c r="L48" s="1" t="s">
        <v>355</v>
      </c>
      <c r="M48" s="1">
        <v>12400</v>
      </c>
      <c r="N48" s="4"/>
    </row>
    <row r="49" spans="1:15" ht="30" customHeight="1" x14ac:dyDescent="0.25">
      <c r="A49" s="6" t="s">
        <v>188</v>
      </c>
      <c r="B49" s="19" t="s">
        <v>187</v>
      </c>
      <c r="C49" s="6" t="s">
        <v>8</v>
      </c>
      <c r="D49" s="7">
        <v>546773.57999999996</v>
      </c>
      <c r="E49" s="7">
        <v>-152856.16</v>
      </c>
      <c r="F49" s="7">
        <v>0</v>
      </c>
      <c r="G49" s="7">
        <f t="shared" si="0"/>
        <v>393917.41999999993</v>
      </c>
      <c r="H49" s="6" t="s">
        <v>48</v>
      </c>
      <c r="I49" s="19" t="s">
        <v>146</v>
      </c>
      <c r="M49" s="17">
        <f>SUM(M44:M48)</f>
        <v>153352.99</v>
      </c>
    </row>
    <row r="50" spans="1:15" ht="30" customHeight="1" x14ac:dyDescent="0.25">
      <c r="A50" s="6" t="s">
        <v>188</v>
      </c>
      <c r="B50" s="19" t="s">
        <v>187</v>
      </c>
      <c r="C50" s="6" t="s">
        <v>8</v>
      </c>
      <c r="D50" s="7">
        <v>320000</v>
      </c>
      <c r="E50" s="7">
        <v>0</v>
      </c>
      <c r="F50" s="7">
        <v>0</v>
      </c>
      <c r="G50" s="7">
        <f t="shared" si="0"/>
        <v>320000</v>
      </c>
      <c r="H50" s="6" t="s">
        <v>48</v>
      </c>
      <c r="I50" s="19" t="s">
        <v>252</v>
      </c>
      <c r="O50" s="14">
        <f>SUM(F40:F48)</f>
        <v>100150.45</v>
      </c>
    </row>
    <row r="51" spans="1:15" ht="30" customHeight="1" x14ac:dyDescent="0.25">
      <c r="A51" s="6" t="s">
        <v>188</v>
      </c>
      <c r="B51" s="19" t="s">
        <v>187</v>
      </c>
      <c r="C51" s="6" t="s">
        <v>8</v>
      </c>
      <c r="D51" s="7">
        <v>400000</v>
      </c>
      <c r="E51" s="7">
        <v>0</v>
      </c>
      <c r="F51" s="7">
        <v>0</v>
      </c>
      <c r="G51" s="7">
        <f t="shared" si="0"/>
        <v>400000</v>
      </c>
      <c r="H51" s="6" t="s">
        <v>48</v>
      </c>
      <c r="I51" s="19" t="s">
        <v>365</v>
      </c>
      <c r="O51" s="14"/>
    </row>
    <row r="52" spans="1:15" ht="30" customHeight="1" x14ac:dyDescent="0.25">
      <c r="A52" s="6" t="s">
        <v>188</v>
      </c>
      <c r="B52" s="19" t="s">
        <v>187</v>
      </c>
      <c r="C52" s="6" t="s">
        <v>8</v>
      </c>
      <c r="D52" s="7">
        <v>187240</v>
      </c>
      <c r="E52" s="7">
        <v>0</v>
      </c>
      <c r="F52" s="7">
        <v>0</v>
      </c>
      <c r="G52" s="7">
        <f t="shared" si="0"/>
        <v>187240</v>
      </c>
      <c r="H52" s="6" t="s">
        <v>48</v>
      </c>
      <c r="I52" s="19" t="s">
        <v>365</v>
      </c>
    </row>
    <row r="53" spans="1:15" ht="30" customHeight="1" x14ac:dyDescent="0.25">
      <c r="A53" s="1" t="s">
        <v>61</v>
      </c>
      <c r="B53" s="2" t="s">
        <v>62</v>
      </c>
      <c r="C53" s="1" t="s">
        <v>8</v>
      </c>
      <c r="D53" s="4">
        <v>395000</v>
      </c>
      <c r="E53" s="4">
        <v>0</v>
      </c>
      <c r="F53" s="4">
        <v>0</v>
      </c>
      <c r="G53" s="4">
        <f t="shared" si="0"/>
        <v>395000</v>
      </c>
      <c r="H53" s="1" t="s">
        <v>48</v>
      </c>
      <c r="I53" s="27" t="s">
        <v>147</v>
      </c>
    </row>
    <row r="54" spans="1:15" ht="30" customHeight="1" x14ac:dyDescent="0.25">
      <c r="A54" s="1" t="s">
        <v>63</v>
      </c>
      <c r="B54" s="2" t="s">
        <v>64</v>
      </c>
      <c r="C54" s="1" t="s">
        <v>8</v>
      </c>
      <c r="D54" s="4">
        <v>180000</v>
      </c>
      <c r="E54" s="4">
        <v>0</v>
      </c>
      <c r="F54" s="4">
        <v>0</v>
      </c>
      <c r="G54" s="4">
        <f t="shared" si="0"/>
        <v>180000</v>
      </c>
      <c r="H54" s="1" t="s">
        <v>48</v>
      </c>
      <c r="I54" s="27" t="s">
        <v>147</v>
      </c>
    </row>
    <row r="55" spans="1:15" ht="30" customHeight="1" x14ac:dyDescent="0.25">
      <c r="A55" s="1" t="s">
        <v>65</v>
      </c>
      <c r="B55" s="2" t="s">
        <v>66</v>
      </c>
      <c r="C55" s="1" t="s">
        <v>8</v>
      </c>
      <c r="D55" s="4">
        <v>259000</v>
      </c>
      <c r="E55" s="4">
        <v>0</v>
      </c>
      <c r="F55" s="4">
        <v>0</v>
      </c>
      <c r="G55" s="4">
        <f t="shared" si="0"/>
        <v>259000</v>
      </c>
      <c r="H55" s="1" t="s">
        <v>48</v>
      </c>
      <c r="I55" s="27" t="s">
        <v>147</v>
      </c>
    </row>
    <row r="56" spans="1:15" ht="30" customHeight="1" x14ac:dyDescent="0.25">
      <c r="A56" s="1" t="s">
        <v>67</v>
      </c>
      <c r="B56" s="2" t="s">
        <v>68</v>
      </c>
      <c r="C56" s="1" t="s">
        <v>8</v>
      </c>
      <c r="D56" s="4">
        <v>263000</v>
      </c>
      <c r="E56" s="4">
        <v>0</v>
      </c>
      <c r="F56" s="4">
        <v>0</v>
      </c>
      <c r="G56" s="4">
        <f t="shared" si="0"/>
        <v>263000</v>
      </c>
      <c r="H56" s="1" t="s">
        <v>48</v>
      </c>
      <c r="I56" s="27" t="s">
        <v>147</v>
      </c>
    </row>
    <row r="57" spans="1:15" ht="30" customHeight="1" x14ac:dyDescent="0.25">
      <c r="A57" s="1" t="s">
        <v>69</v>
      </c>
      <c r="B57" s="2" t="s">
        <v>70</v>
      </c>
      <c r="C57" s="1" t="s">
        <v>8</v>
      </c>
      <c r="D57" s="4">
        <v>344970.16000000003</v>
      </c>
      <c r="E57" s="4">
        <v>0</v>
      </c>
      <c r="F57" s="4">
        <v>0</v>
      </c>
      <c r="G57" s="4">
        <f t="shared" si="0"/>
        <v>344970.16000000003</v>
      </c>
      <c r="H57" s="1" t="s">
        <v>48</v>
      </c>
      <c r="I57" s="27" t="s">
        <v>147</v>
      </c>
    </row>
    <row r="58" spans="1:15" ht="30" customHeight="1" x14ac:dyDescent="0.25">
      <c r="A58" s="1" t="s">
        <v>71</v>
      </c>
      <c r="B58" s="2" t="s">
        <v>72</v>
      </c>
      <c r="C58" s="1" t="s">
        <v>8</v>
      </c>
      <c r="D58" s="4">
        <v>478600</v>
      </c>
      <c r="E58" s="4">
        <v>0</v>
      </c>
      <c r="F58" s="4">
        <v>0</v>
      </c>
      <c r="G58" s="4">
        <f t="shared" si="0"/>
        <v>478600</v>
      </c>
      <c r="H58" s="1" t="s">
        <v>48</v>
      </c>
      <c r="I58" s="27" t="s">
        <v>147</v>
      </c>
    </row>
    <row r="59" spans="1:15" ht="30" customHeight="1" x14ac:dyDescent="0.25">
      <c r="A59" s="1" t="s">
        <v>73</v>
      </c>
      <c r="B59" s="2" t="s">
        <v>74</v>
      </c>
      <c r="C59" s="1" t="s">
        <v>8</v>
      </c>
      <c r="D59" s="4">
        <v>365988.78</v>
      </c>
      <c r="E59" s="4">
        <v>-175823.83</v>
      </c>
      <c r="F59" s="4">
        <v>0</v>
      </c>
      <c r="G59" s="4">
        <f t="shared" si="0"/>
        <v>190164.95000000004</v>
      </c>
      <c r="H59" s="1" t="s">
        <v>48</v>
      </c>
      <c r="I59" s="27" t="s">
        <v>147</v>
      </c>
    </row>
    <row r="60" spans="1:15" ht="30" customHeight="1" x14ac:dyDescent="0.25">
      <c r="A60" s="1" t="s">
        <v>75</v>
      </c>
      <c r="B60" s="2" t="s">
        <v>76</v>
      </c>
      <c r="C60" s="1" t="s">
        <v>8</v>
      </c>
      <c r="D60" s="4">
        <v>610200</v>
      </c>
      <c r="E60" s="4">
        <v>0</v>
      </c>
      <c r="F60" s="4">
        <v>0</v>
      </c>
      <c r="G60" s="4">
        <f t="shared" si="0"/>
        <v>610200</v>
      </c>
      <c r="H60" s="1" t="s">
        <v>48</v>
      </c>
      <c r="I60" s="27" t="s">
        <v>147</v>
      </c>
    </row>
    <row r="61" spans="1:15" ht="30" customHeight="1" x14ac:dyDescent="0.25">
      <c r="A61" s="1" t="s">
        <v>77</v>
      </c>
      <c r="B61" s="2" t="s">
        <v>78</v>
      </c>
      <c r="C61" s="1" t="s">
        <v>8</v>
      </c>
      <c r="D61" s="4">
        <v>110700</v>
      </c>
      <c r="E61" s="4">
        <v>0</v>
      </c>
      <c r="F61" s="4">
        <v>0</v>
      </c>
      <c r="G61" s="4">
        <f t="shared" si="0"/>
        <v>110700</v>
      </c>
      <c r="H61" s="1" t="s">
        <v>48</v>
      </c>
      <c r="I61" s="27" t="s">
        <v>147</v>
      </c>
    </row>
    <row r="62" spans="1:15" ht="30" customHeight="1" x14ac:dyDescent="0.25">
      <c r="A62" s="1" t="s">
        <v>79</v>
      </c>
      <c r="B62" s="2" t="s">
        <v>80</v>
      </c>
      <c r="C62" s="1" t="s">
        <v>8</v>
      </c>
      <c r="D62" s="4">
        <v>113300</v>
      </c>
      <c r="E62" s="4">
        <v>0</v>
      </c>
      <c r="F62" s="4">
        <v>0</v>
      </c>
      <c r="G62" s="4">
        <f t="shared" ref="G62:G108" si="1">D62+E62+F62</f>
        <v>113300</v>
      </c>
      <c r="H62" s="1" t="s">
        <v>48</v>
      </c>
      <c r="I62" s="27" t="s">
        <v>147</v>
      </c>
    </row>
    <row r="63" spans="1:15" ht="30" customHeight="1" x14ac:dyDescent="0.25">
      <c r="A63" s="1" t="s">
        <v>81</v>
      </c>
      <c r="B63" s="2" t="s">
        <v>82</v>
      </c>
      <c r="C63" s="1" t="s">
        <v>8</v>
      </c>
      <c r="D63" s="4">
        <v>253700</v>
      </c>
      <c r="E63" s="4">
        <v>0</v>
      </c>
      <c r="F63" s="4">
        <v>0</v>
      </c>
      <c r="G63" s="4">
        <f t="shared" si="1"/>
        <v>253700</v>
      </c>
      <c r="H63" s="1" t="s">
        <v>48</v>
      </c>
      <c r="I63" s="27" t="s">
        <v>147</v>
      </c>
    </row>
    <row r="64" spans="1:15" ht="30" customHeight="1" x14ac:dyDescent="0.25">
      <c r="A64" s="1" t="s">
        <v>83</v>
      </c>
      <c r="B64" s="2" t="s">
        <v>84</v>
      </c>
      <c r="C64" s="1" t="s">
        <v>8</v>
      </c>
      <c r="D64" s="4">
        <v>308100</v>
      </c>
      <c r="E64" s="4">
        <v>0</v>
      </c>
      <c r="F64" s="4">
        <v>0</v>
      </c>
      <c r="G64" s="4">
        <f t="shared" si="1"/>
        <v>308100</v>
      </c>
      <c r="H64" s="1" t="s">
        <v>48</v>
      </c>
      <c r="I64" s="27" t="s">
        <v>147</v>
      </c>
    </row>
    <row r="65" spans="1:12" ht="30" customHeight="1" x14ac:dyDescent="0.25">
      <c r="A65" s="1" t="s">
        <v>85</v>
      </c>
      <c r="B65" s="2" t="s">
        <v>86</v>
      </c>
      <c r="C65" s="1" t="s">
        <v>8</v>
      </c>
      <c r="D65" s="4">
        <v>193600</v>
      </c>
      <c r="E65" s="4">
        <v>0</v>
      </c>
      <c r="F65" s="4">
        <v>0</v>
      </c>
      <c r="G65" s="4">
        <f t="shared" si="1"/>
        <v>193600</v>
      </c>
      <c r="H65" s="1" t="s">
        <v>48</v>
      </c>
      <c r="I65" s="27" t="s">
        <v>147</v>
      </c>
    </row>
    <row r="66" spans="1:12" ht="30" customHeight="1" x14ac:dyDescent="0.25">
      <c r="A66" s="1" t="s">
        <v>87</v>
      </c>
      <c r="B66" s="2" t="s">
        <v>88</v>
      </c>
      <c r="C66" s="1" t="s">
        <v>8</v>
      </c>
      <c r="D66" s="4">
        <v>57000</v>
      </c>
      <c r="E66" s="4">
        <v>0</v>
      </c>
      <c r="F66" s="4">
        <v>0</v>
      </c>
      <c r="G66" s="4">
        <f t="shared" si="1"/>
        <v>57000</v>
      </c>
      <c r="H66" s="1" t="s">
        <v>48</v>
      </c>
      <c r="I66" s="27" t="s">
        <v>147</v>
      </c>
    </row>
    <row r="67" spans="1:12" ht="30" customHeight="1" x14ac:dyDescent="0.25">
      <c r="A67" s="1" t="s">
        <v>89</v>
      </c>
      <c r="B67" s="2" t="s">
        <v>90</v>
      </c>
      <c r="C67" s="1" t="s">
        <v>8</v>
      </c>
      <c r="D67" s="4">
        <v>317238.8</v>
      </c>
      <c r="E67" s="4">
        <v>0</v>
      </c>
      <c r="F67" s="4">
        <v>0</v>
      </c>
      <c r="G67" s="4">
        <f t="shared" si="1"/>
        <v>317238.8</v>
      </c>
      <c r="H67" s="1" t="s">
        <v>37</v>
      </c>
      <c r="I67" s="27" t="s">
        <v>147</v>
      </c>
    </row>
    <row r="68" spans="1:12" ht="30" customHeight="1" x14ac:dyDescent="0.25">
      <c r="A68" s="1" t="s">
        <v>91</v>
      </c>
      <c r="B68" s="2" t="s">
        <v>92</v>
      </c>
      <c r="C68" s="1" t="s">
        <v>8</v>
      </c>
      <c r="D68" s="4">
        <v>6761.2</v>
      </c>
      <c r="E68" s="4">
        <v>0</v>
      </c>
      <c r="F68" s="4">
        <v>0</v>
      </c>
      <c r="G68" s="4">
        <f t="shared" si="1"/>
        <v>6761.2</v>
      </c>
      <c r="H68" s="1" t="s">
        <v>93</v>
      </c>
      <c r="I68" s="27" t="s">
        <v>147</v>
      </c>
    </row>
    <row r="69" spans="1:12" ht="30" customHeight="1" x14ac:dyDescent="0.25">
      <c r="A69" s="1" t="s">
        <v>94</v>
      </c>
      <c r="B69" s="2" t="s">
        <v>95</v>
      </c>
      <c r="C69" s="1" t="s">
        <v>8</v>
      </c>
      <c r="D69" s="4">
        <v>10870.95</v>
      </c>
      <c r="E69" s="4">
        <v>0</v>
      </c>
      <c r="F69" s="4">
        <v>0</v>
      </c>
      <c r="G69" s="4">
        <f t="shared" si="1"/>
        <v>10870.95</v>
      </c>
      <c r="H69" s="1" t="s">
        <v>93</v>
      </c>
      <c r="I69" s="29" t="s">
        <v>155</v>
      </c>
    </row>
    <row r="70" spans="1:12" ht="30" customHeight="1" x14ac:dyDescent="0.25">
      <c r="A70" s="6" t="s">
        <v>185</v>
      </c>
      <c r="B70" s="19" t="s">
        <v>186</v>
      </c>
      <c r="C70" s="6" t="s">
        <v>8</v>
      </c>
      <c r="D70" s="7">
        <v>779121.17</v>
      </c>
      <c r="E70" s="7">
        <v>0</v>
      </c>
      <c r="F70" s="7">
        <v>0</v>
      </c>
      <c r="G70" s="7">
        <f t="shared" si="1"/>
        <v>779121.17</v>
      </c>
      <c r="H70" s="6" t="s">
        <v>37</v>
      </c>
      <c r="I70" s="19" t="s">
        <v>155</v>
      </c>
    </row>
    <row r="71" spans="1:12" ht="30" customHeight="1" x14ac:dyDescent="0.25">
      <c r="A71" s="6" t="s">
        <v>185</v>
      </c>
      <c r="B71" s="19" t="s">
        <v>186</v>
      </c>
      <c r="C71" s="6" t="s">
        <v>8</v>
      </c>
      <c r="D71" s="7">
        <v>393374.35</v>
      </c>
      <c r="E71" s="7">
        <v>0</v>
      </c>
      <c r="F71" s="7">
        <v>0</v>
      </c>
      <c r="G71" s="7">
        <f t="shared" si="1"/>
        <v>393374.35</v>
      </c>
      <c r="H71" s="6" t="s">
        <v>37</v>
      </c>
      <c r="I71" s="19" t="s">
        <v>145</v>
      </c>
    </row>
    <row r="72" spans="1:12" ht="30" customHeight="1" x14ac:dyDescent="0.25">
      <c r="A72" s="1" t="s">
        <v>96</v>
      </c>
      <c r="B72" s="2" t="s">
        <v>97</v>
      </c>
      <c r="C72" s="1" t="s">
        <v>8</v>
      </c>
      <c r="D72" s="4">
        <v>424599.99</v>
      </c>
      <c r="E72" s="4">
        <v>0</v>
      </c>
      <c r="F72" s="4">
        <v>0</v>
      </c>
      <c r="G72" s="4">
        <f t="shared" si="1"/>
        <v>424599.99</v>
      </c>
      <c r="H72" s="1" t="s">
        <v>16</v>
      </c>
      <c r="I72" s="29" t="s">
        <v>155</v>
      </c>
      <c r="L72" s="4">
        <f>SUM(G70:G72)</f>
        <v>1597095.51</v>
      </c>
    </row>
    <row r="73" spans="1:12" ht="30" customHeight="1" x14ac:dyDescent="0.25">
      <c r="A73" s="1" t="s">
        <v>100</v>
      </c>
      <c r="B73" s="2" t="s">
        <v>101</v>
      </c>
      <c r="C73" s="1" t="s">
        <v>8</v>
      </c>
      <c r="D73" s="4">
        <v>1751871.1099999999</v>
      </c>
      <c r="E73" s="4">
        <v>-885816.88</v>
      </c>
      <c r="F73" s="4">
        <v>0</v>
      </c>
      <c r="G73" s="4">
        <f t="shared" si="1"/>
        <v>866054.22999999986</v>
      </c>
      <c r="H73" s="1" t="s">
        <v>37</v>
      </c>
      <c r="I73" s="2" t="s">
        <v>156</v>
      </c>
    </row>
    <row r="74" spans="1:12" ht="30" customHeight="1" x14ac:dyDescent="0.25">
      <c r="A74" s="1" t="s">
        <v>226</v>
      </c>
      <c r="B74" s="2" t="s">
        <v>102</v>
      </c>
      <c r="C74" s="1" t="s">
        <v>8</v>
      </c>
      <c r="D74" s="4">
        <v>1960185.04</v>
      </c>
      <c r="E74" s="4">
        <v>0</v>
      </c>
      <c r="F74" s="4">
        <v>0</v>
      </c>
      <c r="G74" s="4">
        <f t="shared" si="1"/>
        <v>1960185.04</v>
      </c>
      <c r="H74" s="1" t="s">
        <v>37</v>
      </c>
      <c r="I74" s="28" t="s">
        <v>152</v>
      </c>
    </row>
    <row r="75" spans="1:12" ht="48.75" customHeight="1" x14ac:dyDescent="0.25">
      <c r="A75" s="1" t="s">
        <v>227</v>
      </c>
      <c r="B75" s="2" t="s">
        <v>103</v>
      </c>
      <c r="C75" s="1" t="s">
        <v>8</v>
      </c>
      <c r="D75" s="4">
        <v>1236750</v>
      </c>
      <c r="E75" s="4">
        <v>0</v>
      </c>
      <c r="F75" s="4">
        <v>0</v>
      </c>
      <c r="G75" s="4">
        <f t="shared" si="1"/>
        <v>1236750</v>
      </c>
      <c r="H75" s="1" t="s">
        <v>5</v>
      </c>
      <c r="I75" s="28" t="s">
        <v>152</v>
      </c>
    </row>
    <row r="76" spans="1:12" ht="30" customHeight="1" x14ac:dyDescent="0.25">
      <c r="A76" s="1" t="s">
        <v>228</v>
      </c>
      <c r="B76" s="2" t="s">
        <v>104</v>
      </c>
      <c r="C76" s="1" t="s">
        <v>8</v>
      </c>
      <c r="D76" s="4">
        <v>1224545.97</v>
      </c>
      <c r="E76" s="4">
        <v>0</v>
      </c>
      <c r="F76" s="4">
        <v>0</v>
      </c>
      <c r="G76" s="4">
        <f t="shared" si="1"/>
        <v>1224545.97</v>
      </c>
      <c r="H76" s="1" t="s">
        <v>5</v>
      </c>
      <c r="I76" s="28" t="s">
        <v>152</v>
      </c>
    </row>
    <row r="77" spans="1:12" ht="30" customHeight="1" x14ac:dyDescent="0.25">
      <c r="A77" s="1" t="s">
        <v>106</v>
      </c>
      <c r="B77" s="2" t="s">
        <v>107</v>
      </c>
      <c r="C77" s="1" t="s">
        <v>8</v>
      </c>
      <c r="D77" s="4">
        <v>37200</v>
      </c>
      <c r="E77" s="4">
        <v>0</v>
      </c>
      <c r="F77" s="4">
        <v>0</v>
      </c>
      <c r="G77" s="4">
        <f t="shared" si="1"/>
        <v>37200</v>
      </c>
      <c r="H77" s="1" t="s">
        <v>12</v>
      </c>
      <c r="I77" s="19" t="s">
        <v>153</v>
      </c>
    </row>
    <row r="78" spans="1:12" ht="30" customHeight="1" x14ac:dyDescent="0.25">
      <c r="A78" s="1" t="s">
        <v>108</v>
      </c>
      <c r="B78" s="2" t="s">
        <v>109</v>
      </c>
      <c r="C78" s="1" t="s">
        <v>8</v>
      </c>
      <c r="D78" s="4">
        <v>30000</v>
      </c>
      <c r="E78" s="4">
        <v>0</v>
      </c>
      <c r="F78" s="4">
        <v>0</v>
      </c>
      <c r="G78" s="4">
        <f t="shared" si="1"/>
        <v>30000</v>
      </c>
      <c r="H78" s="1" t="s">
        <v>12</v>
      </c>
      <c r="I78" s="19" t="s">
        <v>153</v>
      </c>
    </row>
    <row r="79" spans="1:12" ht="30" customHeight="1" x14ac:dyDescent="0.25">
      <c r="A79" s="1" t="s">
        <v>110</v>
      </c>
      <c r="B79" s="2" t="s">
        <v>111</v>
      </c>
      <c r="C79" s="1" t="s">
        <v>8</v>
      </c>
      <c r="D79" s="4">
        <v>600000</v>
      </c>
      <c r="E79" s="4">
        <v>0</v>
      </c>
      <c r="F79" s="4">
        <v>0</v>
      </c>
      <c r="G79" s="4">
        <f t="shared" si="1"/>
        <v>600000</v>
      </c>
      <c r="H79" s="1" t="s">
        <v>112</v>
      </c>
      <c r="I79" s="19" t="s">
        <v>153</v>
      </c>
    </row>
    <row r="80" spans="1:12" ht="30" customHeight="1" x14ac:dyDescent="0.25">
      <c r="A80" s="1" t="s">
        <v>113</v>
      </c>
      <c r="B80" s="2" t="s">
        <v>114</v>
      </c>
      <c r="C80" s="1" t="s">
        <v>8</v>
      </c>
      <c r="D80" s="4">
        <v>519808</v>
      </c>
      <c r="E80" s="4">
        <v>0</v>
      </c>
      <c r="F80" s="4">
        <v>0</v>
      </c>
      <c r="G80" s="4">
        <f t="shared" si="1"/>
        <v>519808</v>
      </c>
      <c r="H80" s="1" t="s">
        <v>5</v>
      </c>
      <c r="I80" s="19" t="s">
        <v>153</v>
      </c>
    </row>
    <row r="81" spans="1:12" ht="30" customHeight="1" x14ac:dyDescent="0.25">
      <c r="A81" s="1" t="s">
        <v>115</v>
      </c>
      <c r="B81" s="2" t="s">
        <v>169</v>
      </c>
      <c r="C81" s="1" t="s">
        <v>8</v>
      </c>
      <c r="D81" s="4">
        <v>74400</v>
      </c>
      <c r="E81" s="4">
        <v>0</v>
      </c>
      <c r="F81" s="4">
        <v>0</v>
      </c>
      <c r="G81" s="4">
        <f t="shared" si="1"/>
        <v>74400</v>
      </c>
      <c r="H81" s="1" t="s">
        <v>112</v>
      </c>
      <c r="I81" s="19" t="s">
        <v>153</v>
      </c>
    </row>
    <row r="82" spans="1:12" ht="30" customHeight="1" x14ac:dyDescent="0.25">
      <c r="A82" s="1" t="s">
        <v>116</v>
      </c>
      <c r="B82" s="2" t="s">
        <v>170</v>
      </c>
      <c r="C82" s="1" t="s">
        <v>8</v>
      </c>
      <c r="D82" s="4">
        <v>65100</v>
      </c>
      <c r="E82" s="4">
        <v>0</v>
      </c>
      <c r="F82" s="4">
        <v>0</v>
      </c>
      <c r="G82" s="4">
        <f t="shared" si="1"/>
        <v>65100</v>
      </c>
      <c r="H82" s="1" t="s">
        <v>112</v>
      </c>
      <c r="I82" s="19" t="s">
        <v>153</v>
      </c>
    </row>
    <row r="83" spans="1:12" ht="30" customHeight="1" x14ac:dyDescent="0.25">
      <c r="A83" s="1" t="s">
        <v>117</v>
      </c>
      <c r="B83" s="2" t="s">
        <v>171</v>
      </c>
      <c r="C83" s="1" t="s">
        <v>8</v>
      </c>
      <c r="D83" s="4">
        <v>500000</v>
      </c>
      <c r="E83" s="4">
        <v>0</v>
      </c>
      <c r="F83" s="4">
        <v>0</v>
      </c>
      <c r="G83" s="4">
        <f t="shared" si="1"/>
        <v>500000</v>
      </c>
      <c r="H83" s="1" t="s">
        <v>112</v>
      </c>
      <c r="I83" s="19" t="s">
        <v>153</v>
      </c>
    </row>
    <row r="84" spans="1:12" ht="30" customHeight="1" x14ac:dyDescent="0.25">
      <c r="A84" s="1" t="s">
        <v>118</v>
      </c>
      <c r="B84" s="2" t="s">
        <v>172</v>
      </c>
      <c r="C84" s="1" t="s">
        <v>8</v>
      </c>
      <c r="D84" s="4">
        <v>37000</v>
      </c>
      <c r="E84" s="4">
        <v>0</v>
      </c>
      <c r="F84" s="4">
        <v>0</v>
      </c>
      <c r="G84" s="4">
        <f t="shared" si="1"/>
        <v>37000</v>
      </c>
      <c r="H84" s="1" t="s">
        <v>112</v>
      </c>
      <c r="I84" s="19" t="s">
        <v>153</v>
      </c>
    </row>
    <row r="85" spans="1:12" ht="30" customHeight="1" x14ac:dyDescent="0.25">
      <c r="A85" s="1" t="s">
        <v>119</v>
      </c>
      <c r="B85" s="2" t="s">
        <v>173</v>
      </c>
      <c r="C85" s="1" t="s">
        <v>8</v>
      </c>
      <c r="D85" s="4">
        <v>37000</v>
      </c>
      <c r="E85" s="4">
        <v>0</v>
      </c>
      <c r="F85" s="4">
        <v>0</v>
      </c>
      <c r="G85" s="4">
        <f t="shared" si="1"/>
        <v>37000</v>
      </c>
      <c r="H85" s="1" t="s">
        <v>112</v>
      </c>
      <c r="I85" s="19" t="s">
        <v>153</v>
      </c>
    </row>
    <row r="86" spans="1:12" ht="30" customHeight="1" x14ac:dyDescent="0.25">
      <c r="A86" s="1" t="s">
        <v>120</v>
      </c>
      <c r="B86" s="2" t="s">
        <v>174</v>
      </c>
      <c r="C86" s="1" t="s">
        <v>8</v>
      </c>
      <c r="D86" s="4">
        <v>37000</v>
      </c>
      <c r="E86" s="4">
        <v>0</v>
      </c>
      <c r="F86" s="4">
        <v>0</v>
      </c>
      <c r="G86" s="4">
        <f t="shared" si="1"/>
        <v>37000</v>
      </c>
      <c r="H86" s="1" t="s">
        <v>112</v>
      </c>
      <c r="I86" s="19" t="s">
        <v>153</v>
      </c>
    </row>
    <row r="87" spans="1:12" ht="30" customHeight="1" x14ac:dyDescent="0.25">
      <c r="A87" s="1" t="s">
        <v>121</v>
      </c>
      <c r="B87" s="2" t="s">
        <v>175</v>
      </c>
      <c r="C87" s="1" t="s">
        <v>8</v>
      </c>
      <c r="D87" s="4">
        <v>37000</v>
      </c>
      <c r="E87" s="4">
        <v>0</v>
      </c>
      <c r="F87" s="4">
        <v>0</v>
      </c>
      <c r="G87" s="4">
        <f t="shared" si="1"/>
        <v>37000</v>
      </c>
      <c r="H87" s="1" t="s">
        <v>37</v>
      </c>
      <c r="I87" s="19" t="s">
        <v>153</v>
      </c>
    </row>
    <row r="88" spans="1:12" ht="30" customHeight="1" x14ac:dyDescent="0.25">
      <c r="A88" s="1" t="s">
        <v>122</v>
      </c>
      <c r="B88" s="2" t="s">
        <v>176</v>
      </c>
      <c r="C88" s="1" t="s">
        <v>8</v>
      </c>
      <c r="D88" s="4">
        <v>37000</v>
      </c>
      <c r="E88" s="4">
        <v>0</v>
      </c>
      <c r="F88" s="4">
        <v>0</v>
      </c>
      <c r="G88" s="4">
        <f t="shared" si="1"/>
        <v>37000</v>
      </c>
      <c r="H88" s="1" t="s">
        <v>37</v>
      </c>
      <c r="I88" s="19" t="s">
        <v>153</v>
      </c>
    </row>
    <row r="89" spans="1:12" ht="30" customHeight="1" x14ac:dyDescent="0.25">
      <c r="A89" s="1" t="s">
        <v>123</v>
      </c>
      <c r="B89" s="2" t="s">
        <v>177</v>
      </c>
      <c r="C89" s="1" t="s">
        <v>8</v>
      </c>
      <c r="D89" s="4">
        <v>37000</v>
      </c>
      <c r="E89" s="4">
        <v>0</v>
      </c>
      <c r="F89" s="4">
        <v>0</v>
      </c>
      <c r="G89" s="4">
        <f t="shared" si="1"/>
        <v>37000</v>
      </c>
      <c r="H89" s="1" t="s">
        <v>37</v>
      </c>
      <c r="I89" s="19" t="s">
        <v>153</v>
      </c>
    </row>
    <row r="90" spans="1:12" ht="30" customHeight="1" x14ac:dyDescent="0.25">
      <c r="A90" s="2" t="s">
        <v>235</v>
      </c>
      <c r="B90" s="2" t="s">
        <v>236</v>
      </c>
      <c r="C90" s="1" t="s">
        <v>8</v>
      </c>
      <c r="D90" s="4">
        <v>34603.17</v>
      </c>
      <c r="E90" s="4">
        <v>0</v>
      </c>
      <c r="F90" s="4">
        <v>0</v>
      </c>
      <c r="G90" s="4">
        <f t="shared" si="1"/>
        <v>34603.17</v>
      </c>
      <c r="H90" s="1" t="s">
        <v>112</v>
      </c>
      <c r="I90" s="19" t="s">
        <v>153</v>
      </c>
    </row>
    <row r="91" spans="1:12" ht="47.25" customHeight="1" x14ac:dyDescent="0.25">
      <c r="A91" s="1" t="s">
        <v>230</v>
      </c>
      <c r="B91" s="2" t="s">
        <v>346</v>
      </c>
      <c r="C91" s="1" t="s">
        <v>8</v>
      </c>
      <c r="D91" s="4">
        <v>1612000</v>
      </c>
      <c r="E91" s="4">
        <v>-623645.6</v>
      </c>
      <c r="F91" s="4">
        <v>0</v>
      </c>
      <c r="G91" s="4">
        <f t="shared" si="1"/>
        <v>988354.4</v>
      </c>
      <c r="H91" s="1" t="s">
        <v>16</v>
      </c>
      <c r="I91" s="19" t="s">
        <v>153</v>
      </c>
      <c r="L91" s="1" t="s">
        <v>375</v>
      </c>
    </row>
    <row r="92" spans="1:12" ht="30" customHeight="1" x14ac:dyDescent="0.25">
      <c r="A92" s="1" t="s">
        <v>237</v>
      </c>
      <c r="B92" s="2" t="s">
        <v>126</v>
      </c>
      <c r="C92" s="1" t="s">
        <v>8</v>
      </c>
      <c r="D92" s="4">
        <v>440000</v>
      </c>
      <c r="E92" s="4">
        <v>0</v>
      </c>
      <c r="F92" s="4">
        <v>0</v>
      </c>
      <c r="G92" s="4">
        <f t="shared" si="1"/>
        <v>440000</v>
      </c>
      <c r="H92" s="1" t="s">
        <v>16</v>
      </c>
      <c r="I92" s="19" t="s">
        <v>153</v>
      </c>
    </row>
    <row r="93" spans="1:12" ht="30" customHeight="1" x14ac:dyDescent="0.25">
      <c r="A93" s="1" t="s">
        <v>232</v>
      </c>
      <c r="B93" s="2" t="s">
        <v>127</v>
      </c>
      <c r="C93" s="1" t="s">
        <v>8</v>
      </c>
      <c r="D93" s="4">
        <v>24000</v>
      </c>
      <c r="E93" s="4">
        <v>0</v>
      </c>
      <c r="F93" s="4">
        <v>-10000</v>
      </c>
      <c r="G93" s="4">
        <f t="shared" si="1"/>
        <v>14000</v>
      </c>
      <c r="H93" s="1" t="s">
        <v>37</v>
      </c>
      <c r="I93" s="19" t="s">
        <v>153</v>
      </c>
      <c r="L93" s="1" t="s">
        <v>364</v>
      </c>
    </row>
    <row r="94" spans="1:12" ht="30" customHeight="1" x14ac:dyDescent="0.25">
      <c r="A94" s="1" t="s">
        <v>366</v>
      </c>
      <c r="B94" s="2" t="s">
        <v>213</v>
      </c>
      <c r="C94" s="1" t="s">
        <v>8</v>
      </c>
      <c r="D94" s="4">
        <v>37000</v>
      </c>
      <c r="E94" s="4">
        <v>0</v>
      </c>
      <c r="F94" s="4">
        <v>0</v>
      </c>
      <c r="G94" s="4">
        <f t="shared" si="1"/>
        <v>37000</v>
      </c>
      <c r="H94" s="1" t="s">
        <v>12</v>
      </c>
      <c r="I94" s="19" t="s">
        <v>153</v>
      </c>
    </row>
    <row r="95" spans="1:12" ht="30" customHeight="1" x14ac:dyDescent="0.25">
      <c r="A95" s="1" t="s">
        <v>367</v>
      </c>
      <c r="B95" s="2" t="s">
        <v>214</v>
      </c>
      <c r="C95" s="1" t="s">
        <v>8</v>
      </c>
      <c r="D95" s="4">
        <v>200000</v>
      </c>
      <c r="E95" s="4">
        <v>0</v>
      </c>
      <c r="F95" s="4">
        <v>0</v>
      </c>
      <c r="G95" s="4">
        <f t="shared" si="1"/>
        <v>200000</v>
      </c>
      <c r="H95" s="1" t="s">
        <v>37</v>
      </c>
      <c r="I95" s="19" t="s">
        <v>153</v>
      </c>
    </row>
    <row r="96" spans="1:12" ht="30" customHeight="1" x14ac:dyDescent="0.25">
      <c r="A96" s="1" t="s">
        <v>390</v>
      </c>
      <c r="B96" s="2" t="s">
        <v>386</v>
      </c>
      <c r="C96" s="1" t="s">
        <v>41</v>
      </c>
      <c r="D96" s="4">
        <v>0</v>
      </c>
      <c r="E96" s="4">
        <v>0</v>
      </c>
      <c r="F96" s="4">
        <v>300000</v>
      </c>
      <c r="G96" s="4">
        <f t="shared" si="1"/>
        <v>300000</v>
      </c>
      <c r="H96" s="1" t="s">
        <v>5</v>
      </c>
      <c r="I96" s="19" t="s">
        <v>153</v>
      </c>
      <c r="K96" s="1" t="s">
        <v>359</v>
      </c>
      <c r="L96" s="1">
        <v>300000</v>
      </c>
    </row>
    <row r="97" spans="1:13" ht="30" customHeight="1" x14ac:dyDescent="0.25">
      <c r="A97" s="1" t="s">
        <v>128</v>
      </c>
      <c r="B97" s="2" t="s">
        <v>180</v>
      </c>
      <c r="C97" s="1" t="s">
        <v>8</v>
      </c>
      <c r="D97" s="4">
        <v>141980</v>
      </c>
      <c r="E97" s="4">
        <v>0</v>
      </c>
      <c r="F97" s="4">
        <v>0</v>
      </c>
      <c r="G97" s="4">
        <f t="shared" si="1"/>
        <v>141980</v>
      </c>
      <c r="H97" s="1" t="s">
        <v>93</v>
      </c>
      <c r="I97" s="30" t="s">
        <v>365</v>
      </c>
    </row>
    <row r="98" spans="1:13" ht="30" customHeight="1" x14ac:dyDescent="0.25">
      <c r="A98" s="1" t="s">
        <v>129</v>
      </c>
      <c r="B98" s="2" t="s">
        <v>181</v>
      </c>
      <c r="C98" s="1" t="s">
        <v>8</v>
      </c>
      <c r="D98" s="4">
        <v>96720</v>
      </c>
      <c r="E98" s="4">
        <v>0</v>
      </c>
      <c r="F98" s="4">
        <v>0</v>
      </c>
      <c r="G98" s="4">
        <f t="shared" si="1"/>
        <v>96720</v>
      </c>
      <c r="H98" s="1" t="s">
        <v>12</v>
      </c>
      <c r="I98" s="30" t="s">
        <v>365</v>
      </c>
    </row>
    <row r="99" spans="1:13" ht="30" customHeight="1" x14ac:dyDescent="0.25">
      <c r="A99" s="1" t="s">
        <v>130</v>
      </c>
      <c r="B99" s="2" t="s">
        <v>131</v>
      </c>
      <c r="C99" s="1" t="s">
        <v>8</v>
      </c>
      <c r="D99" s="4">
        <v>366223.67</v>
      </c>
      <c r="E99" s="4">
        <v>0</v>
      </c>
      <c r="F99" s="4">
        <v>0</v>
      </c>
      <c r="G99" s="4">
        <f t="shared" si="1"/>
        <v>366223.67</v>
      </c>
      <c r="H99" s="1" t="s">
        <v>112</v>
      </c>
      <c r="I99" s="30" t="s">
        <v>365</v>
      </c>
    </row>
    <row r="100" spans="1:13" ht="30" customHeight="1" x14ac:dyDescent="0.25">
      <c r="A100" s="1" t="s">
        <v>132</v>
      </c>
      <c r="B100" s="2" t="s">
        <v>133</v>
      </c>
      <c r="C100" s="1" t="s">
        <v>8</v>
      </c>
      <c r="D100" s="4">
        <v>135000</v>
      </c>
      <c r="E100" s="4">
        <v>0</v>
      </c>
      <c r="F100" s="4">
        <v>0</v>
      </c>
      <c r="G100" s="4">
        <f t="shared" si="1"/>
        <v>135000</v>
      </c>
      <c r="H100" s="1" t="s">
        <v>189</v>
      </c>
      <c r="I100" s="31" t="s">
        <v>154</v>
      </c>
    </row>
    <row r="101" spans="1:13" ht="30" customHeight="1" x14ac:dyDescent="0.25">
      <c r="A101" s="13" t="s">
        <v>168</v>
      </c>
      <c r="B101" s="2" t="s">
        <v>134</v>
      </c>
      <c r="C101" s="1" t="s">
        <v>8</v>
      </c>
      <c r="D101" s="4">
        <v>550000</v>
      </c>
      <c r="E101" s="4">
        <v>0</v>
      </c>
      <c r="F101" s="4">
        <v>0</v>
      </c>
      <c r="G101" s="4">
        <f t="shared" si="1"/>
        <v>550000</v>
      </c>
      <c r="H101" s="1" t="s">
        <v>48</v>
      </c>
      <c r="I101" s="31" t="s">
        <v>154</v>
      </c>
    </row>
    <row r="102" spans="1:13" ht="30" customHeight="1" x14ac:dyDescent="0.25">
      <c r="A102" s="1" t="s">
        <v>135</v>
      </c>
      <c r="B102" s="2" t="s">
        <v>136</v>
      </c>
      <c r="C102" s="1" t="s">
        <v>8</v>
      </c>
      <c r="D102" s="4">
        <v>6782835.0300000003</v>
      </c>
      <c r="E102" s="4">
        <v>0</v>
      </c>
      <c r="F102" s="4">
        <v>0</v>
      </c>
      <c r="G102" s="4">
        <f t="shared" si="1"/>
        <v>6782835.0300000003</v>
      </c>
      <c r="H102" s="1" t="s">
        <v>5</v>
      </c>
      <c r="I102" s="32" t="s">
        <v>151</v>
      </c>
    </row>
    <row r="103" spans="1:13" ht="30" customHeight="1" x14ac:dyDescent="0.25">
      <c r="A103" s="1" t="s">
        <v>158</v>
      </c>
      <c r="B103" s="2" t="s">
        <v>137</v>
      </c>
      <c r="C103" s="1" t="s">
        <v>8</v>
      </c>
      <c r="D103" s="4">
        <v>2068291.31</v>
      </c>
      <c r="E103" s="4">
        <v>0</v>
      </c>
      <c r="F103" s="4">
        <v>0</v>
      </c>
      <c r="G103" s="4">
        <f t="shared" si="1"/>
        <v>2068291.31</v>
      </c>
      <c r="H103" s="1" t="s">
        <v>112</v>
      </c>
      <c r="I103" s="32" t="s">
        <v>151</v>
      </c>
    </row>
    <row r="104" spans="1:13" ht="42.6" customHeight="1" x14ac:dyDescent="0.25">
      <c r="A104" s="1" t="s">
        <v>238</v>
      </c>
      <c r="B104" s="2" t="s">
        <v>182</v>
      </c>
      <c r="C104" s="1" t="s">
        <v>8</v>
      </c>
      <c r="D104" s="4">
        <v>1900000</v>
      </c>
      <c r="E104" s="4">
        <v>0</v>
      </c>
      <c r="F104" s="4">
        <v>0</v>
      </c>
      <c r="G104" s="4">
        <f t="shared" si="1"/>
        <v>1900000</v>
      </c>
      <c r="H104" s="1" t="s">
        <v>112</v>
      </c>
      <c r="I104" s="2" t="s">
        <v>150</v>
      </c>
    </row>
    <row r="105" spans="1:13" ht="30" customHeight="1" x14ac:dyDescent="0.25">
      <c r="A105" s="1" t="s">
        <v>159</v>
      </c>
      <c r="B105" s="2" t="s">
        <v>138</v>
      </c>
      <c r="C105" s="1" t="s">
        <v>8</v>
      </c>
      <c r="D105" s="4">
        <v>1351191.16</v>
      </c>
      <c r="E105" s="4">
        <v>0</v>
      </c>
      <c r="F105" s="4">
        <v>0</v>
      </c>
      <c r="G105" s="4">
        <f t="shared" si="1"/>
        <v>1351191.16</v>
      </c>
      <c r="H105" s="1" t="s">
        <v>112</v>
      </c>
      <c r="I105" s="2" t="s">
        <v>149</v>
      </c>
    </row>
    <row r="106" spans="1:13" ht="48.6" customHeight="1" x14ac:dyDescent="0.25">
      <c r="A106" s="1" t="s">
        <v>161</v>
      </c>
      <c r="B106" s="5" t="s">
        <v>160</v>
      </c>
      <c r="C106" s="1" t="s">
        <v>8</v>
      </c>
      <c r="D106" s="4">
        <v>1934603.17</v>
      </c>
      <c r="E106" s="4">
        <v>0</v>
      </c>
      <c r="F106" s="4">
        <v>0</v>
      </c>
      <c r="G106" s="4">
        <f t="shared" si="1"/>
        <v>1934603.17</v>
      </c>
      <c r="H106" s="1" t="s">
        <v>9</v>
      </c>
      <c r="I106" s="2" t="s">
        <v>148</v>
      </c>
    </row>
    <row r="107" spans="1:13" ht="60" x14ac:dyDescent="0.25">
      <c r="A107" s="1" t="s">
        <v>391</v>
      </c>
      <c r="B107" s="5" t="s">
        <v>382</v>
      </c>
      <c r="C107" s="1" t="s">
        <v>41</v>
      </c>
      <c r="D107" s="4">
        <v>0</v>
      </c>
      <c r="E107" s="4">
        <v>0</v>
      </c>
      <c r="F107" s="4">
        <v>700000</v>
      </c>
      <c r="G107" s="4">
        <f t="shared" si="1"/>
        <v>700000</v>
      </c>
      <c r="H107" s="1" t="s">
        <v>5</v>
      </c>
      <c r="I107" s="27" t="s">
        <v>381</v>
      </c>
      <c r="K107" s="1" t="s">
        <v>359</v>
      </c>
      <c r="L107" s="1">
        <v>700000</v>
      </c>
      <c r="M107" s="1" t="s">
        <v>384</v>
      </c>
    </row>
    <row r="108" spans="1:13" ht="60" x14ac:dyDescent="0.25">
      <c r="A108" s="1" t="s">
        <v>392</v>
      </c>
      <c r="B108" s="5" t="s">
        <v>383</v>
      </c>
      <c r="C108" s="1" t="s">
        <v>41</v>
      </c>
      <c r="D108" s="4">
        <v>0</v>
      </c>
      <c r="E108" s="4">
        <v>0</v>
      </c>
      <c r="F108" s="4">
        <v>300000</v>
      </c>
      <c r="G108" s="4">
        <f t="shared" si="1"/>
        <v>300000</v>
      </c>
      <c r="H108" s="1" t="s">
        <v>48</v>
      </c>
      <c r="I108" s="27" t="s">
        <v>381</v>
      </c>
      <c r="K108" s="1" t="s">
        <v>359</v>
      </c>
      <c r="L108" s="1">
        <v>300000</v>
      </c>
    </row>
    <row r="109" spans="1:13" x14ac:dyDescent="0.25">
      <c r="A109" s="23"/>
      <c r="E109" s="4"/>
      <c r="G109" s="4"/>
    </row>
    <row r="112" spans="1:13" x14ac:dyDescent="0.25">
      <c r="E112" s="4"/>
    </row>
    <row r="113" spans="4:7" x14ac:dyDescent="0.25">
      <c r="D113" s="4"/>
      <c r="E113" s="4"/>
      <c r="F113" s="4"/>
      <c r="G113" s="4"/>
    </row>
  </sheetData>
  <phoneticPr fontId="2" type="noConversion"/>
  <pageMargins left="0.11811023622047245" right="0.11811023622047245" top="0.15748031496062992" bottom="0.15748031496062992" header="0.31496062992125984" footer="0.31496062992125984"/>
  <pageSetup paperSize="8" scale="70" orientation="landscape"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BA4689-A49E-466B-BEFE-672BACFE189E}">
  <dimension ref="A1:Q117"/>
  <sheetViews>
    <sheetView topLeftCell="A76" zoomScale="80" zoomScaleNormal="80" workbookViewId="0">
      <selection activeCell="E94" sqref="E94"/>
    </sheetView>
  </sheetViews>
  <sheetFormatPr defaultColWidth="8.85546875" defaultRowHeight="21" x14ac:dyDescent="0.25"/>
  <cols>
    <col min="1" max="1" width="20.7109375" style="1" customWidth="1"/>
    <col min="2" max="2" width="39.5703125" style="2" customWidth="1"/>
    <col min="3" max="3" width="16" style="1" customWidth="1"/>
    <col min="4" max="4" width="23.42578125" style="1" customWidth="1"/>
    <col min="5" max="6" width="14.85546875" style="1" customWidth="1"/>
    <col min="7" max="7" width="23.42578125" style="1" customWidth="1"/>
    <col min="8" max="8" width="25.28515625" style="1" customWidth="1"/>
    <col min="9" max="9" width="18" style="2" customWidth="1"/>
    <col min="10" max="10" width="5.85546875" style="1" customWidth="1"/>
    <col min="11" max="11" width="13.42578125" style="1" customWidth="1"/>
    <col min="12" max="12" width="20" style="1" customWidth="1"/>
    <col min="13" max="13" width="14.5703125" style="1" customWidth="1"/>
    <col min="14" max="14" width="18.5703125" style="1" customWidth="1"/>
    <col min="15" max="15" width="18.5703125" style="1" bestFit="1" customWidth="1"/>
    <col min="16" max="16" width="8.85546875" style="1"/>
    <col min="17" max="17" width="28.42578125" style="72" customWidth="1"/>
    <col min="18" max="16384" width="8.85546875" style="1"/>
  </cols>
  <sheetData>
    <row r="1" spans="1:17" s="25" customFormat="1" ht="37.9" customHeight="1" x14ac:dyDescent="0.25">
      <c r="A1" s="25" t="s">
        <v>143</v>
      </c>
      <c r="B1" s="25" t="s">
        <v>0</v>
      </c>
      <c r="C1" s="25" t="s">
        <v>139</v>
      </c>
      <c r="D1" s="25" t="s">
        <v>3</v>
      </c>
      <c r="E1" s="25" t="s">
        <v>253</v>
      </c>
      <c r="F1" s="25" t="s">
        <v>247</v>
      </c>
      <c r="G1" s="25" t="s">
        <v>248</v>
      </c>
      <c r="H1" s="25" t="s">
        <v>142</v>
      </c>
      <c r="I1" s="25" t="s">
        <v>140</v>
      </c>
      <c r="L1" s="39" t="s">
        <v>352</v>
      </c>
      <c r="M1" s="40">
        <v>636420</v>
      </c>
      <c r="Q1" s="71" t="s">
        <v>457</v>
      </c>
    </row>
    <row r="2" spans="1:17" ht="30" customHeight="1" x14ac:dyDescent="0.25">
      <c r="A2" s="6" t="s">
        <v>157</v>
      </c>
      <c r="B2" s="19" t="s">
        <v>453</v>
      </c>
      <c r="C2" s="6" t="s">
        <v>8</v>
      </c>
      <c r="D2" s="7">
        <v>636420</v>
      </c>
      <c r="E2" s="7">
        <v>0</v>
      </c>
      <c r="F2" s="7">
        <v>-219168.18</v>
      </c>
      <c r="G2" s="7">
        <f t="shared" ref="G2:G33" si="0">D2+E2+F2</f>
        <v>417251.82</v>
      </c>
      <c r="H2" s="6" t="s">
        <v>5</v>
      </c>
      <c r="I2" s="19" t="s">
        <v>145</v>
      </c>
      <c r="K2" s="1" t="s">
        <v>357</v>
      </c>
      <c r="L2" s="41" t="s">
        <v>353</v>
      </c>
      <c r="M2" s="42">
        <v>100150.45</v>
      </c>
    </row>
    <row r="3" spans="1:17" ht="30" customHeight="1" x14ac:dyDescent="0.25">
      <c r="A3" s="6" t="s">
        <v>157</v>
      </c>
      <c r="B3" s="19" t="s">
        <v>453</v>
      </c>
      <c r="C3" s="6" t="s">
        <v>8</v>
      </c>
      <c r="D3" s="7">
        <v>1500000</v>
      </c>
      <c r="E3" s="7">
        <v>0</v>
      </c>
      <c r="F3" s="7">
        <v>0</v>
      </c>
      <c r="G3" s="7">
        <f t="shared" si="0"/>
        <v>1500000</v>
      </c>
      <c r="H3" s="6" t="s">
        <v>5</v>
      </c>
      <c r="I3" s="19" t="s">
        <v>153</v>
      </c>
      <c r="L3" s="36" t="s">
        <v>350</v>
      </c>
      <c r="M3" s="37" t="s">
        <v>249</v>
      </c>
      <c r="N3" s="38" t="s">
        <v>351</v>
      </c>
    </row>
    <row r="4" spans="1:17" ht="30" customHeight="1" x14ac:dyDescent="0.25">
      <c r="A4" s="6" t="s">
        <v>157</v>
      </c>
      <c r="B4" s="19" t="s">
        <v>453</v>
      </c>
      <c r="C4" s="6" t="s">
        <v>41</v>
      </c>
      <c r="D4" s="7">
        <v>0</v>
      </c>
      <c r="E4" s="7">
        <v>0</v>
      </c>
      <c r="F4" s="7">
        <v>636420</v>
      </c>
      <c r="G4" s="7">
        <f t="shared" si="0"/>
        <v>636420</v>
      </c>
      <c r="H4" s="6" t="s">
        <v>5</v>
      </c>
      <c r="I4" s="19" t="s">
        <v>244</v>
      </c>
      <c r="L4" s="3"/>
      <c r="M4" s="24"/>
      <c r="N4" s="43"/>
    </row>
    <row r="5" spans="1:17" ht="30" customHeight="1" x14ac:dyDescent="0.25">
      <c r="A5" s="1" t="s">
        <v>6</v>
      </c>
      <c r="B5" s="2" t="s">
        <v>7</v>
      </c>
      <c r="C5" s="1" t="s">
        <v>8</v>
      </c>
      <c r="D5" s="4">
        <v>10000</v>
      </c>
      <c r="E5" s="4">
        <v>0</v>
      </c>
      <c r="F5" s="4">
        <v>20000</v>
      </c>
      <c r="G5" s="4">
        <f t="shared" si="0"/>
        <v>30000</v>
      </c>
      <c r="H5" s="1" t="s">
        <v>9</v>
      </c>
      <c r="I5" s="26" t="s">
        <v>145</v>
      </c>
      <c r="L5" s="1" t="s">
        <v>241</v>
      </c>
      <c r="M5" s="14">
        <v>20000</v>
      </c>
    </row>
    <row r="6" spans="1:17" ht="30" customHeight="1" x14ac:dyDescent="0.25">
      <c r="A6" s="1" t="s">
        <v>163</v>
      </c>
      <c r="B6" s="2" t="s">
        <v>19</v>
      </c>
      <c r="C6" s="1" t="s">
        <v>8</v>
      </c>
      <c r="D6" s="4">
        <v>37200</v>
      </c>
      <c r="E6" s="4">
        <v>-8549.92</v>
      </c>
      <c r="F6" s="4">
        <v>37200</v>
      </c>
      <c r="G6" s="4">
        <f t="shared" si="0"/>
        <v>65850.080000000002</v>
      </c>
      <c r="H6" s="1" t="s">
        <v>16</v>
      </c>
      <c r="I6" s="26" t="s">
        <v>145</v>
      </c>
      <c r="L6" s="1" t="s">
        <v>379</v>
      </c>
      <c r="M6" s="14">
        <v>37200</v>
      </c>
      <c r="N6" s="14"/>
    </row>
    <row r="7" spans="1:17" ht="30" customHeight="1" x14ac:dyDescent="0.25">
      <c r="A7" s="1" t="s">
        <v>164</v>
      </c>
      <c r="B7" s="2" t="s">
        <v>20</v>
      </c>
      <c r="C7" s="1" t="s">
        <v>8</v>
      </c>
      <c r="D7" s="4">
        <v>24800</v>
      </c>
      <c r="E7" s="4">
        <v>0</v>
      </c>
      <c r="F7" s="4">
        <v>12200</v>
      </c>
      <c r="G7" s="4">
        <f t="shared" si="0"/>
        <v>37000</v>
      </c>
      <c r="H7" s="1" t="s">
        <v>16</v>
      </c>
      <c r="I7" s="26" t="s">
        <v>145</v>
      </c>
      <c r="L7" s="1" t="s">
        <v>246</v>
      </c>
      <c r="M7" s="14">
        <v>12200</v>
      </c>
      <c r="N7" s="14"/>
    </row>
    <row r="8" spans="1:17" ht="30" customHeight="1" x14ac:dyDescent="0.25">
      <c r="A8" s="1" t="s">
        <v>25</v>
      </c>
      <c r="B8" s="2" t="s">
        <v>26</v>
      </c>
      <c r="C8" s="1" t="s">
        <v>8</v>
      </c>
      <c r="D8" s="4">
        <v>28500</v>
      </c>
      <c r="E8" s="4">
        <v>0</v>
      </c>
      <c r="F8" s="4">
        <v>0</v>
      </c>
      <c r="G8" s="4">
        <f t="shared" si="0"/>
        <v>28500</v>
      </c>
      <c r="H8" s="1" t="s">
        <v>189</v>
      </c>
      <c r="I8" s="26" t="s">
        <v>145</v>
      </c>
    </row>
    <row r="9" spans="1:17" ht="30" customHeight="1" x14ac:dyDescent="0.25">
      <c r="A9" s="1" t="s">
        <v>27</v>
      </c>
      <c r="B9" s="2" t="s">
        <v>28</v>
      </c>
      <c r="C9" s="1" t="s">
        <v>8</v>
      </c>
      <c r="D9" s="4">
        <v>9000</v>
      </c>
      <c r="E9" s="4">
        <v>0</v>
      </c>
      <c r="F9" s="4">
        <v>0</v>
      </c>
      <c r="G9" s="4">
        <f t="shared" si="0"/>
        <v>9000</v>
      </c>
      <c r="H9" s="1" t="s">
        <v>189</v>
      </c>
      <c r="I9" s="26" t="s">
        <v>145</v>
      </c>
    </row>
    <row r="10" spans="1:17" ht="30" customHeight="1" x14ac:dyDescent="0.25">
      <c r="A10" s="1" t="s">
        <v>29</v>
      </c>
      <c r="B10" s="2" t="s">
        <v>30</v>
      </c>
      <c r="C10" s="1" t="s">
        <v>8</v>
      </c>
      <c r="D10" s="4">
        <v>7500</v>
      </c>
      <c r="E10" s="4">
        <v>0</v>
      </c>
      <c r="F10" s="4">
        <v>0</v>
      </c>
      <c r="G10" s="4">
        <f t="shared" si="0"/>
        <v>7500</v>
      </c>
      <c r="H10" s="1" t="s">
        <v>189</v>
      </c>
      <c r="I10" s="26" t="s">
        <v>145</v>
      </c>
      <c r="L10" s="4">
        <f>SUM(F5:F37)</f>
        <v>181968.18</v>
      </c>
    </row>
    <row r="11" spans="1:17" ht="58.5" customHeight="1" x14ac:dyDescent="0.25">
      <c r="A11" s="1" t="s">
        <v>31</v>
      </c>
      <c r="B11" s="2" t="s">
        <v>32</v>
      </c>
      <c r="C11" s="1" t="s">
        <v>8</v>
      </c>
      <c r="D11" s="4">
        <v>136400</v>
      </c>
      <c r="E11" s="4">
        <v>0</v>
      </c>
      <c r="F11" s="4">
        <v>0</v>
      </c>
      <c r="G11" s="4">
        <f t="shared" si="0"/>
        <v>136400</v>
      </c>
      <c r="H11" s="1" t="s">
        <v>9</v>
      </c>
      <c r="I11" s="26" t="s">
        <v>145</v>
      </c>
    </row>
    <row r="12" spans="1:17" ht="30" customHeight="1" x14ac:dyDescent="0.25">
      <c r="A12" s="1" t="s">
        <v>33</v>
      </c>
      <c r="B12" s="2" t="s">
        <v>34</v>
      </c>
      <c r="C12" s="1" t="s">
        <v>8</v>
      </c>
      <c r="D12" s="4">
        <v>9000</v>
      </c>
      <c r="E12" s="4">
        <v>0</v>
      </c>
      <c r="F12" s="4">
        <v>0</v>
      </c>
      <c r="G12" s="4">
        <f t="shared" si="0"/>
        <v>9000</v>
      </c>
      <c r="H12" s="1" t="s">
        <v>189</v>
      </c>
      <c r="I12" s="26" t="s">
        <v>145</v>
      </c>
    </row>
    <row r="13" spans="1:17" ht="30" customHeight="1" x14ac:dyDescent="0.25">
      <c r="A13" s="6" t="s">
        <v>35</v>
      </c>
      <c r="B13" s="19" t="s">
        <v>454</v>
      </c>
      <c r="C13" s="6" t="s">
        <v>8</v>
      </c>
      <c r="D13" s="7">
        <v>2275066.8899999997</v>
      </c>
      <c r="E13" s="7">
        <v>-372374.29</v>
      </c>
      <c r="F13" s="7">
        <v>0</v>
      </c>
      <c r="G13" s="7">
        <f t="shared" si="0"/>
        <v>1902692.5999999996</v>
      </c>
      <c r="H13" s="6" t="s">
        <v>5</v>
      </c>
      <c r="I13" s="19" t="s">
        <v>145</v>
      </c>
      <c r="Q13" s="72">
        <v>39301.550000000003</v>
      </c>
    </row>
    <row r="14" spans="1:17" ht="30" customHeight="1" x14ac:dyDescent="0.25">
      <c r="A14" s="6" t="s">
        <v>35</v>
      </c>
      <c r="B14" s="19" t="s">
        <v>454</v>
      </c>
      <c r="C14" s="6" t="s">
        <v>8</v>
      </c>
      <c r="D14" s="7">
        <v>400000</v>
      </c>
      <c r="E14" s="7">
        <v>0</v>
      </c>
      <c r="F14" s="7">
        <v>0</v>
      </c>
      <c r="G14" s="7">
        <f t="shared" si="0"/>
        <v>400000</v>
      </c>
      <c r="H14" s="6" t="s">
        <v>5</v>
      </c>
      <c r="I14" s="19" t="s">
        <v>153</v>
      </c>
      <c r="L14" s="4"/>
    </row>
    <row r="15" spans="1:17" ht="30" customHeight="1" x14ac:dyDescent="0.25">
      <c r="A15" s="8" t="s">
        <v>184</v>
      </c>
      <c r="B15" s="2" t="s">
        <v>183</v>
      </c>
      <c r="C15" s="1" t="s">
        <v>8</v>
      </c>
      <c r="D15" s="4">
        <v>250000</v>
      </c>
      <c r="E15" s="4">
        <v>0</v>
      </c>
      <c r="F15" s="4">
        <v>0</v>
      </c>
      <c r="G15" s="4">
        <f t="shared" si="0"/>
        <v>250000</v>
      </c>
      <c r="H15" s="1" t="s">
        <v>5</v>
      </c>
      <c r="I15" s="26" t="s">
        <v>145</v>
      </c>
    </row>
    <row r="16" spans="1:17" ht="30" customHeight="1" x14ac:dyDescent="0.25">
      <c r="A16" s="1" t="s">
        <v>38</v>
      </c>
      <c r="B16" s="2" t="s">
        <v>39</v>
      </c>
      <c r="C16" s="1" t="s">
        <v>8</v>
      </c>
      <c r="D16" s="4">
        <v>6720</v>
      </c>
      <c r="E16" s="4">
        <v>0</v>
      </c>
      <c r="F16" s="4">
        <v>0</v>
      </c>
      <c r="G16" s="4">
        <f t="shared" si="0"/>
        <v>6720</v>
      </c>
      <c r="H16" s="1" t="s">
        <v>189</v>
      </c>
      <c r="I16" s="26" t="s">
        <v>145</v>
      </c>
    </row>
    <row r="17" spans="1:13" ht="30" customHeight="1" x14ac:dyDescent="0.25">
      <c r="A17" s="1" t="s">
        <v>167</v>
      </c>
      <c r="B17" s="2" t="s">
        <v>40</v>
      </c>
      <c r="C17" s="1" t="s">
        <v>8</v>
      </c>
      <c r="D17" s="4">
        <v>20000</v>
      </c>
      <c r="E17" s="4">
        <v>0</v>
      </c>
      <c r="F17" s="4">
        <v>0</v>
      </c>
      <c r="G17" s="4">
        <f t="shared" si="0"/>
        <v>20000</v>
      </c>
      <c r="H17" s="1" t="s">
        <v>12</v>
      </c>
      <c r="I17" s="26" t="s">
        <v>145</v>
      </c>
    </row>
    <row r="18" spans="1:13" ht="30" customHeight="1" x14ac:dyDescent="0.25">
      <c r="A18" s="1" t="s">
        <v>42</v>
      </c>
      <c r="B18" s="2" t="s">
        <v>43</v>
      </c>
      <c r="C18" s="1" t="s">
        <v>8</v>
      </c>
      <c r="D18" s="4">
        <v>7000</v>
      </c>
      <c r="E18" s="4">
        <v>0</v>
      </c>
      <c r="F18" s="4">
        <v>0</v>
      </c>
      <c r="G18" s="4">
        <f t="shared" si="0"/>
        <v>7000</v>
      </c>
      <c r="H18" s="1" t="s">
        <v>12</v>
      </c>
      <c r="I18" s="26" t="s">
        <v>145</v>
      </c>
    </row>
    <row r="19" spans="1:13" ht="30" customHeight="1" x14ac:dyDescent="0.25">
      <c r="A19" s="1" t="s">
        <v>44</v>
      </c>
      <c r="B19" s="2" t="s">
        <v>45</v>
      </c>
      <c r="C19" s="1" t="s">
        <v>8</v>
      </c>
      <c r="D19" s="4">
        <v>12000</v>
      </c>
      <c r="E19" s="4">
        <v>0</v>
      </c>
      <c r="F19" s="4">
        <v>0</v>
      </c>
      <c r="G19" s="4">
        <f t="shared" si="0"/>
        <v>12000</v>
      </c>
      <c r="H19" s="1" t="s">
        <v>12</v>
      </c>
      <c r="I19" s="26" t="s">
        <v>145</v>
      </c>
    </row>
    <row r="20" spans="1:13" ht="30" customHeight="1" x14ac:dyDescent="0.25">
      <c r="A20" s="1" t="s">
        <v>46</v>
      </c>
      <c r="B20" s="2" t="s">
        <v>47</v>
      </c>
      <c r="C20" s="1" t="s">
        <v>8</v>
      </c>
      <c r="D20" s="4">
        <v>9000</v>
      </c>
      <c r="E20" s="4">
        <v>0</v>
      </c>
      <c r="F20" s="4">
        <v>0</v>
      </c>
      <c r="G20" s="4">
        <f t="shared" si="0"/>
        <v>9000</v>
      </c>
      <c r="H20" s="1" t="s">
        <v>9</v>
      </c>
      <c r="I20" s="26" t="s">
        <v>145</v>
      </c>
    </row>
    <row r="21" spans="1:13" ht="30" customHeight="1" x14ac:dyDescent="0.25">
      <c r="A21" s="2" t="s">
        <v>217</v>
      </c>
      <c r="B21" s="10" t="s">
        <v>190</v>
      </c>
      <c r="C21" s="1" t="s">
        <v>8</v>
      </c>
      <c r="D21" s="12">
        <v>10000</v>
      </c>
      <c r="E21" s="12">
        <v>-9225.6</v>
      </c>
      <c r="F21" s="12">
        <v>9225.6</v>
      </c>
      <c r="G21" s="12">
        <f t="shared" si="0"/>
        <v>10000</v>
      </c>
      <c r="H21" s="1" t="s">
        <v>16</v>
      </c>
      <c r="I21" s="26" t="s">
        <v>145</v>
      </c>
      <c r="L21" s="1" t="s">
        <v>378</v>
      </c>
      <c r="M21" s="14">
        <v>9225.6</v>
      </c>
    </row>
    <row r="22" spans="1:13" ht="30" customHeight="1" x14ac:dyDescent="0.25">
      <c r="A22" s="2" t="s">
        <v>218</v>
      </c>
      <c r="B22" s="10" t="s">
        <v>348</v>
      </c>
      <c r="C22" s="1" t="s">
        <v>8</v>
      </c>
      <c r="D22" s="12">
        <v>34200</v>
      </c>
      <c r="E22" s="12">
        <v>-9153.56</v>
      </c>
      <c r="F22" s="12">
        <v>9253.56</v>
      </c>
      <c r="G22" s="12">
        <f t="shared" si="0"/>
        <v>34300</v>
      </c>
      <c r="H22" s="1" t="s">
        <v>16</v>
      </c>
      <c r="I22" s="26" t="s">
        <v>145</v>
      </c>
      <c r="L22" s="1" t="s">
        <v>378</v>
      </c>
      <c r="M22" s="14">
        <v>9253.56</v>
      </c>
    </row>
    <row r="23" spans="1:13" ht="30" customHeight="1" x14ac:dyDescent="0.25">
      <c r="A23" s="1" t="s">
        <v>219</v>
      </c>
      <c r="B23" s="11" t="s">
        <v>191</v>
      </c>
      <c r="C23" s="1" t="s">
        <v>8</v>
      </c>
      <c r="D23" s="12">
        <v>4960</v>
      </c>
      <c r="E23" s="12">
        <v>0</v>
      </c>
      <c r="F23" s="12">
        <v>0</v>
      </c>
      <c r="G23" s="12">
        <f t="shared" si="0"/>
        <v>4960</v>
      </c>
      <c r="H23" s="1" t="s">
        <v>16</v>
      </c>
      <c r="I23" s="26" t="s">
        <v>145</v>
      </c>
    </row>
    <row r="24" spans="1:13" ht="30" customHeight="1" x14ac:dyDescent="0.25">
      <c r="A24" s="1" t="s">
        <v>220</v>
      </c>
      <c r="B24" s="11" t="s">
        <v>192</v>
      </c>
      <c r="C24" s="1" t="s">
        <v>8</v>
      </c>
      <c r="D24" s="12">
        <v>14880</v>
      </c>
      <c r="E24" s="12">
        <v>0</v>
      </c>
      <c r="F24" s="12">
        <v>0</v>
      </c>
      <c r="G24" s="12">
        <f t="shared" si="0"/>
        <v>14880</v>
      </c>
      <c r="H24" s="1" t="s">
        <v>16</v>
      </c>
      <c r="I24" s="26" t="s">
        <v>145</v>
      </c>
    </row>
    <row r="25" spans="1:13" ht="30" customHeight="1" x14ac:dyDescent="0.25">
      <c r="A25" s="2" t="s">
        <v>221</v>
      </c>
      <c r="B25" s="10" t="s">
        <v>193</v>
      </c>
      <c r="C25" s="1" t="s">
        <v>8</v>
      </c>
      <c r="D25" s="12">
        <v>37200</v>
      </c>
      <c r="E25" s="12">
        <v>-12018.19</v>
      </c>
      <c r="F25" s="12">
        <v>12018.19</v>
      </c>
      <c r="G25" s="12">
        <f t="shared" si="0"/>
        <v>37200</v>
      </c>
      <c r="H25" s="1" t="s">
        <v>16</v>
      </c>
      <c r="I25" s="26" t="s">
        <v>145</v>
      </c>
      <c r="L25" s="1" t="s">
        <v>378</v>
      </c>
      <c r="M25" s="14">
        <v>12018.19</v>
      </c>
    </row>
    <row r="26" spans="1:13" ht="30" customHeight="1" x14ac:dyDescent="0.25">
      <c r="A26" s="2" t="s">
        <v>222</v>
      </c>
      <c r="B26" s="10" t="s">
        <v>194</v>
      </c>
      <c r="C26" s="1" t="s">
        <v>8</v>
      </c>
      <c r="D26" s="12">
        <v>14000</v>
      </c>
      <c r="E26" s="12">
        <v>0</v>
      </c>
      <c r="F26" s="12">
        <v>0</v>
      </c>
      <c r="G26" s="12">
        <f t="shared" si="0"/>
        <v>14000</v>
      </c>
      <c r="H26" s="1" t="s">
        <v>16</v>
      </c>
      <c r="I26" s="26" t="s">
        <v>145</v>
      </c>
    </row>
    <row r="27" spans="1:13" ht="30" customHeight="1" x14ac:dyDescent="0.25">
      <c r="A27" s="2" t="s">
        <v>223</v>
      </c>
      <c r="B27" s="10" t="s">
        <v>195</v>
      </c>
      <c r="C27" s="1" t="s">
        <v>8</v>
      </c>
      <c r="D27" s="12">
        <v>12000</v>
      </c>
      <c r="E27" s="12">
        <v>-11959.8</v>
      </c>
      <c r="F27" s="12">
        <v>11959.8</v>
      </c>
      <c r="G27" s="12">
        <f t="shared" si="0"/>
        <v>12000</v>
      </c>
      <c r="H27" s="1" t="s">
        <v>16</v>
      </c>
      <c r="I27" s="26" t="s">
        <v>145</v>
      </c>
      <c r="L27" s="1" t="s">
        <v>242</v>
      </c>
      <c r="M27" s="14">
        <v>11959.8</v>
      </c>
    </row>
    <row r="28" spans="1:13" ht="30" customHeight="1" x14ac:dyDescent="0.25">
      <c r="A28" s="10" t="s">
        <v>224</v>
      </c>
      <c r="B28" s="10" t="s">
        <v>196</v>
      </c>
      <c r="C28" s="1" t="s">
        <v>8</v>
      </c>
      <c r="D28" s="12">
        <v>5000</v>
      </c>
      <c r="E28" s="12">
        <v>-4975.2</v>
      </c>
      <c r="F28" s="12">
        <v>2951.2</v>
      </c>
      <c r="G28" s="12">
        <f t="shared" si="0"/>
        <v>2976</v>
      </c>
      <c r="H28" s="1" t="s">
        <v>16</v>
      </c>
      <c r="I28" s="26" t="s">
        <v>145</v>
      </c>
      <c r="L28" s="1" t="s">
        <v>356</v>
      </c>
      <c r="M28" s="14">
        <v>2951.2</v>
      </c>
    </row>
    <row r="29" spans="1:13" ht="30" customHeight="1" x14ac:dyDescent="0.25">
      <c r="A29" s="9" t="s">
        <v>207</v>
      </c>
      <c r="B29" s="10" t="s">
        <v>197</v>
      </c>
      <c r="C29" s="1" t="s">
        <v>8</v>
      </c>
      <c r="D29" s="12">
        <v>7078.33</v>
      </c>
      <c r="E29" s="12">
        <v>0</v>
      </c>
      <c r="F29" s="12">
        <v>0</v>
      </c>
      <c r="G29" s="12">
        <f t="shared" si="0"/>
        <v>7078.33</v>
      </c>
      <c r="H29" s="1" t="s">
        <v>12</v>
      </c>
      <c r="I29" s="26" t="s">
        <v>145</v>
      </c>
    </row>
    <row r="30" spans="1:13" ht="30" customHeight="1" x14ac:dyDescent="0.25">
      <c r="A30" s="10" t="s">
        <v>225</v>
      </c>
      <c r="B30" s="10" t="s">
        <v>198</v>
      </c>
      <c r="C30" s="1" t="s">
        <v>8</v>
      </c>
      <c r="D30" s="12">
        <v>7000</v>
      </c>
      <c r="E30" s="12">
        <v>-5159.84</v>
      </c>
      <c r="F30" s="12">
        <v>5159.84</v>
      </c>
      <c r="G30" s="12">
        <f t="shared" si="0"/>
        <v>7000</v>
      </c>
      <c r="H30" s="1" t="s">
        <v>16</v>
      </c>
      <c r="I30" s="26" t="s">
        <v>145</v>
      </c>
      <c r="L30" s="1" t="s">
        <v>368</v>
      </c>
      <c r="M30" s="1">
        <v>5159.84</v>
      </c>
    </row>
    <row r="31" spans="1:13" ht="30" customHeight="1" x14ac:dyDescent="0.25">
      <c r="A31" s="10" t="s">
        <v>208</v>
      </c>
      <c r="B31" s="10" t="s">
        <v>199</v>
      </c>
      <c r="C31" s="1" t="s">
        <v>8</v>
      </c>
      <c r="D31" s="12">
        <v>5000</v>
      </c>
      <c r="E31" s="12">
        <v>0</v>
      </c>
      <c r="F31" s="12">
        <v>0</v>
      </c>
      <c r="G31" s="12">
        <f t="shared" si="0"/>
        <v>5000</v>
      </c>
      <c r="H31" s="1" t="s">
        <v>16</v>
      </c>
      <c r="I31" s="26" t="s">
        <v>145</v>
      </c>
    </row>
    <row r="32" spans="1:13" ht="30" customHeight="1" x14ac:dyDescent="0.25">
      <c r="A32" s="10" t="s">
        <v>209</v>
      </c>
      <c r="B32" s="10" t="s">
        <v>200</v>
      </c>
      <c r="C32" s="1" t="s">
        <v>8</v>
      </c>
      <c r="D32" s="12">
        <v>5000</v>
      </c>
      <c r="E32" s="12">
        <v>0</v>
      </c>
      <c r="F32" s="12">
        <v>0</v>
      </c>
      <c r="G32" s="12">
        <f t="shared" si="0"/>
        <v>5000</v>
      </c>
      <c r="H32" s="1" t="s">
        <v>16</v>
      </c>
      <c r="I32" s="26" t="s">
        <v>145</v>
      </c>
    </row>
    <row r="33" spans="1:15" ht="30" customHeight="1" x14ac:dyDescent="0.25">
      <c r="A33" s="10" t="s">
        <v>201</v>
      </c>
      <c r="B33" s="10" t="s">
        <v>202</v>
      </c>
      <c r="C33" s="1" t="s">
        <v>8</v>
      </c>
      <c r="D33" s="12">
        <v>2000</v>
      </c>
      <c r="E33" s="12">
        <v>-1999.99</v>
      </c>
      <c r="F33" s="12">
        <v>1999.99</v>
      </c>
      <c r="G33" s="12">
        <f t="shared" si="0"/>
        <v>2000</v>
      </c>
      <c r="H33" s="1" t="s">
        <v>16</v>
      </c>
      <c r="I33" s="26" t="s">
        <v>145</v>
      </c>
      <c r="L33" s="1" t="s">
        <v>243</v>
      </c>
      <c r="M33" s="14">
        <v>1999.99</v>
      </c>
    </row>
    <row r="34" spans="1:15" ht="30" customHeight="1" x14ac:dyDescent="0.25">
      <c r="A34" s="10" t="s">
        <v>210</v>
      </c>
      <c r="B34" s="10" t="s">
        <v>203</v>
      </c>
      <c r="C34" s="1" t="s">
        <v>8</v>
      </c>
      <c r="D34" s="12">
        <v>3000</v>
      </c>
      <c r="E34" s="12">
        <v>0</v>
      </c>
      <c r="F34" s="12">
        <v>0</v>
      </c>
      <c r="G34" s="12">
        <f t="shared" ref="G34:G65" si="1">D34+E34+F34</f>
        <v>3000</v>
      </c>
      <c r="H34" s="1" t="s">
        <v>16</v>
      </c>
      <c r="I34" s="26" t="s">
        <v>145</v>
      </c>
    </row>
    <row r="35" spans="1:15" ht="30" customHeight="1" x14ac:dyDescent="0.25">
      <c r="A35" s="10" t="s">
        <v>211</v>
      </c>
      <c r="B35" s="10" t="s">
        <v>204</v>
      </c>
      <c r="C35" s="1" t="s">
        <v>8</v>
      </c>
      <c r="D35" s="12">
        <v>3000</v>
      </c>
      <c r="E35" s="12">
        <v>0</v>
      </c>
      <c r="F35" s="12">
        <v>0</v>
      </c>
      <c r="G35" s="12">
        <f t="shared" si="1"/>
        <v>3000</v>
      </c>
      <c r="H35" s="1" t="s">
        <v>16</v>
      </c>
      <c r="I35" s="26" t="s">
        <v>145</v>
      </c>
      <c r="O35" s="47"/>
    </row>
    <row r="36" spans="1:15" ht="30" customHeight="1" x14ac:dyDescent="0.25">
      <c r="A36" s="10" t="s">
        <v>212</v>
      </c>
      <c r="B36" s="10" t="s">
        <v>205</v>
      </c>
      <c r="C36" s="1" t="s">
        <v>8</v>
      </c>
      <c r="D36" s="12">
        <v>4000</v>
      </c>
      <c r="E36" s="12">
        <v>0</v>
      </c>
      <c r="F36" s="12">
        <v>0</v>
      </c>
      <c r="G36" s="12">
        <f t="shared" si="1"/>
        <v>4000</v>
      </c>
      <c r="H36" s="1" t="s">
        <v>16</v>
      </c>
      <c r="I36" s="26" t="s">
        <v>145</v>
      </c>
      <c r="M36" s="14"/>
      <c r="N36" s="14"/>
      <c r="O36" s="17"/>
    </row>
    <row r="37" spans="1:15" ht="30" customHeight="1" x14ac:dyDescent="0.25">
      <c r="A37" s="50" t="s">
        <v>458</v>
      </c>
      <c r="B37" s="10" t="s">
        <v>372</v>
      </c>
      <c r="C37" s="11" t="s">
        <v>41</v>
      </c>
      <c r="D37" s="51">
        <v>0</v>
      </c>
      <c r="E37" s="51">
        <v>0</v>
      </c>
      <c r="F37" s="51">
        <v>60000</v>
      </c>
      <c r="G37" s="51">
        <f t="shared" si="1"/>
        <v>60000</v>
      </c>
      <c r="H37" s="1" t="s">
        <v>16</v>
      </c>
      <c r="I37" s="26" t="s">
        <v>145</v>
      </c>
      <c r="K37" s="1" t="s">
        <v>359</v>
      </c>
      <c r="M37" s="14">
        <v>60000</v>
      </c>
      <c r="O37" s="17" t="s">
        <v>373</v>
      </c>
    </row>
    <row r="38" spans="1:15" ht="43.9" customHeight="1" x14ac:dyDescent="0.25">
      <c r="A38" s="50" t="s">
        <v>459</v>
      </c>
      <c r="B38" s="10" t="s">
        <v>432</v>
      </c>
      <c r="C38" s="11" t="s">
        <v>41</v>
      </c>
      <c r="D38" s="51">
        <v>0</v>
      </c>
      <c r="E38" s="51">
        <v>0</v>
      </c>
      <c r="F38" s="51">
        <v>37200</v>
      </c>
      <c r="G38" s="51">
        <f t="shared" si="1"/>
        <v>37200</v>
      </c>
      <c r="H38" s="1" t="s">
        <v>93</v>
      </c>
      <c r="I38" s="26" t="s">
        <v>145</v>
      </c>
      <c r="K38" s="1" t="s">
        <v>359</v>
      </c>
      <c r="M38" s="14">
        <v>37200</v>
      </c>
      <c r="O38" s="17"/>
    </row>
    <row r="39" spans="1:15" ht="30" customHeight="1" x14ac:dyDescent="0.25">
      <c r="A39" s="20" t="s">
        <v>233</v>
      </c>
      <c r="B39" s="20" t="s">
        <v>234</v>
      </c>
      <c r="C39" s="21" t="s">
        <v>8</v>
      </c>
      <c r="D39" s="22">
        <v>103943.85</v>
      </c>
      <c r="E39" s="22">
        <v>0</v>
      </c>
      <c r="F39" s="22">
        <v>0</v>
      </c>
      <c r="G39" s="22">
        <f t="shared" si="1"/>
        <v>103943.85</v>
      </c>
      <c r="H39" s="6" t="s">
        <v>48</v>
      </c>
      <c r="I39" s="19" t="s">
        <v>146</v>
      </c>
      <c r="K39" s="1" t="s">
        <v>358</v>
      </c>
    </row>
    <row r="40" spans="1:15" ht="30" customHeight="1" x14ac:dyDescent="0.25">
      <c r="A40" s="20" t="s">
        <v>233</v>
      </c>
      <c r="B40" s="20" t="s">
        <v>234</v>
      </c>
      <c r="C40" s="21" t="s">
        <v>8</v>
      </c>
      <c r="D40" s="22">
        <v>41056.15</v>
      </c>
      <c r="E40" s="22">
        <v>0</v>
      </c>
      <c r="F40" s="22">
        <v>0</v>
      </c>
      <c r="G40" s="22">
        <f t="shared" si="1"/>
        <v>41056.15</v>
      </c>
      <c r="H40" s="6" t="s">
        <v>48</v>
      </c>
      <c r="I40" s="19" t="s">
        <v>146</v>
      </c>
    </row>
    <row r="41" spans="1:15" ht="42.6" customHeight="1" x14ac:dyDescent="0.25">
      <c r="A41" s="1" t="s">
        <v>49</v>
      </c>
      <c r="B41" s="2" t="s">
        <v>50</v>
      </c>
      <c r="C41" s="1" t="s">
        <v>8</v>
      </c>
      <c r="D41" s="4">
        <v>25895.29</v>
      </c>
      <c r="E41" s="4">
        <v>0</v>
      </c>
      <c r="F41" s="4">
        <v>0</v>
      </c>
      <c r="G41" s="4">
        <f t="shared" si="1"/>
        <v>25895.29</v>
      </c>
      <c r="H41" s="1" t="s">
        <v>16</v>
      </c>
      <c r="I41" s="30" t="s">
        <v>146</v>
      </c>
    </row>
    <row r="42" spans="1:15" ht="42" customHeight="1" x14ac:dyDescent="0.25">
      <c r="A42" s="6" t="s">
        <v>51</v>
      </c>
      <c r="B42" s="19" t="s">
        <v>450</v>
      </c>
      <c r="C42" s="6" t="s">
        <v>8</v>
      </c>
      <c r="D42" s="7">
        <v>7374.2799999999988</v>
      </c>
      <c r="E42" s="7">
        <v>0</v>
      </c>
      <c r="F42" s="7">
        <v>0</v>
      </c>
      <c r="G42" s="7">
        <f t="shared" si="1"/>
        <v>7374.2799999999988</v>
      </c>
      <c r="H42" s="6" t="s">
        <v>16</v>
      </c>
      <c r="I42" s="30" t="s">
        <v>146</v>
      </c>
      <c r="L42" s="1" t="s">
        <v>355</v>
      </c>
      <c r="M42" s="14">
        <v>29825.72</v>
      </c>
      <c r="O42" s="4"/>
    </row>
    <row r="43" spans="1:15" ht="42" customHeight="1" x14ac:dyDescent="0.25">
      <c r="A43" s="6" t="s">
        <v>51</v>
      </c>
      <c r="B43" s="19" t="s">
        <v>450</v>
      </c>
      <c r="C43" s="6" t="s">
        <v>41</v>
      </c>
      <c r="D43" s="7">
        <v>0</v>
      </c>
      <c r="E43" s="7">
        <v>0</v>
      </c>
      <c r="F43" s="7">
        <v>20000</v>
      </c>
      <c r="G43" s="7">
        <f t="shared" si="1"/>
        <v>20000</v>
      </c>
      <c r="H43" s="6" t="s">
        <v>16</v>
      </c>
      <c r="I43" s="30" t="s">
        <v>385</v>
      </c>
      <c r="M43" s="14"/>
      <c r="O43" s="4"/>
    </row>
    <row r="44" spans="1:15" ht="42.6" customHeight="1" x14ac:dyDescent="0.25">
      <c r="A44" s="58" t="s">
        <v>53</v>
      </c>
      <c r="B44" s="28" t="s">
        <v>451</v>
      </c>
      <c r="C44" s="58" t="s">
        <v>8</v>
      </c>
      <c r="D44" s="59">
        <v>29760</v>
      </c>
      <c r="E44" s="59">
        <v>-29758.21</v>
      </c>
      <c r="F44" s="59">
        <v>0</v>
      </c>
      <c r="G44" s="59">
        <f t="shared" si="1"/>
        <v>1.7900000000008731</v>
      </c>
      <c r="H44" s="58" t="s">
        <v>16</v>
      </c>
      <c r="I44" s="30" t="s">
        <v>146</v>
      </c>
      <c r="L44" s="1" t="s">
        <v>354</v>
      </c>
      <c r="M44" s="14">
        <v>36998.21</v>
      </c>
      <c r="O44" s="4"/>
    </row>
    <row r="45" spans="1:15" ht="42.6" customHeight="1" x14ac:dyDescent="0.25">
      <c r="A45" s="58" t="s">
        <v>53</v>
      </c>
      <c r="B45" s="28" t="s">
        <v>451</v>
      </c>
      <c r="C45" s="58" t="s">
        <v>41</v>
      </c>
      <c r="D45" s="59">
        <v>0</v>
      </c>
      <c r="E45" s="59">
        <v>0</v>
      </c>
      <c r="F45" s="59">
        <v>19421.39</v>
      </c>
      <c r="G45" s="59">
        <f t="shared" si="1"/>
        <v>19421.39</v>
      </c>
      <c r="H45" s="58" t="s">
        <v>16</v>
      </c>
      <c r="I45" s="30" t="s">
        <v>385</v>
      </c>
      <c r="M45" s="14"/>
      <c r="O45" s="4"/>
    </row>
    <row r="46" spans="1:15" ht="43.9" customHeight="1" x14ac:dyDescent="0.25">
      <c r="A46" s="1" t="s">
        <v>55</v>
      </c>
      <c r="B46" s="2" t="s">
        <v>56</v>
      </c>
      <c r="C46" s="1" t="s">
        <v>8</v>
      </c>
      <c r="D46" s="4">
        <v>37200</v>
      </c>
      <c r="E46" s="4">
        <v>0</v>
      </c>
      <c r="F46" s="4">
        <v>0</v>
      </c>
      <c r="G46" s="4">
        <f t="shared" si="1"/>
        <v>37200</v>
      </c>
      <c r="H46" s="1" t="s">
        <v>16</v>
      </c>
      <c r="I46" s="30" t="s">
        <v>146</v>
      </c>
      <c r="L46" s="1" t="s">
        <v>369</v>
      </c>
      <c r="M46" s="14">
        <v>37200</v>
      </c>
    </row>
    <row r="47" spans="1:15" ht="30" customHeight="1" x14ac:dyDescent="0.25">
      <c r="A47" s="6" t="s">
        <v>57</v>
      </c>
      <c r="B47" s="19" t="s">
        <v>452</v>
      </c>
      <c r="C47" s="6" t="s">
        <v>8</v>
      </c>
      <c r="D47" s="7">
        <v>37200</v>
      </c>
      <c r="E47" s="7">
        <v>-22222.66</v>
      </c>
      <c r="F47" s="7">
        <v>0</v>
      </c>
      <c r="G47" s="7">
        <f t="shared" si="1"/>
        <v>14977.34</v>
      </c>
      <c r="H47" s="6" t="s">
        <v>16</v>
      </c>
      <c r="I47" s="30" t="s">
        <v>146</v>
      </c>
      <c r="L47" s="1" t="s">
        <v>370</v>
      </c>
      <c r="M47" s="14">
        <v>36929.06</v>
      </c>
      <c r="N47" s="4"/>
    </row>
    <row r="48" spans="1:15" ht="30" customHeight="1" x14ac:dyDescent="0.25">
      <c r="A48" s="6" t="s">
        <v>57</v>
      </c>
      <c r="B48" s="19" t="s">
        <v>452</v>
      </c>
      <c r="C48" s="6" t="s">
        <v>41</v>
      </c>
      <c r="D48" s="7">
        <v>0</v>
      </c>
      <c r="E48" s="7">
        <v>0</v>
      </c>
      <c r="F48" s="7">
        <v>20929.060000000001</v>
      </c>
      <c r="G48" s="7">
        <f t="shared" si="1"/>
        <v>20929.060000000001</v>
      </c>
      <c r="H48" s="6" t="s">
        <v>16</v>
      </c>
      <c r="I48" s="30" t="s">
        <v>385</v>
      </c>
      <c r="M48" s="14"/>
      <c r="N48" s="4"/>
    </row>
    <row r="49" spans="1:17" ht="30" customHeight="1" x14ac:dyDescent="0.25">
      <c r="A49" s="1" t="s">
        <v>59</v>
      </c>
      <c r="B49" s="2" t="s">
        <v>60</v>
      </c>
      <c r="C49" s="1" t="s">
        <v>8</v>
      </c>
      <c r="D49" s="4">
        <v>24800</v>
      </c>
      <c r="E49" s="4">
        <v>0</v>
      </c>
      <c r="F49" s="4">
        <v>0</v>
      </c>
      <c r="G49" s="4">
        <f t="shared" si="1"/>
        <v>24800</v>
      </c>
      <c r="H49" s="1" t="s">
        <v>16</v>
      </c>
      <c r="I49" s="30" t="s">
        <v>146</v>
      </c>
      <c r="L49" s="1" t="s">
        <v>355</v>
      </c>
      <c r="M49" s="1">
        <v>12400</v>
      </c>
      <c r="N49" s="4"/>
    </row>
    <row r="50" spans="1:17" ht="30" customHeight="1" x14ac:dyDescent="0.25">
      <c r="A50" s="1" t="s">
        <v>460</v>
      </c>
      <c r="B50" s="2" t="s">
        <v>371</v>
      </c>
      <c r="C50" s="1" t="s">
        <v>41</v>
      </c>
      <c r="D50" s="4">
        <v>0</v>
      </c>
      <c r="E50" s="4">
        <v>0</v>
      </c>
      <c r="F50" s="4">
        <v>15000</v>
      </c>
      <c r="G50" s="4">
        <f t="shared" si="1"/>
        <v>15000</v>
      </c>
      <c r="H50" s="1" t="s">
        <v>16</v>
      </c>
      <c r="I50" s="30" t="s">
        <v>385</v>
      </c>
      <c r="N50" s="4"/>
    </row>
    <row r="51" spans="1:17" ht="30" customHeight="1" x14ac:dyDescent="0.25">
      <c r="A51" s="1" t="s">
        <v>461</v>
      </c>
      <c r="B51" s="2" t="s">
        <v>407</v>
      </c>
      <c r="C51" s="1" t="s">
        <v>41</v>
      </c>
      <c r="D51" s="4">
        <v>0</v>
      </c>
      <c r="E51" s="4">
        <v>0</v>
      </c>
      <c r="F51" s="4">
        <v>24800</v>
      </c>
      <c r="G51" s="4">
        <f t="shared" si="1"/>
        <v>24800</v>
      </c>
      <c r="H51" s="1" t="s">
        <v>16</v>
      </c>
      <c r="I51" s="30" t="s">
        <v>385</v>
      </c>
      <c r="N51" s="4"/>
    </row>
    <row r="52" spans="1:17" ht="29.25" customHeight="1" x14ac:dyDescent="0.25">
      <c r="A52" s="6" t="s">
        <v>188</v>
      </c>
      <c r="B52" s="19" t="s">
        <v>187</v>
      </c>
      <c r="C52" s="6" t="s">
        <v>8</v>
      </c>
      <c r="D52" s="7">
        <v>546773.57999999996</v>
      </c>
      <c r="E52" s="7">
        <v>-152856.16</v>
      </c>
      <c r="F52" s="7">
        <v>0</v>
      </c>
      <c r="G52" s="7">
        <f t="shared" si="1"/>
        <v>393917.41999999993</v>
      </c>
      <c r="H52" s="6" t="s">
        <v>48</v>
      </c>
      <c r="I52" s="19" t="s">
        <v>146</v>
      </c>
      <c r="M52" s="17">
        <f>SUM(M42:M49)</f>
        <v>153352.99</v>
      </c>
      <c r="Q52" s="72">
        <v>108257.79</v>
      </c>
    </row>
    <row r="53" spans="1:17" ht="29.25" customHeight="1" x14ac:dyDescent="0.25">
      <c r="A53" s="6" t="s">
        <v>188</v>
      </c>
      <c r="B53" s="19" t="s">
        <v>187</v>
      </c>
      <c r="C53" s="6" t="s">
        <v>8</v>
      </c>
      <c r="D53" s="7">
        <v>320000</v>
      </c>
      <c r="E53" s="7">
        <v>0</v>
      </c>
      <c r="F53" s="7">
        <v>0</v>
      </c>
      <c r="G53" s="7">
        <f t="shared" si="1"/>
        <v>320000</v>
      </c>
      <c r="H53" s="6" t="s">
        <v>48</v>
      </c>
      <c r="I53" s="19" t="s">
        <v>252</v>
      </c>
      <c r="O53" s="14">
        <f>SUM(F39:F49)</f>
        <v>60350.45</v>
      </c>
    </row>
    <row r="54" spans="1:17" ht="29.25" customHeight="1" x14ac:dyDescent="0.25">
      <c r="A54" s="6" t="s">
        <v>188</v>
      </c>
      <c r="B54" s="19" t="s">
        <v>187</v>
      </c>
      <c r="C54" s="6" t="s">
        <v>8</v>
      </c>
      <c r="D54" s="7">
        <v>400000</v>
      </c>
      <c r="E54" s="7">
        <v>0</v>
      </c>
      <c r="F54" s="7">
        <v>0</v>
      </c>
      <c r="G54" s="7">
        <f t="shared" si="1"/>
        <v>400000</v>
      </c>
      <c r="H54" s="6" t="s">
        <v>48</v>
      </c>
      <c r="I54" s="19" t="s">
        <v>365</v>
      </c>
      <c r="O54" s="14"/>
    </row>
    <row r="55" spans="1:17" ht="29.25" customHeight="1" x14ac:dyDescent="0.25">
      <c r="A55" s="6" t="s">
        <v>188</v>
      </c>
      <c r="B55" s="19" t="s">
        <v>187</v>
      </c>
      <c r="C55" s="6" t="s">
        <v>8</v>
      </c>
      <c r="D55" s="7">
        <v>187240</v>
      </c>
      <c r="E55" s="7">
        <v>0</v>
      </c>
      <c r="F55" s="7">
        <v>0</v>
      </c>
      <c r="G55" s="7">
        <f t="shared" si="1"/>
        <v>187240</v>
      </c>
      <c r="H55" s="6" t="s">
        <v>48</v>
      </c>
      <c r="I55" s="19" t="s">
        <v>365</v>
      </c>
    </row>
    <row r="56" spans="1:17" ht="30" customHeight="1" x14ac:dyDescent="0.25">
      <c r="A56" s="1" t="s">
        <v>61</v>
      </c>
      <c r="B56" s="2" t="s">
        <v>62</v>
      </c>
      <c r="C56" s="1" t="s">
        <v>8</v>
      </c>
      <c r="D56" s="4">
        <v>395000</v>
      </c>
      <c r="E56" s="4">
        <v>0</v>
      </c>
      <c r="F56" s="4">
        <v>0</v>
      </c>
      <c r="G56" s="4">
        <f t="shared" si="1"/>
        <v>395000</v>
      </c>
      <c r="H56" s="1" t="s">
        <v>48</v>
      </c>
      <c r="I56" s="27" t="s">
        <v>147</v>
      </c>
    </row>
    <row r="57" spans="1:17" ht="30" customHeight="1" x14ac:dyDescent="0.25">
      <c r="A57" s="1" t="s">
        <v>63</v>
      </c>
      <c r="B57" s="2" t="s">
        <v>64</v>
      </c>
      <c r="C57" s="1" t="s">
        <v>8</v>
      </c>
      <c r="D57" s="4">
        <v>180000</v>
      </c>
      <c r="E57" s="4">
        <v>0</v>
      </c>
      <c r="F57" s="4">
        <v>0</v>
      </c>
      <c r="G57" s="4">
        <f t="shared" si="1"/>
        <v>180000</v>
      </c>
      <c r="H57" s="1" t="s">
        <v>48</v>
      </c>
      <c r="I57" s="27" t="s">
        <v>147</v>
      </c>
    </row>
    <row r="58" spans="1:17" ht="30" customHeight="1" x14ac:dyDescent="0.25">
      <c r="A58" s="1" t="s">
        <v>65</v>
      </c>
      <c r="B58" s="2" t="s">
        <v>66</v>
      </c>
      <c r="C58" s="1" t="s">
        <v>8</v>
      </c>
      <c r="D58" s="4">
        <v>259000</v>
      </c>
      <c r="E58" s="4">
        <v>0</v>
      </c>
      <c r="F58" s="4">
        <v>0</v>
      </c>
      <c r="G58" s="4">
        <f t="shared" si="1"/>
        <v>259000</v>
      </c>
      <c r="H58" s="1" t="s">
        <v>48</v>
      </c>
      <c r="I58" s="27" t="s">
        <v>147</v>
      </c>
    </row>
    <row r="59" spans="1:17" ht="30" customHeight="1" x14ac:dyDescent="0.25">
      <c r="A59" s="1" t="s">
        <v>67</v>
      </c>
      <c r="B59" s="2" t="s">
        <v>68</v>
      </c>
      <c r="C59" s="1" t="s">
        <v>8</v>
      </c>
      <c r="D59" s="4">
        <v>263000</v>
      </c>
      <c r="E59" s="4">
        <v>0</v>
      </c>
      <c r="F59" s="4">
        <v>0</v>
      </c>
      <c r="G59" s="4">
        <f t="shared" si="1"/>
        <v>263000</v>
      </c>
      <c r="H59" s="1" t="s">
        <v>48</v>
      </c>
      <c r="I59" s="27" t="s">
        <v>147</v>
      </c>
    </row>
    <row r="60" spans="1:17" ht="30" customHeight="1" x14ac:dyDescent="0.25">
      <c r="A60" s="1" t="s">
        <v>69</v>
      </c>
      <c r="B60" s="2" t="s">
        <v>70</v>
      </c>
      <c r="C60" s="1" t="s">
        <v>8</v>
      </c>
      <c r="D60" s="4">
        <v>344970.16000000003</v>
      </c>
      <c r="E60" s="4">
        <v>0</v>
      </c>
      <c r="F60" s="4">
        <v>0</v>
      </c>
      <c r="G60" s="4">
        <f t="shared" si="1"/>
        <v>344970.16000000003</v>
      </c>
      <c r="H60" s="1" t="s">
        <v>48</v>
      </c>
      <c r="I60" s="27" t="s">
        <v>147</v>
      </c>
      <c r="Q60" s="72">
        <v>70716.570000000007</v>
      </c>
    </row>
    <row r="61" spans="1:17" ht="30" customHeight="1" x14ac:dyDescent="0.25">
      <c r="A61" s="1" t="s">
        <v>71</v>
      </c>
      <c r="B61" s="2" t="s">
        <v>72</v>
      </c>
      <c r="C61" s="1" t="s">
        <v>8</v>
      </c>
      <c r="D61" s="4">
        <v>478600</v>
      </c>
      <c r="E61" s="4">
        <v>0</v>
      </c>
      <c r="F61" s="4">
        <v>0</v>
      </c>
      <c r="G61" s="4">
        <f t="shared" si="1"/>
        <v>478600</v>
      </c>
      <c r="H61" s="1" t="s">
        <v>48</v>
      </c>
      <c r="I61" s="27" t="s">
        <v>147</v>
      </c>
    </row>
    <row r="62" spans="1:17" ht="30" customHeight="1" x14ac:dyDescent="0.25">
      <c r="A62" s="1" t="s">
        <v>73</v>
      </c>
      <c r="B62" s="2" t="s">
        <v>74</v>
      </c>
      <c r="C62" s="1" t="s">
        <v>8</v>
      </c>
      <c r="D62" s="4">
        <v>365988.78</v>
      </c>
      <c r="E62" s="4">
        <v>-175823.83</v>
      </c>
      <c r="F62" s="4">
        <v>0</v>
      </c>
      <c r="G62" s="4">
        <f t="shared" si="1"/>
        <v>190164.95000000004</v>
      </c>
      <c r="H62" s="1" t="s">
        <v>48</v>
      </c>
      <c r="I62" s="27" t="s">
        <v>147</v>
      </c>
    </row>
    <row r="63" spans="1:17" ht="30" customHeight="1" x14ac:dyDescent="0.25">
      <c r="A63" s="1" t="s">
        <v>75</v>
      </c>
      <c r="B63" s="2" t="s">
        <v>76</v>
      </c>
      <c r="C63" s="1" t="s">
        <v>8</v>
      </c>
      <c r="D63" s="4">
        <v>610200</v>
      </c>
      <c r="E63" s="4">
        <v>0</v>
      </c>
      <c r="F63" s="4">
        <v>0</v>
      </c>
      <c r="G63" s="4">
        <f t="shared" si="1"/>
        <v>610200</v>
      </c>
      <c r="H63" s="1" t="s">
        <v>48</v>
      </c>
      <c r="I63" s="27" t="s">
        <v>147</v>
      </c>
    </row>
    <row r="64" spans="1:17" ht="30" customHeight="1" x14ac:dyDescent="0.25">
      <c r="A64" s="1" t="s">
        <v>77</v>
      </c>
      <c r="B64" s="2" t="s">
        <v>78</v>
      </c>
      <c r="C64" s="1" t="s">
        <v>8</v>
      </c>
      <c r="D64" s="4">
        <v>110700</v>
      </c>
      <c r="E64" s="4">
        <v>0</v>
      </c>
      <c r="F64" s="4">
        <v>0</v>
      </c>
      <c r="G64" s="4">
        <f t="shared" si="1"/>
        <v>110700</v>
      </c>
      <c r="H64" s="1" t="s">
        <v>48</v>
      </c>
      <c r="I64" s="27" t="s">
        <v>147</v>
      </c>
    </row>
    <row r="65" spans="1:17" ht="30" customHeight="1" x14ac:dyDescent="0.25">
      <c r="A65" s="1" t="s">
        <v>79</v>
      </c>
      <c r="B65" s="2" t="s">
        <v>80</v>
      </c>
      <c r="C65" s="1" t="s">
        <v>8</v>
      </c>
      <c r="D65" s="4">
        <v>113300</v>
      </c>
      <c r="E65" s="4">
        <v>0</v>
      </c>
      <c r="F65" s="4">
        <v>0</v>
      </c>
      <c r="G65" s="4">
        <f t="shared" si="1"/>
        <v>113300</v>
      </c>
      <c r="H65" s="1" t="s">
        <v>48</v>
      </c>
      <c r="I65" s="27" t="s">
        <v>147</v>
      </c>
    </row>
    <row r="66" spans="1:17" ht="30" customHeight="1" x14ac:dyDescent="0.25">
      <c r="A66" s="1" t="s">
        <v>81</v>
      </c>
      <c r="B66" s="2" t="s">
        <v>82</v>
      </c>
      <c r="C66" s="1" t="s">
        <v>8</v>
      </c>
      <c r="D66" s="4">
        <v>253700</v>
      </c>
      <c r="E66" s="4">
        <v>0</v>
      </c>
      <c r="F66" s="4">
        <v>0</v>
      </c>
      <c r="G66" s="4">
        <f t="shared" ref="G66:G97" si="2">D66+E66+F66</f>
        <v>253700</v>
      </c>
      <c r="H66" s="1" t="s">
        <v>48</v>
      </c>
      <c r="I66" s="27" t="s">
        <v>147</v>
      </c>
    </row>
    <row r="67" spans="1:17" ht="30" customHeight="1" x14ac:dyDescent="0.25">
      <c r="A67" s="1" t="s">
        <v>83</v>
      </c>
      <c r="B67" s="2" t="s">
        <v>84</v>
      </c>
      <c r="C67" s="1" t="s">
        <v>8</v>
      </c>
      <c r="D67" s="4">
        <v>308100</v>
      </c>
      <c r="E67" s="4">
        <v>0</v>
      </c>
      <c r="F67" s="4">
        <v>0</v>
      </c>
      <c r="G67" s="4">
        <f t="shared" si="2"/>
        <v>308100</v>
      </c>
      <c r="H67" s="1" t="s">
        <v>48</v>
      </c>
      <c r="I67" s="27" t="s">
        <v>147</v>
      </c>
    </row>
    <row r="68" spans="1:17" ht="30" customHeight="1" x14ac:dyDescent="0.25">
      <c r="A68" s="1" t="s">
        <v>85</v>
      </c>
      <c r="B68" s="2" t="s">
        <v>86</v>
      </c>
      <c r="C68" s="1" t="s">
        <v>8</v>
      </c>
      <c r="D68" s="4">
        <v>193600</v>
      </c>
      <c r="E68" s="4">
        <v>0</v>
      </c>
      <c r="F68" s="4">
        <v>0</v>
      </c>
      <c r="G68" s="4">
        <f t="shared" si="2"/>
        <v>193600</v>
      </c>
      <c r="H68" s="1" t="s">
        <v>48</v>
      </c>
      <c r="I68" s="27" t="s">
        <v>147</v>
      </c>
    </row>
    <row r="69" spans="1:17" ht="30" customHeight="1" x14ac:dyDescent="0.25">
      <c r="A69" s="1" t="s">
        <v>87</v>
      </c>
      <c r="B69" s="2" t="s">
        <v>88</v>
      </c>
      <c r="C69" s="1" t="s">
        <v>8</v>
      </c>
      <c r="D69" s="4">
        <v>57000</v>
      </c>
      <c r="E69" s="4">
        <v>0</v>
      </c>
      <c r="F69" s="4">
        <v>0</v>
      </c>
      <c r="G69" s="4">
        <f t="shared" si="2"/>
        <v>57000</v>
      </c>
      <c r="H69" s="1" t="s">
        <v>48</v>
      </c>
      <c r="I69" s="27" t="s">
        <v>147</v>
      </c>
    </row>
    <row r="70" spans="1:17" ht="30" customHeight="1" x14ac:dyDescent="0.25">
      <c r="A70" s="1" t="s">
        <v>89</v>
      </c>
      <c r="B70" s="2" t="s">
        <v>90</v>
      </c>
      <c r="C70" s="1" t="s">
        <v>8</v>
      </c>
      <c r="D70" s="4">
        <v>317238.8</v>
      </c>
      <c r="E70" s="4">
        <v>0</v>
      </c>
      <c r="F70" s="4">
        <v>0</v>
      </c>
      <c r="G70" s="4">
        <f t="shared" si="2"/>
        <v>317238.8</v>
      </c>
      <c r="H70" s="1" t="s">
        <v>37</v>
      </c>
      <c r="I70" s="27" t="s">
        <v>147</v>
      </c>
    </row>
    <row r="71" spans="1:17" ht="30" customHeight="1" x14ac:dyDescent="0.25">
      <c r="A71" s="1" t="s">
        <v>91</v>
      </c>
      <c r="B71" s="2" t="s">
        <v>92</v>
      </c>
      <c r="C71" s="1" t="s">
        <v>8</v>
      </c>
      <c r="D71" s="4">
        <v>6761.2</v>
      </c>
      <c r="E71" s="4">
        <v>0</v>
      </c>
      <c r="F71" s="4">
        <v>0</v>
      </c>
      <c r="G71" s="4">
        <f t="shared" si="2"/>
        <v>6761.2</v>
      </c>
      <c r="H71" s="1" t="s">
        <v>93</v>
      </c>
      <c r="I71" s="27" t="s">
        <v>147</v>
      </c>
    </row>
    <row r="72" spans="1:17" ht="30" customHeight="1" x14ac:dyDescent="0.25">
      <c r="A72" s="1" t="s">
        <v>94</v>
      </c>
      <c r="B72" s="2" t="s">
        <v>95</v>
      </c>
      <c r="C72" s="1" t="s">
        <v>8</v>
      </c>
      <c r="D72" s="4">
        <v>10870.95</v>
      </c>
      <c r="E72" s="4">
        <v>0</v>
      </c>
      <c r="F72" s="4">
        <v>0</v>
      </c>
      <c r="G72" s="4">
        <f t="shared" si="2"/>
        <v>10870.95</v>
      </c>
      <c r="H72" s="1" t="s">
        <v>93</v>
      </c>
      <c r="I72" s="29" t="s">
        <v>155</v>
      </c>
    </row>
    <row r="73" spans="1:17" ht="30" customHeight="1" x14ac:dyDescent="0.25">
      <c r="A73" s="6" t="s">
        <v>185</v>
      </c>
      <c r="B73" s="19" t="s">
        <v>186</v>
      </c>
      <c r="C73" s="6" t="s">
        <v>8</v>
      </c>
      <c r="D73" s="7">
        <v>779121.17</v>
      </c>
      <c r="E73" s="7">
        <v>0</v>
      </c>
      <c r="F73" s="7">
        <v>0</v>
      </c>
      <c r="G73" s="7">
        <f t="shared" si="2"/>
        <v>779121.17</v>
      </c>
      <c r="H73" s="6" t="s">
        <v>37</v>
      </c>
      <c r="I73" s="19" t="s">
        <v>155</v>
      </c>
    </row>
    <row r="74" spans="1:17" ht="30" customHeight="1" x14ac:dyDescent="0.25">
      <c r="A74" s="6" t="s">
        <v>185</v>
      </c>
      <c r="B74" s="19" t="s">
        <v>186</v>
      </c>
      <c r="C74" s="6" t="s">
        <v>8</v>
      </c>
      <c r="D74" s="7">
        <v>393374.35</v>
      </c>
      <c r="E74" s="7">
        <v>0</v>
      </c>
      <c r="F74" s="7">
        <v>0</v>
      </c>
      <c r="G74" s="7">
        <f t="shared" si="2"/>
        <v>393374.35</v>
      </c>
      <c r="H74" s="6" t="s">
        <v>37</v>
      </c>
      <c r="I74" s="19" t="s">
        <v>145</v>
      </c>
    </row>
    <row r="75" spans="1:17" ht="30" customHeight="1" x14ac:dyDescent="0.25">
      <c r="A75" s="1" t="s">
        <v>96</v>
      </c>
      <c r="B75" s="2" t="s">
        <v>97</v>
      </c>
      <c r="C75" s="1" t="s">
        <v>8</v>
      </c>
      <c r="D75" s="4">
        <v>424599.99</v>
      </c>
      <c r="E75" s="4">
        <v>0</v>
      </c>
      <c r="F75" s="4">
        <v>0</v>
      </c>
      <c r="G75" s="4">
        <f t="shared" si="2"/>
        <v>424599.99</v>
      </c>
      <c r="H75" s="1" t="s">
        <v>16</v>
      </c>
      <c r="I75" s="29" t="s">
        <v>155</v>
      </c>
      <c r="L75" s="4">
        <f>SUM(G73:G75)</f>
        <v>1597095.51</v>
      </c>
    </row>
    <row r="76" spans="1:17" ht="30" customHeight="1" x14ac:dyDescent="0.25">
      <c r="A76" s="1" t="s">
        <v>100</v>
      </c>
      <c r="B76" s="2" t="s">
        <v>101</v>
      </c>
      <c r="C76" s="1" t="s">
        <v>8</v>
      </c>
      <c r="D76" s="4">
        <v>1751871.1099999999</v>
      </c>
      <c r="E76" s="4">
        <v>-1034285.43</v>
      </c>
      <c r="F76" s="4">
        <v>0</v>
      </c>
      <c r="G76" s="4">
        <f t="shared" si="2"/>
        <v>717585.67999999982</v>
      </c>
      <c r="H76" s="1" t="s">
        <v>37</v>
      </c>
      <c r="I76" s="2" t="s">
        <v>156</v>
      </c>
      <c r="N76" s="72">
        <v>148468.54999999999</v>
      </c>
      <c r="O76" s="72">
        <v>195079.66</v>
      </c>
      <c r="Q76" s="72">
        <f>N76+O76</f>
        <v>343548.20999999996</v>
      </c>
    </row>
    <row r="77" spans="1:17" ht="30" customHeight="1" x14ac:dyDescent="0.25">
      <c r="A77" s="1" t="s">
        <v>226</v>
      </c>
      <c r="B77" s="2" t="s">
        <v>102</v>
      </c>
      <c r="C77" s="1" t="s">
        <v>8</v>
      </c>
      <c r="D77" s="4">
        <v>1960185.04</v>
      </c>
      <c r="E77" s="4">
        <v>0</v>
      </c>
      <c r="F77" s="4">
        <v>0</v>
      </c>
      <c r="G77" s="4">
        <f t="shared" si="2"/>
        <v>1960185.04</v>
      </c>
      <c r="H77" s="1" t="s">
        <v>37</v>
      </c>
      <c r="I77" s="28" t="s">
        <v>152</v>
      </c>
    </row>
    <row r="78" spans="1:17" ht="48.75" customHeight="1" x14ac:dyDescent="0.25">
      <c r="A78" s="1" t="s">
        <v>227</v>
      </c>
      <c r="B78" s="2" t="s">
        <v>103</v>
      </c>
      <c r="C78" s="1" t="s">
        <v>8</v>
      </c>
      <c r="D78" s="4">
        <v>1236750</v>
      </c>
      <c r="E78" s="4">
        <v>0</v>
      </c>
      <c r="F78" s="4">
        <v>0</v>
      </c>
      <c r="G78" s="4">
        <f t="shared" si="2"/>
        <v>1236750</v>
      </c>
      <c r="H78" s="1" t="s">
        <v>5</v>
      </c>
      <c r="I78" s="28" t="s">
        <v>152</v>
      </c>
    </row>
    <row r="79" spans="1:17" ht="30" customHeight="1" x14ac:dyDescent="0.25">
      <c r="A79" s="1" t="s">
        <v>228</v>
      </c>
      <c r="B79" s="2" t="s">
        <v>104</v>
      </c>
      <c r="C79" s="1" t="s">
        <v>8</v>
      </c>
      <c r="D79" s="4">
        <v>1224545.97</v>
      </c>
      <c r="E79" s="4">
        <v>0</v>
      </c>
      <c r="F79" s="4">
        <v>0</v>
      </c>
      <c r="G79" s="4">
        <f t="shared" si="2"/>
        <v>1224545.97</v>
      </c>
      <c r="H79" s="1" t="s">
        <v>5</v>
      </c>
      <c r="I79" s="28" t="s">
        <v>152</v>
      </c>
    </row>
    <row r="80" spans="1:17" ht="30" customHeight="1" x14ac:dyDescent="0.25">
      <c r="A80" s="1" t="s">
        <v>106</v>
      </c>
      <c r="B80" s="2" t="s">
        <v>107</v>
      </c>
      <c r="C80" s="1" t="s">
        <v>8</v>
      </c>
      <c r="D80" s="4">
        <v>37200</v>
      </c>
      <c r="E80" s="4">
        <v>0</v>
      </c>
      <c r="F80" s="4">
        <v>0</v>
      </c>
      <c r="G80" s="4">
        <f t="shared" si="2"/>
        <v>37200</v>
      </c>
      <c r="H80" s="1" t="s">
        <v>12</v>
      </c>
      <c r="I80" s="19" t="s">
        <v>153</v>
      </c>
    </row>
    <row r="81" spans="1:17" ht="30" customHeight="1" x14ac:dyDescent="0.25">
      <c r="A81" s="1" t="s">
        <v>108</v>
      </c>
      <c r="B81" s="2" t="s">
        <v>109</v>
      </c>
      <c r="C81" s="1" t="s">
        <v>8</v>
      </c>
      <c r="D81" s="4">
        <v>30000</v>
      </c>
      <c r="E81" s="4">
        <v>0</v>
      </c>
      <c r="F81" s="4">
        <v>0</v>
      </c>
      <c r="G81" s="4">
        <f t="shared" si="2"/>
        <v>30000</v>
      </c>
      <c r="H81" s="1" t="s">
        <v>12</v>
      </c>
      <c r="I81" s="19" t="s">
        <v>153</v>
      </c>
    </row>
    <row r="82" spans="1:17" ht="30" customHeight="1" x14ac:dyDescent="0.25">
      <c r="A82" s="1" t="s">
        <v>110</v>
      </c>
      <c r="B82" s="2" t="s">
        <v>111</v>
      </c>
      <c r="C82" s="1" t="s">
        <v>8</v>
      </c>
      <c r="D82" s="4">
        <v>600000</v>
      </c>
      <c r="E82" s="4">
        <v>0</v>
      </c>
      <c r="F82" s="4">
        <v>0</v>
      </c>
      <c r="G82" s="4">
        <f t="shared" si="2"/>
        <v>600000</v>
      </c>
      <c r="H82" s="1" t="s">
        <v>112</v>
      </c>
      <c r="I82" s="19" t="s">
        <v>153</v>
      </c>
    </row>
    <row r="83" spans="1:17" ht="30" customHeight="1" x14ac:dyDescent="0.25">
      <c r="A83" s="1" t="s">
        <v>113</v>
      </c>
      <c r="B83" s="2" t="s">
        <v>114</v>
      </c>
      <c r="C83" s="1" t="s">
        <v>8</v>
      </c>
      <c r="D83" s="4">
        <v>519808</v>
      </c>
      <c r="E83" s="4">
        <v>0</v>
      </c>
      <c r="F83" s="4">
        <v>0</v>
      </c>
      <c r="G83" s="4">
        <f t="shared" si="2"/>
        <v>519808</v>
      </c>
      <c r="H83" s="1" t="s">
        <v>5</v>
      </c>
      <c r="I83" s="19" t="s">
        <v>153</v>
      </c>
    </row>
    <row r="84" spans="1:17" ht="30" customHeight="1" x14ac:dyDescent="0.25">
      <c r="A84" s="1" t="s">
        <v>115</v>
      </c>
      <c r="B84" s="2" t="s">
        <v>169</v>
      </c>
      <c r="C84" s="1" t="s">
        <v>8</v>
      </c>
      <c r="D84" s="4">
        <v>74400</v>
      </c>
      <c r="E84" s="4">
        <v>0</v>
      </c>
      <c r="F84" s="4">
        <v>0</v>
      </c>
      <c r="G84" s="4">
        <f t="shared" si="2"/>
        <v>74400</v>
      </c>
      <c r="H84" s="1" t="s">
        <v>112</v>
      </c>
      <c r="I84" s="19" t="s">
        <v>153</v>
      </c>
    </row>
    <row r="85" spans="1:17" ht="30" customHeight="1" x14ac:dyDescent="0.25">
      <c r="A85" s="1" t="s">
        <v>116</v>
      </c>
      <c r="B85" s="2" t="s">
        <v>170</v>
      </c>
      <c r="C85" s="1" t="s">
        <v>8</v>
      </c>
      <c r="D85" s="4">
        <v>65100</v>
      </c>
      <c r="E85" s="4">
        <v>0</v>
      </c>
      <c r="F85" s="4">
        <v>0</v>
      </c>
      <c r="G85" s="4">
        <f t="shared" si="2"/>
        <v>65100</v>
      </c>
      <c r="H85" s="1" t="s">
        <v>112</v>
      </c>
      <c r="I85" s="19" t="s">
        <v>153</v>
      </c>
    </row>
    <row r="86" spans="1:17" ht="30" customHeight="1" x14ac:dyDescent="0.25">
      <c r="A86" s="1" t="s">
        <v>117</v>
      </c>
      <c r="B86" s="2" t="s">
        <v>171</v>
      </c>
      <c r="C86" s="1" t="s">
        <v>8</v>
      </c>
      <c r="D86" s="4">
        <v>500000</v>
      </c>
      <c r="E86" s="4">
        <v>0</v>
      </c>
      <c r="F86" s="4">
        <v>0</v>
      </c>
      <c r="G86" s="4">
        <f t="shared" si="2"/>
        <v>500000</v>
      </c>
      <c r="H86" s="1" t="s">
        <v>112</v>
      </c>
      <c r="I86" s="19" t="s">
        <v>153</v>
      </c>
    </row>
    <row r="87" spans="1:17" ht="30" customHeight="1" x14ac:dyDescent="0.25">
      <c r="A87" s="1" t="s">
        <v>118</v>
      </c>
      <c r="B87" s="2" t="s">
        <v>172</v>
      </c>
      <c r="C87" s="1" t="s">
        <v>8</v>
      </c>
      <c r="D87" s="4">
        <v>37000</v>
      </c>
      <c r="E87" s="4">
        <v>0</v>
      </c>
      <c r="F87" s="4">
        <v>0</v>
      </c>
      <c r="G87" s="4">
        <f t="shared" si="2"/>
        <v>37000</v>
      </c>
      <c r="H87" s="1" t="s">
        <v>112</v>
      </c>
      <c r="I87" s="19" t="s">
        <v>153</v>
      </c>
      <c r="Q87" s="72">
        <v>21875.66</v>
      </c>
    </row>
    <row r="88" spans="1:17" ht="30" customHeight="1" x14ac:dyDescent="0.25">
      <c r="A88" s="1" t="s">
        <v>119</v>
      </c>
      <c r="B88" s="2" t="s">
        <v>173</v>
      </c>
      <c r="C88" s="1" t="s">
        <v>8</v>
      </c>
      <c r="D88" s="4">
        <v>37000</v>
      </c>
      <c r="E88" s="4">
        <v>0</v>
      </c>
      <c r="F88" s="4">
        <v>0</v>
      </c>
      <c r="G88" s="4">
        <f t="shared" si="2"/>
        <v>37000</v>
      </c>
      <c r="H88" s="1" t="s">
        <v>112</v>
      </c>
      <c r="I88" s="19" t="s">
        <v>153</v>
      </c>
    </row>
    <row r="89" spans="1:17" ht="30" customHeight="1" x14ac:dyDescent="0.25">
      <c r="A89" s="1" t="s">
        <v>120</v>
      </c>
      <c r="B89" s="2" t="s">
        <v>174</v>
      </c>
      <c r="C89" s="1" t="s">
        <v>8</v>
      </c>
      <c r="D89" s="4">
        <v>37000</v>
      </c>
      <c r="E89" s="4">
        <v>0</v>
      </c>
      <c r="F89" s="4">
        <v>0</v>
      </c>
      <c r="G89" s="4">
        <f t="shared" si="2"/>
        <v>37000</v>
      </c>
      <c r="H89" s="1" t="s">
        <v>112</v>
      </c>
      <c r="I89" s="19" t="s">
        <v>153</v>
      </c>
    </row>
    <row r="90" spans="1:17" ht="30" customHeight="1" x14ac:dyDescent="0.25">
      <c r="A90" s="1" t="s">
        <v>121</v>
      </c>
      <c r="B90" s="2" t="s">
        <v>175</v>
      </c>
      <c r="C90" s="1" t="s">
        <v>8</v>
      </c>
      <c r="D90" s="4">
        <v>37000</v>
      </c>
      <c r="E90" s="4">
        <v>0</v>
      </c>
      <c r="F90" s="4">
        <v>0</v>
      </c>
      <c r="G90" s="4">
        <f t="shared" si="2"/>
        <v>37000</v>
      </c>
      <c r="H90" s="1" t="s">
        <v>37</v>
      </c>
      <c r="I90" s="19" t="s">
        <v>153</v>
      </c>
    </row>
    <row r="91" spans="1:17" ht="30" customHeight="1" x14ac:dyDescent="0.25">
      <c r="A91" s="1" t="s">
        <v>122</v>
      </c>
      <c r="B91" s="2" t="s">
        <v>176</v>
      </c>
      <c r="C91" s="1" t="s">
        <v>8</v>
      </c>
      <c r="D91" s="4">
        <v>37000</v>
      </c>
      <c r="E91" s="4">
        <v>0</v>
      </c>
      <c r="F91" s="4">
        <v>0</v>
      </c>
      <c r="G91" s="4">
        <f t="shared" si="2"/>
        <v>37000</v>
      </c>
      <c r="H91" s="1" t="s">
        <v>37</v>
      </c>
      <c r="I91" s="19" t="s">
        <v>153</v>
      </c>
    </row>
    <row r="92" spans="1:17" ht="30" customHeight="1" x14ac:dyDescent="0.25">
      <c r="A92" s="1" t="s">
        <v>123</v>
      </c>
      <c r="B92" s="2" t="s">
        <v>177</v>
      </c>
      <c r="C92" s="1" t="s">
        <v>8</v>
      </c>
      <c r="D92" s="4">
        <v>37000</v>
      </c>
      <c r="E92" s="4">
        <v>0</v>
      </c>
      <c r="F92" s="4">
        <v>0</v>
      </c>
      <c r="G92" s="4">
        <f t="shared" si="2"/>
        <v>37000</v>
      </c>
      <c r="H92" s="1" t="s">
        <v>37</v>
      </c>
      <c r="I92" s="19" t="s">
        <v>153</v>
      </c>
    </row>
    <row r="93" spans="1:17" ht="30" customHeight="1" x14ac:dyDescent="0.25">
      <c r="A93" s="2" t="s">
        <v>235</v>
      </c>
      <c r="B93" s="2" t="s">
        <v>236</v>
      </c>
      <c r="C93" s="1" t="s">
        <v>8</v>
      </c>
      <c r="D93" s="4">
        <v>34603.17</v>
      </c>
      <c r="E93" s="4">
        <v>0</v>
      </c>
      <c r="F93" s="4">
        <v>0</v>
      </c>
      <c r="G93" s="4">
        <f t="shared" si="2"/>
        <v>34603.17</v>
      </c>
      <c r="H93" s="1" t="s">
        <v>112</v>
      </c>
      <c r="I93" s="19" t="s">
        <v>153</v>
      </c>
    </row>
    <row r="94" spans="1:17" ht="65.25" customHeight="1" x14ac:dyDescent="0.25">
      <c r="A94" s="1" t="s">
        <v>230</v>
      </c>
      <c r="B94" s="2" t="s">
        <v>346</v>
      </c>
      <c r="C94" s="1" t="s">
        <v>8</v>
      </c>
      <c r="D94" s="4">
        <v>1612000</v>
      </c>
      <c r="E94" s="4">
        <v>-790736.84</v>
      </c>
      <c r="F94" s="4">
        <v>0</v>
      </c>
      <c r="G94" s="4">
        <f t="shared" si="2"/>
        <v>821263.16</v>
      </c>
      <c r="H94" s="1" t="s">
        <v>16</v>
      </c>
      <c r="I94" s="19" t="s">
        <v>153</v>
      </c>
      <c r="L94" s="1" t="s">
        <v>375</v>
      </c>
    </row>
    <row r="95" spans="1:17" ht="30" customHeight="1" x14ac:dyDescent="0.25">
      <c r="A95" s="1" t="s">
        <v>237</v>
      </c>
      <c r="B95" s="2" t="s">
        <v>126</v>
      </c>
      <c r="C95" s="1" t="s">
        <v>8</v>
      </c>
      <c r="D95" s="4">
        <v>440000</v>
      </c>
      <c r="E95" s="4">
        <v>0</v>
      </c>
      <c r="F95" s="4">
        <v>0</v>
      </c>
      <c r="G95" s="4">
        <f t="shared" si="2"/>
        <v>440000</v>
      </c>
      <c r="H95" s="1" t="s">
        <v>16</v>
      </c>
      <c r="I95" s="19" t="s">
        <v>153</v>
      </c>
    </row>
    <row r="96" spans="1:17" ht="30" customHeight="1" x14ac:dyDescent="0.25">
      <c r="A96" s="1" t="s">
        <v>232</v>
      </c>
      <c r="B96" s="2" t="s">
        <v>127</v>
      </c>
      <c r="C96" s="1" t="s">
        <v>8</v>
      </c>
      <c r="D96" s="4">
        <v>24000</v>
      </c>
      <c r="E96" s="4">
        <v>0</v>
      </c>
      <c r="F96" s="4">
        <v>0</v>
      </c>
      <c r="G96" s="4">
        <f t="shared" si="2"/>
        <v>24000</v>
      </c>
      <c r="H96" s="1" t="s">
        <v>37</v>
      </c>
      <c r="I96" s="19" t="s">
        <v>153</v>
      </c>
      <c r="L96" s="1" t="s">
        <v>364</v>
      </c>
    </row>
    <row r="97" spans="1:13" ht="30" customHeight="1" x14ac:dyDescent="0.25">
      <c r="A97" s="1" t="s">
        <v>366</v>
      </c>
      <c r="B97" s="2" t="s">
        <v>213</v>
      </c>
      <c r="C97" s="1" t="s">
        <v>8</v>
      </c>
      <c r="D97" s="4">
        <v>37000</v>
      </c>
      <c r="E97" s="4">
        <v>0</v>
      </c>
      <c r="F97" s="4">
        <v>0</v>
      </c>
      <c r="G97" s="4">
        <f t="shared" si="2"/>
        <v>37000</v>
      </c>
      <c r="H97" s="1" t="s">
        <v>12</v>
      </c>
      <c r="I97" s="19" t="s">
        <v>153</v>
      </c>
    </row>
    <row r="98" spans="1:13" ht="30" customHeight="1" x14ac:dyDescent="0.25">
      <c r="A98" s="6" t="s">
        <v>367</v>
      </c>
      <c r="B98" s="19" t="s">
        <v>456</v>
      </c>
      <c r="C98" s="6" t="s">
        <v>8</v>
      </c>
      <c r="D98" s="7">
        <v>200000</v>
      </c>
      <c r="E98" s="7">
        <v>0</v>
      </c>
      <c r="F98" s="7">
        <v>0</v>
      </c>
      <c r="G98" s="7">
        <f t="shared" ref="G98:G112" si="3">D98+E98+F98</f>
        <v>200000</v>
      </c>
      <c r="H98" s="6" t="s">
        <v>37</v>
      </c>
      <c r="I98" s="19" t="s">
        <v>153</v>
      </c>
    </row>
    <row r="99" spans="1:13" ht="30" customHeight="1" x14ac:dyDescent="0.25">
      <c r="A99" s="6" t="s">
        <v>367</v>
      </c>
      <c r="B99" s="19" t="s">
        <v>456</v>
      </c>
      <c r="C99" s="6" t="s">
        <v>41</v>
      </c>
      <c r="D99" s="7">
        <v>0</v>
      </c>
      <c r="E99" s="7">
        <v>0</v>
      </c>
      <c r="F99" s="7">
        <v>355445</v>
      </c>
      <c r="G99" s="7">
        <f t="shared" si="3"/>
        <v>355445</v>
      </c>
      <c r="H99" s="6" t="s">
        <v>37</v>
      </c>
      <c r="I99" s="19" t="s">
        <v>149</v>
      </c>
    </row>
    <row r="100" spans="1:13" ht="30" customHeight="1" x14ac:dyDescent="0.25">
      <c r="A100" s="1" t="s">
        <v>462</v>
      </c>
      <c r="B100" s="2" t="s">
        <v>386</v>
      </c>
      <c r="C100" s="1" t="s">
        <v>41</v>
      </c>
      <c r="D100" s="4">
        <v>0</v>
      </c>
      <c r="E100" s="4">
        <v>0</v>
      </c>
      <c r="F100" s="4">
        <v>300000</v>
      </c>
      <c r="G100" s="4">
        <f t="shared" si="3"/>
        <v>300000</v>
      </c>
      <c r="H100" s="1" t="s">
        <v>5</v>
      </c>
      <c r="I100" s="19" t="s">
        <v>153</v>
      </c>
      <c r="K100" s="1" t="s">
        <v>359</v>
      </c>
      <c r="L100" s="1">
        <v>300000</v>
      </c>
    </row>
    <row r="101" spans="1:13" ht="49.9" customHeight="1" x14ac:dyDescent="0.25">
      <c r="A101" s="1" t="s">
        <v>128</v>
      </c>
      <c r="B101" s="2" t="s">
        <v>180</v>
      </c>
      <c r="C101" s="1" t="s">
        <v>8</v>
      </c>
      <c r="D101" s="4">
        <v>141980</v>
      </c>
      <c r="E101" s="4">
        <v>0</v>
      </c>
      <c r="F101" s="4">
        <v>0</v>
      </c>
      <c r="G101" s="4">
        <f t="shared" si="3"/>
        <v>141980</v>
      </c>
      <c r="H101" s="1" t="s">
        <v>93</v>
      </c>
      <c r="I101" s="30" t="s">
        <v>365</v>
      </c>
    </row>
    <row r="102" spans="1:13" ht="30" customHeight="1" x14ac:dyDescent="0.25">
      <c r="A102" s="1" t="s">
        <v>129</v>
      </c>
      <c r="B102" s="2" t="s">
        <v>181</v>
      </c>
      <c r="C102" s="1" t="s">
        <v>8</v>
      </c>
      <c r="D102" s="4">
        <v>96720</v>
      </c>
      <c r="E102" s="4">
        <v>0</v>
      </c>
      <c r="F102" s="4">
        <v>0</v>
      </c>
      <c r="G102" s="4">
        <f t="shared" si="3"/>
        <v>96720</v>
      </c>
      <c r="H102" s="1" t="s">
        <v>12</v>
      </c>
      <c r="I102" s="30" t="s">
        <v>365</v>
      </c>
    </row>
    <row r="103" spans="1:13" ht="30" customHeight="1" x14ac:dyDescent="0.25">
      <c r="A103" s="1" t="s">
        <v>130</v>
      </c>
      <c r="B103" s="2" t="s">
        <v>131</v>
      </c>
      <c r="C103" s="1" t="s">
        <v>8</v>
      </c>
      <c r="D103" s="4">
        <v>366223.67</v>
      </c>
      <c r="E103" s="4">
        <v>0</v>
      </c>
      <c r="F103" s="4">
        <v>0</v>
      </c>
      <c r="G103" s="4">
        <f t="shared" si="3"/>
        <v>366223.67</v>
      </c>
      <c r="H103" s="1" t="s">
        <v>112</v>
      </c>
      <c r="I103" s="30" t="s">
        <v>365</v>
      </c>
    </row>
    <row r="104" spans="1:13" ht="30" customHeight="1" x14ac:dyDescent="0.25">
      <c r="A104" s="1" t="s">
        <v>132</v>
      </c>
      <c r="B104" s="2" t="s">
        <v>133</v>
      </c>
      <c r="C104" s="1" t="s">
        <v>8</v>
      </c>
      <c r="D104" s="4">
        <v>135000</v>
      </c>
      <c r="E104" s="4">
        <v>0</v>
      </c>
      <c r="F104" s="4">
        <v>0</v>
      </c>
      <c r="G104" s="4">
        <f t="shared" si="3"/>
        <v>135000</v>
      </c>
      <c r="H104" s="1" t="s">
        <v>189</v>
      </c>
      <c r="I104" s="31" t="s">
        <v>154</v>
      </c>
    </row>
    <row r="105" spans="1:13" ht="30" customHeight="1" x14ac:dyDescent="0.25">
      <c r="A105" s="13" t="s">
        <v>168</v>
      </c>
      <c r="B105" s="2" t="s">
        <v>134</v>
      </c>
      <c r="C105" s="1" t="s">
        <v>8</v>
      </c>
      <c r="D105" s="4">
        <v>550000</v>
      </c>
      <c r="E105" s="4">
        <v>0</v>
      </c>
      <c r="F105" s="4">
        <v>0</v>
      </c>
      <c r="G105" s="4">
        <f t="shared" si="3"/>
        <v>550000</v>
      </c>
      <c r="H105" s="1" t="s">
        <v>48</v>
      </c>
      <c r="I105" s="31" t="s">
        <v>154</v>
      </c>
    </row>
    <row r="106" spans="1:13" ht="30" customHeight="1" x14ac:dyDescent="0.25">
      <c r="A106" s="1" t="s">
        <v>135</v>
      </c>
      <c r="B106" s="2" t="s">
        <v>136</v>
      </c>
      <c r="C106" s="1" t="s">
        <v>8</v>
      </c>
      <c r="D106" s="4">
        <v>6782835.0300000003</v>
      </c>
      <c r="E106" s="4">
        <v>0</v>
      </c>
      <c r="F106" s="4">
        <v>0</v>
      </c>
      <c r="G106" s="4">
        <f t="shared" si="3"/>
        <v>6782835.0300000003</v>
      </c>
      <c r="H106" s="1" t="s">
        <v>5</v>
      </c>
      <c r="I106" s="32" t="s">
        <v>151</v>
      </c>
    </row>
    <row r="107" spans="1:13" ht="30" customHeight="1" x14ac:dyDescent="0.25">
      <c r="A107" s="1" t="s">
        <v>158</v>
      </c>
      <c r="B107" s="2" t="s">
        <v>137</v>
      </c>
      <c r="C107" s="1" t="s">
        <v>8</v>
      </c>
      <c r="D107" s="4">
        <v>2068291.31</v>
      </c>
      <c r="E107" s="4">
        <v>0</v>
      </c>
      <c r="F107" s="4">
        <v>0</v>
      </c>
      <c r="G107" s="4">
        <f t="shared" si="3"/>
        <v>2068291.31</v>
      </c>
      <c r="H107" s="1" t="s">
        <v>112</v>
      </c>
      <c r="I107" s="32" t="s">
        <v>151</v>
      </c>
    </row>
    <row r="108" spans="1:13" ht="42.6" customHeight="1" x14ac:dyDescent="0.25">
      <c r="A108" s="1" t="s">
        <v>238</v>
      </c>
      <c r="B108" s="2" t="s">
        <v>182</v>
      </c>
      <c r="C108" s="1" t="s">
        <v>8</v>
      </c>
      <c r="D108" s="4">
        <v>1900000</v>
      </c>
      <c r="E108" s="4">
        <v>0</v>
      </c>
      <c r="F108" s="4">
        <v>0</v>
      </c>
      <c r="G108" s="4">
        <f t="shared" si="3"/>
        <v>1900000</v>
      </c>
      <c r="H108" s="1" t="s">
        <v>112</v>
      </c>
      <c r="I108" s="2" t="s">
        <v>150</v>
      </c>
    </row>
    <row r="109" spans="1:13" ht="30" customHeight="1" x14ac:dyDescent="0.25">
      <c r="A109" s="1" t="s">
        <v>159</v>
      </c>
      <c r="B109" s="2" t="s">
        <v>138</v>
      </c>
      <c r="C109" s="1" t="s">
        <v>8</v>
      </c>
      <c r="D109" s="4">
        <v>1351191.16</v>
      </c>
      <c r="E109" s="4">
        <v>0</v>
      </c>
      <c r="F109" s="4">
        <v>0</v>
      </c>
      <c r="G109" s="4">
        <f t="shared" si="3"/>
        <v>1351191.16</v>
      </c>
      <c r="H109" s="1" t="s">
        <v>112</v>
      </c>
      <c r="I109" s="2" t="s">
        <v>149</v>
      </c>
    </row>
    <row r="110" spans="1:13" ht="74.25" customHeight="1" x14ac:dyDescent="0.25">
      <c r="A110" s="1" t="s">
        <v>161</v>
      </c>
      <c r="B110" s="5" t="s">
        <v>160</v>
      </c>
      <c r="C110" s="1" t="s">
        <v>8</v>
      </c>
      <c r="D110" s="4">
        <v>1934603.17</v>
      </c>
      <c r="E110" s="4">
        <v>0</v>
      </c>
      <c r="F110" s="4">
        <v>0</v>
      </c>
      <c r="G110" s="4">
        <f t="shared" si="3"/>
        <v>1934603.17</v>
      </c>
      <c r="H110" s="1" t="s">
        <v>9</v>
      </c>
      <c r="I110" s="2" t="s">
        <v>148</v>
      </c>
    </row>
    <row r="111" spans="1:13" ht="60" x14ac:dyDescent="0.25">
      <c r="A111" s="1" t="s">
        <v>464</v>
      </c>
      <c r="B111" s="5" t="s">
        <v>382</v>
      </c>
      <c r="C111" s="1" t="s">
        <v>41</v>
      </c>
      <c r="D111" s="4">
        <v>0</v>
      </c>
      <c r="E111" s="4">
        <v>0</v>
      </c>
      <c r="F111" s="4">
        <v>700000</v>
      </c>
      <c r="G111" s="4">
        <f t="shared" si="3"/>
        <v>700000</v>
      </c>
      <c r="H111" s="1" t="s">
        <v>5</v>
      </c>
      <c r="I111" s="27" t="s">
        <v>381</v>
      </c>
      <c r="K111" s="1" t="s">
        <v>359</v>
      </c>
      <c r="L111" s="1">
        <v>700000</v>
      </c>
      <c r="M111" s="1" t="s">
        <v>384</v>
      </c>
    </row>
    <row r="112" spans="1:13" ht="60" x14ac:dyDescent="0.25">
      <c r="A112" s="1" t="s">
        <v>463</v>
      </c>
      <c r="B112" s="5" t="s">
        <v>383</v>
      </c>
      <c r="C112" s="1" t="s">
        <v>41</v>
      </c>
      <c r="D112" s="4">
        <v>0</v>
      </c>
      <c r="E112" s="4">
        <v>0</v>
      </c>
      <c r="F112" s="4">
        <v>300000</v>
      </c>
      <c r="G112" s="4">
        <f t="shared" si="3"/>
        <v>300000</v>
      </c>
      <c r="H112" s="1" t="s">
        <v>48</v>
      </c>
      <c r="I112" s="27" t="s">
        <v>381</v>
      </c>
      <c r="K112" s="1" t="s">
        <v>359</v>
      </c>
      <c r="L112" s="1">
        <v>300000</v>
      </c>
    </row>
    <row r="113" spans="1:7" x14ac:dyDescent="0.25">
      <c r="A113" s="23"/>
      <c r="E113" s="4"/>
      <c r="G113" s="4"/>
    </row>
    <row r="116" spans="1:7" x14ac:dyDescent="0.25">
      <c r="E116" s="4"/>
    </row>
    <row r="117" spans="1:7" x14ac:dyDescent="0.25">
      <c r="D117" s="4"/>
      <c r="E117" s="4"/>
      <c r="F117" s="4"/>
      <c r="G117" s="4"/>
    </row>
  </sheetData>
  <phoneticPr fontId="2" type="noConversion"/>
  <pageMargins left="0.11811023622047245" right="0.11811023622047245" top="0.15748031496062992" bottom="0.15748031496062992" header="0.31496062992125984" footer="0.31496062992125984"/>
  <pageSetup paperSize="8" scale="70" orientation="landscape"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AD523-151D-4411-9CB2-DF9DEAD25C72}">
  <dimension ref="A1:Q118"/>
  <sheetViews>
    <sheetView topLeftCell="A64" zoomScale="80" zoomScaleNormal="80" workbookViewId="0">
      <selection activeCell="B76" sqref="B76"/>
    </sheetView>
  </sheetViews>
  <sheetFormatPr defaultColWidth="8.85546875" defaultRowHeight="21" x14ac:dyDescent="0.25"/>
  <cols>
    <col min="1" max="1" width="20.7109375" style="1" customWidth="1"/>
    <col min="2" max="2" width="39.5703125" style="2" customWidth="1"/>
    <col min="3" max="3" width="16" style="1" customWidth="1"/>
    <col min="4" max="4" width="23.42578125" style="1" customWidth="1"/>
    <col min="5" max="6" width="14.85546875" style="1" customWidth="1"/>
    <col min="7" max="7" width="23.42578125" style="1" customWidth="1"/>
    <col min="8" max="8" width="25.28515625" style="1" customWidth="1"/>
    <col min="9" max="9" width="18" style="2" customWidth="1"/>
    <col min="10" max="10" width="5.85546875" style="1" customWidth="1"/>
    <col min="11" max="11" width="13.42578125" style="1" customWidth="1"/>
    <col min="12" max="12" width="22.42578125" style="73" customWidth="1"/>
    <col min="13" max="13" width="14.5703125" style="79" customWidth="1"/>
    <col min="14" max="14" width="18.5703125" style="79" customWidth="1"/>
    <col min="15" max="15" width="18.5703125" style="1" bestFit="1" customWidth="1"/>
    <col min="16" max="16" width="8.85546875" style="1"/>
    <col min="17" max="17" width="28.42578125" style="72" customWidth="1"/>
    <col min="18" max="16384" width="8.85546875" style="1"/>
  </cols>
  <sheetData>
    <row r="1" spans="1:17" s="25" customFormat="1" ht="37.9" customHeight="1" x14ac:dyDescent="0.25">
      <c r="A1" s="25" t="s">
        <v>143</v>
      </c>
      <c r="B1" s="25" t="s">
        <v>0</v>
      </c>
      <c r="C1" s="25" t="s">
        <v>139</v>
      </c>
      <c r="D1" s="25" t="s">
        <v>3</v>
      </c>
      <c r="E1" s="25" t="s">
        <v>253</v>
      </c>
      <c r="F1" s="25" t="s">
        <v>247</v>
      </c>
      <c r="G1" s="25" t="s">
        <v>248</v>
      </c>
      <c r="H1" s="25" t="s">
        <v>142</v>
      </c>
      <c r="I1" s="25" t="s">
        <v>140</v>
      </c>
      <c r="L1" s="75" t="s">
        <v>472</v>
      </c>
      <c r="M1" s="77"/>
      <c r="N1" s="78"/>
      <c r="Q1" s="71" t="s">
        <v>457</v>
      </c>
    </row>
    <row r="2" spans="1:17" ht="30" customHeight="1" x14ac:dyDescent="0.25">
      <c r="A2" s="6" t="s">
        <v>157</v>
      </c>
      <c r="B2" s="19" t="s">
        <v>453</v>
      </c>
      <c r="C2" s="6" t="s">
        <v>8</v>
      </c>
      <c r="D2" s="7">
        <v>417251.82</v>
      </c>
      <c r="E2" s="7">
        <v>0</v>
      </c>
      <c r="F2" s="7">
        <v>-138776.32999999999</v>
      </c>
      <c r="G2" s="7">
        <f>Πίνακας1345682[[#This Row],[Αρχικός Προϋπολογισμός 2024]]+Πίνακας1345682[[#This Row],[Τιμολογηθέντα 2024]]+Πίνακας1345682[[#This Row],[Τροποποιήσεις 2024]]</f>
        <v>278475.49</v>
      </c>
      <c r="H2" s="6" t="s">
        <v>5</v>
      </c>
      <c r="I2" s="19" t="s">
        <v>145</v>
      </c>
      <c r="L2" s="82">
        <v>1</v>
      </c>
      <c r="M2" s="76" t="s">
        <v>473</v>
      </c>
    </row>
    <row r="3" spans="1:17" ht="30" customHeight="1" x14ac:dyDescent="0.25">
      <c r="A3" s="6" t="s">
        <v>157</v>
      </c>
      <c r="B3" s="19" t="s">
        <v>453</v>
      </c>
      <c r="C3" s="6" t="s">
        <v>8</v>
      </c>
      <c r="D3" s="7">
        <v>1500000</v>
      </c>
      <c r="E3" s="7">
        <v>0</v>
      </c>
      <c r="F3" s="7">
        <v>0</v>
      </c>
      <c r="G3" s="7">
        <f>Πίνακας1345682[[#This Row],[Αρχικός Προϋπολογισμός 2024]]+Πίνακας1345682[[#This Row],[Τιμολογηθέντα 2024]]+Πίνακας1345682[[#This Row],[Τροποποιήσεις 2024]]</f>
        <v>1500000</v>
      </c>
      <c r="H3" s="6" t="s">
        <v>5</v>
      </c>
      <c r="I3" s="19" t="s">
        <v>153</v>
      </c>
      <c r="L3" s="82">
        <v>2</v>
      </c>
      <c r="M3" s="76" t="s">
        <v>482</v>
      </c>
      <c r="N3" s="77"/>
    </row>
    <row r="4" spans="1:17" ht="30" customHeight="1" x14ac:dyDescent="0.25">
      <c r="A4" s="6" t="s">
        <v>157</v>
      </c>
      <c r="B4" s="19" t="s">
        <v>453</v>
      </c>
      <c r="C4" s="6" t="s">
        <v>41</v>
      </c>
      <c r="D4" s="7">
        <v>636420</v>
      </c>
      <c r="E4" s="7">
        <v>0</v>
      </c>
      <c r="F4" s="7">
        <v>0</v>
      </c>
      <c r="G4" s="7">
        <f>Πίνακας1345682[[#This Row],[Αρχικός Προϋπολογισμός 2024]]+Πίνακας1345682[[#This Row],[Τιμολογηθέντα 2024]]+Πίνακας1345682[[#This Row],[Τροποποιήσεις 2024]]</f>
        <v>636420</v>
      </c>
      <c r="H4" s="6" t="s">
        <v>5</v>
      </c>
      <c r="I4" s="19" t="s">
        <v>244</v>
      </c>
      <c r="L4" s="82">
        <v>3</v>
      </c>
      <c r="M4" s="76" t="s">
        <v>481</v>
      </c>
      <c r="N4" s="77"/>
    </row>
    <row r="5" spans="1:17" ht="30" customHeight="1" x14ac:dyDescent="0.25">
      <c r="A5" s="1" t="s">
        <v>6</v>
      </c>
      <c r="B5" s="2" t="s">
        <v>7</v>
      </c>
      <c r="C5" s="1" t="s">
        <v>8</v>
      </c>
      <c r="D5" s="4">
        <v>30000</v>
      </c>
      <c r="E5" s="7">
        <v>0</v>
      </c>
      <c r="F5" s="7">
        <v>0</v>
      </c>
      <c r="G5" s="7">
        <f>Πίνακας1345682[[#This Row],[Αρχικός Προϋπολογισμός 2024]]+Πίνακας1345682[[#This Row],[Τιμολογηθέντα 2024]]+Πίνακας1345682[[#This Row],[Τροποποιήσεις 2024]]</f>
        <v>30000</v>
      </c>
      <c r="H5" s="1" t="s">
        <v>9</v>
      </c>
      <c r="I5" s="26" t="s">
        <v>145</v>
      </c>
      <c r="M5" s="80"/>
    </row>
    <row r="6" spans="1:17" ht="30" customHeight="1" x14ac:dyDescent="0.25">
      <c r="A6" s="1" t="s">
        <v>163</v>
      </c>
      <c r="B6" s="2" t="s">
        <v>19</v>
      </c>
      <c r="C6" s="1" t="s">
        <v>8</v>
      </c>
      <c r="D6" s="4">
        <v>65850.080000000002</v>
      </c>
      <c r="E6" s="7">
        <v>0</v>
      </c>
      <c r="F6" s="7">
        <v>0</v>
      </c>
      <c r="G6" s="7">
        <f>Πίνακας1345682[[#This Row],[Αρχικός Προϋπολογισμός 2024]]+Πίνακας1345682[[#This Row],[Τιμολογηθέντα 2024]]+Πίνακας1345682[[#This Row],[Τροποποιήσεις 2024]]</f>
        <v>65850.080000000002</v>
      </c>
      <c r="H6" s="1" t="s">
        <v>16</v>
      </c>
      <c r="I6" s="26" t="s">
        <v>145</v>
      </c>
      <c r="M6" s="80"/>
      <c r="N6" s="80"/>
    </row>
    <row r="7" spans="1:17" ht="30" customHeight="1" x14ac:dyDescent="0.25">
      <c r="A7" s="1" t="s">
        <v>164</v>
      </c>
      <c r="B7" s="2" t="s">
        <v>20</v>
      </c>
      <c r="C7" s="1" t="s">
        <v>8</v>
      </c>
      <c r="D7" s="4">
        <v>37000</v>
      </c>
      <c r="E7" s="7">
        <v>0</v>
      </c>
      <c r="F7" s="7">
        <v>0</v>
      </c>
      <c r="G7" s="7">
        <f>Πίνακας1345682[[#This Row],[Αρχικός Προϋπολογισμός 2024]]+Πίνακας1345682[[#This Row],[Τιμολογηθέντα 2024]]+Πίνακας1345682[[#This Row],[Τροποποιήσεις 2024]]</f>
        <v>37000</v>
      </c>
      <c r="H7" s="1" t="s">
        <v>16</v>
      </c>
      <c r="I7" s="26" t="s">
        <v>145</v>
      </c>
      <c r="M7" s="80"/>
      <c r="N7" s="80"/>
    </row>
    <row r="8" spans="1:17" ht="30" customHeight="1" x14ac:dyDescent="0.25">
      <c r="A8" s="1" t="s">
        <v>25</v>
      </c>
      <c r="B8" s="2" t="s">
        <v>26</v>
      </c>
      <c r="C8" s="1" t="s">
        <v>8</v>
      </c>
      <c r="D8" s="4">
        <v>28500</v>
      </c>
      <c r="E8" s="7">
        <v>0</v>
      </c>
      <c r="F8" s="7">
        <v>0</v>
      </c>
      <c r="G8" s="7">
        <f>Πίνακας1345682[[#This Row],[Αρχικός Προϋπολογισμός 2024]]+Πίνακας1345682[[#This Row],[Τιμολογηθέντα 2024]]+Πίνακας1345682[[#This Row],[Τροποποιήσεις 2024]]</f>
        <v>28500</v>
      </c>
      <c r="H8" s="1" t="s">
        <v>189</v>
      </c>
      <c r="I8" s="26" t="s">
        <v>145</v>
      </c>
    </row>
    <row r="9" spans="1:17" ht="30" customHeight="1" x14ac:dyDescent="0.25">
      <c r="A9" s="1" t="s">
        <v>27</v>
      </c>
      <c r="B9" s="2" t="s">
        <v>28</v>
      </c>
      <c r="C9" s="1" t="s">
        <v>8</v>
      </c>
      <c r="D9" s="4">
        <v>9000</v>
      </c>
      <c r="E9" s="7">
        <v>0</v>
      </c>
      <c r="F9" s="7">
        <v>0</v>
      </c>
      <c r="G9" s="7">
        <f>Πίνακας1345682[[#This Row],[Αρχικός Προϋπολογισμός 2024]]+Πίνακας1345682[[#This Row],[Τιμολογηθέντα 2024]]+Πίνακας1345682[[#This Row],[Τροποποιήσεις 2024]]</f>
        <v>9000</v>
      </c>
      <c r="H9" s="1" t="s">
        <v>189</v>
      </c>
      <c r="I9" s="26" t="s">
        <v>145</v>
      </c>
    </row>
    <row r="10" spans="1:17" ht="30" customHeight="1" x14ac:dyDescent="0.25">
      <c r="A10" s="1" t="s">
        <v>29</v>
      </c>
      <c r="B10" s="2" t="s">
        <v>30</v>
      </c>
      <c r="C10" s="1" t="s">
        <v>8</v>
      </c>
      <c r="D10" s="4">
        <v>7500</v>
      </c>
      <c r="E10" s="7">
        <v>0</v>
      </c>
      <c r="F10" s="7">
        <v>0</v>
      </c>
      <c r="G10" s="7">
        <f>Πίνακας1345682[[#This Row],[Αρχικός Προϋπολογισμός 2024]]+Πίνακας1345682[[#This Row],[Τιμολογηθέντα 2024]]+Πίνακας1345682[[#This Row],[Τροποποιήσεις 2024]]</f>
        <v>7500</v>
      </c>
      <c r="H10" s="1" t="s">
        <v>189</v>
      </c>
      <c r="I10" s="26" t="s">
        <v>145</v>
      </c>
      <c r="L10" s="74"/>
    </row>
    <row r="11" spans="1:17" ht="58.5" customHeight="1" x14ac:dyDescent="0.25">
      <c r="A11" s="1" t="s">
        <v>31</v>
      </c>
      <c r="B11" s="2" t="s">
        <v>32</v>
      </c>
      <c r="C11" s="1" t="s">
        <v>8</v>
      </c>
      <c r="D11" s="4">
        <v>136400</v>
      </c>
      <c r="E11" s="7">
        <v>0</v>
      </c>
      <c r="F11" s="7">
        <v>0</v>
      </c>
      <c r="G11" s="7">
        <f>Πίνακας1345682[[#This Row],[Αρχικός Προϋπολογισμός 2024]]+Πίνακας1345682[[#This Row],[Τιμολογηθέντα 2024]]+Πίνακας1345682[[#This Row],[Τροποποιήσεις 2024]]</f>
        <v>136400</v>
      </c>
      <c r="H11" s="1" t="s">
        <v>9</v>
      </c>
      <c r="I11" s="26" t="s">
        <v>145</v>
      </c>
    </row>
    <row r="12" spans="1:17" ht="30" customHeight="1" x14ac:dyDescent="0.25">
      <c r="A12" s="1" t="s">
        <v>33</v>
      </c>
      <c r="B12" s="2" t="s">
        <v>34</v>
      </c>
      <c r="C12" s="1" t="s">
        <v>8</v>
      </c>
      <c r="D12" s="4">
        <v>9000</v>
      </c>
      <c r="E12" s="7">
        <v>0</v>
      </c>
      <c r="F12" s="7">
        <v>0</v>
      </c>
      <c r="G12" s="7">
        <f>Πίνακας1345682[[#This Row],[Αρχικός Προϋπολογισμός 2024]]+Πίνακας1345682[[#This Row],[Τιμολογηθέντα 2024]]+Πίνακας1345682[[#This Row],[Τροποποιήσεις 2024]]</f>
        <v>9000</v>
      </c>
      <c r="H12" s="1" t="s">
        <v>189</v>
      </c>
      <c r="I12" s="26" t="s">
        <v>145</v>
      </c>
    </row>
    <row r="13" spans="1:17" ht="30" customHeight="1" x14ac:dyDescent="0.25">
      <c r="A13" s="6" t="s">
        <v>35</v>
      </c>
      <c r="B13" s="19" t="s">
        <v>454</v>
      </c>
      <c r="C13" s="6" t="s">
        <v>8</v>
      </c>
      <c r="D13" s="7">
        <v>1902692.5999999996</v>
      </c>
      <c r="E13" s="7">
        <v>0</v>
      </c>
      <c r="F13" s="7">
        <v>0</v>
      </c>
      <c r="G13" s="7">
        <f>Πίνακας1345682[[#This Row],[Αρχικός Προϋπολογισμός 2024]]+Πίνακας1345682[[#This Row],[Τιμολογηθέντα 2024]]+Πίνακας1345682[[#This Row],[Τροποποιήσεις 2024]]</f>
        <v>1902692.5999999996</v>
      </c>
      <c r="H13" s="6" t="s">
        <v>5</v>
      </c>
      <c r="I13" s="19" t="s">
        <v>145</v>
      </c>
      <c r="Q13" s="72">
        <v>39301.550000000003</v>
      </c>
    </row>
    <row r="14" spans="1:17" ht="30" customHeight="1" x14ac:dyDescent="0.25">
      <c r="A14" s="6" t="s">
        <v>35</v>
      </c>
      <c r="B14" s="19" t="s">
        <v>454</v>
      </c>
      <c r="C14" s="6" t="s">
        <v>8</v>
      </c>
      <c r="D14" s="7">
        <v>400000</v>
      </c>
      <c r="E14" s="7">
        <v>0</v>
      </c>
      <c r="F14" s="7">
        <v>0</v>
      </c>
      <c r="G14" s="7">
        <f>Πίνακας1345682[[#This Row],[Αρχικός Προϋπολογισμός 2024]]+Πίνακας1345682[[#This Row],[Τιμολογηθέντα 2024]]+Πίνακας1345682[[#This Row],[Τροποποιήσεις 2024]]</f>
        <v>400000</v>
      </c>
      <c r="H14" s="6" t="s">
        <v>5</v>
      </c>
      <c r="I14" s="19" t="s">
        <v>153</v>
      </c>
      <c r="L14" s="74"/>
    </row>
    <row r="15" spans="1:17" ht="30" customHeight="1" x14ac:dyDescent="0.25">
      <c r="A15" s="8" t="s">
        <v>184</v>
      </c>
      <c r="B15" s="2" t="s">
        <v>183</v>
      </c>
      <c r="C15" s="1" t="s">
        <v>8</v>
      </c>
      <c r="D15" s="4">
        <v>250000</v>
      </c>
      <c r="E15" s="7">
        <v>0</v>
      </c>
      <c r="F15" s="7">
        <v>0</v>
      </c>
      <c r="G15" s="7">
        <f>Πίνακας1345682[[#This Row],[Αρχικός Προϋπολογισμός 2024]]+Πίνακας1345682[[#This Row],[Τιμολογηθέντα 2024]]+Πίνακας1345682[[#This Row],[Τροποποιήσεις 2024]]</f>
        <v>250000</v>
      </c>
      <c r="H15" s="1" t="s">
        <v>5</v>
      </c>
      <c r="I15" s="26" t="s">
        <v>145</v>
      </c>
    </row>
    <row r="16" spans="1:17" ht="30" customHeight="1" x14ac:dyDescent="0.25">
      <c r="A16" s="1" t="s">
        <v>38</v>
      </c>
      <c r="B16" s="2" t="s">
        <v>39</v>
      </c>
      <c r="C16" s="1" t="s">
        <v>8</v>
      </c>
      <c r="D16" s="4">
        <v>6720</v>
      </c>
      <c r="E16" s="7">
        <v>0</v>
      </c>
      <c r="F16" s="7">
        <v>0</v>
      </c>
      <c r="G16" s="7">
        <f>Πίνακας1345682[[#This Row],[Αρχικός Προϋπολογισμός 2024]]+Πίνακας1345682[[#This Row],[Τιμολογηθέντα 2024]]+Πίνακας1345682[[#This Row],[Τροποποιήσεις 2024]]</f>
        <v>6720</v>
      </c>
      <c r="H16" s="1" t="s">
        <v>189</v>
      </c>
      <c r="I16" s="26" t="s">
        <v>145</v>
      </c>
    </row>
    <row r="17" spans="1:13" ht="30" customHeight="1" x14ac:dyDescent="0.25">
      <c r="A17" s="1" t="s">
        <v>167</v>
      </c>
      <c r="B17" s="2" t="s">
        <v>40</v>
      </c>
      <c r="C17" s="1" t="s">
        <v>8</v>
      </c>
      <c r="D17" s="4">
        <v>20000</v>
      </c>
      <c r="E17" s="7">
        <v>0</v>
      </c>
      <c r="F17" s="7">
        <v>0</v>
      </c>
      <c r="G17" s="7">
        <f>Πίνακας1345682[[#This Row],[Αρχικός Προϋπολογισμός 2024]]+Πίνακας1345682[[#This Row],[Τιμολογηθέντα 2024]]+Πίνακας1345682[[#This Row],[Τροποποιήσεις 2024]]</f>
        <v>20000</v>
      </c>
      <c r="H17" s="1" t="s">
        <v>12</v>
      </c>
      <c r="I17" s="26" t="s">
        <v>145</v>
      </c>
    </row>
    <row r="18" spans="1:13" ht="30" customHeight="1" x14ac:dyDescent="0.25">
      <c r="A18" s="1" t="s">
        <v>42</v>
      </c>
      <c r="B18" s="2" t="s">
        <v>43</v>
      </c>
      <c r="C18" s="1" t="s">
        <v>8</v>
      </c>
      <c r="D18" s="4">
        <v>7000</v>
      </c>
      <c r="E18" s="7">
        <v>0</v>
      </c>
      <c r="F18" s="7">
        <v>0</v>
      </c>
      <c r="G18" s="7">
        <f>Πίνακας1345682[[#This Row],[Αρχικός Προϋπολογισμός 2024]]+Πίνακας1345682[[#This Row],[Τιμολογηθέντα 2024]]+Πίνακας1345682[[#This Row],[Τροποποιήσεις 2024]]</f>
        <v>7000</v>
      </c>
      <c r="H18" s="1" t="s">
        <v>12</v>
      </c>
      <c r="I18" s="26" t="s">
        <v>145</v>
      </c>
    </row>
    <row r="19" spans="1:13" ht="30" customHeight="1" x14ac:dyDescent="0.25">
      <c r="A19" s="1" t="s">
        <v>44</v>
      </c>
      <c r="B19" s="2" t="s">
        <v>45</v>
      </c>
      <c r="C19" s="1" t="s">
        <v>8</v>
      </c>
      <c r="D19" s="4">
        <v>12000</v>
      </c>
      <c r="E19" s="7">
        <v>0</v>
      </c>
      <c r="F19" s="7">
        <v>0</v>
      </c>
      <c r="G19" s="7">
        <f>Πίνακας1345682[[#This Row],[Αρχικός Προϋπολογισμός 2024]]+Πίνακας1345682[[#This Row],[Τιμολογηθέντα 2024]]+Πίνακας1345682[[#This Row],[Τροποποιήσεις 2024]]</f>
        <v>12000</v>
      </c>
      <c r="H19" s="1" t="s">
        <v>12</v>
      </c>
      <c r="I19" s="26" t="s">
        <v>145</v>
      </c>
    </row>
    <row r="20" spans="1:13" ht="30" customHeight="1" x14ac:dyDescent="0.25">
      <c r="A20" s="1" t="s">
        <v>46</v>
      </c>
      <c r="B20" s="2" t="s">
        <v>47</v>
      </c>
      <c r="C20" s="1" t="s">
        <v>8</v>
      </c>
      <c r="D20" s="4">
        <v>9000</v>
      </c>
      <c r="E20" s="7">
        <v>0</v>
      </c>
      <c r="F20" s="7">
        <v>0</v>
      </c>
      <c r="G20" s="7">
        <f>Πίνακας1345682[[#This Row],[Αρχικός Προϋπολογισμός 2024]]+Πίνακας1345682[[#This Row],[Τιμολογηθέντα 2024]]+Πίνακας1345682[[#This Row],[Τροποποιήσεις 2024]]</f>
        <v>9000</v>
      </c>
      <c r="H20" s="1" t="s">
        <v>9</v>
      </c>
      <c r="I20" s="26" t="s">
        <v>145</v>
      </c>
    </row>
    <row r="21" spans="1:13" ht="30" customHeight="1" x14ac:dyDescent="0.25">
      <c r="A21" s="2" t="s">
        <v>217</v>
      </c>
      <c r="B21" s="10" t="s">
        <v>190</v>
      </c>
      <c r="C21" s="1" t="s">
        <v>8</v>
      </c>
      <c r="D21" s="12">
        <v>10000</v>
      </c>
      <c r="E21" s="7">
        <v>0</v>
      </c>
      <c r="F21" s="7">
        <v>0</v>
      </c>
      <c r="G21" s="7">
        <f>Πίνακας1345682[[#This Row],[Αρχικός Προϋπολογισμός 2024]]+Πίνακας1345682[[#This Row],[Τιμολογηθέντα 2024]]+Πίνακας1345682[[#This Row],[Τροποποιήσεις 2024]]</f>
        <v>10000</v>
      </c>
      <c r="H21" s="1" t="s">
        <v>16</v>
      </c>
      <c r="I21" s="26" t="s">
        <v>145</v>
      </c>
      <c r="M21" s="80"/>
    </row>
    <row r="22" spans="1:13" ht="30" customHeight="1" x14ac:dyDescent="0.25">
      <c r="A22" s="2" t="s">
        <v>218</v>
      </c>
      <c r="B22" s="10" t="s">
        <v>348</v>
      </c>
      <c r="C22" s="1" t="s">
        <v>8</v>
      </c>
      <c r="D22" s="12">
        <v>34300</v>
      </c>
      <c r="E22" s="7">
        <v>0</v>
      </c>
      <c r="F22" s="7">
        <v>0</v>
      </c>
      <c r="G22" s="7">
        <f>Πίνακας1345682[[#This Row],[Αρχικός Προϋπολογισμός 2024]]+Πίνακας1345682[[#This Row],[Τιμολογηθέντα 2024]]+Πίνακας1345682[[#This Row],[Τροποποιήσεις 2024]]</f>
        <v>34300</v>
      </c>
      <c r="H22" s="1" t="s">
        <v>16</v>
      </c>
      <c r="I22" s="26" t="s">
        <v>145</v>
      </c>
      <c r="M22" s="80"/>
    </row>
    <row r="23" spans="1:13" ht="30" customHeight="1" x14ac:dyDescent="0.25">
      <c r="A23" s="1" t="s">
        <v>219</v>
      </c>
      <c r="B23" s="11" t="s">
        <v>191</v>
      </c>
      <c r="C23" s="1" t="s">
        <v>8</v>
      </c>
      <c r="D23" s="12">
        <v>4960</v>
      </c>
      <c r="E23" s="7">
        <v>0</v>
      </c>
      <c r="F23" s="7">
        <v>0</v>
      </c>
      <c r="G23" s="7">
        <f>Πίνακας1345682[[#This Row],[Αρχικός Προϋπολογισμός 2024]]+Πίνακας1345682[[#This Row],[Τιμολογηθέντα 2024]]+Πίνακας1345682[[#This Row],[Τροποποιήσεις 2024]]</f>
        <v>4960</v>
      </c>
      <c r="H23" s="1" t="s">
        <v>16</v>
      </c>
      <c r="I23" s="26" t="s">
        <v>145</v>
      </c>
    </row>
    <row r="24" spans="1:13" ht="30" customHeight="1" x14ac:dyDescent="0.25">
      <c r="A24" s="1" t="s">
        <v>220</v>
      </c>
      <c r="B24" s="11" t="s">
        <v>192</v>
      </c>
      <c r="C24" s="1" t="s">
        <v>8</v>
      </c>
      <c r="D24" s="12">
        <v>14880</v>
      </c>
      <c r="E24" s="7">
        <v>0</v>
      </c>
      <c r="F24" s="7">
        <v>0</v>
      </c>
      <c r="G24" s="7">
        <f>Πίνακας1345682[[#This Row],[Αρχικός Προϋπολογισμός 2024]]+Πίνακας1345682[[#This Row],[Τιμολογηθέντα 2024]]+Πίνακας1345682[[#This Row],[Τροποποιήσεις 2024]]</f>
        <v>14880</v>
      </c>
      <c r="H24" s="1" t="s">
        <v>16</v>
      </c>
      <c r="I24" s="26" t="s">
        <v>145</v>
      </c>
    </row>
    <row r="25" spans="1:13" ht="30" customHeight="1" x14ac:dyDescent="0.25">
      <c r="A25" s="2" t="s">
        <v>221</v>
      </c>
      <c r="B25" s="10" t="s">
        <v>193</v>
      </c>
      <c r="C25" s="1" t="s">
        <v>8</v>
      </c>
      <c r="D25" s="12">
        <v>37200</v>
      </c>
      <c r="E25" s="7">
        <v>0</v>
      </c>
      <c r="F25" s="7">
        <v>0</v>
      </c>
      <c r="G25" s="7">
        <f>Πίνακας1345682[[#This Row],[Αρχικός Προϋπολογισμός 2024]]+Πίνακας1345682[[#This Row],[Τιμολογηθέντα 2024]]+Πίνακας1345682[[#This Row],[Τροποποιήσεις 2024]]</f>
        <v>37200</v>
      </c>
      <c r="H25" s="1" t="s">
        <v>16</v>
      </c>
      <c r="I25" s="26" t="s">
        <v>145</v>
      </c>
      <c r="M25" s="80"/>
    </row>
    <row r="26" spans="1:13" ht="30" customHeight="1" x14ac:dyDescent="0.25">
      <c r="A26" s="2" t="s">
        <v>222</v>
      </c>
      <c r="B26" s="10" t="s">
        <v>194</v>
      </c>
      <c r="C26" s="1" t="s">
        <v>8</v>
      </c>
      <c r="D26" s="12">
        <v>14000</v>
      </c>
      <c r="E26" s="7">
        <v>0</v>
      </c>
      <c r="F26" s="7">
        <v>0</v>
      </c>
      <c r="G26" s="7">
        <f>Πίνακας1345682[[#This Row],[Αρχικός Προϋπολογισμός 2024]]+Πίνακας1345682[[#This Row],[Τιμολογηθέντα 2024]]+Πίνακας1345682[[#This Row],[Τροποποιήσεις 2024]]</f>
        <v>14000</v>
      </c>
      <c r="H26" s="1" t="s">
        <v>16</v>
      </c>
      <c r="I26" s="26" t="s">
        <v>145</v>
      </c>
    </row>
    <row r="27" spans="1:13" ht="30" customHeight="1" x14ac:dyDescent="0.25">
      <c r="A27" s="2" t="s">
        <v>223</v>
      </c>
      <c r="B27" s="10" t="s">
        <v>195</v>
      </c>
      <c r="C27" s="1" t="s">
        <v>8</v>
      </c>
      <c r="D27" s="12">
        <v>12000</v>
      </c>
      <c r="E27" s="7">
        <v>0</v>
      </c>
      <c r="F27" s="7">
        <v>0</v>
      </c>
      <c r="G27" s="7">
        <f>Πίνακας1345682[[#This Row],[Αρχικός Προϋπολογισμός 2024]]+Πίνακας1345682[[#This Row],[Τιμολογηθέντα 2024]]+Πίνακας1345682[[#This Row],[Τροποποιήσεις 2024]]</f>
        <v>12000</v>
      </c>
      <c r="H27" s="1" t="s">
        <v>16</v>
      </c>
      <c r="I27" s="26" t="s">
        <v>145</v>
      </c>
      <c r="M27" s="80"/>
    </row>
    <row r="28" spans="1:13" ht="30" customHeight="1" x14ac:dyDescent="0.25">
      <c r="A28" s="10" t="s">
        <v>224</v>
      </c>
      <c r="B28" s="10" t="s">
        <v>196</v>
      </c>
      <c r="C28" s="1" t="s">
        <v>8</v>
      </c>
      <c r="D28" s="12">
        <v>2976</v>
      </c>
      <c r="E28" s="7">
        <v>0</v>
      </c>
      <c r="F28" s="7">
        <v>0</v>
      </c>
      <c r="G28" s="7">
        <f>Πίνακας1345682[[#This Row],[Αρχικός Προϋπολογισμός 2024]]+Πίνακας1345682[[#This Row],[Τιμολογηθέντα 2024]]+Πίνακας1345682[[#This Row],[Τροποποιήσεις 2024]]</f>
        <v>2976</v>
      </c>
      <c r="H28" s="1" t="s">
        <v>16</v>
      </c>
      <c r="I28" s="26" t="s">
        <v>145</v>
      </c>
      <c r="M28" s="80"/>
    </row>
    <row r="29" spans="1:13" ht="30" customHeight="1" x14ac:dyDescent="0.25">
      <c r="A29" s="9" t="s">
        <v>207</v>
      </c>
      <c r="B29" s="10" t="s">
        <v>197</v>
      </c>
      <c r="C29" s="1" t="s">
        <v>8</v>
      </c>
      <c r="D29" s="12">
        <v>7078.33</v>
      </c>
      <c r="E29" s="7">
        <v>0</v>
      </c>
      <c r="F29" s="7">
        <v>0</v>
      </c>
      <c r="G29" s="7">
        <f>Πίνακας1345682[[#This Row],[Αρχικός Προϋπολογισμός 2024]]+Πίνακας1345682[[#This Row],[Τιμολογηθέντα 2024]]+Πίνακας1345682[[#This Row],[Τροποποιήσεις 2024]]</f>
        <v>7078.33</v>
      </c>
      <c r="H29" s="1" t="s">
        <v>12</v>
      </c>
      <c r="I29" s="26" t="s">
        <v>145</v>
      </c>
    </row>
    <row r="30" spans="1:13" ht="30" customHeight="1" x14ac:dyDescent="0.25">
      <c r="A30" s="10" t="s">
        <v>225</v>
      </c>
      <c r="B30" s="10" t="s">
        <v>198</v>
      </c>
      <c r="C30" s="1" t="s">
        <v>8</v>
      </c>
      <c r="D30" s="12">
        <v>7000</v>
      </c>
      <c r="E30" s="7">
        <v>0</v>
      </c>
      <c r="F30" s="7">
        <v>0</v>
      </c>
      <c r="G30" s="7">
        <f>Πίνακας1345682[[#This Row],[Αρχικός Προϋπολογισμός 2024]]+Πίνακας1345682[[#This Row],[Τιμολογηθέντα 2024]]+Πίνακας1345682[[#This Row],[Τροποποιήσεις 2024]]</f>
        <v>7000</v>
      </c>
      <c r="H30" s="1" t="s">
        <v>16</v>
      </c>
      <c r="I30" s="26" t="s">
        <v>145</v>
      </c>
    </row>
    <row r="31" spans="1:13" ht="30" customHeight="1" x14ac:dyDescent="0.25">
      <c r="A31" s="10" t="s">
        <v>208</v>
      </c>
      <c r="B31" s="10" t="s">
        <v>199</v>
      </c>
      <c r="C31" s="1" t="s">
        <v>8</v>
      </c>
      <c r="D31" s="12">
        <v>5000</v>
      </c>
      <c r="E31" s="7">
        <v>0</v>
      </c>
      <c r="F31" s="7">
        <v>0</v>
      </c>
      <c r="G31" s="7">
        <f>Πίνακας1345682[[#This Row],[Αρχικός Προϋπολογισμός 2024]]+Πίνακας1345682[[#This Row],[Τιμολογηθέντα 2024]]+Πίνακας1345682[[#This Row],[Τροποποιήσεις 2024]]</f>
        <v>5000</v>
      </c>
      <c r="H31" s="1" t="s">
        <v>16</v>
      </c>
      <c r="I31" s="26" t="s">
        <v>145</v>
      </c>
    </row>
    <row r="32" spans="1:13" ht="30" customHeight="1" x14ac:dyDescent="0.25">
      <c r="A32" s="10" t="s">
        <v>209</v>
      </c>
      <c r="B32" s="10" t="s">
        <v>200</v>
      </c>
      <c r="C32" s="1" t="s">
        <v>8</v>
      </c>
      <c r="D32" s="12">
        <v>5000</v>
      </c>
      <c r="E32" s="7">
        <v>0</v>
      </c>
      <c r="F32" s="7">
        <v>0</v>
      </c>
      <c r="G32" s="7">
        <f>Πίνακας1345682[[#This Row],[Αρχικός Προϋπολογισμός 2024]]+Πίνακας1345682[[#This Row],[Τιμολογηθέντα 2024]]+Πίνακας1345682[[#This Row],[Τροποποιήσεις 2024]]</f>
        <v>5000</v>
      </c>
      <c r="H32" s="1" t="s">
        <v>16</v>
      </c>
      <c r="I32" s="26" t="s">
        <v>145</v>
      </c>
    </row>
    <row r="33" spans="1:15" ht="30" customHeight="1" x14ac:dyDescent="0.25">
      <c r="A33" s="10" t="s">
        <v>201</v>
      </c>
      <c r="B33" s="10" t="s">
        <v>202</v>
      </c>
      <c r="C33" s="1" t="s">
        <v>8</v>
      </c>
      <c r="D33" s="12">
        <v>2000</v>
      </c>
      <c r="E33" s="7">
        <v>0</v>
      </c>
      <c r="F33" s="7">
        <v>0</v>
      </c>
      <c r="G33" s="7">
        <f>Πίνακας1345682[[#This Row],[Αρχικός Προϋπολογισμός 2024]]+Πίνακας1345682[[#This Row],[Τιμολογηθέντα 2024]]+Πίνακας1345682[[#This Row],[Τροποποιήσεις 2024]]</f>
        <v>2000</v>
      </c>
      <c r="H33" s="1" t="s">
        <v>16</v>
      </c>
      <c r="I33" s="26" t="s">
        <v>145</v>
      </c>
      <c r="M33" s="80"/>
    </row>
    <row r="34" spans="1:15" ht="30" customHeight="1" x14ac:dyDescent="0.25">
      <c r="A34" s="10" t="s">
        <v>210</v>
      </c>
      <c r="B34" s="10" t="s">
        <v>203</v>
      </c>
      <c r="C34" s="1" t="s">
        <v>8</v>
      </c>
      <c r="D34" s="12">
        <v>3000</v>
      </c>
      <c r="E34" s="7">
        <v>0</v>
      </c>
      <c r="F34" s="7">
        <v>0</v>
      </c>
      <c r="G34" s="7">
        <f>Πίνακας1345682[[#This Row],[Αρχικός Προϋπολογισμός 2024]]+Πίνακας1345682[[#This Row],[Τιμολογηθέντα 2024]]+Πίνακας1345682[[#This Row],[Τροποποιήσεις 2024]]</f>
        <v>3000</v>
      </c>
      <c r="H34" s="1" t="s">
        <v>16</v>
      </c>
      <c r="I34" s="26" t="s">
        <v>145</v>
      </c>
    </row>
    <row r="35" spans="1:15" ht="30" customHeight="1" x14ac:dyDescent="0.25">
      <c r="A35" s="10" t="s">
        <v>211</v>
      </c>
      <c r="B35" s="10" t="s">
        <v>204</v>
      </c>
      <c r="C35" s="1" t="s">
        <v>8</v>
      </c>
      <c r="D35" s="12">
        <v>3000</v>
      </c>
      <c r="E35" s="7">
        <v>0</v>
      </c>
      <c r="F35" s="7">
        <v>0</v>
      </c>
      <c r="G35" s="7">
        <f>Πίνακας1345682[[#This Row],[Αρχικός Προϋπολογισμός 2024]]+Πίνακας1345682[[#This Row],[Τιμολογηθέντα 2024]]+Πίνακας1345682[[#This Row],[Τροποποιήσεις 2024]]</f>
        <v>3000</v>
      </c>
      <c r="H35" s="1" t="s">
        <v>16</v>
      </c>
      <c r="I35" s="26" t="s">
        <v>145</v>
      </c>
      <c r="O35" s="47"/>
    </row>
    <row r="36" spans="1:15" ht="30" customHeight="1" x14ac:dyDescent="0.25">
      <c r="A36" s="10" t="s">
        <v>212</v>
      </c>
      <c r="B36" s="10" t="s">
        <v>205</v>
      </c>
      <c r="C36" s="1" t="s">
        <v>8</v>
      </c>
      <c r="D36" s="12">
        <v>4000</v>
      </c>
      <c r="E36" s="7">
        <v>0</v>
      </c>
      <c r="F36" s="7">
        <v>0</v>
      </c>
      <c r="G36" s="7">
        <f>Πίνακας1345682[[#This Row],[Αρχικός Προϋπολογισμός 2024]]+Πίνακας1345682[[#This Row],[Τιμολογηθέντα 2024]]+Πίνακας1345682[[#This Row],[Τροποποιήσεις 2024]]</f>
        <v>4000</v>
      </c>
      <c r="H36" s="1" t="s">
        <v>16</v>
      </c>
      <c r="I36" s="26" t="s">
        <v>145</v>
      </c>
      <c r="M36" s="80"/>
      <c r="N36" s="80"/>
      <c r="O36" s="17"/>
    </row>
    <row r="37" spans="1:15" ht="30" customHeight="1" x14ac:dyDescent="0.25">
      <c r="A37" s="50" t="s">
        <v>458</v>
      </c>
      <c r="B37" s="10" t="s">
        <v>372</v>
      </c>
      <c r="C37" s="11" t="s">
        <v>41</v>
      </c>
      <c r="D37" s="51">
        <v>60000</v>
      </c>
      <c r="E37" s="7">
        <v>0</v>
      </c>
      <c r="F37" s="7">
        <v>0</v>
      </c>
      <c r="G37" s="7">
        <f>Πίνακας1345682[[#This Row],[Αρχικός Προϋπολογισμός 2024]]+Πίνακας1345682[[#This Row],[Τιμολογηθέντα 2024]]+Πίνακας1345682[[#This Row],[Τροποποιήσεις 2024]]</f>
        <v>60000</v>
      </c>
      <c r="H37" s="1" t="s">
        <v>16</v>
      </c>
      <c r="I37" s="26" t="s">
        <v>145</v>
      </c>
      <c r="M37" s="80"/>
      <c r="O37" s="17"/>
    </row>
    <row r="38" spans="1:15" ht="43.9" customHeight="1" x14ac:dyDescent="0.25">
      <c r="A38" s="50" t="s">
        <v>459</v>
      </c>
      <c r="B38" s="10" t="s">
        <v>432</v>
      </c>
      <c r="C38" s="11" t="s">
        <v>41</v>
      </c>
      <c r="D38" s="51">
        <v>37200</v>
      </c>
      <c r="E38" s="7">
        <v>0</v>
      </c>
      <c r="F38" s="7">
        <v>0</v>
      </c>
      <c r="G38" s="7">
        <f>Πίνακας1345682[[#This Row],[Αρχικός Προϋπολογισμός 2024]]+Πίνακας1345682[[#This Row],[Τιμολογηθέντα 2024]]+Πίνακας1345682[[#This Row],[Τροποποιήσεις 2024]]</f>
        <v>37200</v>
      </c>
      <c r="H38" s="1" t="s">
        <v>93</v>
      </c>
      <c r="I38" s="26" t="s">
        <v>145</v>
      </c>
      <c r="M38" s="80"/>
      <c r="O38" s="17"/>
    </row>
    <row r="39" spans="1:15" ht="30" customHeight="1" x14ac:dyDescent="0.25">
      <c r="A39" s="20" t="s">
        <v>233</v>
      </c>
      <c r="B39" s="20" t="s">
        <v>234</v>
      </c>
      <c r="C39" s="21" t="s">
        <v>8</v>
      </c>
      <c r="D39" s="22">
        <v>103943.85</v>
      </c>
      <c r="E39" s="7">
        <v>0</v>
      </c>
      <c r="F39" s="7">
        <v>0</v>
      </c>
      <c r="G39" s="7">
        <f>Πίνακας1345682[[#This Row],[Αρχικός Προϋπολογισμός 2024]]+Πίνακας1345682[[#This Row],[Τιμολογηθέντα 2024]]+Πίνακας1345682[[#This Row],[Τροποποιήσεις 2024]]</f>
        <v>103943.85</v>
      </c>
      <c r="H39" s="6" t="s">
        <v>48</v>
      </c>
      <c r="I39" s="19" t="s">
        <v>146</v>
      </c>
    </row>
    <row r="40" spans="1:15" ht="30" customHeight="1" x14ac:dyDescent="0.25">
      <c r="A40" s="20" t="s">
        <v>233</v>
      </c>
      <c r="B40" s="20" t="s">
        <v>234</v>
      </c>
      <c r="C40" s="21" t="s">
        <v>8</v>
      </c>
      <c r="D40" s="22">
        <v>41056.15</v>
      </c>
      <c r="E40" s="7">
        <v>0</v>
      </c>
      <c r="F40" s="7">
        <v>0</v>
      </c>
      <c r="G40" s="7">
        <f>Πίνακας1345682[[#This Row],[Αρχικός Προϋπολογισμός 2024]]+Πίνακας1345682[[#This Row],[Τιμολογηθέντα 2024]]+Πίνακας1345682[[#This Row],[Τροποποιήσεις 2024]]</f>
        <v>41056.15</v>
      </c>
      <c r="H40" s="6" t="s">
        <v>48</v>
      </c>
      <c r="I40" s="19" t="s">
        <v>146</v>
      </c>
    </row>
    <row r="41" spans="1:15" ht="42.6" customHeight="1" x14ac:dyDescent="0.25">
      <c r="A41" s="1" t="s">
        <v>49</v>
      </c>
      <c r="B41" s="2" t="s">
        <v>50</v>
      </c>
      <c r="C41" s="1" t="s">
        <v>8</v>
      </c>
      <c r="D41" s="4">
        <v>25895.29</v>
      </c>
      <c r="E41" s="7">
        <v>0</v>
      </c>
      <c r="F41" s="7">
        <v>0</v>
      </c>
      <c r="G41" s="7">
        <f>Πίνακας1345682[[#This Row],[Αρχικός Προϋπολογισμός 2024]]+Πίνακας1345682[[#This Row],[Τιμολογηθέντα 2024]]+Πίνακας1345682[[#This Row],[Τροποποιήσεις 2024]]</f>
        <v>25895.29</v>
      </c>
      <c r="H41" s="1" t="s">
        <v>16</v>
      </c>
      <c r="I41" s="30" t="s">
        <v>146</v>
      </c>
    </row>
    <row r="42" spans="1:15" ht="42" customHeight="1" x14ac:dyDescent="0.25">
      <c r="A42" s="6" t="s">
        <v>51</v>
      </c>
      <c r="B42" s="19" t="s">
        <v>450</v>
      </c>
      <c r="C42" s="6" t="s">
        <v>8</v>
      </c>
      <c r="D42" s="7">
        <v>7374.2799999999988</v>
      </c>
      <c r="E42" s="7">
        <v>0</v>
      </c>
      <c r="F42" s="7">
        <v>0</v>
      </c>
      <c r="G42" s="7">
        <f>Πίνακας1345682[[#This Row],[Αρχικός Προϋπολογισμός 2024]]+Πίνακας1345682[[#This Row],[Τιμολογηθέντα 2024]]+Πίνακας1345682[[#This Row],[Τροποποιήσεις 2024]]</f>
        <v>7374.2799999999988</v>
      </c>
      <c r="H42" s="6" t="s">
        <v>16</v>
      </c>
      <c r="I42" s="30" t="s">
        <v>146</v>
      </c>
      <c r="M42" s="80"/>
      <c r="O42" s="4"/>
    </row>
    <row r="43" spans="1:15" ht="42" customHeight="1" x14ac:dyDescent="0.25">
      <c r="A43" s="6" t="s">
        <v>51</v>
      </c>
      <c r="B43" s="19" t="s">
        <v>450</v>
      </c>
      <c r="C43" s="6" t="s">
        <v>41</v>
      </c>
      <c r="D43" s="7">
        <v>20000</v>
      </c>
      <c r="E43" s="7">
        <v>0</v>
      </c>
      <c r="F43" s="7">
        <v>0</v>
      </c>
      <c r="G43" s="7">
        <f>Πίνακας1345682[[#This Row],[Αρχικός Προϋπολογισμός 2024]]+Πίνακας1345682[[#This Row],[Τιμολογηθέντα 2024]]+Πίνακας1345682[[#This Row],[Τροποποιήσεις 2024]]</f>
        <v>20000</v>
      </c>
      <c r="H43" s="6" t="s">
        <v>16</v>
      </c>
      <c r="I43" s="30" t="s">
        <v>385</v>
      </c>
      <c r="M43" s="80"/>
      <c r="O43" s="4"/>
    </row>
    <row r="44" spans="1:15" ht="42.6" customHeight="1" x14ac:dyDescent="0.25">
      <c r="A44" s="58" t="s">
        <v>53</v>
      </c>
      <c r="B44" s="28" t="s">
        <v>451</v>
      </c>
      <c r="C44" s="58" t="s">
        <v>8</v>
      </c>
      <c r="D44" s="59">
        <v>1.7900000000008731</v>
      </c>
      <c r="E44" s="7">
        <v>0</v>
      </c>
      <c r="F44" s="7">
        <v>0</v>
      </c>
      <c r="G44" s="7">
        <f>Πίνακας1345682[[#This Row],[Αρχικός Προϋπολογισμός 2024]]+Πίνακας1345682[[#This Row],[Τιμολογηθέντα 2024]]+Πίνακας1345682[[#This Row],[Τροποποιήσεις 2024]]</f>
        <v>1.7900000000008731</v>
      </c>
      <c r="H44" s="58" t="s">
        <v>16</v>
      </c>
      <c r="I44" s="30" t="s">
        <v>146</v>
      </c>
      <c r="M44" s="80"/>
      <c r="O44" s="4"/>
    </row>
    <row r="45" spans="1:15" ht="42.6" customHeight="1" x14ac:dyDescent="0.25">
      <c r="A45" s="58" t="s">
        <v>53</v>
      </c>
      <c r="B45" s="28" t="s">
        <v>451</v>
      </c>
      <c r="C45" s="58" t="s">
        <v>41</v>
      </c>
      <c r="D45" s="59">
        <v>19421.39</v>
      </c>
      <c r="E45" s="7">
        <v>0</v>
      </c>
      <c r="F45" s="7">
        <v>0</v>
      </c>
      <c r="G45" s="7">
        <f>Πίνακας1345682[[#This Row],[Αρχικός Προϋπολογισμός 2024]]+Πίνακας1345682[[#This Row],[Τιμολογηθέντα 2024]]+Πίνακας1345682[[#This Row],[Τροποποιήσεις 2024]]</f>
        <v>19421.39</v>
      </c>
      <c r="H45" s="58" t="s">
        <v>16</v>
      </c>
      <c r="I45" s="30" t="s">
        <v>385</v>
      </c>
      <c r="M45" s="80"/>
      <c r="O45" s="4"/>
    </row>
    <row r="46" spans="1:15" ht="43.9" customHeight="1" x14ac:dyDescent="0.25">
      <c r="A46" s="1" t="s">
        <v>55</v>
      </c>
      <c r="B46" s="2" t="s">
        <v>56</v>
      </c>
      <c r="C46" s="1" t="s">
        <v>8</v>
      </c>
      <c r="D46" s="4">
        <v>37200</v>
      </c>
      <c r="E46" s="7">
        <v>0</v>
      </c>
      <c r="F46" s="7">
        <v>0</v>
      </c>
      <c r="G46" s="7">
        <f>Πίνακας1345682[[#This Row],[Αρχικός Προϋπολογισμός 2024]]+Πίνακας1345682[[#This Row],[Τιμολογηθέντα 2024]]+Πίνακας1345682[[#This Row],[Τροποποιήσεις 2024]]</f>
        <v>37200</v>
      </c>
      <c r="H46" s="1" t="s">
        <v>16</v>
      </c>
      <c r="I46" s="30" t="s">
        <v>146</v>
      </c>
      <c r="M46" s="80"/>
    </row>
    <row r="47" spans="1:15" ht="30" customHeight="1" x14ac:dyDescent="0.25">
      <c r="A47" s="6" t="s">
        <v>57</v>
      </c>
      <c r="B47" s="19" t="s">
        <v>452</v>
      </c>
      <c r="C47" s="6" t="s">
        <v>8</v>
      </c>
      <c r="D47" s="7">
        <v>14977.34</v>
      </c>
      <c r="E47" s="7">
        <v>0</v>
      </c>
      <c r="F47" s="7">
        <v>0</v>
      </c>
      <c r="G47" s="7">
        <f>Πίνακας1345682[[#This Row],[Αρχικός Προϋπολογισμός 2024]]+Πίνακας1345682[[#This Row],[Τιμολογηθέντα 2024]]+Πίνακας1345682[[#This Row],[Τροποποιήσεις 2024]]</f>
        <v>14977.34</v>
      </c>
      <c r="H47" s="6" t="s">
        <v>16</v>
      </c>
      <c r="I47" s="30" t="s">
        <v>146</v>
      </c>
      <c r="M47" s="80"/>
      <c r="N47" s="81"/>
    </row>
    <row r="48" spans="1:15" ht="30" customHeight="1" x14ac:dyDescent="0.25">
      <c r="A48" s="6" t="s">
        <v>57</v>
      </c>
      <c r="B48" s="19" t="s">
        <v>452</v>
      </c>
      <c r="C48" s="6" t="s">
        <v>41</v>
      </c>
      <c r="D48" s="7">
        <v>20929.060000000001</v>
      </c>
      <c r="E48" s="7">
        <v>0</v>
      </c>
      <c r="F48" s="7">
        <v>0</v>
      </c>
      <c r="G48" s="7">
        <f>Πίνακας1345682[[#This Row],[Αρχικός Προϋπολογισμός 2024]]+Πίνακας1345682[[#This Row],[Τιμολογηθέντα 2024]]+Πίνακας1345682[[#This Row],[Τροποποιήσεις 2024]]</f>
        <v>20929.060000000001</v>
      </c>
      <c r="H48" s="6" t="s">
        <v>16</v>
      </c>
      <c r="I48" s="30" t="s">
        <v>385</v>
      </c>
      <c r="M48" s="80"/>
      <c r="N48" s="81"/>
    </row>
    <row r="49" spans="1:17" ht="30" customHeight="1" x14ac:dyDescent="0.25">
      <c r="A49" s="1" t="s">
        <v>59</v>
      </c>
      <c r="B49" s="2" t="s">
        <v>60</v>
      </c>
      <c r="C49" s="1" t="s">
        <v>8</v>
      </c>
      <c r="D49" s="4">
        <v>24800</v>
      </c>
      <c r="E49" s="7">
        <v>0</v>
      </c>
      <c r="F49" s="7">
        <v>0</v>
      </c>
      <c r="G49" s="7">
        <f>Πίνακας1345682[[#This Row],[Αρχικός Προϋπολογισμός 2024]]+Πίνακας1345682[[#This Row],[Τιμολογηθέντα 2024]]+Πίνακας1345682[[#This Row],[Τροποποιήσεις 2024]]</f>
        <v>24800</v>
      </c>
      <c r="H49" s="1" t="s">
        <v>16</v>
      </c>
      <c r="I49" s="30" t="s">
        <v>146</v>
      </c>
      <c r="N49" s="81"/>
    </row>
    <row r="50" spans="1:17" ht="30" customHeight="1" x14ac:dyDescent="0.25">
      <c r="A50" s="1" t="s">
        <v>460</v>
      </c>
      <c r="B50" s="2" t="s">
        <v>371</v>
      </c>
      <c r="C50" s="1" t="s">
        <v>41</v>
      </c>
      <c r="D50" s="4">
        <v>15000</v>
      </c>
      <c r="E50" s="7">
        <v>0</v>
      </c>
      <c r="F50" s="7">
        <v>0</v>
      </c>
      <c r="G50" s="7">
        <f>Πίνακας1345682[[#This Row],[Αρχικός Προϋπολογισμός 2024]]+Πίνακας1345682[[#This Row],[Τιμολογηθέντα 2024]]+Πίνακας1345682[[#This Row],[Τροποποιήσεις 2024]]</f>
        <v>15000</v>
      </c>
      <c r="H50" s="1" t="s">
        <v>16</v>
      </c>
      <c r="I50" s="30" t="s">
        <v>385</v>
      </c>
      <c r="N50" s="81"/>
    </row>
    <row r="51" spans="1:17" ht="30" customHeight="1" x14ac:dyDescent="0.25">
      <c r="A51" s="1" t="s">
        <v>461</v>
      </c>
      <c r="B51" s="2" t="s">
        <v>407</v>
      </c>
      <c r="C51" s="1" t="s">
        <v>41</v>
      </c>
      <c r="D51" s="4">
        <v>24800</v>
      </c>
      <c r="E51" s="7">
        <v>0</v>
      </c>
      <c r="F51" s="7">
        <v>0</v>
      </c>
      <c r="G51" s="7">
        <f>Πίνακας1345682[[#This Row],[Αρχικός Προϋπολογισμός 2024]]+Πίνακας1345682[[#This Row],[Τιμολογηθέντα 2024]]+Πίνακας1345682[[#This Row],[Τροποποιήσεις 2024]]</f>
        <v>24800</v>
      </c>
      <c r="H51" s="1" t="s">
        <v>16</v>
      </c>
      <c r="I51" s="30" t="s">
        <v>385</v>
      </c>
      <c r="N51" s="81"/>
    </row>
    <row r="52" spans="1:17" ht="29.25" customHeight="1" x14ac:dyDescent="0.25">
      <c r="A52" s="6" t="s">
        <v>188</v>
      </c>
      <c r="B52" s="19" t="s">
        <v>187</v>
      </c>
      <c r="C52" s="6" t="s">
        <v>8</v>
      </c>
      <c r="D52" s="7">
        <v>393917.41999999993</v>
      </c>
      <c r="E52" s="7">
        <v>0</v>
      </c>
      <c r="F52" s="7">
        <v>0</v>
      </c>
      <c r="G52" s="7">
        <f>Πίνακας1345682[[#This Row],[Αρχικός Προϋπολογισμός 2024]]+Πίνακας1345682[[#This Row],[Τιμολογηθέντα 2024]]+Πίνακας1345682[[#This Row],[Τροποποιήσεις 2024]]</f>
        <v>393917.41999999993</v>
      </c>
      <c r="H52" s="6" t="s">
        <v>48</v>
      </c>
      <c r="I52" s="19" t="s">
        <v>146</v>
      </c>
      <c r="M52" s="76"/>
      <c r="Q52" s="72">
        <v>108257.79</v>
      </c>
    </row>
    <row r="53" spans="1:17" ht="29.25" customHeight="1" x14ac:dyDescent="0.25">
      <c r="A53" s="6" t="s">
        <v>188</v>
      </c>
      <c r="B53" s="19" t="s">
        <v>187</v>
      </c>
      <c r="C53" s="6" t="s">
        <v>8</v>
      </c>
      <c r="D53" s="7">
        <v>320000</v>
      </c>
      <c r="E53" s="7">
        <v>0</v>
      </c>
      <c r="F53" s="7">
        <v>0</v>
      </c>
      <c r="G53" s="7">
        <f>Πίνακας1345682[[#This Row],[Αρχικός Προϋπολογισμός 2024]]+Πίνακας1345682[[#This Row],[Τιμολογηθέντα 2024]]+Πίνακας1345682[[#This Row],[Τροποποιήσεις 2024]]</f>
        <v>320000</v>
      </c>
      <c r="H53" s="6" t="s">
        <v>48</v>
      </c>
      <c r="I53" s="19" t="s">
        <v>252</v>
      </c>
      <c r="O53" s="14"/>
    </row>
    <row r="54" spans="1:17" ht="29.25" customHeight="1" x14ac:dyDescent="0.25">
      <c r="A54" s="6" t="s">
        <v>188</v>
      </c>
      <c r="B54" s="19" t="s">
        <v>187</v>
      </c>
      <c r="C54" s="6" t="s">
        <v>8</v>
      </c>
      <c r="D54" s="7">
        <v>400000</v>
      </c>
      <c r="E54" s="7">
        <v>0</v>
      </c>
      <c r="F54" s="7">
        <v>0</v>
      </c>
      <c r="G54" s="7">
        <f>Πίνακας1345682[[#This Row],[Αρχικός Προϋπολογισμός 2024]]+Πίνακας1345682[[#This Row],[Τιμολογηθέντα 2024]]+Πίνακας1345682[[#This Row],[Τροποποιήσεις 2024]]</f>
        <v>400000</v>
      </c>
      <c r="H54" s="6" t="s">
        <v>48</v>
      </c>
      <c r="I54" s="19" t="s">
        <v>365</v>
      </c>
      <c r="O54" s="14"/>
    </row>
    <row r="55" spans="1:17" ht="29.25" customHeight="1" x14ac:dyDescent="0.25">
      <c r="A55" s="6" t="s">
        <v>188</v>
      </c>
      <c r="B55" s="19" t="s">
        <v>187</v>
      </c>
      <c r="C55" s="6" t="s">
        <v>8</v>
      </c>
      <c r="D55" s="7">
        <v>187240</v>
      </c>
      <c r="E55" s="7">
        <v>0</v>
      </c>
      <c r="F55" s="7">
        <v>0</v>
      </c>
      <c r="G55" s="7">
        <f>Πίνακας1345682[[#This Row],[Αρχικός Προϋπολογισμός 2024]]+Πίνακας1345682[[#This Row],[Τιμολογηθέντα 2024]]+Πίνακας1345682[[#This Row],[Τροποποιήσεις 2024]]</f>
        <v>187240</v>
      </c>
      <c r="H55" s="6" t="s">
        <v>48</v>
      </c>
      <c r="I55" s="19" t="s">
        <v>365</v>
      </c>
    </row>
    <row r="56" spans="1:17" ht="45" x14ac:dyDescent="0.25">
      <c r="A56" s="1" t="s">
        <v>61</v>
      </c>
      <c r="B56" s="2" t="s">
        <v>474</v>
      </c>
      <c r="C56" s="1" t="s">
        <v>8</v>
      </c>
      <c r="D56" s="4">
        <v>395000</v>
      </c>
      <c r="E56" s="7">
        <v>0</v>
      </c>
      <c r="F56" s="7">
        <v>0</v>
      </c>
      <c r="G56" s="7">
        <f>Πίνακας1345682[[#This Row],[Αρχικός Προϋπολογισμός 2024]]+Πίνακας1345682[[#This Row],[Τιμολογηθέντα 2024]]+Πίνακας1345682[[#This Row],[Τροποποιήσεις 2024]]</f>
        <v>395000</v>
      </c>
      <c r="H56" s="1" t="s">
        <v>48</v>
      </c>
      <c r="I56" s="27" t="s">
        <v>499</v>
      </c>
    </row>
    <row r="57" spans="1:17" ht="30" customHeight="1" x14ac:dyDescent="0.25">
      <c r="A57" s="1" t="s">
        <v>63</v>
      </c>
      <c r="B57" s="2" t="s">
        <v>484</v>
      </c>
      <c r="C57" s="1" t="s">
        <v>8</v>
      </c>
      <c r="D57" s="4">
        <v>180000</v>
      </c>
      <c r="E57" s="7">
        <v>0</v>
      </c>
      <c r="F57" s="7">
        <v>0</v>
      </c>
      <c r="G57" s="7">
        <f>Πίνακας1345682[[#This Row],[Αρχικός Προϋπολογισμός 2024]]+Πίνακας1345682[[#This Row],[Τιμολογηθέντα 2024]]+Πίνακας1345682[[#This Row],[Τροποποιήσεις 2024]]</f>
        <v>180000</v>
      </c>
      <c r="H57" s="1" t="s">
        <v>48</v>
      </c>
      <c r="I57" s="27" t="s">
        <v>499</v>
      </c>
    </row>
    <row r="58" spans="1:17" ht="30" customHeight="1" x14ac:dyDescent="0.25">
      <c r="A58" s="1" t="s">
        <v>65</v>
      </c>
      <c r="B58" s="2" t="s">
        <v>475</v>
      </c>
      <c r="C58" s="1" t="s">
        <v>8</v>
      </c>
      <c r="D58" s="4">
        <v>259000</v>
      </c>
      <c r="E58" s="7">
        <v>0</v>
      </c>
      <c r="F58" s="7">
        <v>0</v>
      </c>
      <c r="G58" s="7">
        <f>Πίνακας1345682[[#This Row],[Αρχικός Προϋπολογισμός 2024]]+Πίνακας1345682[[#This Row],[Τιμολογηθέντα 2024]]+Πίνακας1345682[[#This Row],[Τροποποιήσεις 2024]]</f>
        <v>259000</v>
      </c>
      <c r="H58" s="1" t="s">
        <v>48</v>
      </c>
      <c r="I58" s="27" t="s">
        <v>499</v>
      </c>
    </row>
    <row r="59" spans="1:17" ht="30" customHeight="1" x14ac:dyDescent="0.25">
      <c r="A59" s="1" t="s">
        <v>67</v>
      </c>
      <c r="B59" s="2" t="s">
        <v>485</v>
      </c>
      <c r="C59" s="1" t="s">
        <v>8</v>
      </c>
      <c r="D59" s="4">
        <v>263000</v>
      </c>
      <c r="E59" s="7">
        <v>0</v>
      </c>
      <c r="F59" s="7">
        <v>0</v>
      </c>
      <c r="G59" s="7">
        <f>Πίνακας1345682[[#This Row],[Αρχικός Προϋπολογισμός 2024]]+Πίνακας1345682[[#This Row],[Τιμολογηθέντα 2024]]+Πίνακας1345682[[#This Row],[Τροποποιήσεις 2024]]</f>
        <v>263000</v>
      </c>
      <c r="H59" s="1" t="s">
        <v>48</v>
      </c>
      <c r="I59" s="27" t="s">
        <v>499</v>
      </c>
    </row>
    <row r="60" spans="1:17" ht="30" customHeight="1" x14ac:dyDescent="0.25">
      <c r="A60" s="1" t="s">
        <v>69</v>
      </c>
      <c r="B60" s="2" t="s">
        <v>486</v>
      </c>
      <c r="C60" s="1" t="s">
        <v>8</v>
      </c>
      <c r="D60" s="4">
        <v>344970.16000000003</v>
      </c>
      <c r="E60" s="7">
        <v>0</v>
      </c>
      <c r="F60" s="7">
        <v>0</v>
      </c>
      <c r="G60" s="7">
        <f>Πίνακας1345682[[#This Row],[Αρχικός Προϋπολογισμός 2024]]+Πίνακας1345682[[#This Row],[Τιμολογηθέντα 2024]]+Πίνακας1345682[[#This Row],[Τροποποιήσεις 2024]]</f>
        <v>344970.16000000003</v>
      </c>
      <c r="H60" s="1" t="s">
        <v>48</v>
      </c>
      <c r="I60" s="27" t="s">
        <v>499</v>
      </c>
      <c r="Q60" s="72">
        <v>70716.570000000007</v>
      </c>
    </row>
    <row r="61" spans="1:17" ht="30" customHeight="1" x14ac:dyDescent="0.25">
      <c r="A61" s="1" t="s">
        <v>71</v>
      </c>
      <c r="B61" s="2" t="s">
        <v>476</v>
      </c>
      <c r="C61" s="1" t="s">
        <v>8</v>
      </c>
      <c r="D61" s="4">
        <v>478600</v>
      </c>
      <c r="E61" s="7">
        <v>0</v>
      </c>
      <c r="F61" s="7">
        <v>0</v>
      </c>
      <c r="G61" s="7">
        <f>Πίνακας1345682[[#This Row],[Αρχικός Προϋπολογισμός 2024]]+Πίνακας1345682[[#This Row],[Τιμολογηθέντα 2024]]+Πίνακας1345682[[#This Row],[Τροποποιήσεις 2024]]</f>
        <v>478600</v>
      </c>
      <c r="H61" s="1" t="s">
        <v>48</v>
      </c>
      <c r="I61" s="27" t="s">
        <v>499</v>
      </c>
    </row>
    <row r="62" spans="1:17" ht="30" customHeight="1" x14ac:dyDescent="0.25">
      <c r="A62" s="1" t="s">
        <v>73</v>
      </c>
      <c r="B62" s="2" t="s">
        <v>487</v>
      </c>
      <c r="C62" s="1" t="s">
        <v>8</v>
      </c>
      <c r="D62" s="4">
        <v>190164.95000000004</v>
      </c>
      <c r="E62" s="7">
        <v>0</v>
      </c>
      <c r="F62" s="7">
        <v>0</v>
      </c>
      <c r="G62" s="7">
        <f>Πίνακας1345682[[#This Row],[Αρχικός Προϋπολογισμός 2024]]+Πίνακας1345682[[#This Row],[Τιμολογηθέντα 2024]]+Πίνακας1345682[[#This Row],[Τροποποιήσεις 2024]]</f>
        <v>190164.95000000004</v>
      </c>
      <c r="H62" s="1" t="s">
        <v>48</v>
      </c>
      <c r="I62" s="27" t="s">
        <v>499</v>
      </c>
    </row>
    <row r="63" spans="1:17" ht="30" customHeight="1" x14ac:dyDescent="0.25">
      <c r="A63" s="1" t="s">
        <v>75</v>
      </c>
      <c r="B63" s="2" t="s">
        <v>477</v>
      </c>
      <c r="C63" s="1" t="s">
        <v>8</v>
      </c>
      <c r="D63" s="4">
        <v>610200</v>
      </c>
      <c r="E63" s="7">
        <v>0</v>
      </c>
      <c r="F63" s="7">
        <v>0</v>
      </c>
      <c r="G63" s="7">
        <f>Πίνακας1345682[[#This Row],[Αρχικός Προϋπολογισμός 2024]]+Πίνακας1345682[[#This Row],[Τιμολογηθέντα 2024]]+Πίνακας1345682[[#This Row],[Τροποποιήσεις 2024]]</f>
        <v>610200</v>
      </c>
      <c r="H63" s="1" t="s">
        <v>48</v>
      </c>
      <c r="I63" s="27" t="s">
        <v>499</v>
      </c>
    </row>
    <row r="64" spans="1:17" ht="30" customHeight="1" x14ac:dyDescent="0.25">
      <c r="A64" s="1" t="s">
        <v>77</v>
      </c>
      <c r="B64" s="2" t="s">
        <v>488</v>
      </c>
      <c r="C64" s="1" t="s">
        <v>8</v>
      </c>
      <c r="D64" s="4">
        <v>110700</v>
      </c>
      <c r="E64" s="7">
        <v>0</v>
      </c>
      <c r="F64" s="7">
        <v>0</v>
      </c>
      <c r="G64" s="7">
        <f>Πίνακας1345682[[#This Row],[Αρχικός Προϋπολογισμός 2024]]+Πίνακας1345682[[#This Row],[Τιμολογηθέντα 2024]]+Πίνακας1345682[[#This Row],[Τροποποιήσεις 2024]]</f>
        <v>110700</v>
      </c>
      <c r="H64" s="1" t="s">
        <v>48</v>
      </c>
      <c r="I64" s="27" t="s">
        <v>499</v>
      </c>
    </row>
    <row r="65" spans="1:17" ht="30" customHeight="1" x14ac:dyDescent="0.25">
      <c r="A65" s="1" t="s">
        <v>79</v>
      </c>
      <c r="B65" s="2" t="s">
        <v>478</v>
      </c>
      <c r="C65" s="1" t="s">
        <v>8</v>
      </c>
      <c r="D65" s="4">
        <v>113300</v>
      </c>
      <c r="E65" s="7">
        <v>0</v>
      </c>
      <c r="F65" s="7">
        <v>0</v>
      </c>
      <c r="G65" s="7">
        <f>Πίνακας1345682[[#This Row],[Αρχικός Προϋπολογισμός 2024]]+Πίνακας1345682[[#This Row],[Τιμολογηθέντα 2024]]+Πίνακας1345682[[#This Row],[Τροποποιήσεις 2024]]</f>
        <v>113300</v>
      </c>
      <c r="H65" s="1" t="s">
        <v>48</v>
      </c>
      <c r="I65" s="27" t="s">
        <v>499</v>
      </c>
    </row>
    <row r="66" spans="1:17" ht="30" customHeight="1" x14ac:dyDescent="0.25">
      <c r="A66" s="1" t="s">
        <v>81</v>
      </c>
      <c r="B66" s="2" t="s">
        <v>489</v>
      </c>
      <c r="C66" s="1" t="s">
        <v>8</v>
      </c>
      <c r="D66" s="4">
        <v>253700</v>
      </c>
      <c r="E66" s="7">
        <v>0</v>
      </c>
      <c r="F66" s="7">
        <v>0</v>
      </c>
      <c r="G66" s="7">
        <f>Πίνακας1345682[[#This Row],[Αρχικός Προϋπολογισμός 2024]]+Πίνακας1345682[[#This Row],[Τιμολογηθέντα 2024]]+Πίνακας1345682[[#This Row],[Τροποποιήσεις 2024]]</f>
        <v>253700</v>
      </c>
      <c r="H66" s="1" t="s">
        <v>48</v>
      </c>
      <c r="I66" s="27" t="s">
        <v>499</v>
      </c>
    </row>
    <row r="67" spans="1:17" ht="30" customHeight="1" x14ac:dyDescent="0.25">
      <c r="A67" s="1" t="s">
        <v>83</v>
      </c>
      <c r="B67" s="2" t="s">
        <v>490</v>
      </c>
      <c r="C67" s="1" t="s">
        <v>8</v>
      </c>
      <c r="D67" s="4">
        <v>308100</v>
      </c>
      <c r="E67" s="7">
        <v>0</v>
      </c>
      <c r="F67" s="7">
        <v>0</v>
      </c>
      <c r="G67" s="7">
        <f>Πίνακας1345682[[#This Row],[Αρχικός Προϋπολογισμός 2024]]+Πίνακας1345682[[#This Row],[Τιμολογηθέντα 2024]]+Πίνακας1345682[[#This Row],[Τροποποιήσεις 2024]]</f>
        <v>308100</v>
      </c>
      <c r="H67" s="1" t="s">
        <v>48</v>
      </c>
      <c r="I67" s="27" t="s">
        <v>499</v>
      </c>
    </row>
    <row r="68" spans="1:17" ht="30" customHeight="1" x14ac:dyDescent="0.25">
      <c r="A68" s="1" t="s">
        <v>85</v>
      </c>
      <c r="B68" s="2" t="s">
        <v>479</v>
      </c>
      <c r="C68" s="1" t="s">
        <v>8</v>
      </c>
      <c r="D68" s="4">
        <v>193600</v>
      </c>
      <c r="E68" s="7">
        <v>0</v>
      </c>
      <c r="F68" s="7">
        <v>0</v>
      </c>
      <c r="G68" s="7">
        <f>Πίνακας1345682[[#This Row],[Αρχικός Προϋπολογισμός 2024]]+Πίνακας1345682[[#This Row],[Τιμολογηθέντα 2024]]+Πίνακας1345682[[#This Row],[Τροποποιήσεις 2024]]</f>
        <v>193600</v>
      </c>
      <c r="H68" s="1" t="s">
        <v>48</v>
      </c>
      <c r="I68" s="27" t="s">
        <v>499</v>
      </c>
    </row>
    <row r="69" spans="1:17" ht="30" customHeight="1" x14ac:dyDescent="0.25">
      <c r="A69" s="1" t="s">
        <v>87</v>
      </c>
      <c r="B69" s="2" t="s">
        <v>480</v>
      </c>
      <c r="C69" s="1" t="s">
        <v>8</v>
      </c>
      <c r="D69" s="4">
        <v>57000</v>
      </c>
      <c r="E69" s="7">
        <v>0</v>
      </c>
      <c r="F69" s="7">
        <v>0</v>
      </c>
      <c r="G69" s="7">
        <f>Πίνακας1345682[[#This Row],[Αρχικός Προϋπολογισμός 2024]]+Πίνακας1345682[[#This Row],[Τιμολογηθέντα 2024]]+Πίνακας1345682[[#This Row],[Τροποποιήσεις 2024]]</f>
        <v>57000</v>
      </c>
      <c r="H69" s="1" t="s">
        <v>48</v>
      </c>
      <c r="I69" s="27" t="s">
        <v>499</v>
      </c>
    </row>
    <row r="70" spans="1:17" ht="30" customHeight="1" x14ac:dyDescent="0.25">
      <c r="A70" s="1" t="s">
        <v>89</v>
      </c>
      <c r="B70" s="2" t="s">
        <v>491</v>
      </c>
      <c r="C70" s="1" t="s">
        <v>8</v>
      </c>
      <c r="D70" s="4">
        <v>317238.8</v>
      </c>
      <c r="E70" s="7">
        <v>0</v>
      </c>
      <c r="F70" s="7">
        <v>0</v>
      </c>
      <c r="G70" s="7">
        <f>Πίνακας1345682[[#This Row],[Αρχικός Προϋπολογισμός 2024]]+Πίνακας1345682[[#This Row],[Τιμολογηθέντα 2024]]+Πίνακας1345682[[#This Row],[Τροποποιήσεις 2024]]</f>
        <v>317238.8</v>
      </c>
      <c r="H70" s="1" t="s">
        <v>37</v>
      </c>
      <c r="I70" s="27" t="s">
        <v>499</v>
      </c>
    </row>
    <row r="71" spans="1:17" ht="30" customHeight="1" x14ac:dyDescent="0.25">
      <c r="A71" s="1" t="s">
        <v>91</v>
      </c>
      <c r="B71" s="2" t="s">
        <v>92</v>
      </c>
      <c r="C71" s="1" t="s">
        <v>8</v>
      </c>
      <c r="D71" s="4">
        <v>6761.2</v>
      </c>
      <c r="E71" s="7">
        <v>0</v>
      </c>
      <c r="F71" s="7">
        <v>0</v>
      </c>
      <c r="G71" s="7">
        <f>Πίνακας1345682[[#This Row],[Αρχικός Προϋπολογισμός 2024]]+Πίνακας1345682[[#This Row],[Τιμολογηθέντα 2024]]+Πίνακας1345682[[#This Row],[Τροποποιήσεις 2024]]</f>
        <v>6761.2</v>
      </c>
      <c r="H71" s="1" t="s">
        <v>93</v>
      </c>
      <c r="I71" s="27" t="s">
        <v>499</v>
      </c>
    </row>
    <row r="72" spans="1:17" ht="30" customHeight="1" x14ac:dyDescent="0.25">
      <c r="A72" s="1" t="s">
        <v>94</v>
      </c>
      <c r="B72" s="2" t="s">
        <v>95</v>
      </c>
      <c r="C72" s="1" t="s">
        <v>8</v>
      </c>
      <c r="D72" s="4">
        <v>10870.95</v>
      </c>
      <c r="E72" s="7">
        <v>0</v>
      </c>
      <c r="F72" s="7">
        <v>0</v>
      </c>
      <c r="G72" s="7">
        <f>Πίνακας1345682[[#This Row],[Αρχικός Προϋπολογισμός 2024]]+Πίνακας1345682[[#This Row],[Τιμολογηθέντα 2024]]+Πίνακας1345682[[#This Row],[Τροποποιήσεις 2024]]</f>
        <v>10870.95</v>
      </c>
      <c r="H72" s="1" t="s">
        <v>93</v>
      </c>
      <c r="I72" s="29" t="s">
        <v>155</v>
      </c>
    </row>
    <row r="73" spans="1:17" ht="30" customHeight="1" x14ac:dyDescent="0.25">
      <c r="A73" s="6" t="s">
        <v>185</v>
      </c>
      <c r="B73" s="19" t="s">
        <v>186</v>
      </c>
      <c r="C73" s="6" t="s">
        <v>8</v>
      </c>
      <c r="D73" s="7">
        <v>779121.17</v>
      </c>
      <c r="E73" s="7">
        <v>0</v>
      </c>
      <c r="F73" s="7">
        <v>0</v>
      </c>
      <c r="G73" s="7">
        <f>Πίνακας1345682[[#This Row],[Αρχικός Προϋπολογισμός 2024]]+Πίνακας1345682[[#This Row],[Τιμολογηθέντα 2024]]+Πίνακας1345682[[#This Row],[Τροποποιήσεις 2024]]</f>
        <v>779121.17</v>
      </c>
      <c r="H73" s="6" t="s">
        <v>37</v>
      </c>
      <c r="I73" s="19" t="s">
        <v>155</v>
      </c>
    </row>
    <row r="74" spans="1:17" ht="30" customHeight="1" x14ac:dyDescent="0.25">
      <c r="A74" s="6" t="s">
        <v>185</v>
      </c>
      <c r="B74" s="19" t="s">
        <v>186</v>
      </c>
      <c r="C74" s="6" t="s">
        <v>8</v>
      </c>
      <c r="D74" s="7">
        <v>393374.35</v>
      </c>
      <c r="E74" s="7">
        <v>0</v>
      </c>
      <c r="F74" s="7">
        <v>0</v>
      </c>
      <c r="G74" s="7">
        <f>Πίνακας1345682[[#This Row],[Αρχικός Προϋπολογισμός 2024]]+Πίνακας1345682[[#This Row],[Τιμολογηθέντα 2024]]+Πίνακας1345682[[#This Row],[Τροποποιήσεις 2024]]</f>
        <v>393374.35</v>
      </c>
      <c r="H74" s="6" t="s">
        <v>37</v>
      </c>
      <c r="I74" s="19" t="s">
        <v>145</v>
      </c>
    </row>
    <row r="75" spans="1:17" ht="30" customHeight="1" x14ac:dyDescent="0.25">
      <c r="A75" s="1" t="s">
        <v>96</v>
      </c>
      <c r="B75" s="2" t="s">
        <v>97</v>
      </c>
      <c r="C75" s="1" t="s">
        <v>8</v>
      </c>
      <c r="D75" s="4">
        <v>424599.99</v>
      </c>
      <c r="E75" s="7">
        <v>0</v>
      </c>
      <c r="F75" s="7">
        <v>0</v>
      </c>
      <c r="G75" s="7">
        <f>Πίνακας1345682[[#This Row],[Αρχικός Προϋπολογισμός 2024]]+Πίνακας1345682[[#This Row],[Τιμολογηθέντα 2024]]+Πίνακας1345682[[#This Row],[Τροποποιήσεις 2024]]</f>
        <v>424599.99</v>
      </c>
      <c r="H75" s="1" t="s">
        <v>16</v>
      </c>
      <c r="I75" s="29" t="s">
        <v>155</v>
      </c>
      <c r="L75" s="74"/>
    </row>
    <row r="76" spans="1:17" ht="30" customHeight="1" x14ac:dyDescent="0.25">
      <c r="A76" s="1" t="s">
        <v>100</v>
      </c>
      <c r="B76" s="2" t="s">
        <v>101</v>
      </c>
      <c r="C76" s="1" t="s">
        <v>8</v>
      </c>
      <c r="D76" s="4">
        <v>717585.67999999982</v>
      </c>
      <c r="E76" s="7">
        <v>0</v>
      </c>
      <c r="F76" s="7">
        <v>0</v>
      </c>
      <c r="G76" s="7">
        <f>Πίνακας1345682[[#This Row],[Αρχικός Προϋπολογισμός 2024]]+Πίνακας1345682[[#This Row],[Τιμολογηθέντα 2024]]+Πίνακας1345682[[#This Row],[Τροποποιήσεις 2024]]</f>
        <v>717585.67999999982</v>
      </c>
      <c r="H76" s="1" t="s">
        <v>37</v>
      </c>
      <c r="I76" s="2" t="s">
        <v>156</v>
      </c>
      <c r="N76" s="76"/>
      <c r="O76" s="72"/>
      <c r="Q76" s="72">
        <v>343548.20999999996</v>
      </c>
    </row>
    <row r="77" spans="1:17" ht="30" customHeight="1" x14ac:dyDescent="0.25">
      <c r="A77" s="1" t="s">
        <v>226</v>
      </c>
      <c r="B77" s="2" t="s">
        <v>102</v>
      </c>
      <c r="C77" s="1" t="s">
        <v>8</v>
      </c>
      <c r="D77" s="4">
        <v>1960185.04</v>
      </c>
      <c r="E77" s="7">
        <v>0</v>
      </c>
      <c r="F77" s="7">
        <v>0</v>
      </c>
      <c r="G77" s="7">
        <f>Πίνακας1345682[[#This Row],[Αρχικός Προϋπολογισμός 2024]]+Πίνακας1345682[[#This Row],[Τιμολογηθέντα 2024]]+Πίνακας1345682[[#This Row],[Τροποποιήσεις 2024]]</f>
        <v>1960185.04</v>
      </c>
      <c r="H77" s="1" t="s">
        <v>37</v>
      </c>
      <c r="I77" s="28" t="s">
        <v>152</v>
      </c>
    </row>
    <row r="78" spans="1:17" ht="48.75" customHeight="1" x14ac:dyDescent="0.25">
      <c r="A78" s="1" t="s">
        <v>227</v>
      </c>
      <c r="B78" s="2" t="s">
        <v>103</v>
      </c>
      <c r="C78" s="1" t="s">
        <v>8</v>
      </c>
      <c r="D78" s="4">
        <v>1236750</v>
      </c>
      <c r="E78" s="7">
        <v>0</v>
      </c>
      <c r="F78" s="7">
        <v>0</v>
      </c>
      <c r="G78" s="7">
        <f>Πίνακας1345682[[#This Row],[Αρχικός Προϋπολογισμός 2024]]+Πίνακας1345682[[#This Row],[Τιμολογηθέντα 2024]]+Πίνακας1345682[[#This Row],[Τροποποιήσεις 2024]]</f>
        <v>1236750</v>
      </c>
      <c r="H78" s="1" t="s">
        <v>5</v>
      </c>
      <c r="I78" s="28" t="s">
        <v>152</v>
      </c>
    </row>
    <row r="79" spans="1:17" ht="30" customHeight="1" x14ac:dyDescent="0.25">
      <c r="A79" s="1" t="s">
        <v>228</v>
      </c>
      <c r="B79" s="2" t="s">
        <v>104</v>
      </c>
      <c r="C79" s="1" t="s">
        <v>8</v>
      </c>
      <c r="D79" s="4">
        <v>1224545.97</v>
      </c>
      <c r="E79" s="7">
        <v>-255221.16</v>
      </c>
      <c r="F79" s="7">
        <v>-12245.44</v>
      </c>
      <c r="G79" s="7">
        <f>Πίνακας1345682[[#This Row],[Αρχικός Προϋπολογισμός 2024]]+Πίνακας1345682[[#This Row],[Τιμολογηθέντα 2024]]+Πίνακας1345682[[#This Row],[Τροποποιήσεις 2024]]</f>
        <v>957079.37</v>
      </c>
      <c r="H79" s="1" t="s">
        <v>5</v>
      </c>
      <c r="I79" s="28" t="s">
        <v>152</v>
      </c>
      <c r="K79" s="6"/>
    </row>
    <row r="80" spans="1:17" ht="30" customHeight="1" x14ac:dyDescent="0.25">
      <c r="A80" s="1" t="s">
        <v>106</v>
      </c>
      <c r="B80" s="2" t="s">
        <v>107</v>
      </c>
      <c r="C80" s="1" t="s">
        <v>8</v>
      </c>
      <c r="D80" s="4">
        <v>37200</v>
      </c>
      <c r="E80" s="7">
        <v>0</v>
      </c>
      <c r="F80" s="7">
        <v>0</v>
      </c>
      <c r="G80" s="7">
        <f>Πίνακας1345682[[#This Row],[Αρχικός Προϋπολογισμός 2024]]+Πίνακας1345682[[#This Row],[Τιμολογηθέντα 2024]]+Πίνακας1345682[[#This Row],[Τροποποιήσεις 2024]]</f>
        <v>37200</v>
      </c>
      <c r="H80" s="1" t="s">
        <v>12</v>
      </c>
      <c r="I80" s="19" t="s">
        <v>153</v>
      </c>
    </row>
    <row r="81" spans="1:17" ht="30" customHeight="1" x14ac:dyDescent="0.25">
      <c r="A81" s="1" t="s">
        <v>108</v>
      </c>
      <c r="B81" s="2" t="s">
        <v>109</v>
      </c>
      <c r="C81" s="1" t="s">
        <v>8</v>
      </c>
      <c r="D81" s="4">
        <v>30000</v>
      </c>
      <c r="E81" s="7">
        <v>0</v>
      </c>
      <c r="F81" s="7">
        <v>0</v>
      </c>
      <c r="G81" s="7">
        <f>Πίνακας1345682[[#This Row],[Αρχικός Προϋπολογισμός 2024]]+Πίνακας1345682[[#This Row],[Τιμολογηθέντα 2024]]+Πίνακας1345682[[#This Row],[Τροποποιήσεις 2024]]</f>
        <v>30000</v>
      </c>
      <c r="H81" s="1" t="s">
        <v>12</v>
      </c>
      <c r="I81" s="19" t="s">
        <v>153</v>
      </c>
    </row>
    <row r="82" spans="1:17" ht="30" customHeight="1" x14ac:dyDescent="0.25">
      <c r="A82" s="1" t="s">
        <v>110</v>
      </c>
      <c r="B82" s="2" t="s">
        <v>111</v>
      </c>
      <c r="C82" s="1" t="s">
        <v>8</v>
      </c>
      <c r="D82" s="4">
        <v>600000</v>
      </c>
      <c r="E82" s="7">
        <v>0</v>
      </c>
      <c r="F82" s="7">
        <v>0</v>
      </c>
      <c r="G82" s="7">
        <f>Πίνακας1345682[[#This Row],[Αρχικός Προϋπολογισμός 2024]]+Πίνακας1345682[[#This Row],[Τιμολογηθέντα 2024]]+Πίνακας1345682[[#This Row],[Τροποποιήσεις 2024]]</f>
        <v>600000</v>
      </c>
      <c r="H82" s="1" t="s">
        <v>112</v>
      </c>
      <c r="I82" s="19" t="s">
        <v>153</v>
      </c>
    </row>
    <row r="83" spans="1:17" ht="30" customHeight="1" x14ac:dyDescent="0.25">
      <c r="A83" s="1" t="s">
        <v>113</v>
      </c>
      <c r="B83" s="2" t="s">
        <v>114</v>
      </c>
      <c r="C83" s="1" t="s">
        <v>8</v>
      </c>
      <c r="D83" s="4">
        <v>519808</v>
      </c>
      <c r="E83" s="7">
        <v>0</v>
      </c>
      <c r="F83" s="7">
        <v>0</v>
      </c>
      <c r="G83" s="7">
        <f>Πίνακας1345682[[#This Row],[Αρχικός Προϋπολογισμός 2024]]+Πίνακας1345682[[#This Row],[Τιμολογηθέντα 2024]]+Πίνακας1345682[[#This Row],[Τροποποιήσεις 2024]]</f>
        <v>519808</v>
      </c>
      <c r="H83" s="1" t="s">
        <v>5</v>
      </c>
      <c r="I83" s="19" t="s">
        <v>153</v>
      </c>
    </row>
    <row r="84" spans="1:17" ht="30" customHeight="1" x14ac:dyDescent="0.25">
      <c r="A84" s="1" t="s">
        <v>115</v>
      </c>
      <c r="B84" s="2" t="s">
        <v>169</v>
      </c>
      <c r="C84" s="1" t="s">
        <v>8</v>
      </c>
      <c r="D84" s="4">
        <v>74400</v>
      </c>
      <c r="E84" s="7">
        <v>0</v>
      </c>
      <c r="F84" s="7">
        <v>0</v>
      </c>
      <c r="G84" s="7">
        <f>Πίνακας1345682[[#This Row],[Αρχικός Προϋπολογισμός 2024]]+Πίνακας1345682[[#This Row],[Τιμολογηθέντα 2024]]+Πίνακας1345682[[#This Row],[Τροποποιήσεις 2024]]</f>
        <v>74400</v>
      </c>
      <c r="H84" s="1" t="s">
        <v>112</v>
      </c>
      <c r="I84" s="19" t="s">
        <v>153</v>
      </c>
    </row>
    <row r="85" spans="1:17" ht="30" customHeight="1" x14ac:dyDescent="0.25">
      <c r="A85" s="1" t="s">
        <v>116</v>
      </c>
      <c r="B85" s="2" t="s">
        <v>170</v>
      </c>
      <c r="C85" s="1" t="s">
        <v>8</v>
      </c>
      <c r="D85" s="4">
        <v>65100</v>
      </c>
      <c r="E85" s="7">
        <v>0</v>
      </c>
      <c r="F85" s="7">
        <v>0</v>
      </c>
      <c r="G85" s="7">
        <f>Πίνακας1345682[[#This Row],[Αρχικός Προϋπολογισμός 2024]]+Πίνακας1345682[[#This Row],[Τιμολογηθέντα 2024]]+Πίνακας1345682[[#This Row],[Τροποποιήσεις 2024]]</f>
        <v>65100</v>
      </c>
      <c r="H85" s="1" t="s">
        <v>112</v>
      </c>
      <c r="I85" s="19" t="s">
        <v>153</v>
      </c>
    </row>
    <row r="86" spans="1:17" ht="30" customHeight="1" x14ac:dyDescent="0.25">
      <c r="A86" s="1" t="s">
        <v>117</v>
      </c>
      <c r="B86" s="2" t="s">
        <v>171</v>
      </c>
      <c r="C86" s="1" t="s">
        <v>8</v>
      </c>
      <c r="D86" s="4">
        <v>500000</v>
      </c>
      <c r="E86" s="7">
        <v>0</v>
      </c>
      <c r="F86" s="7">
        <v>0</v>
      </c>
      <c r="G86" s="7">
        <f>Πίνακας1345682[[#This Row],[Αρχικός Προϋπολογισμός 2024]]+Πίνακας1345682[[#This Row],[Τιμολογηθέντα 2024]]+Πίνακας1345682[[#This Row],[Τροποποιήσεις 2024]]</f>
        <v>500000</v>
      </c>
      <c r="H86" s="1" t="s">
        <v>112</v>
      </c>
      <c r="I86" s="19" t="s">
        <v>153</v>
      </c>
    </row>
    <row r="87" spans="1:17" ht="30" customHeight="1" x14ac:dyDescent="0.25">
      <c r="A87" s="1" t="s">
        <v>118</v>
      </c>
      <c r="B87" s="2" t="s">
        <v>172</v>
      </c>
      <c r="C87" s="1" t="s">
        <v>8</v>
      </c>
      <c r="D87" s="4">
        <v>37000</v>
      </c>
      <c r="E87" s="7">
        <v>0</v>
      </c>
      <c r="F87" s="7">
        <v>0</v>
      </c>
      <c r="G87" s="7">
        <f>Πίνακας1345682[[#This Row],[Αρχικός Προϋπολογισμός 2024]]+Πίνακας1345682[[#This Row],[Τιμολογηθέντα 2024]]+Πίνακας1345682[[#This Row],[Τροποποιήσεις 2024]]</f>
        <v>37000</v>
      </c>
      <c r="H87" s="1" t="s">
        <v>112</v>
      </c>
      <c r="I87" s="19" t="s">
        <v>153</v>
      </c>
      <c r="Q87" s="72">
        <v>21875.66</v>
      </c>
    </row>
    <row r="88" spans="1:17" ht="30" customHeight="1" x14ac:dyDescent="0.25">
      <c r="A88" s="1" t="s">
        <v>119</v>
      </c>
      <c r="B88" s="2" t="s">
        <v>173</v>
      </c>
      <c r="C88" s="1" t="s">
        <v>8</v>
      </c>
      <c r="D88" s="4">
        <v>37000</v>
      </c>
      <c r="E88" s="7">
        <v>0</v>
      </c>
      <c r="F88" s="7">
        <v>0</v>
      </c>
      <c r="G88" s="7">
        <f>Πίνακας1345682[[#This Row],[Αρχικός Προϋπολογισμός 2024]]+Πίνακας1345682[[#This Row],[Τιμολογηθέντα 2024]]+Πίνακας1345682[[#This Row],[Τροποποιήσεις 2024]]</f>
        <v>37000</v>
      </c>
      <c r="H88" s="1" t="s">
        <v>112</v>
      </c>
      <c r="I88" s="19" t="s">
        <v>153</v>
      </c>
    </row>
    <row r="89" spans="1:17" ht="30" customHeight="1" x14ac:dyDescent="0.25">
      <c r="A89" s="1" t="s">
        <v>120</v>
      </c>
      <c r="B89" s="2" t="s">
        <v>174</v>
      </c>
      <c r="C89" s="1" t="s">
        <v>8</v>
      </c>
      <c r="D89" s="4">
        <v>37000</v>
      </c>
      <c r="E89" s="7">
        <v>0</v>
      </c>
      <c r="F89" s="7">
        <v>0</v>
      </c>
      <c r="G89" s="7">
        <f>Πίνακας1345682[[#This Row],[Αρχικός Προϋπολογισμός 2024]]+Πίνακας1345682[[#This Row],[Τιμολογηθέντα 2024]]+Πίνακας1345682[[#This Row],[Τροποποιήσεις 2024]]</f>
        <v>37000</v>
      </c>
      <c r="H89" s="1" t="s">
        <v>112</v>
      </c>
      <c r="I89" s="19" t="s">
        <v>153</v>
      </c>
    </row>
    <row r="90" spans="1:17" ht="30" customHeight="1" x14ac:dyDescent="0.25">
      <c r="A90" s="1" t="s">
        <v>121</v>
      </c>
      <c r="B90" s="2" t="s">
        <v>175</v>
      </c>
      <c r="C90" s="1" t="s">
        <v>8</v>
      </c>
      <c r="D90" s="4">
        <v>37000</v>
      </c>
      <c r="E90" s="7">
        <v>0</v>
      </c>
      <c r="F90" s="7">
        <v>0</v>
      </c>
      <c r="G90" s="7">
        <f>Πίνακας1345682[[#This Row],[Αρχικός Προϋπολογισμός 2024]]+Πίνακας1345682[[#This Row],[Τιμολογηθέντα 2024]]+Πίνακας1345682[[#This Row],[Τροποποιήσεις 2024]]</f>
        <v>37000</v>
      </c>
      <c r="H90" s="1" t="s">
        <v>37</v>
      </c>
      <c r="I90" s="19" t="s">
        <v>153</v>
      </c>
    </row>
    <row r="91" spans="1:17" ht="30" customHeight="1" x14ac:dyDescent="0.25">
      <c r="A91" s="1" t="s">
        <v>122</v>
      </c>
      <c r="B91" s="2" t="s">
        <v>176</v>
      </c>
      <c r="C91" s="1" t="s">
        <v>8</v>
      </c>
      <c r="D91" s="4">
        <v>37000</v>
      </c>
      <c r="E91" s="7">
        <v>0</v>
      </c>
      <c r="F91" s="7">
        <v>0</v>
      </c>
      <c r="G91" s="7">
        <f>Πίνακας1345682[[#This Row],[Αρχικός Προϋπολογισμός 2024]]+Πίνακας1345682[[#This Row],[Τιμολογηθέντα 2024]]+Πίνακας1345682[[#This Row],[Τροποποιήσεις 2024]]</f>
        <v>37000</v>
      </c>
      <c r="H91" s="1" t="s">
        <v>37</v>
      </c>
      <c r="I91" s="19" t="s">
        <v>153</v>
      </c>
    </row>
    <row r="92" spans="1:17" ht="30" customHeight="1" x14ac:dyDescent="0.25">
      <c r="A92" s="1" t="s">
        <v>123</v>
      </c>
      <c r="B92" s="2" t="s">
        <v>177</v>
      </c>
      <c r="C92" s="1" t="s">
        <v>8</v>
      </c>
      <c r="D92" s="4">
        <v>37000</v>
      </c>
      <c r="E92" s="7">
        <v>0</v>
      </c>
      <c r="F92" s="7">
        <v>0</v>
      </c>
      <c r="G92" s="7">
        <f>Πίνακας1345682[[#This Row],[Αρχικός Προϋπολογισμός 2024]]+Πίνακας1345682[[#This Row],[Τιμολογηθέντα 2024]]+Πίνακας1345682[[#This Row],[Τροποποιήσεις 2024]]</f>
        <v>37000</v>
      </c>
      <c r="H92" s="1" t="s">
        <v>37</v>
      </c>
      <c r="I92" s="19" t="s">
        <v>153</v>
      </c>
    </row>
    <row r="93" spans="1:17" ht="30" customHeight="1" x14ac:dyDescent="0.25">
      <c r="A93" s="2" t="s">
        <v>235</v>
      </c>
      <c r="B93" s="2" t="s">
        <v>236</v>
      </c>
      <c r="C93" s="1" t="s">
        <v>8</v>
      </c>
      <c r="D93" s="4">
        <v>34603.17</v>
      </c>
      <c r="E93" s="7">
        <v>0</v>
      </c>
      <c r="F93" s="7">
        <v>0</v>
      </c>
      <c r="G93" s="7">
        <f>Πίνακας1345682[[#This Row],[Αρχικός Προϋπολογισμός 2024]]+Πίνακας1345682[[#This Row],[Τιμολογηθέντα 2024]]+Πίνακας1345682[[#This Row],[Τροποποιήσεις 2024]]</f>
        <v>34603.17</v>
      </c>
      <c r="H93" s="1" t="s">
        <v>112</v>
      </c>
      <c r="I93" s="19" t="s">
        <v>153</v>
      </c>
    </row>
    <row r="94" spans="1:17" ht="65.25" customHeight="1" x14ac:dyDescent="0.25">
      <c r="A94" s="1" t="s">
        <v>230</v>
      </c>
      <c r="B94" s="2" t="s">
        <v>346</v>
      </c>
      <c r="C94" s="1" t="s">
        <v>8</v>
      </c>
      <c r="D94" s="4">
        <v>821263.16</v>
      </c>
      <c r="E94" s="7">
        <v>-57707.62</v>
      </c>
      <c r="F94" s="7">
        <v>-34023.120000000003</v>
      </c>
      <c r="G94" s="7">
        <f>Πίνακας1345682[[#This Row],[Αρχικός Προϋπολογισμός 2024]]+Πίνακας1345682[[#This Row],[Τιμολογηθέντα 2024]]+Πίνακας1345682[[#This Row],[Τροποποιήσεις 2024]]</f>
        <v>729532.42</v>
      </c>
      <c r="H94" s="1" t="s">
        <v>16</v>
      </c>
      <c r="I94" s="19" t="s">
        <v>153</v>
      </c>
      <c r="K94" s="6"/>
    </row>
    <row r="95" spans="1:17" ht="30" customHeight="1" x14ac:dyDescent="0.25">
      <c r="A95" s="1" t="s">
        <v>237</v>
      </c>
      <c r="B95" s="2" t="s">
        <v>126</v>
      </c>
      <c r="C95" s="1" t="s">
        <v>8</v>
      </c>
      <c r="D95" s="4">
        <v>440000</v>
      </c>
      <c r="E95" s="7">
        <v>0</v>
      </c>
      <c r="F95" s="7">
        <v>0</v>
      </c>
      <c r="G95" s="7">
        <f>Πίνακας1345682[[#This Row],[Αρχικός Προϋπολογισμός 2024]]+Πίνακας1345682[[#This Row],[Τιμολογηθέντα 2024]]+Πίνακας1345682[[#This Row],[Τροποποιήσεις 2024]]</f>
        <v>440000</v>
      </c>
      <c r="H95" s="1" t="s">
        <v>16</v>
      </c>
      <c r="I95" s="19" t="s">
        <v>153</v>
      </c>
    </row>
    <row r="96" spans="1:17" ht="30" customHeight="1" x14ac:dyDescent="0.25">
      <c r="A96" s="1" t="s">
        <v>232</v>
      </c>
      <c r="B96" s="2" t="s">
        <v>127</v>
      </c>
      <c r="C96" s="1" t="s">
        <v>8</v>
      </c>
      <c r="D96" s="4">
        <v>24000</v>
      </c>
      <c r="E96" s="7">
        <v>0</v>
      </c>
      <c r="F96" s="7">
        <v>0</v>
      </c>
      <c r="G96" s="7">
        <f>Πίνακας1345682[[#This Row],[Αρχικός Προϋπολογισμός 2024]]+Πίνακας1345682[[#This Row],[Τιμολογηθέντα 2024]]+Πίνακας1345682[[#This Row],[Τροποποιήσεις 2024]]</f>
        <v>24000</v>
      </c>
      <c r="H96" s="1" t="s">
        <v>37</v>
      </c>
      <c r="I96" s="19" t="s">
        <v>153</v>
      </c>
    </row>
    <row r="97" spans="1:9" ht="30" customHeight="1" x14ac:dyDescent="0.25">
      <c r="A97" s="1" t="s">
        <v>366</v>
      </c>
      <c r="B97" s="2" t="s">
        <v>213</v>
      </c>
      <c r="C97" s="1" t="s">
        <v>8</v>
      </c>
      <c r="D97" s="4">
        <v>37000</v>
      </c>
      <c r="E97" s="7">
        <v>0</v>
      </c>
      <c r="F97" s="7">
        <v>0</v>
      </c>
      <c r="G97" s="7">
        <f>Πίνακας1345682[[#This Row],[Αρχικός Προϋπολογισμός 2024]]+Πίνακας1345682[[#This Row],[Τιμολογηθέντα 2024]]+Πίνακας1345682[[#This Row],[Τροποποιήσεις 2024]]</f>
        <v>37000</v>
      </c>
      <c r="H97" s="1" t="s">
        <v>12</v>
      </c>
      <c r="I97" s="19" t="s">
        <v>153</v>
      </c>
    </row>
    <row r="98" spans="1:9" ht="30" customHeight="1" x14ac:dyDescent="0.25">
      <c r="A98" s="6" t="s">
        <v>367</v>
      </c>
      <c r="B98" s="19" t="s">
        <v>456</v>
      </c>
      <c r="C98" s="6" t="s">
        <v>8</v>
      </c>
      <c r="D98" s="7">
        <v>200000</v>
      </c>
      <c r="E98" s="7">
        <v>0</v>
      </c>
      <c r="F98" s="7">
        <v>0</v>
      </c>
      <c r="G98" s="7">
        <f>Πίνακας1345682[[#This Row],[Αρχικός Προϋπολογισμός 2024]]+Πίνακας1345682[[#This Row],[Τιμολογηθέντα 2024]]+Πίνακας1345682[[#This Row],[Τροποποιήσεις 2024]]</f>
        <v>200000</v>
      </c>
      <c r="H98" s="6" t="s">
        <v>37</v>
      </c>
      <c r="I98" s="19" t="s">
        <v>153</v>
      </c>
    </row>
    <row r="99" spans="1:9" ht="30" customHeight="1" x14ac:dyDescent="0.25">
      <c r="A99" s="6" t="s">
        <v>367</v>
      </c>
      <c r="B99" s="19" t="s">
        <v>456</v>
      </c>
      <c r="C99" s="6" t="s">
        <v>41</v>
      </c>
      <c r="D99" s="7">
        <v>355445</v>
      </c>
      <c r="E99" s="7">
        <v>0</v>
      </c>
      <c r="F99" s="7">
        <v>0</v>
      </c>
      <c r="G99" s="7">
        <f>Πίνακας1345682[[#This Row],[Αρχικός Προϋπολογισμός 2024]]+Πίνακας1345682[[#This Row],[Τιμολογηθέντα 2024]]+Πίνακας1345682[[#This Row],[Τροποποιήσεις 2024]]</f>
        <v>355445</v>
      </c>
      <c r="H99" s="6" t="s">
        <v>37</v>
      </c>
      <c r="I99" s="19" t="s">
        <v>149</v>
      </c>
    </row>
    <row r="100" spans="1:9" ht="30" customHeight="1" x14ac:dyDescent="0.25">
      <c r="A100" s="1" t="s">
        <v>462</v>
      </c>
      <c r="B100" s="2" t="s">
        <v>386</v>
      </c>
      <c r="C100" s="1" t="s">
        <v>41</v>
      </c>
      <c r="D100" s="4">
        <v>300000</v>
      </c>
      <c r="E100" s="7">
        <v>0</v>
      </c>
      <c r="F100" s="7">
        <v>0</v>
      </c>
      <c r="G100" s="7">
        <f>Πίνακας1345682[[#This Row],[Αρχικός Προϋπολογισμός 2024]]+Πίνακας1345682[[#This Row],[Τιμολογηθέντα 2024]]+Πίνακας1345682[[#This Row],[Τροποποιήσεις 2024]]</f>
        <v>300000</v>
      </c>
      <c r="H100" s="1" t="s">
        <v>5</v>
      </c>
      <c r="I100" s="19" t="s">
        <v>153</v>
      </c>
    </row>
    <row r="101" spans="1:9" ht="49.9" customHeight="1" x14ac:dyDescent="0.25">
      <c r="A101" s="1" t="s">
        <v>128</v>
      </c>
      <c r="B101" s="2" t="s">
        <v>180</v>
      </c>
      <c r="C101" s="1" t="s">
        <v>8</v>
      </c>
      <c r="D101" s="4">
        <v>141980</v>
      </c>
      <c r="E101" s="7">
        <v>0</v>
      </c>
      <c r="F101" s="7">
        <v>0</v>
      </c>
      <c r="G101" s="7">
        <f>Πίνακας1345682[[#This Row],[Αρχικός Προϋπολογισμός 2024]]+Πίνακας1345682[[#This Row],[Τιμολογηθέντα 2024]]+Πίνακας1345682[[#This Row],[Τροποποιήσεις 2024]]</f>
        <v>141980</v>
      </c>
      <c r="H101" s="1" t="s">
        <v>93</v>
      </c>
      <c r="I101" s="30" t="s">
        <v>365</v>
      </c>
    </row>
    <row r="102" spans="1:9" ht="30" customHeight="1" x14ac:dyDescent="0.25">
      <c r="A102" s="1" t="s">
        <v>129</v>
      </c>
      <c r="B102" s="2" t="s">
        <v>181</v>
      </c>
      <c r="C102" s="1" t="s">
        <v>8</v>
      </c>
      <c r="D102" s="4">
        <v>96720</v>
      </c>
      <c r="E102" s="7">
        <v>0</v>
      </c>
      <c r="F102" s="7">
        <v>0</v>
      </c>
      <c r="G102" s="7">
        <f>Πίνακας1345682[[#This Row],[Αρχικός Προϋπολογισμός 2024]]+Πίνακας1345682[[#This Row],[Τιμολογηθέντα 2024]]+Πίνακας1345682[[#This Row],[Τροποποιήσεις 2024]]</f>
        <v>96720</v>
      </c>
      <c r="H102" s="1" t="s">
        <v>12</v>
      </c>
      <c r="I102" s="30" t="s">
        <v>365</v>
      </c>
    </row>
    <row r="103" spans="1:9" ht="30" customHeight="1" x14ac:dyDescent="0.25">
      <c r="A103" s="6" t="s">
        <v>130</v>
      </c>
      <c r="B103" s="19" t="s">
        <v>131</v>
      </c>
      <c r="C103" s="6" t="s">
        <v>8</v>
      </c>
      <c r="D103" s="7">
        <v>366223.67</v>
      </c>
      <c r="E103" s="7">
        <v>0</v>
      </c>
      <c r="F103" s="7">
        <v>0</v>
      </c>
      <c r="G103" s="7">
        <f>Πίνακας1345682[[#This Row],[Αρχικός Προϋπολογισμός 2024]]+Πίνακας1345682[[#This Row],[Τιμολογηθέντα 2024]]+Πίνακας1345682[[#This Row],[Τροποποιήσεις 2024]]</f>
        <v>366223.67</v>
      </c>
      <c r="H103" s="6" t="s">
        <v>112</v>
      </c>
      <c r="I103" s="19" t="s">
        <v>365</v>
      </c>
    </row>
    <row r="104" spans="1:9" ht="30" customHeight="1" x14ac:dyDescent="0.25">
      <c r="A104" s="6" t="s">
        <v>130</v>
      </c>
      <c r="B104" s="19" t="s">
        <v>131</v>
      </c>
      <c r="C104" s="6" t="s">
        <v>8</v>
      </c>
      <c r="D104" s="7">
        <v>0</v>
      </c>
      <c r="E104" s="7">
        <v>0</v>
      </c>
      <c r="F104" s="7">
        <v>138776.32999999999</v>
      </c>
      <c r="G104" s="7">
        <f>Πίνακας1345682[[#This Row],[Αρχικός Προϋπολογισμός 2024]]+Πίνακας1345682[[#This Row],[Τιμολογηθέντα 2024]]+Πίνακας1345682[[#This Row],[Τροποποιήσεις 2024]]</f>
        <v>138776.32999999999</v>
      </c>
      <c r="H104" s="6" t="s">
        <v>112</v>
      </c>
      <c r="I104" s="19" t="s">
        <v>145</v>
      </c>
    </row>
    <row r="105" spans="1:9" ht="30" customHeight="1" x14ac:dyDescent="0.25">
      <c r="A105" s="1" t="s">
        <v>132</v>
      </c>
      <c r="B105" s="2" t="s">
        <v>133</v>
      </c>
      <c r="C105" s="1" t="s">
        <v>8</v>
      </c>
      <c r="D105" s="4">
        <v>135000</v>
      </c>
      <c r="E105" s="7">
        <v>0</v>
      </c>
      <c r="F105" s="7">
        <v>0</v>
      </c>
      <c r="G105" s="7">
        <f>Πίνακας1345682[[#This Row],[Αρχικός Προϋπολογισμός 2024]]+Πίνακας1345682[[#This Row],[Τιμολογηθέντα 2024]]+Πίνακας1345682[[#This Row],[Τροποποιήσεις 2024]]</f>
        <v>135000</v>
      </c>
      <c r="H105" s="1" t="s">
        <v>189</v>
      </c>
      <c r="I105" s="31" t="s">
        <v>154</v>
      </c>
    </row>
    <row r="106" spans="1:9" ht="30" customHeight="1" x14ac:dyDescent="0.25">
      <c r="A106" s="13" t="s">
        <v>168</v>
      </c>
      <c r="B106" s="2" t="s">
        <v>134</v>
      </c>
      <c r="C106" s="1" t="s">
        <v>8</v>
      </c>
      <c r="D106" s="4">
        <v>550000</v>
      </c>
      <c r="E106" s="7">
        <v>0</v>
      </c>
      <c r="F106" s="7">
        <v>0</v>
      </c>
      <c r="G106" s="7">
        <f>Πίνακας1345682[[#This Row],[Αρχικός Προϋπολογισμός 2024]]+Πίνακας1345682[[#This Row],[Τιμολογηθέντα 2024]]+Πίνακας1345682[[#This Row],[Τροποποιήσεις 2024]]</f>
        <v>550000</v>
      </c>
      <c r="H106" s="1" t="s">
        <v>48</v>
      </c>
      <c r="I106" s="31" t="s">
        <v>154</v>
      </c>
    </row>
    <row r="107" spans="1:9" ht="30" customHeight="1" x14ac:dyDescent="0.25">
      <c r="A107" s="1" t="s">
        <v>135</v>
      </c>
      <c r="B107" s="2" t="s">
        <v>136</v>
      </c>
      <c r="C107" s="1" t="s">
        <v>8</v>
      </c>
      <c r="D107" s="4">
        <v>6782835.0300000003</v>
      </c>
      <c r="E107" s="7">
        <v>0</v>
      </c>
      <c r="F107" s="7">
        <v>0</v>
      </c>
      <c r="G107" s="7">
        <f>Πίνακας1345682[[#This Row],[Αρχικός Προϋπολογισμός 2024]]+Πίνακας1345682[[#This Row],[Τιμολογηθέντα 2024]]+Πίνακας1345682[[#This Row],[Τροποποιήσεις 2024]]</f>
        <v>6782835.0300000003</v>
      </c>
      <c r="H107" s="1" t="s">
        <v>5</v>
      </c>
      <c r="I107" s="32" t="s">
        <v>151</v>
      </c>
    </row>
    <row r="108" spans="1:9" ht="30" customHeight="1" x14ac:dyDescent="0.25">
      <c r="A108" s="1" t="s">
        <v>158</v>
      </c>
      <c r="B108" s="2" t="s">
        <v>137</v>
      </c>
      <c r="C108" s="1" t="s">
        <v>8</v>
      </c>
      <c r="D108" s="4">
        <v>2068291.31</v>
      </c>
      <c r="E108" s="7">
        <v>0</v>
      </c>
      <c r="F108" s="7">
        <v>0</v>
      </c>
      <c r="G108" s="7">
        <f>Πίνακας1345682[[#This Row],[Αρχικός Προϋπολογισμός 2024]]+Πίνακας1345682[[#This Row],[Τιμολογηθέντα 2024]]+Πίνακας1345682[[#This Row],[Τροποποιήσεις 2024]]</f>
        <v>2068291.31</v>
      </c>
      <c r="H108" s="1" t="s">
        <v>112</v>
      </c>
      <c r="I108" s="32" t="s">
        <v>151</v>
      </c>
    </row>
    <row r="109" spans="1:9" ht="42.6" customHeight="1" x14ac:dyDescent="0.25">
      <c r="A109" s="1" t="s">
        <v>238</v>
      </c>
      <c r="B109" s="2" t="s">
        <v>182</v>
      </c>
      <c r="C109" s="1" t="s">
        <v>8</v>
      </c>
      <c r="D109" s="4">
        <v>1900000</v>
      </c>
      <c r="E109" s="7">
        <v>0</v>
      </c>
      <c r="F109" s="7">
        <v>0</v>
      </c>
      <c r="G109" s="7">
        <f>Πίνακας1345682[[#This Row],[Αρχικός Προϋπολογισμός 2024]]+Πίνακας1345682[[#This Row],[Τιμολογηθέντα 2024]]+Πίνακας1345682[[#This Row],[Τροποποιήσεις 2024]]</f>
        <v>1900000</v>
      </c>
      <c r="H109" s="1" t="s">
        <v>112</v>
      </c>
      <c r="I109" s="2" t="s">
        <v>150</v>
      </c>
    </row>
    <row r="110" spans="1:9" ht="30" customHeight="1" x14ac:dyDescent="0.25">
      <c r="A110" s="1" t="s">
        <v>159</v>
      </c>
      <c r="B110" s="2" t="s">
        <v>138</v>
      </c>
      <c r="C110" s="1" t="s">
        <v>8</v>
      </c>
      <c r="D110" s="4">
        <v>1351191.16</v>
      </c>
      <c r="E110" s="7">
        <v>0</v>
      </c>
      <c r="F110" s="7">
        <v>0</v>
      </c>
      <c r="G110" s="7">
        <f>Πίνακας1345682[[#This Row],[Αρχικός Προϋπολογισμός 2024]]+Πίνακας1345682[[#This Row],[Τιμολογηθέντα 2024]]+Πίνακας1345682[[#This Row],[Τροποποιήσεις 2024]]</f>
        <v>1351191.16</v>
      </c>
      <c r="H110" s="1" t="s">
        <v>112</v>
      </c>
      <c r="I110" s="2" t="s">
        <v>149</v>
      </c>
    </row>
    <row r="111" spans="1:9" ht="74.25" customHeight="1" x14ac:dyDescent="0.25">
      <c r="A111" s="1" t="s">
        <v>483</v>
      </c>
      <c r="B111" s="5" t="s">
        <v>160</v>
      </c>
      <c r="C111" s="1" t="s">
        <v>8</v>
      </c>
      <c r="D111" s="4">
        <v>1934603.17</v>
      </c>
      <c r="E111" s="7">
        <v>0</v>
      </c>
      <c r="F111" s="7">
        <v>0</v>
      </c>
      <c r="G111" s="7">
        <f>Πίνακας1345682[[#This Row],[Αρχικός Προϋπολογισμός 2024]]+Πίνακας1345682[[#This Row],[Τιμολογηθέντα 2024]]+Πίνακας1345682[[#This Row],[Τροποποιήσεις 2024]]</f>
        <v>1934603.17</v>
      </c>
      <c r="H111" s="1" t="s">
        <v>16</v>
      </c>
      <c r="I111" s="2" t="s">
        <v>148</v>
      </c>
    </row>
    <row r="112" spans="1:9" ht="60" x14ac:dyDescent="0.25">
      <c r="A112" s="1" t="s">
        <v>464</v>
      </c>
      <c r="B112" s="5" t="s">
        <v>382</v>
      </c>
      <c r="C112" s="1" t="s">
        <v>41</v>
      </c>
      <c r="D112" s="4">
        <v>700000</v>
      </c>
      <c r="E112" s="7">
        <v>0</v>
      </c>
      <c r="F112" s="7">
        <v>0</v>
      </c>
      <c r="G112" s="7">
        <f>Πίνακας1345682[[#This Row],[Αρχικός Προϋπολογισμός 2024]]+Πίνακας1345682[[#This Row],[Τιμολογηθέντα 2024]]+Πίνακας1345682[[#This Row],[Τροποποιήσεις 2024]]</f>
        <v>700000</v>
      </c>
      <c r="H112" s="1" t="s">
        <v>5</v>
      </c>
      <c r="I112" s="27" t="s">
        <v>381</v>
      </c>
    </row>
    <row r="113" spans="1:9" ht="60" x14ac:dyDescent="0.25">
      <c r="A113" s="1" t="s">
        <v>463</v>
      </c>
      <c r="B113" s="5" t="s">
        <v>383</v>
      </c>
      <c r="C113" s="1" t="s">
        <v>41</v>
      </c>
      <c r="D113" s="4">
        <v>300000</v>
      </c>
      <c r="E113" s="7">
        <v>0</v>
      </c>
      <c r="F113" s="7">
        <v>0</v>
      </c>
      <c r="G113" s="7">
        <f>Πίνακας1345682[[#This Row],[Αρχικός Προϋπολογισμός 2024]]+Πίνακας1345682[[#This Row],[Τιμολογηθέντα 2024]]+Πίνακας1345682[[#This Row],[Τροποποιήσεις 2024]]</f>
        <v>300000</v>
      </c>
      <c r="H113" s="1" t="s">
        <v>48</v>
      </c>
      <c r="I113" s="27" t="s">
        <v>381</v>
      </c>
    </row>
    <row r="114" spans="1:9" x14ac:dyDescent="0.25">
      <c r="A114" s="23"/>
      <c r="E114" s="4"/>
      <c r="G114" s="4"/>
    </row>
    <row r="117" spans="1:9" x14ac:dyDescent="0.25">
      <c r="E117" s="4"/>
    </row>
    <row r="118" spans="1:9" x14ac:dyDescent="0.25">
      <c r="D118" s="4"/>
      <c r="E118" s="4"/>
      <c r="F118" s="4"/>
      <c r="G118" s="4"/>
    </row>
  </sheetData>
  <pageMargins left="0.11811023622047245" right="0.11811023622047245" top="0.15748031496062992" bottom="0.15748031496062992" header="0.31496062992125984" footer="0.31496062992125984"/>
  <pageSetup paperSize="8" scale="70" orientation="landscape"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4A646-793D-4F5A-8320-2B9CA4746AEF}">
  <dimension ref="A1:Q118"/>
  <sheetViews>
    <sheetView topLeftCell="B51" zoomScale="80" zoomScaleNormal="80" workbookViewId="0">
      <selection activeCell="I56" sqref="I56:I71"/>
    </sheetView>
  </sheetViews>
  <sheetFormatPr defaultColWidth="8.85546875" defaultRowHeight="21" x14ac:dyDescent="0.25"/>
  <cols>
    <col min="1" max="1" width="20.7109375" style="1" customWidth="1"/>
    <col min="2" max="2" width="39.5703125" style="2" customWidth="1"/>
    <col min="3" max="3" width="16" style="1" customWidth="1"/>
    <col min="4" max="4" width="23.42578125" style="1" customWidth="1"/>
    <col min="5" max="6" width="14.85546875" style="1" customWidth="1"/>
    <col min="7" max="7" width="23.42578125" style="1" customWidth="1"/>
    <col min="8" max="8" width="25.28515625" style="1" customWidth="1"/>
    <col min="9" max="9" width="18" style="2" customWidth="1"/>
    <col min="10" max="10" width="5.85546875" style="1" customWidth="1"/>
    <col min="11" max="11" width="13.42578125" style="1" customWidth="1"/>
    <col min="12" max="12" width="22.42578125" style="73" customWidth="1"/>
    <col min="13" max="13" width="14.5703125" style="79" customWidth="1"/>
    <col min="14" max="14" width="18.5703125" style="79" customWidth="1"/>
    <col min="15" max="15" width="18.5703125" style="1" bestFit="1" customWidth="1"/>
    <col min="16" max="16" width="8.85546875" style="1"/>
    <col min="17" max="17" width="28.42578125" style="72" customWidth="1"/>
    <col min="18" max="16384" width="8.85546875" style="1"/>
  </cols>
  <sheetData>
    <row r="1" spans="1:17" s="25" customFormat="1" ht="37.9" customHeight="1" x14ac:dyDescent="0.25">
      <c r="A1" s="25" t="s">
        <v>143</v>
      </c>
      <c r="B1" s="25" t="s">
        <v>0</v>
      </c>
      <c r="C1" s="25" t="s">
        <v>139</v>
      </c>
      <c r="D1" s="25" t="s">
        <v>248</v>
      </c>
      <c r="E1" s="25" t="s">
        <v>493</v>
      </c>
      <c r="F1" s="25" t="s">
        <v>494</v>
      </c>
      <c r="G1" s="25" t="s">
        <v>495</v>
      </c>
      <c r="H1" s="25" t="s">
        <v>142</v>
      </c>
      <c r="I1" s="25" t="s">
        <v>140</v>
      </c>
      <c r="L1" s="75" t="s">
        <v>472</v>
      </c>
      <c r="M1" s="77"/>
      <c r="N1" s="78"/>
      <c r="Q1" s="71" t="s">
        <v>457</v>
      </c>
    </row>
    <row r="2" spans="1:17" ht="30" customHeight="1" x14ac:dyDescent="0.25">
      <c r="A2" s="6" t="s">
        <v>157</v>
      </c>
      <c r="B2" s="19" t="s">
        <v>453</v>
      </c>
      <c r="C2" s="6" t="s">
        <v>8</v>
      </c>
      <c r="D2" s="7">
        <v>417251.82</v>
      </c>
      <c r="E2" s="7">
        <v>0</v>
      </c>
      <c r="F2" s="7">
        <v>-138776.32999999999</v>
      </c>
      <c r="G2" s="7">
        <f>Πίνακας13456829[[#This Row],[Αρχικός Προϋπολογισμός 2025]]+Πίνακας13456829[[#This Row],[Τιμολογηθέντα]]+Πίνακας13456829[[#This Row],[Τροποποιήσεις 2025]]</f>
        <v>278475.49</v>
      </c>
      <c r="H2" s="6" t="s">
        <v>5</v>
      </c>
      <c r="I2" s="19" t="s">
        <v>145</v>
      </c>
      <c r="L2" s="82">
        <v>1</v>
      </c>
      <c r="M2" s="76" t="s">
        <v>473</v>
      </c>
    </row>
    <row r="3" spans="1:17" ht="30" customHeight="1" x14ac:dyDescent="0.25">
      <c r="A3" s="6" t="s">
        <v>157</v>
      </c>
      <c r="B3" s="19" t="s">
        <v>453</v>
      </c>
      <c r="C3" s="6" t="s">
        <v>8</v>
      </c>
      <c r="D3" s="7">
        <v>1500000</v>
      </c>
      <c r="E3" s="7">
        <v>0</v>
      </c>
      <c r="F3" s="7">
        <v>0</v>
      </c>
      <c r="G3" s="7">
        <f>Πίνακας13456829[[#This Row],[Αρχικός Προϋπολογισμός 2025]]+Πίνακας13456829[[#This Row],[Τιμολογηθέντα]]+Πίνακας13456829[[#This Row],[Τροποποιήσεις 2025]]</f>
        <v>1500000</v>
      </c>
      <c r="H3" s="6" t="s">
        <v>5</v>
      </c>
      <c r="I3" s="19" t="s">
        <v>153</v>
      </c>
      <c r="L3" s="82">
        <v>2</v>
      </c>
      <c r="M3" s="76" t="s">
        <v>482</v>
      </c>
      <c r="N3" s="77"/>
    </row>
    <row r="4" spans="1:17" ht="30" customHeight="1" x14ac:dyDescent="0.25">
      <c r="A4" s="6" t="s">
        <v>157</v>
      </c>
      <c r="B4" s="19" t="s">
        <v>453</v>
      </c>
      <c r="C4" s="6" t="s">
        <v>41</v>
      </c>
      <c r="D4" s="7">
        <v>636420</v>
      </c>
      <c r="E4" s="7">
        <v>0</v>
      </c>
      <c r="F4" s="7">
        <v>0</v>
      </c>
      <c r="G4" s="7">
        <f>Πίνακας13456829[[#This Row],[Αρχικός Προϋπολογισμός 2025]]+Πίνακας13456829[[#This Row],[Τιμολογηθέντα]]+Πίνακας13456829[[#This Row],[Τροποποιήσεις 2025]]</f>
        <v>636420</v>
      </c>
      <c r="H4" s="6" t="s">
        <v>5</v>
      </c>
      <c r="I4" s="19" t="s">
        <v>244</v>
      </c>
      <c r="L4" s="82">
        <v>3</v>
      </c>
      <c r="M4" s="76" t="s">
        <v>481</v>
      </c>
      <c r="N4" s="77"/>
    </row>
    <row r="5" spans="1:17" ht="30" customHeight="1" x14ac:dyDescent="0.25">
      <c r="A5" s="1" t="s">
        <v>6</v>
      </c>
      <c r="B5" s="2" t="s">
        <v>7</v>
      </c>
      <c r="C5" s="1" t="s">
        <v>8</v>
      </c>
      <c r="D5" s="4">
        <v>30000</v>
      </c>
      <c r="E5" s="7">
        <v>0</v>
      </c>
      <c r="F5" s="7">
        <v>0</v>
      </c>
      <c r="G5" s="7">
        <f>Πίνακας13456829[[#This Row],[Αρχικός Προϋπολογισμός 2025]]+Πίνακας13456829[[#This Row],[Τιμολογηθέντα]]+Πίνακας13456829[[#This Row],[Τροποποιήσεις 2025]]</f>
        <v>30000</v>
      </c>
      <c r="H5" s="1" t="s">
        <v>9</v>
      </c>
      <c r="I5" s="26" t="s">
        <v>145</v>
      </c>
      <c r="M5" s="80"/>
    </row>
    <row r="6" spans="1:17" ht="30" customHeight="1" x14ac:dyDescent="0.25">
      <c r="A6" s="1" t="s">
        <v>163</v>
      </c>
      <c r="B6" s="2" t="s">
        <v>19</v>
      </c>
      <c r="C6" s="1" t="s">
        <v>8</v>
      </c>
      <c r="D6" s="4">
        <v>65850.080000000002</v>
      </c>
      <c r="E6" s="7">
        <v>0</v>
      </c>
      <c r="F6" s="7">
        <v>0</v>
      </c>
      <c r="G6" s="7">
        <f>Πίνακας13456829[[#This Row],[Αρχικός Προϋπολογισμός 2025]]+Πίνακας13456829[[#This Row],[Τιμολογηθέντα]]+Πίνακας13456829[[#This Row],[Τροποποιήσεις 2025]]</f>
        <v>65850.080000000002</v>
      </c>
      <c r="H6" s="1" t="s">
        <v>16</v>
      </c>
      <c r="I6" s="26" t="s">
        <v>145</v>
      </c>
      <c r="M6" s="80"/>
      <c r="N6" s="80"/>
    </row>
    <row r="7" spans="1:17" ht="30" customHeight="1" x14ac:dyDescent="0.25">
      <c r="A7" s="1" t="s">
        <v>164</v>
      </c>
      <c r="B7" s="2" t="s">
        <v>20</v>
      </c>
      <c r="C7" s="1" t="s">
        <v>8</v>
      </c>
      <c r="D7" s="4">
        <v>37000</v>
      </c>
      <c r="E7" s="7">
        <v>0</v>
      </c>
      <c r="F7" s="7">
        <v>0</v>
      </c>
      <c r="G7" s="7">
        <f>Πίνακας13456829[[#This Row],[Αρχικός Προϋπολογισμός 2025]]+Πίνακας13456829[[#This Row],[Τιμολογηθέντα]]+Πίνακας13456829[[#This Row],[Τροποποιήσεις 2025]]</f>
        <v>37000</v>
      </c>
      <c r="H7" s="1" t="s">
        <v>16</v>
      </c>
      <c r="I7" s="26" t="s">
        <v>145</v>
      </c>
      <c r="M7" s="80"/>
      <c r="N7" s="80"/>
    </row>
    <row r="8" spans="1:17" ht="30" customHeight="1" x14ac:dyDescent="0.25">
      <c r="A8" s="1" t="s">
        <v>25</v>
      </c>
      <c r="B8" s="2" t="s">
        <v>26</v>
      </c>
      <c r="C8" s="1" t="s">
        <v>8</v>
      </c>
      <c r="D8" s="4">
        <v>28500</v>
      </c>
      <c r="E8" s="7">
        <v>0</v>
      </c>
      <c r="F8" s="7">
        <v>0</v>
      </c>
      <c r="G8" s="7">
        <f>Πίνακας13456829[[#This Row],[Αρχικός Προϋπολογισμός 2025]]+Πίνακας13456829[[#This Row],[Τιμολογηθέντα]]+Πίνακας13456829[[#This Row],[Τροποποιήσεις 2025]]</f>
        <v>28500</v>
      </c>
      <c r="H8" s="1" t="s">
        <v>189</v>
      </c>
      <c r="I8" s="26" t="s">
        <v>145</v>
      </c>
    </row>
    <row r="9" spans="1:17" ht="30" customHeight="1" x14ac:dyDescent="0.25">
      <c r="A9" s="1" t="s">
        <v>27</v>
      </c>
      <c r="B9" s="2" t="s">
        <v>28</v>
      </c>
      <c r="C9" s="1" t="s">
        <v>8</v>
      </c>
      <c r="D9" s="4">
        <v>9000</v>
      </c>
      <c r="E9" s="7">
        <v>0</v>
      </c>
      <c r="F9" s="7">
        <v>0</v>
      </c>
      <c r="G9" s="7">
        <f>Πίνακας13456829[[#This Row],[Αρχικός Προϋπολογισμός 2025]]+Πίνακας13456829[[#This Row],[Τιμολογηθέντα]]+Πίνακας13456829[[#This Row],[Τροποποιήσεις 2025]]</f>
        <v>9000</v>
      </c>
      <c r="H9" s="1" t="s">
        <v>189</v>
      </c>
      <c r="I9" s="26" t="s">
        <v>145</v>
      </c>
    </row>
    <row r="10" spans="1:17" ht="30" customHeight="1" x14ac:dyDescent="0.25">
      <c r="A10" s="1" t="s">
        <v>29</v>
      </c>
      <c r="B10" s="2" t="s">
        <v>30</v>
      </c>
      <c r="C10" s="1" t="s">
        <v>8</v>
      </c>
      <c r="D10" s="4">
        <v>7500</v>
      </c>
      <c r="E10" s="7">
        <v>0</v>
      </c>
      <c r="F10" s="7">
        <v>0</v>
      </c>
      <c r="G10" s="7">
        <f>Πίνακας13456829[[#This Row],[Αρχικός Προϋπολογισμός 2025]]+Πίνακας13456829[[#This Row],[Τιμολογηθέντα]]+Πίνακας13456829[[#This Row],[Τροποποιήσεις 2025]]</f>
        <v>7500</v>
      </c>
      <c r="H10" s="1" t="s">
        <v>189</v>
      </c>
      <c r="I10" s="26" t="s">
        <v>145</v>
      </c>
      <c r="L10" s="74"/>
    </row>
    <row r="11" spans="1:17" ht="58.5" customHeight="1" x14ac:dyDescent="0.25">
      <c r="A11" s="1" t="s">
        <v>31</v>
      </c>
      <c r="B11" s="2" t="s">
        <v>32</v>
      </c>
      <c r="C11" s="1" t="s">
        <v>8</v>
      </c>
      <c r="D11" s="4">
        <v>136400</v>
      </c>
      <c r="E11" s="7">
        <v>0</v>
      </c>
      <c r="F11" s="7">
        <v>0</v>
      </c>
      <c r="G11" s="7">
        <f>Πίνακας13456829[[#This Row],[Αρχικός Προϋπολογισμός 2025]]+Πίνακας13456829[[#This Row],[Τιμολογηθέντα]]+Πίνακας13456829[[#This Row],[Τροποποιήσεις 2025]]</f>
        <v>136400</v>
      </c>
      <c r="H11" s="1" t="s">
        <v>9</v>
      </c>
      <c r="I11" s="26" t="s">
        <v>145</v>
      </c>
    </row>
    <row r="12" spans="1:17" ht="30" customHeight="1" x14ac:dyDescent="0.25">
      <c r="A12" s="1" t="s">
        <v>33</v>
      </c>
      <c r="B12" s="2" t="s">
        <v>34</v>
      </c>
      <c r="C12" s="1" t="s">
        <v>8</v>
      </c>
      <c r="D12" s="4">
        <v>9000</v>
      </c>
      <c r="E12" s="7">
        <v>0</v>
      </c>
      <c r="F12" s="7">
        <v>0</v>
      </c>
      <c r="G12" s="7">
        <f>Πίνακας13456829[[#This Row],[Αρχικός Προϋπολογισμός 2025]]+Πίνακας13456829[[#This Row],[Τιμολογηθέντα]]+Πίνακας13456829[[#This Row],[Τροποποιήσεις 2025]]</f>
        <v>9000</v>
      </c>
      <c r="H12" s="1" t="s">
        <v>189</v>
      </c>
      <c r="I12" s="26" t="s">
        <v>145</v>
      </c>
    </row>
    <row r="13" spans="1:17" ht="30" customHeight="1" x14ac:dyDescent="0.25">
      <c r="A13" s="6" t="s">
        <v>35</v>
      </c>
      <c r="B13" s="19" t="s">
        <v>454</v>
      </c>
      <c r="C13" s="6" t="s">
        <v>8</v>
      </c>
      <c r="D13" s="7">
        <v>1902692.5999999996</v>
      </c>
      <c r="E13" s="7">
        <v>0</v>
      </c>
      <c r="F13" s="7">
        <v>0</v>
      </c>
      <c r="G13" s="7">
        <f>Πίνακας13456829[[#This Row],[Αρχικός Προϋπολογισμός 2025]]+Πίνακας13456829[[#This Row],[Τιμολογηθέντα]]+Πίνακας13456829[[#This Row],[Τροποποιήσεις 2025]]</f>
        <v>1902692.5999999996</v>
      </c>
      <c r="H13" s="6" t="s">
        <v>5</v>
      </c>
      <c r="I13" s="19" t="s">
        <v>145</v>
      </c>
      <c r="Q13" s="72">
        <v>39301.550000000003</v>
      </c>
    </row>
    <row r="14" spans="1:17" ht="30" customHeight="1" x14ac:dyDescent="0.25">
      <c r="A14" s="6" t="s">
        <v>35</v>
      </c>
      <c r="B14" s="19" t="s">
        <v>454</v>
      </c>
      <c r="C14" s="6" t="s">
        <v>8</v>
      </c>
      <c r="D14" s="7">
        <v>400000</v>
      </c>
      <c r="E14" s="7">
        <v>0</v>
      </c>
      <c r="F14" s="7">
        <v>0</v>
      </c>
      <c r="G14" s="7">
        <f>Πίνακας13456829[[#This Row],[Αρχικός Προϋπολογισμός 2025]]+Πίνακας13456829[[#This Row],[Τιμολογηθέντα]]+Πίνακας13456829[[#This Row],[Τροποποιήσεις 2025]]</f>
        <v>400000</v>
      </c>
      <c r="H14" s="6" t="s">
        <v>5</v>
      </c>
      <c r="I14" s="19" t="s">
        <v>153</v>
      </c>
      <c r="L14" s="74"/>
    </row>
    <row r="15" spans="1:17" ht="30" customHeight="1" x14ac:dyDescent="0.25">
      <c r="A15" s="8" t="s">
        <v>184</v>
      </c>
      <c r="B15" s="2" t="s">
        <v>183</v>
      </c>
      <c r="C15" s="1" t="s">
        <v>8</v>
      </c>
      <c r="D15" s="4">
        <v>250000</v>
      </c>
      <c r="E15" s="7">
        <v>0</v>
      </c>
      <c r="F15" s="7">
        <v>0</v>
      </c>
      <c r="G15" s="7">
        <f>Πίνακας13456829[[#This Row],[Αρχικός Προϋπολογισμός 2025]]+Πίνακας13456829[[#This Row],[Τιμολογηθέντα]]+Πίνακας13456829[[#This Row],[Τροποποιήσεις 2025]]</f>
        <v>250000</v>
      </c>
      <c r="H15" s="1" t="s">
        <v>5</v>
      </c>
      <c r="I15" s="26" t="s">
        <v>145</v>
      </c>
    </row>
    <row r="16" spans="1:17" ht="30" customHeight="1" x14ac:dyDescent="0.25">
      <c r="A16" s="1" t="s">
        <v>38</v>
      </c>
      <c r="B16" s="2" t="s">
        <v>39</v>
      </c>
      <c r="C16" s="1" t="s">
        <v>8</v>
      </c>
      <c r="D16" s="4">
        <v>6720</v>
      </c>
      <c r="E16" s="7">
        <v>0</v>
      </c>
      <c r="F16" s="7">
        <v>0</v>
      </c>
      <c r="G16" s="7">
        <f>Πίνακας13456829[[#This Row],[Αρχικός Προϋπολογισμός 2025]]+Πίνακας13456829[[#This Row],[Τιμολογηθέντα]]+Πίνακας13456829[[#This Row],[Τροποποιήσεις 2025]]</f>
        <v>6720</v>
      </c>
      <c r="H16" s="1" t="s">
        <v>189</v>
      </c>
      <c r="I16" s="26" t="s">
        <v>145</v>
      </c>
    </row>
    <row r="17" spans="1:13" ht="30" customHeight="1" x14ac:dyDescent="0.25">
      <c r="A17" s="1" t="s">
        <v>167</v>
      </c>
      <c r="B17" s="2" t="s">
        <v>40</v>
      </c>
      <c r="C17" s="1" t="s">
        <v>8</v>
      </c>
      <c r="D17" s="4">
        <v>20000</v>
      </c>
      <c r="E17" s="7">
        <v>0</v>
      </c>
      <c r="F17" s="7">
        <v>0</v>
      </c>
      <c r="G17" s="7">
        <f>Πίνακας13456829[[#This Row],[Αρχικός Προϋπολογισμός 2025]]+Πίνακας13456829[[#This Row],[Τιμολογηθέντα]]+Πίνακας13456829[[#This Row],[Τροποποιήσεις 2025]]</f>
        <v>20000</v>
      </c>
      <c r="H17" s="1" t="s">
        <v>12</v>
      </c>
      <c r="I17" s="26" t="s">
        <v>145</v>
      </c>
    </row>
    <row r="18" spans="1:13" ht="30" customHeight="1" x14ac:dyDescent="0.25">
      <c r="A18" s="1" t="s">
        <v>42</v>
      </c>
      <c r="B18" s="2" t="s">
        <v>43</v>
      </c>
      <c r="C18" s="1" t="s">
        <v>8</v>
      </c>
      <c r="D18" s="4">
        <v>7000</v>
      </c>
      <c r="E18" s="7">
        <v>0</v>
      </c>
      <c r="F18" s="7">
        <v>0</v>
      </c>
      <c r="G18" s="7">
        <f>Πίνακας13456829[[#This Row],[Αρχικός Προϋπολογισμός 2025]]+Πίνακας13456829[[#This Row],[Τιμολογηθέντα]]+Πίνακας13456829[[#This Row],[Τροποποιήσεις 2025]]</f>
        <v>7000</v>
      </c>
      <c r="H18" s="1" t="s">
        <v>12</v>
      </c>
      <c r="I18" s="26" t="s">
        <v>145</v>
      </c>
    </row>
    <row r="19" spans="1:13" ht="30" customHeight="1" x14ac:dyDescent="0.25">
      <c r="A19" s="1" t="s">
        <v>44</v>
      </c>
      <c r="B19" s="2" t="s">
        <v>45</v>
      </c>
      <c r="C19" s="1" t="s">
        <v>8</v>
      </c>
      <c r="D19" s="4">
        <v>12000</v>
      </c>
      <c r="E19" s="7">
        <v>0</v>
      </c>
      <c r="F19" s="7">
        <v>0</v>
      </c>
      <c r="G19" s="7">
        <f>Πίνακας13456829[[#This Row],[Αρχικός Προϋπολογισμός 2025]]+Πίνακας13456829[[#This Row],[Τιμολογηθέντα]]+Πίνακας13456829[[#This Row],[Τροποποιήσεις 2025]]</f>
        <v>12000</v>
      </c>
      <c r="H19" s="1" t="s">
        <v>12</v>
      </c>
      <c r="I19" s="26" t="s">
        <v>145</v>
      </c>
    </row>
    <row r="20" spans="1:13" ht="30" customHeight="1" x14ac:dyDescent="0.25">
      <c r="A20" s="1" t="s">
        <v>46</v>
      </c>
      <c r="B20" s="2" t="s">
        <v>47</v>
      </c>
      <c r="C20" s="1" t="s">
        <v>8</v>
      </c>
      <c r="D20" s="4">
        <v>9000</v>
      </c>
      <c r="E20" s="7">
        <v>0</v>
      </c>
      <c r="F20" s="7">
        <v>0</v>
      </c>
      <c r="G20" s="7">
        <f>Πίνακας13456829[[#This Row],[Αρχικός Προϋπολογισμός 2025]]+Πίνακας13456829[[#This Row],[Τιμολογηθέντα]]+Πίνακας13456829[[#This Row],[Τροποποιήσεις 2025]]</f>
        <v>9000</v>
      </c>
      <c r="H20" s="1" t="s">
        <v>9</v>
      </c>
      <c r="I20" s="26" t="s">
        <v>145</v>
      </c>
    </row>
    <row r="21" spans="1:13" ht="30" customHeight="1" x14ac:dyDescent="0.25">
      <c r="A21" s="2" t="s">
        <v>217</v>
      </c>
      <c r="B21" s="10" t="s">
        <v>190</v>
      </c>
      <c r="C21" s="1" t="s">
        <v>8</v>
      </c>
      <c r="D21" s="12">
        <v>10000</v>
      </c>
      <c r="E21" s="7">
        <v>0</v>
      </c>
      <c r="F21" s="7">
        <v>0</v>
      </c>
      <c r="G21" s="7">
        <f>Πίνακας13456829[[#This Row],[Αρχικός Προϋπολογισμός 2025]]+Πίνακας13456829[[#This Row],[Τιμολογηθέντα]]+Πίνακας13456829[[#This Row],[Τροποποιήσεις 2025]]</f>
        <v>10000</v>
      </c>
      <c r="H21" s="1" t="s">
        <v>16</v>
      </c>
      <c r="I21" s="26" t="s">
        <v>145</v>
      </c>
      <c r="M21" s="80"/>
    </row>
    <row r="22" spans="1:13" ht="30" customHeight="1" x14ac:dyDescent="0.25">
      <c r="A22" s="2" t="s">
        <v>218</v>
      </c>
      <c r="B22" s="10" t="s">
        <v>348</v>
      </c>
      <c r="C22" s="1" t="s">
        <v>8</v>
      </c>
      <c r="D22" s="12">
        <v>34300</v>
      </c>
      <c r="E22" s="7">
        <v>0</v>
      </c>
      <c r="F22" s="7">
        <v>0</v>
      </c>
      <c r="G22" s="7">
        <f>Πίνακας13456829[[#This Row],[Αρχικός Προϋπολογισμός 2025]]+Πίνακας13456829[[#This Row],[Τιμολογηθέντα]]+Πίνακας13456829[[#This Row],[Τροποποιήσεις 2025]]</f>
        <v>34300</v>
      </c>
      <c r="H22" s="1" t="s">
        <v>16</v>
      </c>
      <c r="I22" s="26" t="s">
        <v>145</v>
      </c>
      <c r="M22" s="80"/>
    </row>
    <row r="23" spans="1:13" ht="30" customHeight="1" x14ac:dyDescent="0.25">
      <c r="A23" s="1" t="s">
        <v>219</v>
      </c>
      <c r="B23" s="11" t="s">
        <v>191</v>
      </c>
      <c r="C23" s="1" t="s">
        <v>8</v>
      </c>
      <c r="D23" s="12">
        <v>4960</v>
      </c>
      <c r="E23" s="7">
        <v>0</v>
      </c>
      <c r="F23" s="7">
        <v>0</v>
      </c>
      <c r="G23" s="7">
        <f>Πίνακας13456829[[#This Row],[Αρχικός Προϋπολογισμός 2025]]+Πίνακας13456829[[#This Row],[Τιμολογηθέντα]]+Πίνακας13456829[[#This Row],[Τροποποιήσεις 2025]]</f>
        <v>4960</v>
      </c>
      <c r="H23" s="1" t="s">
        <v>16</v>
      </c>
      <c r="I23" s="26" t="s">
        <v>145</v>
      </c>
    </row>
    <row r="24" spans="1:13" ht="30" customHeight="1" x14ac:dyDescent="0.25">
      <c r="A24" s="1" t="s">
        <v>220</v>
      </c>
      <c r="B24" s="11" t="s">
        <v>192</v>
      </c>
      <c r="C24" s="1" t="s">
        <v>8</v>
      </c>
      <c r="D24" s="12">
        <v>14880</v>
      </c>
      <c r="E24" s="7">
        <v>0</v>
      </c>
      <c r="F24" s="7">
        <v>0</v>
      </c>
      <c r="G24" s="7">
        <f>Πίνακας13456829[[#This Row],[Αρχικός Προϋπολογισμός 2025]]+Πίνακας13456829[[#This Row],[Τιμολογηθέντα]]+Πίνακας13456829[[#This Row],[Τροποποιήσεις 2025]]</f>
        <v>14880</v>
      </c>
      <c r="H24" s="1" t="s">
        <v>16</v>
      </c>
      <c r="I24" s="26" t="s">
        <v>145</v>
      </c>
    </row>
    <row r="25" spans="1:13" ht="30" customHeight="1" x14ac:dyDescent="0.25">
      <c r="A25" s="2" t="s">
        <v>221</v>
      </c>
      <c r="B25" s="10" t="s">
        <v>193</v>
      </c>
      <c r="C25" s="1" t="s">
        <v>8</v>
      </c>
      <c r="D25" s="12">
        <v>37200</v>
      </c>
      <c r="E25" s="7">
        <v>0</v>
      </c>
      <c r="F25" s="7">
        <v>0</v>
      </c>
      <c r="G25" s="7">
        <f>Πίνακας13456829[[#This Row],[Αρχικός Προϋπολογισμός 2025]]+Πίνακας13456829[[#This Row],[Τιμολογηθέντα]]+Πίνακας13456829[[#This Row],[Τροποποιήσεις 2025]]</f>
        <v>37200</v>
      </c>
      <c r="H25" s="1" t="s">
        <v>16</v>
      </c>
      <c r="I25" s="26" t="s">
        <v>145</v>
      </c>
      <c r="M25" s="80"/>
    </row>
    <row r="26" spans="1:13" ht="30" customHeight="1" x14ac:dyDescent="0.25">
      <c r="A26" s="2" t="s">
        <v>222</v>
      </c>
      <c r="B26" s="10" t="s">
        <v>194</v>
      </c>
      <c r="C26" s="1" t="s">
        <v>8</v>
      </c>
      <c r="D26" s="12">
        <v>14000</v>
      </c>
      <c r="E26" s="7">
        <v>0</v>
      </c>
      <c r="F26" s="7">
        <v>0</v>
      </c>
      <c r="G26" s="7">
        <f>Πίνακας13456829[[#This Row],[Αρχικός Προϋπολογισμός 2025]]+Πίνακας13456829[[#This Row],[Τιμολογηθέντα]]+Πίνακας13456829[[#This Row],[Τροποποιήσεις 2025]]</f>
        <v>14000</v>
      </c>
      <c r="H26" s="1" t="s">
        <v>16</v>
      </c>
      <c r="I26" s="26" t="s">
        <v>145</v>
      </c>
    </row>
    <row r="27" spans="1:13" ht="30" customHeight="1" x14ac:dyDescent="0.25">
      <c r="A27" s="2" t="s">
        <v>223</v>
      </c>
      <c r="B27" s="10" t="s">
        <v>195</v>
      </c>
      <c r="C27" s="1" t="s">
        <v>8</v>
      </c>
      <c r="D27" s="12">
        <v>12000</v>
      </c>
      <c r="E27" s="7">
        <v>0</v>
      </c>
      <c r="F27" s="7">
        <v>0</v>
      </c>
      <c r="G27" s="7">
        <f>Πίνακας13456829[[#This Row],[Αρχικός Προϋπολογισμός 2025]]+Πίνακας13456829[[#This Row],[Τιμολογηθέντα]]+Πίνακας13456829[[#This Row],[Τροποποιήσεις 2025]]</f>
        <v>12000</v>
      </c>
      <c r="H27" s="1" t="s">
        <v>16</v>
      </c>
      <c r="I27" s="26" t="s">
        <v>145</v>
      </c>
      <c r="M27" s="80"/>
    </row>
    <row r="28" spans="1:13" ht="30" customHeight="1" x14ac:dyDescent="0.25">
      <c r="A28" s="10" t="s">
        <v>224</v>
      </c>
      <c r="B28" s="10" t="s">
        <v>196</v>
      </c>
      <c r="C28" s="1" t="s">
        <v>8</v>
      </c>
      <c r="D28" s="12">
        <v>2976</v>
      </c>
      <c r="E28" s="7">
        <v>0</v>
      </c>
      <c r="F28" s="7">
        <v>0</v>
      </c>
      <c r="G28" s="7">
        <f>Πίνακας13456829[[#This Row],[Αρχικός Προϋπολογισμός 2025]]+Πίνακας13456829[[#This Row],[Τιμολογηθέντα]]+Πίνακας13456829[[#This Row],[Τροποποιήσεις 2025]]</f>
        <v>2976</v>
      </c>
      <c r="H28" s="1" t="s">
        <v>16</v>
      </c>
      <c r="I28" s="26" t="s">
        <v>145</v>
      </c>
      <c r="M28" s="80"/>
    </row>
    <row r="29" spans="1:13" ht="30" customHeight="1" x14ac:dyDescent="0.25">
      <c r="A29" s="9" t="s">
        <v>207</v>
      </c>
      <c r="B29" s="10" t="s">
        <v>197</v>
      </c>
      <c r="C29" s="1" t="s">
        <v>8</v>
      </c>
      <c r="D29" s="12">
        <v>7078.33</v>
      </c>
      <c r="E29" s="7">
        <v>0</v>
      </c>
      <c r="F29" s="7">
        <v>0</v>
      </c>
      <c r="G29" s="7">
        <f>Πίνακας13456829[[#This Row],[Αρχικός Προϋπολογισμός 2025]]+Πίνακας13456829[[#This Row],[Τιμολογηθέντα]]+Πίνακας13456829[[#This Row],[Τροποποιήσεις 2025]]</f>
        <v>7078.33</v>
      </c>
      <c r="H29" s="1" t="s">
        <v>12</v>
      </c>
      <c r="I29" s="26" t="s">
        <v>145</v>
      </c>
    </row>
    <row r="30" spans="1:13" ht="30" customHeight="1" x14ac:dyDescent="0.25">
      <c r="A30" s="10" t="s">
        <v>225</v>
      </c>
      <c r="B30" s="10" t="s">
        <v>198</v>
      </c>
      <c r="C30" s="1" t="s">
        <v>8</v>
      </c>
      <c r="D30" s="12">
        <v>7000</v>
      </c>
      <c r="E30" s="7">
        <v>0</v>
      </c>
      <c r="F30" s="7">
        <v>0</v>
      </c>
      <c r="G30" s="7">
        <f>Πίνακας13456829[[#This Row],[Αρχικός Προϋπολογισμός 2025]]+Πίνακας13456829[[#This Row],[Τιμολογηθέντα]]+Πίνακας13456829[[#This Row],[Τροποποιήσεις 2025]]</f>
        <v>7000</v>
      </c>
      <c r="H30" s="1" t="s">
        <v>16</v>
      </c>
      <c r="I30" s="26" t="s">
        <v>145</v>
      </c>
    </row>
    <row r="31" spans="1:13" ht="30" customHeight="1" x14ac:dyDescent="0.25">
      <c r="A31" s="10" t="s">
        <v>208</v>
      </c>
      <c r="B31" s="10" t="s">
        <v>199</v>
      </c>
      <c r="C31" s="1" t="s">
        <v>8</v>
      </c>
      <c r="D31" s="12">
        <v>5000</v>
      </c>
      <c r="E31" s="7">
        <v>0</v>
      </c>
      <c r="F31" s="7">
        <v>0</v>
      </c>
      <c r="G31" s="7">
        <f>Πίνακας13456829[[#This Row],[Αρχικός Προϋπολογισμός 2025]]+Πίνακας13456829[[#This Row],[Τιμολογηθέντα]]+Πίνακας13456829[[#This Row],[Τροποποιήσεις 2025]]</f>
        <v>5000</v>
      </c>
      <c r="H31" s="1" t="s">
        <v>16</v>
      </c>
      <c r="I31" s="26" t="s">
        <v>145</v>
      </c>
    </row>
    <row r="32" spans="1:13" ht="30" customHeight="1" x14ac:dyDescent="0.25">
      <c r="A32" s="10" t="s">
        <v>209</v>
      </c>
      <c r="B32" s="10" t="s">
        <v>200</v>
      </c>
      <c r="C32" s="1" t="s">
        <v>8</v>
      </c>
      <c r="D32" s="12">
        <v>5000</v>
      </c>
      <c r="E32" s="7">
        <v>0</v>
      </c>
      <c r="F32" s="7">
        <v>0</v>
      </c>
      <c r="G32" s="7">
        <f>Πίνακας13456829[[#This Row],[Αρχικός Προϋπολογισμός 2025]]+Πίνακας13456829[[#This Row],[Τιμολογηθέντα]]+Πίνακας13456829[[#This Row],[Τροποποιήσεις 2025]]</f>
        <v>5000</v>
      </c>
      <c r="H32" s="1" t="s">
        <v>16</v>
      </c>
      <c r="I32" s="26" t="s">
        <v>145</v>
      </c>
    </row>
    <row r="33" spans="1:15" ht="30" customHeight="1" x14ac:dyDescent="0.25">
      <c r="A33" s="10" t="s">
        <v>201</v>
      </c>
      <c r="B33" s="10" t="s">
        <v>202</v>
      </c>
      <c r="C33" s="1" t="s">
        <v>8</v>
      </c>
      <c r="D33" s="12">
        <v>2000</v>
      </c>
      <c r="E33" s="7">
        <v>0</v>
      </c>
      <c r="F33" s="7">
        <v>0</v>
      </c>
      <c r="G33" s="7">
        <f>Πίνακας13456829[[#This Row],[Αρχικός Προϋπολογισμός 2025]]+Πίνακας13456829[[#This Row],[Τιμολογηθέντα]]+Πίνακας13456829[[#This Row],[Τροποποιήσεις 2025]]</f>
        <v>2000</v>
      </c>
      <c r="H33" s="1" t="s">
        <v>16</v>
      </c>
      <c r="I33" s="26" t="s">
        <v>145</v>
      </c>
      <c r="M33" s="80"/>
    </row>
    <row r="34" spans="1:15" ht="30" customHeight="1" x14ac:dyDescent="0.25">
      <c r="A34" s="10" t="s">
        <v>210</v>
      </c>
      <c r="B34" s="10" t="s">
        <v>203</v>
      </c>
      <c r="C34" s="1" t="s">
        <v>8</v>
      </c>
      <c r="D34" s="12">
        <v>3000</v>
      </c>
      <c r="E34" s="7">
        <v>0</v>
      </c>
      <c r="F34" s="7">
        <v>0</v>
      </c>
      <c r="G34" s="7">
        <f>Πίνακας13456829[[#This Row],[Αρχικός Προϋπολογισμός 2025]]+Πίνακας13456829[[#This Row],[Τιμολογηθέντα]]+Πίνακας13456829[[#This Row],[Τροποποιήσεις 2025]]</f>
        <v>3000</v>
      </c>
      <c r="H34" s="1" t="s">
        <v>16</v>
      </c>
      <c r="I34" s="26" t="s">
        <v>145</v>
      </c>
    </row>
    <row r="35" spans="1:15" ht="30" customHeight="1" x14ac:dyDescent="0.25">
      <c r="A35" s="10" t="s">
        <v>211</v>
      </c>
      <c r="B35" s="10" t="s">
        <v>204</v>
      </c>
      <c r="C35" s="1" t="s">
        <v>8</v>
      </c>
      <c r="D35" s="12">
        <v>3000</v>
      </c>
      <c r="E35" s="7">
        <v>0</v>
      </c>
      <c r="F35" s="7">
        <v>0</v>
      </c>
      <c r="G35" s="7">
        <f>Πίνακας13456829[[#This Row],[Αρχικός Προϋπολογισμός 2025]]+Πίνακας13456829[[#This Row],[Τιμολογηθέντα]]+Πίνακας13456829[[#This Row],[Τροποποιήσεις 2025]]</f>
        <v>3000</v>
      </c>
      <c r="H35" s="1" t="s">
        <v>16</v>
      </c>
      <c r="I35" s="26" t="s">
        <v>145</v>
      </c>
      <c r="O35" s="47"/>
    </row>
    <row r="36" spans="1:15" ht="30" customHeight="1" x14ac:dyDescent="0.25">
      <c r="A36" s="10" t="s">
        <v>212</v>
      </c>
      <c r="B36" s="10" t="s">
        <v>205</v>
      </c>
      <c r="C36" s="1" t="s">
        <v>8</v>
      </c>
      <c r="D36" s="12">
        <v>4000</v>
      </c>
      <c r="E36" s="7">
        <v>0</v>
      </c>
      <c r="F36" s="7">
        <v>0</v>
      </c>
      <c r="G36" s="7">
        <f>Πίνακας13456829[[#This Row],[Αρχικός Προϋπολογισμός 2025]]+Πίνακας13456829[[#This Row],[Τιμολογηθέντα]]+Πίνακας13456829[[#This Row],[Τροποποιήσεις 2025]]</f>
        <v>4000</v>
      </c>
      <c r="H36" s="1" t="s">
        <v>16</v>
      </c>
      <c r="I36" s="26" t="s">
        <v>145</v>
      </c>
      <c r="M36" s="80"/>
      <c r="N36" s="80"/>
      <c r="O36" s="17"/>
    </row>
    <row r="37" spans="1:15" ht="30" customHeight="1" x14ac:dyDescent="0.25">
      <c r="A37" s="50" t="s">
        <v>458</v>
      </c>
      <c r="B37" s="10" t="s">
        <v>372</v>
      </c>
      <c r="C37" s="11" t="s">
        <v>41</v>
      </c>
      <c r="D37" s="51">
        <v>60000</v>
      </c>
      <c r="E37" s="7">
        <v>0</v>
      </c>
      <c r="F37" s="7">
        <v>0</v>
      </c>
      <c r="G37" s="7">
        <f>Πίνακας13456829[[#This Row],[Αρχικός Προϋπολογισμός 2025]]+Πίνακας13456829[[#This Row],[Τιμολογηθέντα]]+Πίνακας13456829[[#This Row],[Τροποποιήσεις 2025]]</f>
        <v>60000</v>
      </c>
      <c r="H37" s="1" t="s">
        <v>16</v>
      </c>
      <c r="I37" s="26" t="s">
        <v>145</v>
      </c>
      <c r="M37" s="80"/>
      <c r="O37" s="17"/>
    </row>
    <row r="38" spans="1:15" ht="43.9" customHeight="1" x14ac:dyDescent="0.25">
      <c r="A38" s="50" t="s">
        <v>459</v>
      </c>
      <c r="B38" s="10" t="s">
        <v>432</v>
      </c>
      <c r="C38" s="11" t="s">
        <v>41</v>
      </c>
      <c r="D38" s="51">
        <v>37200</v>
      </c>
      <c r="E38" s="7">
        <v>0</v>
      </c>
      <c r="F38" s="7">
        <v>0</v>
      </c>
      <c r="G38" s="7">
        <f>Πίνακας13456829[[#This Row],[Αρχικός Προϋπολογισμός 2025]]+Πίνακας13456829[[#This Row],[Τιμολογηθέντα]]+Πίνακας13456829[[#This Row],[Τροποποιήσεις 2025]]</f>
        <v>37200</v>
      </c>
      <c r="H38" s="1" t="s">
        <v>93</v>
      </c>
      <c r="I38" s="26" t="s">
        <v>145</v>
      </c>
      <c r="M38" s="80"/>
      <c r="O38" s="17"/>
    </row>
    <row r="39" spans="1:15" ht="30" customHeight="1" x14ac:dyDescent="0.25">
      <c r="A39" s="20" t="s">
        <v>233</v>
      </c>
      <c r="B39" s="20" t="s">
        <v>234</v>
      </c>
      <c r="C39" s="21" t="s">
        <v>8</v>
      </c>
      <c r="D39" s="22">
        <v>103943.85</v>
      </c>
      <c r="E39" s="7">
        <v>0</v>
      </c>
      <c r="F39" s="7">
        <v>0</v>
      </c>
      <c r="G39" s="7">
        <f>Πίνακας13456829[[#This Row],[Αρχικός Προϋπολογισμός 2025]]+Πίνακας13456829[[#This Row],[Τιμολογηθέντα]]+Πίνακας13456829[[#This Row],[Τροποποιήσεις 2025]]</f>
        <v>103943.85</v>
      </c>
      <c r="H39" s="6" t="s">
        <v>48</v>
      </c>
      <c r="I39" s="19" t="s">
        <v>146</v>
      </c>
    </row>
    <row r="40" spans="1:15" ht="30" customHeight="1" x14ac:dyDescent="0.25">
      <c r="A40" s="20" t="s">
        <v>233</v>
      </c>
      <c r="B40" s="20" t="s">
        <v>234</v>
      </c>
      <c r="C40" s="21" t="s">
        <v>8</v>
      </c>
      <c r="D40" s="22">
        <v>41056.15</v>
      </c>
      <c r="E40" s="7">
        <v>0</v>
      </c>
      <c r="F40" s="7">
        <v>0</v>
      </c>
      <c r="G40" s="7">
        <f>Πίνακας13456829[[#This Row],[Αρχικός Προϋπολογισμός 2025]]+Πίνακας13456829[[#This Row],[Τιμολογηθέντα]]+Πίνακας13456829[[#This Row],[Τροποποιήσεις 2025]]</f>
        <v>41056.15</v>
      </c>
      <c r="H40" s="6" t="s">
        <v>48</v>
      </c>
      <c r="I40" s="19" t="s">
        <v>146</v>
      </c>
    </row>
    <row r="41" spans="1:15" ht="42.6" customHeight="1" x14ac:dyDescent="0.25">
      <c r="A41" s="1" t="s">
        <v>49</v>
      </c>
      <c r="B41" s="2" t="s">
        <v>50</v>
      </c>
      <c r="C41" s="1" t="s">
        <v>8</v>
      </c>
      <c r="D41" s="4">
        <v>25895.29</v>
      </c>
      <c r="E41" s="7">
        <v>0</v>
      </c>
      <c r="F41" s="7">
        <v>0</v>
      </c>
      <c r="G41" s="7">
        <f>Πίνακας13456829[[#This Row],[Αρχικός Προϋπολογισμός 2025]]+Πίνακας13456829[[#This Row],[Τιμολογηθέντα]]+Πίνακας13456829[[#This Row],[Τροποποιήσεις 2025]]</f>
        <v>25895.29</v>
      </c>
      <c r="H41" s="1" t="s">
        <v>16</v>
      </c>
      <c r="I41" s="30" t="s">
        <v>146</v>
      </c>
    </row>
    <row r="42" spans="1:15" ht="42" customHeight="1" x14ac:dyDescent="0.25">
      <c r="A42" s="6" t="s">
        <v>51</v>
      </c>
      <c r="B42" s="19" t="s">
        <v>450</v>
      </c>
      <c r="C42" s="6" t="s">
        <v>8</v>
      </c>
      <c r="D42" s="7">
        <v>7374.2799999999988</v>
      </c>
      <c r="E42" s="7">
        <v>0</v>
      </c>
      <c r="F42" s="7">
        <v>0</v>
      </c>
      <c r="G42" s="7">
        <f>Πίνακας13456829[[#This Row],[Αρχικός Προϋπολογισμός 2025]]+Πίνακας13456829[[#This Row],[Τιμολογηθέντα]]+Πίνακας13456829[[#This Row],[Τροποποιήσεις 2025]]</f>
        <v>7374.2799999999988</v>
      </c>
      <c r="H42" s="6" t="s">
        <v>16</v>
      </c>
      <c r="I42" s="30" t="s">
        <v>146</v>
      </c>
      <c r="M42" s="80"/>
      <c r="O42" s="4"/>
    </row>
    <row r="43" spans="1:15" ht="42" customHeight="1" x14ac:dyDescent="0.25">
      <c r="A43" s="6" t="s">
        <v>51</v>
      </c>
      <c r="B43" s="19" t="s">
        <v>450</v>
      </c>
      <c r="C43" s="6" t="s">
        <v>41</v>
      </c>
      <c r="D43" s="7">
        <v>20000</v>
      </c>
      <c r="E43" s="7">
        <v>0</v>
      </c>
      <c r="F43" s="7">
        <v>0</v>
      </c>
      <c r="G43" s="7">
        <f>Πίνακας13456829[[#This Row],[Αρχικός Προϋπολογισμός 2025]]+Πίνακας13456829[[#This Row],[Τιμολογηθέντα]]+Πίνακας13456829[[#This Row],[Τροποποιήσεις 2025]]</f>
        <v>20000</v>
      </c>
      <c r="H43" s="6" t="s">
        <v>16</v>
      </c>
      <c r="I43" s="30" t="s">
        <v>385</v>
      </c>
      <c r="M43" s="80"/>
      <c r="O43" s="4"/>
    </row>
    <row r="44" spans="1:15" ht="42.6" customHeight="1" x14ac:dyDescent="0.25">
      <c r="A44" s="58" t="s">
        <v>53</v>
      </c>
      <c r="B44" s="28" t="s">
        <v>451</v>
      </c>
      <c r="C44" s="58" t="s">
        <v>8</v>
      </c>
      <c r="D44" s="59">
        <v>1.7900000000008731</v>
      </c>
      <c r="E44" s="7">
        <v>0</v>
      </c>
      <c r="F44" s="7">
        <v>0</v>
      </c>
      <c r="G44" s="7">
        <f>Πίνακας13456829[[#This Row],[Αρχικός Προϋπολογισμός 2025]]+Πίνακας13456829[[#This Row],[Τιμολογηθέντα]]+Πίνακας13456829[[#This Row],[Τροποποιήσεις 2025]]</f>
        <v>1.7900000000008731</v>
      </c>
      <c r="H44" s="58" t="s">
        <v>16</v>
      </c>
      <c r="I44" s="30" t="s">
        <v>146</v>
      </c>
      <c r="M44" s="80"/>
      <c r="O44" s="4"/>
    </row>
    <row r="45" spans="1:15" ht="42.6" customHeight="1" x14ac:dyDescent="0.25">
      <c r="A45" s="58" t="s">
        <v>53</v>
      </c>
      <c r="B45" s="28" t="s">
        <v>451</v>
      </c>
      <c r="C45" s="58" t="s">
        <v>41</v>
      </c>
      <c r="D45" s="59">
        <v>19421.39</v>
      </c>
      <c r="E45" s="7">
        <v>0</v>
      </c>
      <c r="F45" s="7">
        <v>0</v>
      </c>
      <c r="G45" s="7">
        <f>Πίνακας13456829[[#This Row],[Αρχικός Προϋπολογισμός 2025]]+Πίνακας13456829[[#This Row],[Τιμολογηθέντα]]+Πίνακας13456829[[#This Row],[Τροποποιήσεις 2025]]</f>
        <v>19421.39</v>
      </c>
      <c r="H45" s="58" t="s">
        <v>16</v>
      </c>
      <c r="I45" s="30" t="s">
        <v>385</v>
      </c>
      <c r="M45" s="80"/>
      <c r="O45" s="4"/>
    </row>
    <row r="46" spans="1:15" ht="43.9" customHeight="1" x14ac:dyDescent="0.25">
      <c r="A46" s="1" t="s">
        <v>55</v>
      </c>
      <c r="B46" s="2" t="s">
        <v>56</v>
      </c>
      <c r="C46" s="1" t="s">
        <v>8</v>
      </c>
      <c r="D46" s="4">
        <v>37200</v>
      </c>
      <c r="E46" s="7">
        <v>0</v>
      </c>
      <c r="F46" s="7">
        <v>0</v>
      </c>
      <c r="G46" s="7">
        <f>Πίνακας13456829[[#This Row],[Αρχικός Προϋπολογισμός 2025]]+Πίνακας13456829[[#This Row],[Τιμολογηθέντα]]+Πίνακας13456829[[#This Row],[Τροποποιήσεις 2025]]</f>
        <v>37200</v>
      </c>
      <c r="H46" s="1" t="s">
        <v>16</v>
      </c>
      <c r="I46" s="30" t="s">
        <v>146</v>
      </c>
      <c r="M46" s="80"/>
    </row>
    <row r="47" spans="1:15" ht="30" customHeight="1" x14ac:dyDescent="0.25">
      <c r="A47" s="6" t="s">
        <v>57</v>
      </c>
      <c r="B47" s="19" t="s">
        <v>452</v>
      </c>
      <c r="C47" s="6" t="s">
        <v>8</v>
      </c>
      <c r="D47" s="7">
        <v>14977.34</v>
      </c>
      <c r="E47" s="7">
        <v>0</v>
      </c>
      <c r="F47" s="7">
        <v>0</v>
      </c>
      <c r="G47" s="7">
        <f>Πίνακας13456829[[#This Row],[Αρχικός Προϋπολογισμός 2025]]+Πίνακας13456829[[#This Row],[Τιμολογηθέντα]]+Πίνακας13456829[[#This Row],[Τροποποιήσεις 2025]]</f>
        <v>14977.34</v>
      </c>
      <c r="H47" s="6" t="s">
        <v>16</v>
      </c>
      <c r="I47" s="30" t="s">
        <v>146</v>
      </c>
      <c r="M47" s="80"/>
      <c r="N47" s="81"/>
    </row>
    <row r="48" spans="1:15" ht="30" customHeight="1" x14ac:dyDescent="0.25">
      <c r="A48" s="6" t="s">
        <v>57</v>
      </c>
      <c r="B48" s="19" t="s">
        <v>452</v>
      </c>
      <c r="C48" s="6" t="s">
        <v>41</v>
      </c>
      <c r="D48" s="7">
        <v>20929.060000000001</v>
      </c>
      <c r="E48" s="7">
        <v>0</v>
      </c>
      <c r="F48" s="7">
        <v>0</v>
      </c>
      <c r="G48" s="7">
        <f>Πίνακας13456829[[#This Row],[Αρχικός Προϋπολογισμός 2025]]+Πίνακας13456829[[#This Row],[Τιμολογηθέντα]]+Πίνακας13456829[[#This Row],[Τροποποιήσεις 2025]]</f>
        <v>20929.060000000001</v>
      </c>
      <c r="H48" s="6" t="s">
        <v>16</v>
      </c>
      <c r="I48" s="30" t="s">
        <v>385</v>
      </c>
      <c r="M48" s="80"/>
      <c r="N48" s="81"/>
    </row>
    <row r="49" spans="1:17" ht="30" customHeight="1" x14ac:dyDescent="0.25">
      <c r="A49" s="1" t="s">
        <v>59</v>
      </c>
      <c r="B49" s="2" t="s">
        <v>60</v>
      </c>
      <c r="C49" s="1" t="s">
        <v>8</v>
      </c>
      <c r="D49" s="4">
        <v>24800</v>
      </c>
      <c r="E49" s="7">
        <v>0</v>
      </c>
      <c r="F49" s="7">
        <v>0</v>
      </c>
      <c r="G49" s="7">
        <f>Πίνακας13456829[[#This Row],[Αρχικός Προϋπολογισμός 2025]]+Πίνακας13456829[[#This Row],[Τιμολογηθέντα]]+Πίνακας13456829[[#This Row],[Τροποποιήσεις 2025]]</f>
        <v>24800</v>
      </c>
      <c r="H49" s="1" t="s">
        <v>16</v>
      </c>
      <c r="I49" s="30" t="s">
        <v>146</v>
      </c>
      <c r="N49" s="81"/>
    </row>
    <row r="50" spans="1:17" ht="30" customHeight="1" x14ac:dyDescent="0.25">
      <c r="A50" s="1" t="s">
        <v>460</v>
      </c>
      <c r="B50" s="2" t="s">
        <v>371</v>
      </c>
      <c r="C50" s="1" t="s">
        <v>41</v>
      </c>
      <c r="D50" s="4">
        <v>15000</v>
      </c>
      <c r="E50" s="7">
        <v>0</v>
      </c>
      <c r="F50" s="7">
        <v>0</v>
      </c>
      <c r="G50" s="7">
        <f>Πίνακας13456829[[#This Row],[Αρχικός Προϋπολογισμός 2025]]+Πίνακας13456829[[#This Row],[Τιμολογηθέντα]]+Πίνακας13456829[[#This Row],[Τροποποιήσεις 2025]]</f>
        <v>15000</v>
      </c>
      <c r="H50" s="1" t="s">
        <v>16</v>
      </c>
      <c r="I50" s="30" t="s">
        <v>385</v>
      </c>
      <c r="N50" s="81"/>
    </row>
    <row r="51" spans="1:17" ht="30" customHeight="1" x14ac:dyDescent="0.25">
      <c r="A51" s="1" t="s">
        <v>461</v>
      </c>
      <c r="B51" s="2" t="s">
        <v>407</v>
      </c>
      <c r="C51" s="1" t="s">
        <v>41</v>
      </c>
      <c r="D51" s="4">
        <v>24800</v>
      </c>
      <c r="E51" s="7">
        <v>0</v>
      </c>
      <c r="F51" s="7">
        <v>0</v>
      </c>
      <c r="G51" s="7">
        <f>Πίνακας13456829[[#This Row],[Αρχικός Προϋπολογισμός 2025]]+Πίνακας13456829[[#This Row],[Τιμολογηθέντα]]+Πίνακας13456829[[#This Row],[Τροποποιήσεις 2025]]</f>
        <v>24800</v>
      </c>
      <c r="H51" s="1" t="s">
        <v>16</v>
      </c>
      <c r="I51" s="30" t="s">
        <v>385</v>
      </c>
      <c r="N51" s="81"/>
    </row>
    <row r="52" spans="1:17" ht="29.25" customHeight="1" x14ac:dyDescent="0.25">
      <c r="A52" s="6" t="s">
        <v>188</v>
      </c>
      <c r="B52" s="19" t="s">
        <v>187</v>
      </c>
      <c r="C52" s="6" t="s">
        <v>8</v>
      </c>
      <c r="D52" s="7">
        <v>393917.41999999993</v>
      </c>
      <c r="E52" s="7">
        <v>0</v>
      </c>
      <c r="F52" s="7">
        <v>0</v>
      </c>
      <c r="G52" s="7">
        <f>Πίνακας13456829[[#This Row],[Αρχικός Προϋπολογισμός 2025]]+Πίνακας13456829[[#This Row],[Τιμολογηθέντα]]+Πίνακας13456829[[#This Row],[Τροποποιήσεις 2025]]</f>
        <v>393917.41999999993</v>
      </c>
      <c r="H52" s="6" t="s">
        <v>48</v>
      </c>
      <c r="I52" s="19" t="s">
        <v>146</v>
      </c>
      <c r="M52" s="76"/>
      <c r="Q52" s="72">
        <v>108257.79</v>
      </c>
    </row>
    <row r="53" spans="1:17" ht="29.25" customHeight="1" x14ac:dyDescent="0.25">
      <c r="A53" s="6" t="s">
        <v>188</v>
      </c>
      <c r="B53" s="19" t="s">
        <v>187</v>
      </c>
      <c r="C53" s="6" t="s">
        <v>8</v>
      </c>
      <c r="D53" s="7">
        <v>320000</v>
      </c>
      <c r="E53" s="7">
        <v>0</v>
      </c>
      <c r="F53" s="7">
        <v>0</v>
      </c>
      <c r="G53" s="7">
        <f>Πίνακας13456829[[#This Row],[Αρχικός Προϋπολογισμός 2025]]+Πίνακας13456829[[#This Row],[Τιμολογηθέντα]]+Πίνακας13456829[[#This Row],[Τροποποιήσεις 2025]]</f>
        <v>320000</v>
      </c>
      <c r="H53" s="6" t="s">
        <v>48</v>
      </c>
      <c r="I53" s="19" t="s">
        <v>252</v>
      </c>
      <c r="O53" s="14"/>
    </row>
    <row r="54" spans="1:17" ht="29.25" customHeight="1" x14ac:dyDescent="0.25">
      <c r="A54" s="6" t="s">
        <v>188</v>
      </c>
      <c r="B54" s="19" t="s">
        <v>187</v>
      </c>
      <c r="C54" s="6" t="s">
        <v>8</v>
      </c>
      <c r="D54" s="7">
        <v>400000</v>
      </c>
      <c r="E54" s="7">
        <v>0</v>
      </c>
      <c r="F54" s="7">
        <v>0</v>
      </c>
      <c r="G54" s="7">
        <f>Πίνακας13456829[[#This Row],[Αρχικός Προϋπολογισμός 2025]]+Πίνακας13456829[[#This Row],[Τιμολογηθέντα]]+Πίνακας13456829[[#This Row],[Τροποποιήσεις 2025]]</f>
        <v>400000</v>
      </c>
      <c r="H54" s="6" t="s">
        <v>48</v>
      </c>
      <c r="I54" s="19" t="s">
        <v>365</v>
      </c>
      <c r="O54" s="14"/>
    </row>
    <row r="55" spans="1:17" ht="29.25" customHeight="1" x14ac:dyDescent="0.25">
      <c r="A55" s="6" t="s">
        <v>188</v>
      </c>
      <c r="B55" s="19" t="s">
        <v>187</v>
      </c>
      <c r="C55" s="6" t="s">
        <v>8</v>
      </c>
      <c r="D55" s="7">
        <v>187240</v>
      </c>
      <c r="E55" s="7">
        <v>0</v>
      </c>
      <c r="F55" s="7">
        <v>0</v>
      </c>
      <c r="G55" s="7">
        <f>Πίνακας13456829[[#This Row],[Αρχικός Προϋπολογισμός 2025]]+Πίνακας13456829[[#This Row],[Τιμολογηθέντα]]+Πίνακας13456829[[#This Row],[Τροποποιήσεις 2025]]</f>
        <v>187240</v>
      </c>
      <c r="H55" s="6" t="s">
        <v>48</v>
      </c>
      <c r="I55" s="19" t="s">
        <v>365</v>
      </c>
    </row>
    <row r="56" spans="1:17" ht="45" x14ac:dyDescent="0.25">
      <c r="A56" s="1" t="s">
        <v>61</v>
      </c>
      <c r="B56" s="2" t="s">
        <v>474</v>
      </c>
      <c r="C56" s="1" t="s">
        <v>8</v>
      </c>
      <c r="D56" s="4">
        <v>395000</v>
      </c>
      <c r="E56" s="7">
        <v>0</v>
      </c>
      <c r="F56" s="7">
        <v>0</v>
      </c>
      <c r="G56" s="7">
        <f>Πίνακας13456829[[#This Row],[Αρχικός Προϋπολογισμός 2025]]+Πίνακας13456829[[#This Row],[Τιμολογηθέντα]]+Πίνακας13456829[[#This Row],[Τροποποιήσεις 2025]]</f>
        <v>395000</v>
      </c>
      <c r="H56" s="1" t="s">
        <v>48</v>
      </c>
      <c r="I56" s="27" t="s">
        <v>499</v>
      </c>
    </row>
    <row r="57" spans="1:17" ht="30" customHeight="1" x14ac:dyDescent="0.25">
      <c r="A57" s="1" t="s">
        <v>63</v>
      </c>
      <c r="B57" s="2" t="s">
        <v>484</v>
      </c>
      <c r="C57" s="1" t="s">
        <v>8</v>
      </c>
      <c r="D57" s="4">
        <v>180000</v>
      </c>
      <c r="E57" s="7">
        <v>0</v>
      </c>
      <c r="F57" s="7">
        <v>0</v>
      </c>
      <c r="G57" s="7">
        <f>Πίνακας13456829[[#This Row],[Αρχικός Προϋπολογισμός 2025]]+Πίνακας13456829[[#This Row],[Τιμολογηθέντα]]+Πίνακας13456829[[#This Row],[Τροποποιήσεις 2025]]</f>
        <v>180000</v>
      </c>
      <c r="H57" s="1" t="s">
        <v>48</v>
      </c>
      <c r="I57" s="27" t="s">
        <v>499</v>
      </c>
    </row>
    <row r="58" spans="1:17" ht="30" customHeight="1" x14ac:dyDescent="0.25">
      <c r="A58" s="1" t="s">
        <v>65</v>
      </c>
      <c r="B58" s="2" t="s">
        <v>475</v>
      </c>
      <c r="C58" s="1" t="s">
        <v>8</v>
      </c>
      <c r="D58" s="4">
        <v>259000</v>
      </c>
      <c r="E58" s="7">
        <v>0</v>
      </c>
      <c r="F58" s="7">
        <v>0</v>
      </c>
      <c r="G58" s="7">
        <f>Πίνακας13456829[[#This Row],[Αρχικός Προϋπολογισμός 2025]]+Πίνακας13456829[[#This Row],[Τιμολογηθέντα]]+Πίνακας13456829[[#This Row],[Τροποποιήσεις 2025]]</f>
        <v>259000</v>
      </c>
      <c r="H58" s="1" t="s">
        <v>48</v>
      </c>
      <c r="I58" s="27" t="s">
        <v>499</v>
      </c>
    </row>
    <row r="59" spans="1:17" ht="30" customHeight="1" x14ac:dyDescent="0.25">
      <c r="A59" s="1" t="s">
        <v>67</v>
      </c>
      <c r="B59" s="2" t="s">
        <v>485</v>
      </c>
      <c r="C59" s="1" t="s">
        <v>8</v>
      </c>
      <c r="D59" s="4">
        <v>263000</v>
      </c>
      <c r="E59" s="7">
        <v>0</v>
      </c>
      <c r="F59" s="7">
        <v>0</v>
      </c>
      <c r="G59" s="7">
        <f>Πίνακας13456829[[#This Row],[Αρχικός Προϋπολογισμός 2025]]+Πίνακας13456829[[#This Row],[Τιμολογηθέντα]]+Πίνακας13456829[[#This Row],[Τροποποιήσεις 2025]]</f>
        <v>263000</v>
      </c>
      <c r="H59" s="1" t="s">
        <v>48</v>
      </c>
      <c r="I59" s="27" t="s">
        <v>499</v>
      </c>
    </row>
    <row r="60" spans="1:17" ht="30" customHeight="1" x14ac:dyDescent="0.25">
      <c r="A60" s="1" t="s">
        <v>69</v>
      </c>
      <c r="B60" s="2" t="s">
        <v>486</v>
      </c>
      <c r="C60" s="1" t="s">
        <v>8</v>
      </c>
      <c r="D60" s="4">
        <v>344970.16000000003</v>
      </c>
      <c r="E60" s="7">
        <v>0</v>
      </c>
      <c r="F60" s="7">
        <v>0</v>
      </c>
      <c r="G60" s="7">
        <f>Πίνακας13456829[[#This Row],[Αρχικός Προϋπολογισμός 2025]]+Πίνακας13456829[[#This Row],[Τιμολογηθέντα]]+Πίνακας13456829[[#This Row],[Τροποποιήσεις 2025]]</f>
        <v>344970.16000000003</v>
      </c>
      <c r="H60" s="1" t="s">
        <v>48</v>
      </c>
      <c r="I60" s="27" t="s">
        <v>499</v>
      </c>
      <c r="Q60" s="72">
        <v>70716.570000000007</v>
      </c>
    </row>
    <row r="61" spans="1:17" ht="30" customHeight="1" x14ac:dyDescent="0.25">
      <c r="A61" s="1" t="s">
        <v>71</v>
      </c>
      <c r="B61" s="2" t="s">
        <v>476</v>
      </c>
      <c r="C61" s="1" t="s">
        <v>8</v>
      </c>
      <c r="D61" s="4">
        <v>478600</v>
      </c>
      <c r="E61" s="7">
        <v>0</v>
      </c>
      <c r="F61" s="7">
        <v>0</v>
      </c>
      <c r="G61" s="7">
        <f>Πίνακας13456829[[#This Row],[Αρχικός Προϋπολογισμός 2025]]+Πίνακας13456829[[#This Row],[Τιμολογηθέντα]]+Πίνακας13456829[[#This Row],[Τροποποιήσεις 2025]]</f>
        <v>478600</v>
      </c>
      <c r="H61" s="1" t="s">
        <v>48</v>
      </c>
      <c r="I61" s="27" t="s">
        <v>499</v>
      </c>
    </row>
    <row r="62" spans="1:17" ht="30" customHeight="1" x14ac:dyDescent="0.25">
      <c r="A62" s="1" t="s">
        <v>73</v>
      </c>
      <c r="B62" s="2" t="s">
        <v>487</v>
      </c>
      <c r="C62" s="1" t="s">
        <v>8</v>
      </c>
      <c r="D62" s="4">
        <v>190164.95000000004</v>
      </c>
      <c r="E62" s="7">
        <v>0</v>
      </c>
      <c r="F62" s="7">
        <v>0</v>
      </c>
      <c r="G62" s="7">
        <f>Πίνακας13456829[[#This Row],[Αρχικός Προϋπολογισμός 2025]]+Πίνακας13456829[[#This Row],[Τιμολογηθέντα]]+Πίνακας13456829[[#This Row],[Τροποποιήσεις 2025]]</f>
        <v>190164.95000000004</v>
      </c>
      <c r="H62" s="1" t="s">
        <v>48</v>
      </c>
      <c r="I62" s="27" t="s">
        <v>499</v>
      </c>
    </row>
    <row r="63" spans="1:17" ht="30" customHeight="1" x14ac:dyDescent="0.25">
      <c r="A63" s="1" t="s">
        <v>75</v>
      </c>
      <c r="B63" s="2" t="s">
        <v>477</v>
      </c>
      <c r="C63" s="1" t="s">
        <v>8</v>
      </c>
      <c r="D63" s="4">
        <v>610200</v>
      </c>
      <c r="E63" s="7">
        <v>0</v>
      </c>
      <c r="F63" s="7">
        <v>0</v>
      </c>
      <c r="G63" s="7">
        <f>Πίνακας13456829[[#This Row],[Αρχικός Προϋπολογισμός 2025]]+Πίνακας13456829[[#This Row],[Τιμολογηθέντα]]+Πίνακας13456829[[#This Row],[Τροποποιήσεις 2025]]</f>
        <v>610200</v>
      </c>
      <c r="H63" s="1" t="s">
        <v>48</v>
      </c>
      <c r="I63" s="27" t="s">
        <v>499</v>
      </c>
    </row>
    <row r="64" spans="1:17" ht="30" customHeight="1" x14ac:dyDescent="0.25">
      <c r="A64" s="1" t="s">
        <v>77</v>
      </c>
      <c r="B64" s="2" t="s">
        <v>488</v>
      </c>
      <c r="C64" s="1" t="s">
        <v>8</v>
      </c>
      <c r="D64" s="4">
        <v>110700</v>
      </c>
      <c r="E64" s="7">
        <v>0</v>
      </c>
      <c r="F64" s="7">
        <v>0</v>
      </c>
      <c r="G64" s="7">
        <f>Πίνακας13456829[[#This Row],[Αρχικός Προϋπολογισμός 2025]]+Πίνακας13456829[[#This Row],[Τιμολογηθέντα]]+Πίνακας13456829[[#This Row],[Τροποποιήσεις 2025]]</f>
        <v>110700</v>
      </c>
      <c r="H64" s="1" t="s">
        <v>48</v>
      </c>
      <c r="I64" s="27" t="s">
        <v>499</v>
      </c>
    </row>
    <row r="65" spans="1:17" ht="30" customHeight="1" x14ac:dyDescent="0.25">
      <c r="A65" s="1" t="s">
        <v>79</v>
      </c>
      <c r="B65" s="2" t="s">
        <v>478</v>
      </c>
      <c r="C65" s="1" t="s">
        <v>8</v>
      </c>
      <c r="D65" s="4">
        <v>113300</v>
      </c>
      <c r="E65" s="7">
        <v>0</v>
      </c>
      <c r="F65" s="7">
        <v>0</v>
      </c>
      <c r="G65" s="7">
        <f>Πίνακας13456829[[#This Row],[Αρχικός Προϋπολογισμός 2025]]+Πίνακας13456829[[#This Row],[Τιμολογηθέντα]]+Πίνακας13456829[[#This Row],[Τροποποιήσεις 2025]]</f>
        <v>113300</v>
      </c>
      <c r="H65" s="1" t="s">
        <v>48</v>
      </c>
      <c r="I65" s="27" t="s">
        <v>499</v>
      </c>
    </row>
    <row r="66" spans="1:17" ht="30" customHeight="1" x14ac:dyDescent="0.25">
      <c r="A66" s="1" t="s">
        <v>81</v>
      </c>
      <c r="B66" s="2" t="s">
        <v>489</v>
      </c>
      <c r="C66" s="1" t="s">
        <v>8</v>
      </c>
      <c r="D66" s="4">
        <v>253700</v>
      </c>
      <c r="E66" s="7">
        <v>0</v>
      </c>
      <c r="F66" s="7">
        <v>0</v>
      </c>
      <c r="G66" s="7">
        <f>Πίνακας13456829[[#This Row],[Αρχικός Προϋπολογισμός 2025]]+Πίνακας13456829[[#This Row],[Τιμολογηθέντα]]+Πίνακας13456829[[#This Row],[Τροποποιήσεις 2025]]</f>
        <v>253700</v>
      </c>
      <c r="H66" s="1" t="s">
        <v>48</v>
      </c>
      <c r="I66" s="27" t="s">
        <v>499</v>
      </c>
    </row>
    <row r="67" spans="1:17" ht="30" customHeight="1" x14ac:dyDescent="0.25">
      <c r="A67" s="1" t="s">
        <v>83</v>
      </c>
      <c r="B67" s="2" t="s">
        <v>490</v>
      </c>
      <c r="C67" s="1" t="s">
        <v>8</v>
      </c>
      <c r="D67" s="4">
        <v>308100</v>
      </c>
      <c r="E67" s="7">
        <v>0</v>
      </c>
      <c r="F67" s="7">
        <v>0</v>
      </c>
      <c r="G67" s="7">
        <f>Πίνακας13456829[[#This Row],[Αρχικός Προϋπολογισμός 2025]]+Πίνακας13456829[[#This Row],[Τιμολογηθέντα]]+Πίνακας13456829[[#This Row],[Τροποποιήσεις 2025]]</f>
        <v>308100</v>
      </c>
      <c r="H67" s="1" t="s">
        <v>48</v>
      </c>
      <c r="I67" s="27" t="s">
        <v>499</v>
      </c>
    </row>
    <row r="68" spans="1:17" ht="30" customHeight="1" x14ac:dyDescent="0.25">
      <c r="A68" s="1" t="s">
        <v>85</v>
      </c>
      <c r="B68" s="2" t="s">
        <v>479</v>
      </c>
      <c r="C68" s="1" t="s">
        <v>8</v>
      </c>
      <c r="D68" s="4">
        <v>193600</v>
      </c>
      <c r="E68" s="7">
        <v>0</v>
      </c>
      <c r="F68" s="7">
        <v>0</v>
      </c>
      <c r="G68" s="7">
        <f>Πίνακας13456829[[#This Row],[Αρχικός Προϋπολογισμός 2025]]+Πίνακας13456829[[#This Row],[Τιμολογηθέντα]]+Πίνακας13456829[[#This Row],[Τροποποιήσεις 2025]]</f>
        <v>193600</v>
      </c>
      <c r="H68" s="1" t="s">
        <v>48</v>
      </c>
      <c r="I68" s="27" t="s">
        <v>499</v>
      </c>
    </row>
    <row r="69" spans="1:17" ht="30" customHeight="1" x14ac:dyDescent="0.25">
      <c r="A69" s="1" t="s">
        <v>87</v>
      </c>
      <c r="B69" s="2" t="s">
        <v>480</v>
      </c>
      <c r="C69" s="1" t="s">
        <v>8</v>
      </c>
      <c r="D69" s="4">
        <v>57000</v>
      </c>
      <c r="E69" s="7">
        <v>0</v>
      </c>
      <c r="F69" s="7">
        <v>0</v>
      </c>
      <c r="G69" s="7">
        <f>Πίνακας13456829[[#This Row],[Αρχικός Προϋπολογισμός 2025]]+Πίνακας13456829[[#This Row],[Τιμολογηθέντα]]+Πίνακας13456829[[#This Row],[Τροποποιήσεις 2025]]</f>
        <v>57000</v>
      </c>
      <c r="H69" s="1" t="s">
        <v>48</v>
      </c>
      <c r="I69" s="27" t="s">
        <v>499</v>
      </c>
    </row>
    <row r="70" spans="1:17" ht="30" customHeight="1" x14ac:dyDescent="0.25">
      <c r="A70" s="1" t="s">
        <v>89</v>
      </c>
      <c r="B70" s="2" t="s">
        <v>491</v>
      </c>
      <c r="C70" s="1" t="s">
        <v>8</v>
      </c>
      <c r="D70" s="4">
        <v>317238.8</v>
      </c>
      <c r="E70" s="7">
        <v>0</v>
      </c>
      <c r="F70" s="7">
        <v>0</v>
      </c>
      <c r="G70" s="7">
        <f>Πίνακας13456829[[#This Row],[Αρχικός Προϋπολογισμός 2025]]+Πίνακας13456829[[#This Row],[Τιμολογηθέντα]]+Πίνακας13456829[[#This Row],[Τροποποιήσεις 2025]]</f>
        <v>317238.8</v>
      </c>
      <c r="H70" s="1" t="s">
        <v>37</v>
      </c>
      <c r="I70" s="27" t="s">
        <v>499</v>
      </c>
    </row>
    <row r="71" spans="1:17" ht="30" customHeight="1" x14ac:dyDescent="0.25">
      <c r="A71" s="1" t="s">
        <v>91</v>
      </c>
      <c r="B71" s="2" t="s">
        <v>92</v>
      </c>
      <c r="C71" s="1" t="s">
        <v>8</v>
      </c>
      <c r="D71" s="4">
        <v>6761.2</v>
      </c>
      <c r="E71" s="7">
        <v>0</v>
      </c>
      <c r="F71" s="7">
        <v>0</v>
      </c>
      <c r="G71" s="7">
        <f>Πίνακας13456829[[#This Row],[Αρχικός Προϋπολογισμός 2025]]+Πίνακας13456829[[#This Row],[Τιμολογηθέντα]]+Πίνακας13456829[[#This Row],[Τροποποιήσεις 2025]]</f>
        <v>6761.2</v>
      </c>
      <c r="H71" s="1" t="s">
        <v>93</v>
      </c>
      <c r="I71" s="27" t="s">
        <v>499</v>
      </c>
    </row>
    <row r="72" spans="1:17" ht="30" customHeight="1" x14ac:dyDescent="0.25">
      <c r="A72" s="1" t="s">
        <v>94</v>
      </c>
      <c r="B72" s="2" t="s">
        <v>95</v>
      </c>
      <c r="C72" s="1" t="s">
        <v>8</v>
      </c>
      <c r="D72" s="4">
        <v>10870.95</v>
      </c>
      <c r="E72" s="7">
        <v>0</v>
      </c>
      <c r="F72" s="7">
        <v>0</v>
      </c>
      <c r="G72" s="7">
        <f>Πίνακας13456829[[#This Row],[Αρχικός Προϋπολογισμός 2025]]+Πίνακας13456829[[#This Row],[Τιμολογηθέντα]]+Πίνακας13456829[[#This Row],[Τροποποιήσεις 2025]]</f>
        <v>10870.95</v>
      </c>
      <c r="H72" s="1" t="s">
        <v>93</v>
      </c>
      <c r="I72" s="29" t="s">
        <v>155</v>
      </c>
    </row>
    <row r="73" spans="1:17" ht="30" customHeight="1" x14ac:dyDescent="0.25">
      <c r="A73" s="6" t="s">
        <v>185</v>
      </c>
      <c r="B73" s="19" t="s">
        <v>186</v>
      </c>
      <c r="C73" s="6" t="s">
        <v>8</v>
      </c>
      <c r="D73" s="7">
        <v>779121.17</v>
      </c>
      <c r="E73" s="7">
        <v>0</v>
      </c>
      <c r="F73" s="7">
        <v>0</v>
      </c>
      <c r="G73" s="7">
        <f>Πίνακας13456829[[#This Row],[Αρχικός Προϋπολογισμός 2025]]+Πίνακας13456829[[#This Row],[Τιμολογηθέντα]]+Πίνακας13456829[[#This Row],[Τροποποιήσεις 2025]]</f>
        <v>779121.17</v>
      </c>
      <c r="H73" s="6" t="s">
        <v>37</v>
      </c>
      <c r="I73" s="19" t="s">
        <v>155</v>
      </c>
    </row>
    <row r="74" spans="1:17" ht="30" customHeight="1" x14ac:dyDescent="0.25">
      <c r="A74" s="6" t="s">
        <v>185</v>
      </c>
      <c r="B74" s="19" t="s">
        <v>186</v>
      </c>
      <c r="C74" s="6" t="s">
        <v>8</v>
      </c>
      <c r="D74" s="7">
        <v>393374.35</v>
      </c>
      <c r="E74" s="7">
        <v>0</v>
      </c>
      <c r="F74" s="7">
        <v>0</v>
      </c>
      <c r="G74" s="7">
        <f>Πίνακας13456829[[#This Row],[Αρχικός Προϋπολογισμός 2025]]+Πίνακας13456829[[#This Row],[Τιμολογηθέντα]]+Πίνακας13456829[[#This Row],[Τροποποιήσεις 2025]]</f>
        <v>393374.35</v>
      </c>
      <c r="H74" s="6" t="s">
        <v>37</v>
      </c>
      <c r="I74" s="19" t="s">
        <v>145</v>
      </c>
    </row>
    <row r="75" spans="1:17" ht="30" customHeight="1" x14ac:dyDescent="0.25">
      <c r="A75" s="1" t="s">
        <v>96</v>
      </c>
      <c r="B75" s="2" t="s">
        <v>97</v>
      </c>
      <c r="C75" s="1" t="s">
        <v>8</v>
      </c>
      <c r="D75" s="4">
        <v>424599.99</v>
      </c>
      <c r="E75" s="7">
        <v>0</v>
      </c>
      <c r="F75" s="7">
        <v>0</v>
      </c>
      <c r="G75" s="7">
        <f>Πίνακας13456829[[#This Row],[Αρχικός Προϋπολογισμός 2025]]+Πίνακας13456829[[#This Row],[Τιμολογηθέντα]]+Πίνακας13456829[[#This Row],[Τροποποιήσεις 2025]]</f>
        <v>424599.99</v>
      </c>
      <c r="H75" s="1" t="s">
        <v>16</v>
      </c>
      <c r="I75" s="29" t="s">
        <v>155</v>
      </c>
      <c r="L75" s="74"/>
    </row>
    <row r="76" spans="1:17" ht="30" customHeight="1" x14ac:dyDescent="0.25">
      <c r="A76" s="1" t="s">
        <v>100</v>
      </c>
      <c r="B76" s="2" t="s">
        <v>101</v>
      </c>
      <c r="C76" s="1" t="s">
        <v>8</v>
      </c>
      <c r="D76" s="4">
        <v>717585.67999999982</v>
      </c>
      <c r="E76" s="7">
        <v>0</v>
      </c>
      <c r="F76" s="7">
        <v>0</v>
      </c>
      <c r="G76" s="7">
        <f>Πίνακας13456829[[#This Row],[Αρχικός Προϋπολογισμός 2025]]+Πίνακας13456829[[#This Row],[Τιμολογηθέντα]]+Πίνακας13456829[[#This Row],[Τροποποιήσεις 2025]]</f>
        <v>717585.67999999982</v>
      </c>
      <c r="H76" s="1" t="s">
        <v>37</v>
      </c>
      <c r="I76" s="2" t="s">
        <v>156</v>
      </c>
      <c r="N76" s="76"/>
      <c r="O76" s="72"/>
      <c r="Q76" s="72">
        <v>343548.20999999996</v>
      </c>
    </row>
    <row r="77" spans="1:17" ht="30" customHeight="1" x14ac:dyDescent="0.25">
      <c r="A77" s="1" t="s">
        <v>226</v>
      </c>
      <c r="B77" s="2" t="s">
        <v>102</v>
      </c>
      <c r="C77" s="1" t="s">
        <v>8</v>
      </c>
      <c r="D77" s="4">
        <v>1960185.04</v>
      </c>
      <c r="E77" s="7">
        <v>0</v>
      </c>
      <c r="F77" s="7">
        <v>0</v>
      </c>
      <c r="G77" s="7">
        <f>Πίνακας13456829[[#This Row],[Αρχικός Προϋπολογισμός 2025]]+Πίνακας13456829[[#This Row],[Τιμολογηθέντα]]+Πίνακας13456829[[#This Row],[Τροποποιήσεις 2025]]</f>
        <v>1960185.04</v>
      </c>
      <c r="H77" s="1" t="s">
        <v>37</v>
      </c>
      <c r="I77" s="28" t="s">
        <v>152</v>
      </c>
    </row>
    <row r="78" spans="1:17" ht="48.75" customHeight="1" x14ac:dyDescent="0.25">
      <c r="A78" s="1" t="s">
        <v>227</v>
      </c>
      <c r="B78" s="2" t="s">
        <v>103</v>
      </c>
      <c r="C78" s="1" t="s">
        <v>8</v>
      </c>
      <c r="D78" s="4">
        <v>1236750</v>
      </c>
      <c r="E78" s="7">
        <v>0</v>
      </c>
      <c r="F78" s="7">
        <v>0</v>
      </c>
      <c r="G78" s="7">
        <f>Πίνακας13456829[[#This Row],[Αρχικός Προϋπολογισμός 2025]]+Πίνακας13456829[[#This Row],[Τιμολογηθέντα]]+Πίνακας13456829[[#This Row],[Τροποποιήσεις 2025]]</f>
        <v>1236750</v>
      </c>
      <c r="H78" s="1" t="s">
        <v>5</v>
      </c>
      <c r="I78" s="28" t="s">
        <v>152</v>
      </c>
    </row>
    <row r="79" spans="1:17" ht="30" customHeight="1" x14ac:dyDescent="0.25">
      <c r="A79" s="1" t="s">
        <v>228</v>
      </c>
      <c r="B79" s="2" t="s">
        <v>104</v>
      </c>
      <c r="C79" s="1" t="s">
        <v>8</v>
      </c>
      <c r="D79" s="4">
        <v>1224545.97</v>
      </c>
      <c r="E79" s="7">
        <v>-255221.16</v>
      </c>
      <c r="F79" s="7">
        <v>-12245.44</v>
      </c>
      <c r="G79" s="7">
        <f>Πίνακας13456829[[#This Row],[Αρχικός Προϋπολογισμός 2025]]+Πίνακας13456829[[#This Row],[Τιμολογηθέντα]]+Πίνακας13456829[[#This Row],[Τροποποιήσεις 2025]]</f>
        <v>957079.37</v>
      </c>
      <c r="H79" s="1" t="s">
        <v>5</v>
      </c>
      <c r="I79" s="28" t="s">
        <v>152</v>
      </c>
      <c r="K79" s="6"/>
    </row>
    <row r="80" spans="1:17" ht="30" customHeight="1" x14ac:dyDescent="0.25">
      <c r="A80" s="1" t="s">
        <v>106</v>
      </c>
      <c r="B80" s="2" t="s">
        <v>107</v>
      </c>
      <c r="C80" s="1" t="s">
        <v>8</v>
      </c>
      <c r="D80" s="4">
        <v>37200</v>
      </c>
      <c r="E80" s="7">
        <v>0</v>
      </c>
      <c r="F80" s="7">
        <v>0</v>
      </c>
      <c r="G80" s="7">
        <f>Πίνακας13456829[[#This Row],[Αρχικός Προϋπολογισμός 2025]]+Πίνακας13456829[[#This Row],[Τιμολογηθέντα]]+Πίνακας13456829[[#This Row],[Τροποποιήσεις 2025]]</f>
        <v>37200</v>
      </c>
      <c r="H80" s="1" t="s">
        <v>12</v>
      </c>
      <c r="I80" s="19" t="s">
        <v>153</v>
      </c>
    </row>
    <row r="81" spans="1:17" ht="30" customHeight="1" x14ac:dyDescent="0.25">
      <c r="A81" s="1" t="s">
        <v>108</v>
      </c>
      <c r="B81" s="2" t="s">
        <v>109</v>
      </c>
      <c r="C81" s="1" t="s">
        <v>8</v>
      </c>
      <c r="D81" s="4">
        <v>30000</v>
      </c>
      <c r="E81" s="7">
        <v>0</v>
      </c>
      <c r="F81" s="7">
        <v>0</v>
      </c>
      <c r="G81" s="7">
        <f>Πίνακας13456829[[#This Row],[Αρχικός Προϋπολογισμός 2025]]+Πίνακας13456829[[#This Row],[Τιμολογηθέντα]]+Πίνακας13456829[[#This Row],[Τροποποιήσεις 2025]]</f>
        <v>30000</v>
      </c>
      <c r="H81" s="1" t="s">
        <v>12</v>
      </c>
      <c r="I81" s="19" t="s">
        <v>153</v>
      </c>
    </row>
    <row r="82" spans="1:17" ht="30" customHeight="1" x14ac:dyDescent="0.25">
      <c r="A82" s="1" t="s">
        <v>110</v>
      </c>
      <c r="B82" s="2" t="s">
        <v>111</v>
      </c>
      <c r="C82" s="1" t="s">
        <v>8</v>
      </c>
      <c r="D82" s="4">
        <v>600000</v>
      </c>
      <c r="E82" s="7">
        <v>0</v>
      </c>
      <c r="F82" s="7">
        <v>0</v>
      </c>
      <c r="G82" s="7">
        <f>Πίνακας13456829[[#This Row],[Αρχικός Προϋπολογισμός 2025]]+Πίνακας13456829[[#This Row],[Τιμολογηθέντα]]+Πίνακας13456829[[#This Row],[Τροποποιήσεις 2025]]</f>
        <v>600000</v>
      </c>
      <c r="H82" s="1" t="s">
        <v>112</v>
      </c>
      <c r="I82" s="19" t="s">
        <v>153</v>
      </c>
    </row>
    <row r="83" spans="1:17" ht="30" customHeight="1" x14ac:dyDescent="0.25">
      <c r="A83" s="1" t="s">
        <v>113</v>
      </c>
      <c r="B83" s="2" t="s">
        <v>114</v>
      </c>
      <c r="C83" s="1" t="s">
        <v>8</v>
      </c>
      <c r="D83" s="4">
        <v>519808</v>
      </c>
      <c r="E83" s="7">
        <v>0</v>
      </c>
      <c r="F83" s="7">
        <v>0</v>
      </c>
      <c r="G83" s="7">
        <f>Πίνακας13456829[[#This Row],[Αρχικός Προϋπολογισμός 2025]]+Πίνακας13456829[[#This Row],[Τιμολογηθέντα]]+Πίνακας13456829[[#This Row],[Τροποποιήσεις 2025]]</f>
        <v>519808</v>
      </c>
      <c r="H83" s="1" t="s">
        <v>5</v>
      </c>
      <c r="I83" s="19" t="s">
        <v>153</v>
      </c>
    </row>
    <row r="84" spans="1:17" ht="30" customHeight="1" x14ac:dyDescent="0.25">
      <c r="A84" s="1" t="s">
        <v>115</v>
      </c>
      <c r="B84" s="2" t="s">
        <v>169</v>
      </c>
      <c r="C84" s="1" t="s">
        <v>8</v>
      </c>
      <c r="D84" s="4">
        <v>74400</v>
      </c>
      <c r="E84" s="7">
        <v>0</v>
      </c>
      <c r="F84" s="7">
        <v>0</v>
      </c>
      <c r="G84" s="7">
        <f>Πίνακας13456829[[#This Row],[Αρχικός Προϋπολογισμός 2025]]+Πίνακας13456829[[#This Row],[Τιμολογηθέντα]]+Πίνακας13456829[[#This Row],[Τροποποιήσεις 2025]]</f>
        <v>74400</v>
      </c>
      <c r="H84" s="1" t="s">
        <v>112</v>
      </c>
      <c r="I84" s="19" t="s">
        <v>153</v>
      </c>
    </row>
    <row r="85" spans="1:17" ht="30" customHeight="1" x14ac:dyDescent="0.25">
      <c r="A85" s="1" t="s">
        <v>116</v>
      </c>
      <c r="B85" s="2" t="s">
        <v>170</v>
      </c>
      <c r="C85" s="1" t="s">
        <v>8</v>
      </c>
      <c r="D85" s="4">
        <v>65100</v>
      </c>
      <c r="E85" s="7">
        <v>0</v>
      </c>
      <c r="F85" s="7">
        <v>0</v>
      </c>
      <c r="G85" s="7">
        <f>Πίνακας13456829[[#This Row],[Αρχικός Προϋπολογισμός 2025]]+Πίνακας13456829[[#This Row],[Τιμολογηθέντα]]+Πίνακας13456829[[#This Row],[Τροποποιήσεις 2025]]</f>
        <v>65100</v>
      </c>
      <c r="H85" s="1" t="s">
        <v>112</v>
      </c>
      <c r="I85" s="19" t="s">
        <v>153</v>
      </c>
    </row>
    <row r="86" spans="1:17" ht="30" customHeight="1" x14ac:dyDescent="0.25">
      <c r="A86" s="1" t="s">
        <v>117</v>
      </c>
      <c r="B86" s="2" t="s">
        <v>171</v>
      </c>
      <c r="C86" s="1" t="s">
        <v>8</v>
      </c>
      <c r="D86" s="4">
        <v>500000</v>
      </c>
      <c r="E86" s="7">
        <v>0</v>
      </c>
      <c r="F86" s="7">
        <v>0</v>
      </c>
      <c r="G86" s="7">
        <f>Πίνακας13456829[[#This Row],[Αρχικός Προϋπολογισμός 2025]]+Πίνακας13456829[[#This Row],[Τιμολογηθέντα]]+Πίνακας13456829[[#This Row],[Τροποποιήσεις 2025]]</f>
        <v>500000</v>
      </c>
      <c r="H86" s="1" t="s">
        <v>112</v>
      </c>
      <c r="I86" s="19" t="s">
        <v>153</v>
      </c>
    </row>
    <row r="87" spans="1:17" ht="30" customHeight="1" x14ac:dyDescent="0.25">
      <c r="A87" s="1" t="s">
        <v>118</v>
      </c>
      <c r="B87" s="2" t="s">
        <v>172</v>
      </c>
      <c r="C87" s="1" t="s">
        <v>8</v>
      </c>
      <c r="D87" s="4">
        <v>37000</v>
      </c>
      <c r="E87" s="7">
        <v>0</v>
      </c>
      <c r="F87" s="7">
        <v>0</v>
      </c>
      <c r="G87" s="7">
        <f>Πίνακας13456829[[#This Row],[Αρχικός Προϋπολογισμός 2025]]+Πίνακας13456829[[#This Row],[Τιμολογηθέντα]]+Πίνακας13456829[[#This Row],[Τροποποιήσεις 2025]]</f>
        <v>37000</v>
      </c>
      <c r="H87" s="1" t="s">
        <v>112</v>
      </c>
      <c r="I87" s="19" t="s">
        <v>153</v>
      </c>
      <c r="Q87" s="72">
        <v>21875.66</v>
      </c>
    </row>
    <row r="88" spans="1:17" ht="30" customHeight="1" x14ac:dyDescent="0.25">
      <c r="A88" s="1" t="s">
        <v>119</v>
      </c>
      <c r="B88" s="2" t="s">
        <v>173</v>
      </c>
      <c r="C88" s="1" t="s">
        <v>8</v>
      </c>
      <c r="D88" s="4">
        <v>37000</v>
      </c>
      <c r="E88" s="7">
        <v>0</v>
      </c>
      <c r="F88" s="7">
        <v>0</v>
      </c>
      <c r="G88" s="7">
        <f>Πίνακας13456829[[#This Row],[Αρχικός Προϋπολογισμός 2025]]+Πίνακας13456829[[#This Row],[Τιμολογηθέντα]]+Πίνακας13456829[[#This Row],[Τροποποιήσεις 2025]]</f>
        <v>37000</v>
      </c>
      <c r="H88" s="1" t="s">
        <v>112</v>
      </c>
      <c r="I88" s="19" t="s">
        <v>153</v>
      </c>
    </row>
    <row r="89" spans="1:17" ht="30" customHeight="1" x14ac:dyDescent="0.25">
      <c r="A89" s="1" t="s">
        <v>120</v>
      </c>
      <c r="B89" s="2" t="s">
        <v>174</v>
      </c>
      <c r="C89" s="1" t="s">
        <v>8</v>
      </c>
      <c r="D89" s="4">
        <v>37000</v>
      </c>
      <c r="E89" s="7">
        <v>0</v>
      </c>
      <c r="F89" s="7">
        <v>0</v>
      </c>
      <c r="G89" s="7">
        <f>Πίνακας13456829[[#This Row],[Αρχικός Προϋπολογισμός 2025]]+Πίνακας13456829[[#This Row],[Τιμολογηθέντα]]+Πίνακας13456829[[#This Row],[Τροποποιήσεις 2025]]</f>
        <v>37000</v>
      </c>
      <c r="H89" s="1" t="s">
        <v>112</v>
      </c>
      <c r="I89" s="19" t="s">
        <v>153</v>
      </c>
    </row>
    <row r="90" spans="1:17" ht="30" customHeight="1" x14ac:dyDescent="0.25">
      <c r="A90" s="1" t="s">
        <v>121</v>
      </c>
      <c r="B90" s="2" t="s">
        <v>175</v>
      </c>
      <c r="C90" s="1" t="s">
        <v>8</v>
      </c>
      <c r="D90" s="4">
        <v>37000</v>
      </c>
      <c r="E90" s="7">
        <v>0</v>
      </c>
      <c r="F90" s="7">
        <v>0</v>
      </c>
      <c r="G90" s="7">
        <f>Πίνακας13456829[[#This Row],[Αρχικός Προϋπολογισμός 2025]]+Πίνακας13456829[[#This Row],[Τιμολογηθέντα]]+Πίνακας13456829[[#This Row],[Τροποποιήσεις 2025]]</f>
        <v>37000</v>
      </c>
      <c r="H90" s="1" t="s">
        <v>37</v>
      </c>
      <c r="I90" s="19" t="s">
        <v>153</v>
      </c>
    </row>
    <row r="91" spans="1:17" ht="30" customHeight="1" x14ac:dyDescent="0.25">
      <c r="A91" s="1" t="s">
        <v>122</v>
      </c>
      <c r="B91" s="2" t="s">
        <v>176</v>
      </c>
      <c r="C91" s="1" t="s">
        <v>8</v>
      </c>
      <c r="D91" s="4">
        <v>37000</v>
      </c>
      <c r="E91" s="7">
        <v>0</v>
      </c>
      <c r="F91" s="7">
        <v>0</v>
      </c>
      <c r="G91" s="7">
        <f>Πίνακας13456829[[#This Row],[Αρχικός Προϋπολογισμός 2025]]+Πίνακας13456829[[#This Row],[Τιμολογηθέντα]]+Πίνακας13456829[[#This Row],[Τροποποιήσεις 2025]]</f>
        <v>37000</v>
      </c>
      <c r="H91" s="1" t="s">
        <v>37</v>
      </c>
      <c r="I91" s="19" t="s">
        <v>153</v>
      </c>
    </row>
    <row r="92" spans="1:17" ht="30" customHeight="1" x14ac:dyDescent="0.25">
      <c r="A92" s="1" t="s">
        <v>123</v>
      </c>
      <c r="B92" s="2" t="s">
        <v>177</v>
      </c>
      <c r="C92" s="1" t="s">
        <v>8</v>
      </c>
      <c r="D92" s="4">
        <v>37000</v>
      </c>
      <c r="E92" s="7">
        <v>0</v>
      </c>
      <c r="F92" s="7">
        <v>0</v>
      </c>
      <c r="G92" s="7">
        <f>Πίνακας13456829[[#This Row],[Αρχικός Προϋπολογισμός 2025]]+Πίνακας13456829[[#This Row],[Τιμολογηθέντα]]+Πίνακας13456829[[#This Row],[Τροποποιήσεις 2025]]</f>
        <v>37000</v>
      </c>
      <c r="H92" s="1" t="s">
        <v>37</v>
      </c>
      <c r="I92" s="19" t="s">
        <v>153</v>
      </c>
    </row>
    <row r="93" spans="1:17" ht="30" customHeight="1" x14ac:dyDescent="0.25">
      <c r="A93" s="2" t="s">
        <v>235</v>
      </c>
      <c r="B93" s="2" t="s">
        <v>236</v>
      </c>
      <c r="C93" s="1" t="s">
        <v>8</v>
      </c>
      <c r="D93" s="4">
        <v>34603.17</v>
      </c>
      <c r="E93" s="7">
        <v>0</v>
      </c>
      <c r="F93" s="7">
        <v>0</v>
      </c>
      <c r="G93" s="7">
        <f>Πίνακας13456829[[#This Row],[Αρχικός Προϋπολογισμός 2025]]+Πίνακας13456829[[#This Row],[Τιμολογηθέντα]]+Πίνακας13456829[[#This Row],[Τροποποιήσεις 2025]]</f>
        <v>34603.17</v>
      </c>
      <c r="H93" s="1" t="s">
        <v>112</v>
      </c>
      <c r="I93" s="19" t="s">
        <v>153</v>
      </c>
    </row>
    <row r="94" spans="1:17" ht="65.25" customHeight="1" x14ac:dyDescent="0.25">
      <c r="A94" s="1" t="s">
        <v>230</v>
      </c>
      <c r="B94" s="2" t="s">
        <v>346</v>
      </c>
      <c r="C94" s="1" t="s">
        <v>8</v>
      </c>
      <c r="D94" s="4">
        <v>821263.16</v>
      </c>
      <c r="E94" s="7">
        <v>-57707.62</v>
      </c>
      <c r="F94" s="7">
        <v>-34023.120000000003</v>
      </c>
      <c r="G94" s="7">
        <f>Πίνακας13456829[[#This Row],[Αρχικός Προϋπολογισμός 2025]]+Πίνακας13456829[[#This Row],[Τιμολογηθέντα]]+Πίνακας13456829[[#This Row],[Τροποποιήσεις 2025]]</f>
        <v>729532.42</v>
      </c>
      <c r="H94" s="1" t="s">
        <v>16</v>
      </c>
      <c r="I94" s="19" t="s">
        <v>153</v>
      </c>
      <c r="K94" s="6"/>
    </row>
    <row r="95" spans="1:17" ht="30" customHeight="1" x14ac:dyDescent="0.25">
      <c r="A95" s="1" t="s">
        <v>237</v>
      </c>
      <c r="B95" s="2" t="s">
        <v>126</v>
      </c>
      <c r="C95" s="1" t="s">
        <v>8</v>
      </c>
      <c r="D95" s="4">
        <v>440000</v>
      </c>
      <c r="E95" s="7">
        <v>0</v>
      </c>
      <c r="F95" s="7">
        <v>0</v>
      </c>
      <c r="G95" s="7">
        <f>Πίνακας13456829[[#This Row],[Αρχικός Προϋπολογισμός 2025]]+Πίνακας13456829[[#This Row],[Τιμολογηθέντα]]+Πίνακας13456829[[#This Row],[Τροποποιήσεις 2025]]</f>
        <v>440000</v>
      </c>
      <c r="H95" s="1" t="s">
        <v>16</v>
      </c>
      <c r="I95" s="19" t="s">
        <v>153</v>
      </c>
    </row>
    <row r="96" spans="1:17" ht="30" customHeight="1" x14ac:dyDescent="0.25">
      <c r="A96" s="1" t="s">
        <v>232</v>
      </c>
      <c r="B96" s="2" t="s">
        <v>127</v>
      </c>
      <c r="C96" s="1" t="s">
        <v>8</v>
      </c>
      <c r="D96" s="4">
        <v>24000</v>
      </c>
      <c r="E96" s="7">
        <v>0</v>
      </c>
      <c r="F96" s="7">
        <v>0</v>
      </c>
      <c r="G96" s="7">
        <f>Πίνακας13456829[[#This Row],[Αρχικός Προϋπολογισμός 2025]]+Πίνακας13456829[[#This Row],[Τιμολογηθέντα]]+Πίνακας13456829[[#This Row],[Τροποποιήσεις 2025]]</f>
        <v>24000</v>
      </c>
      <c r="H96" s="1" t="s">
        <v>37</v>
      </c>
      <c r="I96" s="19" t="s">
        <v>153</v>
      </c>
    </row>
    <row r="97" spans="1:9" ht="30" customHeight="1" x14ac:dyDescent="0.25">
      <c r="A97" s="1" t="s">
        <v>366</v>
      </c>
      <c r="B97" s="2" t="s">
        <v>213</v>
      </c>
      <c r="C97" s="1" t="s">
        <v>8</v>
      </c>
      <c r="D97" s="4">
        <v>37000</v>
      </c>
      <c r="E97" s="7">
        <v>0</v>
      </c>
      <c r="F97" s="7">
        <v>0</v>
      </c>
      <c r="G97" s="7">
        <f>Πίνακας13456829[[#This Row],[Αρχικός Προϋπολογισμός 2025]]+Πίνακας13456829[[#This Row],[Τιμολογηθέντα]]+Πίνακας13456829[[#This Row],[Τροποποιήσεις 2025]]</f>
        <v>37000</v>
      </c>
      <c r="H97" s="1" t="s">
        <v>12</v>
      </c>
      <c r="I97" s="19" t="s">
        <v>153</v>
      </c>
    </row>
    <row r="98" spans="1:9" ht="30" customHeight="1" x14ac:dyDescent="0.25">
      <c r="A98" s="6" t="s">
        <v>367</v>
      </c>
      <c r="B98" s="19" t="s">
        <v>456</v>
      </c>
      <c r="C98" s="6" t="s">
        <v>8</v>
      </c>
      <c r="D98" s="7">
        <v>200000</v>
      </c>
      <c r="E98" s="7">
        <v>0</v>
      </c>
      <c r="F98" s="7">
        <v>0</v>
      </c>
      <c r="G98" s="7">
        <f>Πίνακας13456829[[#This Row],[Αρχικός Προϋπολογισμός 2025]]+Πίνακας13456829[[#This Row],[Τιμολογηθέντα]]+Πίνακας13456829[[#This Row],[Τροποποιήσεις 2025]]</f>
        <v>200000</v>
      </c>
      <c r="H98" s="6" t="s">
        <v>37</v>
      </c>
      <c r="I98" s="19" t="s">
        <v>153</v>
      </c>
    </row>
    <row r="99" spans="1:9" ht="30" customHeight="1" x14ac:dyDescent="0.25">
      <c r="A99" s="6" t="s">
        <v>367</v>
      </c>
      <c r="B99" s="19" t="s">
        <v>456</v>
      </c>
      <c r="C99" s="6" t="s">
        <v>41</v>
      </c>
      <c r="D99" s="7">
        <v>355445</v>
      </c>
      <c r="E99" s="7">
        <v>0</v>
      </c>
      <c r="F99" s="7">
        <v>0</v>
      </c>
      <c r="G99" s="7">
        <f>Πίνακας13456829[[#This Row],[Αρχικός Προϋπολογισμός 2025]]+Πίνακας13456829[[#This Row],[Τιμολογηθέντα]]+Πίνακας13456829[[#This Row],[Τροποποιήσεις 2025]]</f>
        <v>355445</v>
      </c>
      <c r="H99" s="6" t="s">
        <v>37</v>
      </c>
      <c r="I99" s="19" t="s">
        <v>149</v>
      </c>
    </row>
    <row r="100" spans="1:9" ht="30" customHeight="1" x14ac:dyDescent="0.25">
      <c r="A100" s="1" t="s">
        <v>462</v>
      </c>
      <c r="B100" s="2" t="s">
        <v>386</v>
      </c>
      <c r="C100" s="1" t="s">
        <v>41</v>
      </c>
      <c r="D100" s="4">
        <v>300000</v>
      </c>
      <c r="E100" s="7">
        <v>0</v>
      </c>
      <c r="F100" s="7">
        <v>0</v>
      </c>
      <c r="G100" s="7">
        <f>Πίνακας13456829[[#This Row],[Αρχικός Προϋπολογισμός 2025]]+Πίνακας13456829[[#This Row],[Τιμολογηθέντα]]+Πίνακας13456829[[#This Row],[Τροποποιήσεις 2025]]</f>
        <v>300000</v>
      </c>
      <c r="H100" s="1" t="s">
        <v>5</v>
      </c>
      <c r="I100" s="19" t="s">
        <v>153</v>
      </c>
    </row>
    <row r="101" spans="1:9" ht="49.9" customHeight="1" x14ac:dyDescent="0.25">
      <c r="A101" s="1" t="s">
        <v>128</v>
      </c>
      <c r="B101" s="2" t="s">
        <v>180</v>
      </c>
      <c r="C101" s="1" t="s">
        <v>8</v>
      </c>
      <c r="D101" s="4">
        <v>141980</v>
      </c>
      <c r="E101" s="7">
        <v>0</v>
      </c>
      <c r="F101" s="7">
        <v>0</v>
      </c>
      <c r="G101" s="7">
        <f>Πίνακας13456829[[#This Row],[Αρχικός Προϋπολογισμός 2025]]+Πίνακας13456829[[#This Row],[Τιμολογηθέντα]]+Πίνακας13456829[[#This Row],[Τροποποιήσεις 2025]]</f>
        <v>141980</v>
      </c>
      <c r="H101" s="1" t="s">
        <v>93</v>
      </c>
      <c r="I101" s="30" t="s">
        <v>365</v>
      </c>
    </row>
    <row r="102" spans="1:9" ht="30" customHeight="1" x14ac:dyDescent="0.25">
      <c r="A102" s="1" t="s">
        <v>129</v>
      </c>
      <c r="B102" s="2" t="s">
        <v>181</v>
      </c>
      <c r="C102" s="1" t="s">
        <v>8</v>
      </c>
      <c r="D102" s="4">
        <v>96720</v>
      </c>
      <c r="E102" s="7">
        <v>0</v>
      </c>
      <c r="F102" s="7">
        <v>0</v>
      </c>
      <c r="G102" s="7">
        <f>Πίνακας13456829[[#This Row],[Αρχικός Προϋπολογισμός 2025]]+Πίνακας13456829[[#This Row],[Τιμολογηθέντα]]+Πίνακας13456829[[#This Row],[Τροποποιήσεις 2025]]</f>
        <v>96720</v>
      </c>
      <c r="H102" s="1" t="s">
        <v>12</v>
      </c>
      <c r="I102" s="30" t="s">
        <v>365</v>
      </c>
    </row>
    <row r="103" spans="1:9" ht="30" customHeight="1" x14ac:dyDescent="0.25">
      <c r="A103" s="6" t="s">
        <v>130</v>
      </c>
      <c r="B103" s="19" t="s">
        <v>131</v>
      </c>
      <c r="C103" s="6" t="s">
        <v>8</v>
      </c>
      <c r="D103" s="7">
        <v>366223.67</v>
      </c>
      <c r="E103" s="7">
        <v>0</v>
      </c>
      <c r="F103" s="7">
        <v>0</v>
      </c>
      <c r="G103" s="7">
        <f>Πίνακας13456829[[#This Row],[Αρχικός Προϋπολογισμός 2025]]+Πίνακας13456829[[#This Row],[Τιμολογηθέντα]]+Πίνακας13456829[[#This Row],[Τροποποιήσεις 2025]]</f>
        <v>366223.67</v>
      </c>
      <c r="H103" s="6" t="s">
        <v>112</v>
      </c>
      <c r="I103" s="19" t="s">
        <v>365</v>
      </c>
    </row>
    <row r="104" spans="1:9" ht="30" customHeight="1" x14ac:dyDescent="0.25">
      <c r="A104" s="6" t="s">
        <v>130</v>
      </c>
      <c r="B104" s="19" t="s">
        <v>131</v>
      </c>
      <c r="C104" s="6" t="s">
        <v>8</v>
      </c>
      <c r="D104" s="7">
        <v>0</v>
      </c>
      <c r="E104" s="7">
        <v>0</v>
      </c>
      <c r="F104" s="7">
        <v>138776.32999999999</v>
      </c>
      <c r="G104" s="7">
        <f>Πίνακας13456829[[#This Row],[Αρχικός Προϋπολογισμός 2025]]+Πίνακας13456829[[#This Row],[Τιμολογηθέντα]]+Πίνακας13456829[[#This Row],[Τροποποιήσεις 2025]]</f>
        <v>138776.32999999999</v>
      </c>
      <c r="H104" s="6" t="s">
        <v>112</v>
      </c>
      <c r="I104" s="19" t="s">
        <v>145</v>
      </c>
    </row>
    <row r="105" spans="1:9" ht="30" customHeight="1" x14ac:dyDescent="0.25">
      <c r="A105" s="1" t="s">
        <v>132</v>
      </c>
      <c r="B105" s="2" t="s">
        <v>133</v>
      </c>
      <c r="C105" s="1" t="s">
        <v>8</v>
      </c>
      <c r="D105" s="4">
        <v>135000</v>
      </c>
      <c r="E105" s="7">
        <v>0</v>
      </c>
      <c r="F105" s="7">
        <v>0</v>
      </c>
      <c r="G105" s="7">
        <f>Πίνακας13456829[[#This Row],[Αρχικός Προϋπολογισμός 2025]]+Πίνακας13456829[[#This Row],[Τιμολογηθέντα]]+Πίνακας13456829[[#This Row],[Τροποποιήσεις 2025]]</f>
        <v>135000</v>
      </c>
      <c r="H105" s="1" t="s">
        <v>189</v>
      </c>
      <c r="I105" s="31" t="s">
        <v>154</v>
      </c>
    </row>
    <row r="106" spans="1:9" ht="30" customHeight="1" x14ac:dyDescent="0.25">
      <c r="A106" s="13" t="s">
        <v>168</v>
      </c>
      <c r="B106" s="2" t="s">
        <v>134</v>
      </c>
      <c r="C106" s="1" t="s">
        <v>8</v>
      </c>
      <c r="D106" s="4">
        <v>550000</v>
      </c>
      <c r="E106" s="7">
        <v>0</v>
      </c>
      <c r="F106" s="7">
        <v>0</v>
      </c>
      <c r="G106" s="7">
        <f>Πίνακας13456829[[#This Row],[Αρχικός Προϋπολογισμός 2025]]+Πίνακας13456829[[#This Row],[Τιμολογηθέντα]]+Πίνακας13456829[[#This Row],[Τροποποιήσεις 2025]]</f>
        <v>550000</v>
      </c>
      <c r="H106" s="1" t="s">
        <v>48</v>
      </c>
      <c r="I106" s="31" t="s">
        <v>154</v>
      </c>
    </row>
    <row r="107" spans="1:9" ht="30" customHeight="1" x14ac:dyDescent="0.25">
      <c r="A107" s="1" t="s">
        <v>135</v>
      </c>
      <c r="B107" s="2" t="s">
        <v>136</v>
      </c>
      <c r="C107" s="1" t="s">
        <v>8</v>
      </c>
      <c r="D107" s="4">
        <v>6782835.0300000003</v>
      </c>
      <c r="E107" s="7">
        <v>0</v>
      </c>
      <c r="F107" s="7">
        <v>0</v>
      </c>
      <c r="G107" s="7">
        <f>Πίνακας13456829[[#This Row],[Αρχικός Προϋπολογισμός 2025]]+Πίνακας13456829[[#This Row],[Τιμολογηθέντα]]+Πίνακας13456829[[#This Row],[Τροποποιήσεις 2025]]</f>
        <v>6782835.0300000003</v>
      </c>
      <c r="H107" s="1" t="s">
        <v>5</v>
      </c>
      <c r="I107" s="32" t="s">
        <v>151</v>
      </c>
    </row>
    <row r="108" spans="1:9" ht="30" customHeight="1" x14ac:dyDescent="0.25">
      <c r="A108" s="1" t="s">
        <v>158</v>
      </c>
      <c r="B108" s="2" t="s">
        <v>137</v>
      </c>
      <c r="C108" s="1" t="s">
        <v>8</v>
      </c>
      <c r="D108" s="4">
        <v>2068291.31</v>
      </c>
      <c r="E108" s="7">
        <v>0</v>
      </c>
      <c r="F108" s="7">
        <v>0</v>
      </c>
      <c r="G108" s="7">
        <f>Πίνακας13456829[[#This Row],[Αρχικός Προϋπολογισμός 2025]]+Πίνακας13456829[[#This Row],[Τιμολογηθέντα]]+Πίνακας13456829[[#This Row],[Τροποποιήσεις 2025]]</f>
        <v>2068291.31</v>
      </c>
      <c r="H108" s="1" t="s">
        <v>112</v>
      </c>
      <c r="I108" s="32" t="s">
        <v>151</v>
      </c>
    </row>
    <row r="109" spans="1:9" ht="42.6" customHeight="1" x14ac:dyDescent="0.25">
      <c r="A109" s="1" t="s">
        <v>238</v>
      </c>
      <c r="B109" s="2" t="s">
        <v>182</v>
      </c>
      <c r="C109" s="1" t="s">
        <v>8</v>
      </c>
      <c r="D109" s="4">
        <v>1900000</v>
      </c>
      <c r="E109" s="7">
        <v>0</v>
      </c>
      <c r="F109" s="7">
        <v>0</v>
      </c>
      <c r="G109" s="7">
        <f>Πίνακας13456829[[#This Row],[Αρχικός Προϋπολογισμός 2025]]+Πίνακας13456829[[#This Row],[Τιμολογηθέντα]]+Πίνακας13456829[[#This Row],[Τροποποιήσεις 2025]]</f>
        <v>1900000</v>
      </c>
      <c r="H109" s="1" t="s">
        <v>112</v>
      </c>
      <c r="I109" s="2" t="s">
        <v>150</v>
      </c>
    </row>
    <row r="110" spans="1:9" ht="30" customHeight="1" x14ac:dyDescent="0.25">
      <c r="A110" s="1" t="s">
        <v>159</v>
      </c>
      <c r="B110" s="2" t="s">
        <v>138</v>
      </c>
      <c r="C110" s="1" t="s">
        <v>8</v>
      </c>
      <c r="D110" s="4">
        <v>1351191.16</v>
      </c>
      <c r="E110" s="7">
        <v>0</v>
      </c>
      <c r="F110" s="7">
        <v>0</v>
      </c>
      <c r="G110" s="7">
        <f>Πίνακας13456829[[#This Row],[Αρχικός Προϋπολογισμός 2025]]+Πίνακας13456829[[#This Row],[Τιμολογηθέντα]]+Πίνακας13456829[[#This Row],[Τροποποιήσεις 2025]]</f>
        <v>1351191.16</v>
      </c>
      <c r="H110" s="1" t="s">
        <v>112</v>
      </c>
      <c r="I110" s="2" t="s">
        <v>149</v>
      </c>
    </row>
    <row r="111" spans="1:9" ht="74.25" customHeight="1" x14ac:dyDescent="0.25">
      <c r="A111" s="1" t="s">
        <v>483</v>
      </c>
      <c r="B111" s="5" t="s">
        <v>160</v>
      </c>
      <c r="C111" s="1" t="s">
        <v>8</v>
      </c>
      <c r="D111" s="4">
        <v>1934603.17</v>
      </c>
      <c r="E111" s="7">
        <v>0</v>
      </c>
      <c r="F111" s="7">
        <v>0</v>
      </c>
      <c r="G111" s="7">
        <f>Πίνακας13456829[[#This Row],[Αρχικός Προϋπολογισμός 2025]]+Πίνακας13456829[[#This Row],[Τιμολογηθέντα]]+Πίνακας13456829[[#This Row],[Τροποποιήσεις 2025]]</f>
        <v>1934603.17</v>
      </c>
      <c r="H111" s="1" t="s">
        <v>16</v>
      </c>
      <c r="I111" s="2" t="s">
        <v>148</v>
      </c>
    </row>
    <row r="112" spans="1:9" ht="60" x14ac:dyDescent="0.25">
      <c r="A112" s="1" t="s">
        <v>464</v>
      </c>
      <c r="B112" s="5" t="s">
        <v>382</v>
      </c>
      <c r="C112" s="1" t="s">
        <v>41</v>
      </c>
      <c r="D112" s="4">
        <v>700000</v>
      </c>
      <c r="E112" s="7">
        <v>0</v>
      </c>
      <c r="F112" s="7">
        <v>0</v>
      </c>
      <c r="G112" s="7">
        <f>Πίνακας13456829[[#This Row],[Αρχικός Προϋπολογισμός 2025]]+Πίνακας13456829[[#This Row],[Τιμολογηθέντα]]+Πίνακας13456829[[#This Row],[Τροποποιήσεις 2025]]</f>
        <v>700000</v>
      </c>
      <c r="H112" s="1" t="s">
        <v>5</v>
      </c>
      <c r="I112" s="27" t="s">
        <v>381</v>
      </c>
    </row>
    <row r="113" spans="1:9" ht="60" x14ac:dyDescent="0.25">
      <c r="A113" s="1" t="s">
        <v>463</v>
      </c>
      <c r="B113" s="5" t="s">
        <v>383</v>
      </c>
      <c r="C113" s="1" t="s">
        <v>41</v>
      </c>
      <c r="D113" s="4">
        <v>300000</v>
      </c>
      <c r="E113" s="7">
        <v>0</v>
      </c>
      <c r="F113" s="7">
        <v>0</v>
      </c>
      <c r="G113" s="7">
        <f>Πίνακας13456829[[#This Row],[Αρχικός Προϋπολογισμός 2025]]+Πίνακας13456829[[#This Row],[Τιμολογηθέντα]]+Πίνακας13456829[[#This Row],[Τροποποιήσεις 2025]]</f>
        <v>300000</v>
      </c>
      <c r="H113" s="1" t="s">
        <v>48</v>
      </c>
      <c r="I113" s="27" t="s">
        <v>381</v>
      </c>
    </row>
    <row r="114" spans="1:9" x14ac:dyDescent="0.25">
      <c r="A114" s="23"/>
      <c r="E114" s="4"/>
      <c r="G114" s="4"/>
    </row>
    <row r="117" spans="1:9" x14ac:dyDescent="0.25">
      <c r="E117" s="4"/>
    </row>
    <row r="118" spans="1:9" x14ac:dyDescent="0.25">
      <c r="D118" s="4"/>
      <c r="E118" s="4"/>
      <c r="F118" s="4"/>
      <c r="G118" s="4"/>
    </row>
  </sheetData>
  <phoneticPr fontId="2" type="noConversion"/>
  <pageMargins left="0.11811023622047245" right="0.11811023622047245" top="0.15748031496062992" bottom="0.15748031496062992" header="0.31496062992125984" footer="0.31496062992125984"/>
  <pageSetup paperSize="8" scale="70"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Φύλλα εργασίας</vt:lpstr>
      </vt:variant>
      <vt:variant>
        <vt:i4>16</vt:i4>
      </vt:variant>
      <vt:variant>
        <vt:lpstr>Καθορισμένες περιοχές</vt:lpstr>
      </vt:variant>
      <vt:variant>
        <vt:i4>13</vt:i4>
      </vt:variant>
    </vt:vector>
  </HeadingPairs>
  <TitlesOfParts>
    <vt:vector size="29" baseType="lpstr">
      <vt:lpstr>ΟΔΗΓΙΕΣ</vt:lpstr>
      <vt:lpstr>ΤΠ2024_3_Απλ</vt:lpstr>
      <vt:lpstr>ΤΠ2024_3_Απλ_Γύρισμα_Πληρω</vt:lpstr>
      <vt:lpstr>ΤΠ2024_3_Απλ_Γύρισμα_Πληρ_Επεξ</vt:lpstr>
      <vt:lpstr>ΤΠ2024_3_Απλ_Γύρισμα_Πληρ_Ε (2)</vt:lpstr>
      <vt:lpstr>ΤΠ2025_V1</vt:lpstr>
      <vt:lpstr>ΤΠ2025_V2</vt:lpstr>
      <vt:lpstr>ΤΠ2025_1_ΤΡ</vt:lpstr>
      <vt:lpstr>ΤΠ2025_1_ΤΡ (2)</vt:lpstr>
      <vt:lpstr>ΣΩΜΑ 1ΤΡ2025</vt:lpstr>
      <vt:lpstr>ΟΛΟΙ ΤΙΜ 26-11-24</vt:lpstr>
      <vt:lpstr>ΜΑΓΔΑ</vt:lpstr>
      <vt:lpstr>ΣΩΜΑ</vt:lpstr>
      <vt:lpstr>ΥΠΗΡΕΣΙΑΣ</vt:lpstr>
      <vt:lpstr>ΑΝΑ ΧΡΗΜΑ</vt:lpstr>
      <vt:lpstr>ΑΝΑ ΚΑΤΗΓ</vt:lpstr>
      <vt:lpstr>ΜΑΓΔΑ!Print_Titles</vt:lpstr>
      <vt:lpstr>'ΟΛΟΙ ΤΙΜ 26-11-24'!Print_Titles</vt:lpstr>
      <vt:lpstr>ΣΩΜΑ!Print_Titles</vt:lpstr>
      <vt:lpstr>'ΣΩΜΑ 1ΤΡ2025'!Print_Titles</vt:lpstr>
      <vt:lpstr>ΤΠ2024_3_Απλ!Print_Titles</vt:lpstr>
      <vt:lpstr>'ΤΠ2024_3_Απλ_Γύρισμα_Πληρ_Ε (2)'!Print_Titles</vt:lpstr>
      <vt:lpstr>ΤΠ2024_3_Απλ_Γύρισμα_Πληρ_Επεξ!Print_Titles</vt:lpstr>
      <vt:lpstr>ΤΠ2024_3_Απλ_Γύρισμα_Πληρω!Print_Titles</vt:lpstr>
      <vt:lpstr>ΤΠ2025_1_ΤΡ!Print_Titles</vt:lpstr>
      <vt:lpstr>'ΤΠ2025_1_ΤΡ (2)'!Print_Titles</vt:lpstr>
      <vt:lpstr>ΤΠ2025_V1!Print_Titles</vt:lpstr>
      <vt:lpstr>ΤΠ2025_V2!Print_Titles</vt:lpstr>
      <vt:lpstr>ΥΠΗΡΕΣΙΑΣ!Print_Titles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Δημήτριος Παπαναστασίου</dc:creator>
  <cp:lastModifiedBy>Δημήτριος Παπαναστασίου</cp:lastModifiedBy>
  <cp:lastPrinted>2025-02-05T06:24:41Z</cp:lastPrinted>
  <dcterms:created xsi:type="dcterms:W3CDTF">2023-12-17T11:50:43Z</dcterms:created>
  <dcterms:modified xsi:type="dcterms:W3CDTF">2025-04-02T13:38:52Z</dcterms:modified>
</cp:coreProperties>
</file>