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a78058fa8551b9/Desktop/EDP/"/>
    </mc:Choice>
  </mc:AlternateContent>
  <xr:revisionPtr revIDLastSave="1" documentId="13_ncr:1_{C9A02F18-4CC3-46F9-B038-1F21D4186D4B}" xr6:coauthVersionLast="47" xr6:coauthVersionMax="47" xr10:uidLastSave="{57C82934-07DA-4C55-8AF8-6D3B667911B3}"/>
  <bookViews>
    <workbookView xWindow="-98" yWindow="-98" windowWidth="17115" windowHeight="10755" xr2:uid="{37154D0B-6398-4E20-A988-A989C2111BE4}"/>
  </bookViews>
  <sheets>
    <sheet name="Q3" sheetId="3" r:id="rId1"/>
    <sheet name="Q2" sheetId="2" r:id="rId2"/>
    <sheet name="Q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D4" i="3"/>
  <c r="D5" i="3"/>
  <c r="D6" i="3"/>
  <c r="D7" i="3"/>
  <c r="D8" i="3"/>
  <c r="D9" i="3"/>
  <c r="D3" i="3"/>
  <c r="D2" i="2"/>
  <c r="E2" i="2"/>
  <c r="C2" i="3"/>
  <c r="B5" i="3"/>
  <c r="B6" i="3"/>
  <c r="B7" i="3"/>
  <c r="B8" i="3"/>
  <c r="B9" i="3" s="1"/>
  <c r="B4" i="3"/>
  <c r="F9" i="1"/>
  <c r="H9" i="1"/>
  <c r="I9" i="1"/>
  <c r="J4" i="1"/>
  <c r="J5" i="1"/>
  <c r="J6" i="1"/>
  <c r="J7" i="1"/>
  <c r="J8" i="1"/>
  <c r="I4" i="1"/>
  <c r="I5" i="1"/>
  <c r="I6" i="1"/>
  <c r="I7" i="1"/>
  <c r="I8" i="1"/>
  <c r="I3" i="1"/>
  <c r="H4" i="1"/>
  <c r="H5" i="1"/>
  <c r="H6" i="1"/>
  <c r="H7" i="1"/>
  <c r="H8" i="1"/>
  <c r="H3" i="1"/>
  <c r="G4" i="1"/>
  <c r="G5" i="1"/>
  <c r="G6" i="1"/>
  <c r="G7" i="1"/>
  <c r="G8" i="1"/>
  <c r="G3" i="1"/>
  <c r="G9" i="1" s="1"/>
  <c r="F4" i="1"/>
  <c r="F5" i="1"/>
  <c r="F6" i="1"/>
  <c r="F7" i="1"/>
  <c r="F8" i="1"/>
  <c r="F3" i="1"/>
  <c r="C9" i="1"/>
  <c r="D9" i="1"/>
  <c r="E9" i="1"/>
  <c r="B9" i="1"/>
  <c r="J3" i="1" l="1"/>
  <c r="J9" i="1" s="1"/>
  <c r="C2" i="2" l="1"/>
  <c r="F3" i="2" s="1"/>
  <c r="F8" i="2"/>
  <c r="F9" i="2"/>
  <c r="F10" i="2"/>
  <c r="F11" i="2"/>
  <c r="F4" i="2"/>
  <c r="F5" i="2"/>
  <c r="F13" i="2"/>
  <c r="F6" i="2"/>
  <c r="F14" i="2"/>
  <c r="F7" i="2"/>
  <c r="F15" i="2"/>
  <c r="F12" i="2" l="1"/>
</calcChain>
</file>

<file path=xl/sharedStrings.xml><?xml version="1.0" encoding="utf-8"?>
<sst xmlns="http://schemas.openxmlformats.org/spreadsheetml/2006/main" count="36" uniqueCount="28">
  <si>
    <t>L mm</t>
  </si>
  <si>
    <t>Average</t>
  </si>
  <si>
    <t>Exp No</t>
  </si>
  <si>
    <t>Span</t>
  </si>
  <si>
    <t xml:space="preserve">Width </t>
  </si>
  <si>
    <t>Depth</t>
  </si>
  <si>
    <t>Failure load</t>
  </si>
  <si>
    <t>b mm</t>
  </si>
  <si>
    <t>d mm</t>
  </si>
  <si>
    <t>mass Kg</t>
  </si>
  <si>
    <t>Failure Force</t>
  </si>
  <si>
    <t>P (N)</t>
  </si>
  <si>
    <t>M=PL/4</t>
  </si>
  <si>
    <t>(Nmm)</t>
  </si>
  <si>
    <t>y=d/2</t>
  </si>
  <si>
    <t>I=bd^3/12</t>
  </si>
  <si>
    <t>mm^4</t>
  </si>
  <si>
    <t>Strength sigma</t>
  </si>
  <si>
    <t>mm</t>
  </si>
  <si>
    <t>Mpa(N/mm^2)</t>
  </si>
  <si>
    <t>Average Strength</t>
  </si>
  <si>
    <t>Average I</t>
  </si>
  <si>
    <t>Average y</t>
  </si>
  <si>
    <t>P=4*sigma*I/(yL)</t>
  </si>
  <si>
    <t>(kg)</t>
  </si>
  <si>
    <t>Cross-sectional Area</t>
  </si>
  <si>
    <t>P=2*sigma*d^3/3L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</si>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</sst>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LOAD</a:t>
            </a:r>
            <a:r>
              <a:rPr lang="en-IN" baseline="0"/>
              <a:t> vs SQ C/S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'Q3'!$B$3:$B$9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'Q3'!$E$3:$E$9</c:f>
              <c:numCache>
                <c:formatCode>General</c:formatCode>
                <c:ptCount val="7"/>
                <c:pt idx="0">
                  <c:v>1.8256894095616589</c:v>
                </c:pt>
                <c:pt idx="1">
                  <c:v>3.5657996280501152</c:v>
                </c:pt>
                <c:pt idx="2">
                  <c:v>6.1617017572705999</c:v>
                </c:pt>
                <c:pt idx="3">
                  <c:v>9.7845541793695165</c:v>
                </c:pt>
                <c:pt idx="4">
                  <c:v>14.605515276493271</c:v>
                </c:pt>
                <c:pt idx="5">
                  <c:v>20.795743430788271</c:v>
                </c:pt>
                <c:pt idx="6">
                  <c:v>28.526397024400922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35-40EB-A21F-4A78768B0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162432"/>
        <c:axId val="2092162848"/>
      </c:scatterChart>
      <c:valAx>
        <c:axId val="209216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SQ</a:t>
                </a:r>
                <a:r>
                  <a:rPr lang="en-IN" baseline="0"/>
                  <a:t> C/S (mm)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162848"/>
        <c:crosses val="autoZero"/>
        <c:crossBetween val="midCat"/>
      </c:valAx>
      <c:valAx>
        <c:axId val="209216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Load</a:t>
                </a:r>
                <a:r>
                  <a:rPr lang="en-IN" baseline="0"/>
                  <a:t> (Kg)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16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Load</a:t>
            </a:r>
            <a:r>
              <a:rPr lang="en-IN" baseline="0"/>
              <a:t> vs Span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'Q2'!$B$3:$B$15</c:f>
              <c:numCache>
                <c:formatCode>General</c:formatCode>
                <c:ptCount val="1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</c:numCache>
            </c:numRef>
          </c:xVal>
          <c:yVal>
            <c:numRef>
              <c:f>'Q2'!$F$3:$F$15</c:f>
              <c:numCache>
                <c:formatCode>General</c:formatCode>
                <c:ptCount val="13"/>
                <c:pt idx="0">
                  <c:v>97.539517882963239</c:v>
                </c:pt>
                <c:pt idx="1">
                  <c:v>65.026345255308826</c:v>
                </c:pt>
                <c:pt idx="2">
                  <c:v>48.769758941481619</c:v>
                </c:pt>
                <c:pt idx="3">
                  <c:v>39.0158071531853</c:v>
                </c:pt>
                <c:pt idx="4">
                  <c:v>32.513172627654413</c:v>
                </c:pt>
                <c:pt idx="5">
                  <c:v>27.868433680846639</c:v>
                </c:pt>
                <c:pt idx="6">
                  <c:v>24.38487947074081</c:v>
                </c:pt>
                <c:pt idx="7">
                  <c:v>21.675448418436275</c:v>
                </c:pt>
                <c:pt idx="8">
                  <c:v>19.50790357659265</c:v>
                </c:pt>
                <c:pt idx="9">
                  <c:v>17.734457796902408</c:v>
                </c:pt>
                <c:pt idx="10">
                  <c:v>16.256586313827206</c:v>
                </c:pt>
                <c:pt idx="11">
                  <c:v>15.006079674302038</c:v>
                </c:pt>
                <c:pt idx="12">
                  <c:v>13.93421684042332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E7-439E-8ABE-F9854A62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192767"/>
        <c:axId val="1156193183"/>
      </c:scatterChart>
      <c:valAx>
        <c:axId val="115619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Span</a:t>
                </a:r>
                <a:r>
                  <a:rPr lang="en-IN" baseline="0"/>
                  <a:t> (mm)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193183"/>
        <c:crosses val="autoZero"/>
        <c:crossBetween val="midCat"/>
      </c:valAx>
      <c:valAx>
        <c:axId val="115619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Load (P)</a:t>
                </a:r>
                <a:r>
                  <a:rPr lang="en-IN" baseline="0"/>
                  <a:t>  Kg         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19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531018</xdr:colOff>
      <xdr:row>2</xdr:row>
      <xdr:rowOff>97630</xdr:rowOff>
    </xdr:from>
    <xdr:to>
      <xdr:col>12</xdr:col>
      <xdr:colOff>297655</xdr:colOff>
      <xdr:row>23</xdr:row>
      <xdr:rowOff>61913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8F8D2E-10DD-4482-AD15-0654677E6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414337</xdr:colOff>
      <xdr:row>2</xdr:row>
      <xdr:rowOff>100013</xdr:rowOff>
    </xdr:from>
    <xdr:ext cx="1010790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06B445-322C-4671-B459-7233E11DC9DA}"/>
            </a:ext>
          </a:extLst>
        </xdr:cNvPr>
        <xdr:cNvSpPr txBox="1"/>
      </xdr:nvSpPr>
      <xdr:spPr>
        <a:xfrm>
          <a:off x="8915400" y="461963"/>
          <a:ext cx="101079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Gaurav Pahwa</a:t>
          </a:r>
        </a:p>
        <a:p>
          <a:r>
            <a:rPr lang="en-IN" sz="1100"/>
            <a:t>102003087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192880</xdr:colOff>
      <xdr:row>1</xdr:row>
      <xdr:rowOff>7143</xdr:rowOff>
    </xdr:from>
    <xdr:to>
      <xdr:col>15</xdr:col>
      <xdr:colOff>300037</xdr:colOff>
      <xdr:row>22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35F949-4352-4F40-A36D-F57E71BB0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0.8045</cdr:x>
      <cdr:y>0</cdr:y>
    </cdr:from>
    <cdr:to>
      <cdr:x>0.96732</cdr:x>
      <cdr:y>0.11407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110C388D-5698-46A9-B0B1-14F70B05A9D5}"/>
            </a:ext>
          </a:extLst>
        </cdr:cNvPr>
        <cdr:cNvSpPr txBox="1"/>
      </cdr:nvSpPr>
      <cdr:spPr>
        <a:xfrm xmlns:a="http://schemas.openxmlformats.org/drawingml/2006/main">
          <a:off x="4994275" y="0"/>
          <a:ext cx="1010790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/>
            <a:t>Gaurav Pahwa</a:t>
          </a:r>
        </a:p>
        <a:p xmlns:a="http://schemas.openxmlformats.org/drawingml/2006/main">
          <a:r>
            <a:rPr lang="en-IN" sz="1100"/>
            <a:t>102003087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09DD-B3CA-4248-B086-1F31727521A3}">
  <dimension ref="A1:E16"/>
  <sheetViews>
    <sheetView tabSelected="1" topLeftCell="A3" workbookViewId="0">
      <selection activeCell="E3" sqref="E3"/>
    </sheetView>
  </sheetViews>
  <sheetFormatPr defaultRowHeight="14.25" x14ac:dyDescent="0.45"/>
  <cols>
    <col min="1" max="1" width="9.06640625" style="1"/>
    <col min="2" max="2" width="19.3984375" style="1" customWidth="1"/>
    <col min="3" max="3" width="14.33203125" style="1" customWidth="1"/>
    <col min="4" max="4" width="9.06640625" style="1"/>
    <col min="5" max="5" width="18" style="1" customWidth="1"/>
    <col min="6" max="8" width="9.06640625" style="1"/>
    <col min="9" max="9" width="12.86328125" style="1" customWidth="1"/>
    <col min="10" max="16384" width="9.06640625" style="1"/>
  </cols>
  <sheetData>
    <row r="1" spans="1:5" x14ac:dyDescent="0.45">
      <c r="A1" s="7" t="s">
        <v>2</v>
      </c>
      <c r="B1" s="1" t="s">
        <v>25</v>
      </c>
      <c r="C1" s="2" t="s">
        <v>20</v>
      </c>
      <c r="D1" s="6" t="s">
        <v>3</v>
      </c>
      <c r="E1" s="5" t="s">
        <v>26</v>
      </c>
    </row>
    <row r="2" spans="1:5" x14ac:dyDescent="0.45">
      <c r="A2" s="7"/>
      <c r="B2" s="1" t="s">
        <v>18</v>
      </c>
      <c r="C2" s="2">
        <f>'Q1'!J9</f>
        <v>83.953186442811912</v>
      </c>
      <c r="D2" s="6" t="s">
        <v>0</v>
      </c>
      <c r="E2" s="1" t="s">
        <v>27</v>
      </c>
    </row>
    <row r="3" spans="1:5" x14ac:dyDescent="0.45">
      <c r="A3" s="1">
        <v>1</v>
      </c>
      <c r="B3" s="1">
        <v>4</v>
      </c>
      <c r="D3" s="1">
        <f>'Q1'!B3</f>
        <v>200</v>
      </c>
      <c r="E3" s="1">
        <f>(2*$C$2*B3*B3*B3)/(3*D3*9.81)</f>
        <v>1.8256894095616589</v>
      </c>
    </row>
    <row r="4" spans="1:5" x14ac:dyDescent="0.45">
      <c r="A4" s="1">
        <v>2</v>
      </c>
      <c r="B4" s="1">
        <f>B3+1</f>
        <v>5</v>
      </c>
      <c r="D4" s="1">
        <f>'Q1'!B4</f>
        <v>200</v>
      </c>
      <c r="E4" s="4">
        <f t="shared" ref="E4:E9" si="0">(2*$C$2*B4*B4*B4)/(3*D4*9.81)</f>
        <v>3.5657996280501152</v>
      </c>
    </row>
    <row r="5" spans="1:5" x14ac:dyDescent="0.45">
      <c r="A5" s="1">
        <v>3</v>
      </c>
      <c r="B5" s="1">
        <f t="shared" ref="B5:B8" si="1">B4+1</f>
        <v>6</v>
      </c>
      <c r="D5" s="1">
        <f>'Q1'!B5</f>
        <v>200</v>
      </c>
      <c r="E5" s="4">
        <f t="shared" si="0"/>
        <v>6.1617017572705999</v>
      </c>
    </row>
    <row r="6" spans="1:5" x14ac:dyDescent="0.45">
      <c r="A6" s="1">
        <v>4</v>
      </c>
      <c r="B6" s="1">
        <f t="shared" si="1"/>
        <v>7</v>
      </c>
      <c r="D6" s="1">
        <f>'Q1'!B6</f>
        <v>200</v>
      </c>
      <c r="E6" s="4">
        <f t="shared" si="0"/>
        <v>9.7845541793695165</v>
      </c>
    </row>
    <row r="7" spans="1:5" x14ac:dyDescent="0.45">
      <c r="A7" s="1">
        <v>5</v>
      </c>
      <c r="B7" s="1">
        <f t="shared" si="1"/>
        <v>8</v>
      </c>
      <c r="D7" s="1">
        <f>'Q1'!B7</f>
        <v>200</v>
      </c>
      <c r="E7" s="4">
        <f t="shared" si="0"/>
        <v>14.605515276493271</v>
      </c>
    </row>
    <row r="8" spans="1:5" x14ac:dyDescent="0.45">
      <c r="A8" s="1">
        <v>6</v>
      </c>
      <c r="B8" s="1">
        <f t="shared" si="1"/>
        <v>9</v>
      </c>
      <c r="D8" s="1">
        <f>'Q1'!B8</f>
        <v>200</v>
      </c>
      <c r="E8" s="4">
        <f t="shared" si="0"/>
        <v>20.795743430788271</v>
      </c>
    </row>
    <row r="9" spans="1:5" x14ac:dyDescent="0.45">
      <c r="A9" s="1">
        <v>7</v>
      </c>
      <c r="B9" s="1">
        <f>B8+1</f>
        <v>10</v>
      </c>
      <c r="D9" s="1">
        <f>'Q1'!B9</f>
        <v>200</v>
      </c>
      <c r="E9" s="4">
        <f t="shared" si="0"/>
        <v>28.526397024400922</v>
      </c>
    </row>
    <row r="16" spans="1:5" s="3" customFormat="1" x14ac:dyDescent="0.45"/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53C5-BAB9-4151-8114-8519F03259A3}">
  <dimension ref="A1:F16"/>
  <sheetViews>
    <sheetView workbookViewId="0">
      <selection activeCell="E18" sqref="E18"/>
    </sheetView>
  </sheetViews>
  <sheetFormatPr defaultRowHeight="14.25" x14ac:dyDescent="0.45"/>
  <cols>
    <col min="3" max="3" width="14.33203125" customWidth="1"/>
    <col min="5" max="5" width="10.796875" customWidth="1"/>
    <col min="6" max="6" width="12.59765625" customWidth="1"/>
    <col min="10" max="10" width="12.86328125" customWidth="1"/>
  </cols>
  <sheetData>
    <row r="1" spans="1:6" x14ac:dyDescent="0.45">
      <c r="A1" s="7" t="s">
        <v>2</v>
      </c>
      <c r="B1" t="s">
        <v>3</v>
      </c>
      <c r="C1" s="2" t="s">
        <v>20</v>
      </c>
      <c r="D1" s="2" t="s">
        <v>21</v>
      </c>
      <c r="E1" s="2" t="s">
        <v>22</v>
      </c>
      <c r="F1" t="s">
        <v>23</v>
      </c>
    </row>
    <row r="2" spans="1:6" x14ac:dyDescent="0.45">
      <c r="A2" s="7"/>
      <c r="B2" t="s">
        <v>0</v>
      </c>
      <c r="C2" s="2">
        <f>'Q1'!J9</f>
        <v>83.953186442811912</v>
      </c>
      <c r="D2" s="2">
        <f>'Q1'!I9</f>
        <v>66.321256505000008</v>
      </c>
      <c r="E2" s="2">
        <f>'Q1'!H9</f>
        <v>2.2833333333333332</v>
      </c>
      <c r="F2" t="s">
        <v>24</v>
      </c>
    </row>
    <row r="3" spans="1:6" x14ac:dyDescent="0.45">
      <c r="A3">
        <v>1</v>
      </c>
      <c r="B3">
        <v>100</v>
      </c>
      <c r="F3">
        <f>(4*$C$2*$D$2)/($E$2*B3)</f>
        <v>97.539517882963239</v>
      </c>
    </row>
    <row r="4" spans="1:6" x14ac:dyDescent="0.45">
      <c r="A4">
        <v>2</v>
      </c>
      <c r="B4">
        <v>150</v>
      </c>
      <c r="F4">
        <f t="shared" ref="F4:F15" si="0">(4*$C$2*$D$2)/($E$2*B4)</f>
        <v>65.026345255308826</v>
      </c>
    </row>
    <row r="5" spans="1:6" x14ac:dyDescent="0.45">
      <c r="A5">
        <v>3</v>
      </c>
      <c r="B5">
        <v>200</v>
      </c>
      <c r="F5">
        <f t="shared" si="0"/>
        <v>48.769758941481619</v>
      </c>
    </row>
    <row r="6" spans="1:6" x14ac:dyDescent="0.45">
      <c r="A6">
        <v>4</v>
      </c>
      <c r="B6">
        <v>250</v>
      </c>
      <c r="F6">
        <f t="shared" si="0"/>
        <v>39.0158071531853</v>
      </c>
    </row>
    <row r="7" spans="1:6" x14ac:dyDescent="0.45">
      <c r="A7">
        <v>5</v>
      </c>
      <c r="B7">
        <v>300</v>
      </c>
      <c r="F7">
        <f t="shared" si="0"/>
        <v>32.513172627654413</v>
      </c>
    </row>
    <row r="8" spans="1:6" x14ac:dyDescent="0.45">
      <c r="A8">
        <v>6</v>
      </c>
      <c r="B8">
        <v>350</v>
      </c>
      <c r="F8">
        <f t="shared" si="0"/>
        <v>27.868433680846639</v>
      </c>
    </row>
    <row r="9" spans="1:6" x14ac:dyDescent="0.45">
      <c r="A9">
        <v>7</v>
      </c>
      <c r="B9">
        <v>400</v>
      </c>
      <c r="F9">
        <f t="shared" si="0"/>
        <v>24.38487947074081</v>
      </c>
    </row>
    <row r="10" spans="1:6" x14ac:dyDescent="0.45">
      <c r="A10">
        <v>8</v>
      </c>
      <c r="B10">
        <v>450</v>
      </c>
      <c r="F10">
        <f t="shared" si="0"/>
        <v>21.675448418436275</v>
      </c>
    </row>
    <row r="11" spans="1:6" x14ac:dyDescent="0.45">
      <c r="A11">
        <v>9</v>
      </c>
      <c r="B11">
        <v>500</v>
      </c>
      <c r="F11">
        <f t="shared" si="0"/>
        <v>19.50790357659265</v>
      </c>
    </row>
    <row r="12" spans="1:6" x14ac:dyDescent="0.45">
      <c r="A12">
        <v>10</v>
      </c>
      <c r="B12">
        <v>550</v>
      </c>
      <c r="F12">
        <f t="shared" si="0"/>
        <v>17.734457796902408</v>
      </c>
    </row>
    <row r="13" spans="1:6" x14ac:dyDescent="0.45">
      <c r="A13">
        <v>11</v>
      </c>
      <c r="B13">
        <v>600</v>
      </c>
      <c r="F13">
        <f t="shared" si="0"/>
        <v>16.256586313827206</v>
      </c>
    </row>
    <row r="14" spans="1:6" x14ac:dyDescent="0.45">
      <c r="A14">
        <v>12</v>
      </c>
      <c r="B14">
        <v>650</v>
      </c>
      <c r="F14">
        <f t="shared" si="0"/>
        <v>15.006079674302038</v>
      </c>
    </row>
    <row r="15" spans="1:6" x14ac:dyDescent="0.45">
      <c r="A15">
        <v>13</v>
      </c>
      <c r="B15">
        <v>700</v>
      </c>
      <c r="F15">
        <f t="shared" si="0"/>
        <v>13.93421684042332</v>
      </c>
    </row>
    <row r="16" spans="1:6" s="3" customFormat="1" x14ac:dyDescent="0.45"/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BD92-7882-40F0-BB9A-BE61DC2FA058}">
  <dimension ref="A1:J9"/>
  <sheetViews>
    <sheetView workbookViewId="0">
      <selection activeCell="J3" sqref="J3"/>
    </sheetView>
  </sheetViews>
  <sheetFormatPr defaultRowHeight="14.25" x14ac:dyDescent="0.45"/>
  <cols>
    <col min="5" max="5" width="10.796875" customWidth="1"/>
    <col min="6" max="6" width="12.59765625" customWidth="1"/>
    <col min="10" max="10" width="12.86328125" customWidth="1"/>
  </cols>
  <sheetData>
    <row r="1" spans="1:10" x14ac:dyDescent="0.45">
      <c r="A1" s="7" t="s">
        <v>2</v>
      </c>
      <c r="B1" t="s">
        <v>3</v>
      </c>
      <c r="C1" t="s">
        <v>4</v>
      </c>
      <c r="D1" t="s">
        <v>5</v>
      </c>
      <c r="E1" t="s">
        <v>6</v>
      </c>
      <c r="F1" t="s">
        <v>10</v>
      </c>
      <c r="G1" t="s">
        <v>12</v>
      </c>
      <c r="H1" t="s">
        <v>14</v>
      </c>
      <c r="I1" t="s">
        <v>15</v>
      </c>
      <c r="J1" t="s">
        <v>17</v>
      </c>
    </row>
    <row r="2" spans="1:10" x14ac:dyDescent="0.45">
      <c r="A2" s="7"/>
      <c r="B2" t="s">
        <v>0</v>
      </c>
      <c r="C2" t="s">
        <v>7</v>
      </c>
      <c r="D2" t="s">
        <v>8</v>
      </c>
      <c r="E2" t="s">
        <v>9</v>
      </c>
      <c r="F2" t="s">
        <v>11</v>
      </c>
      <c r="G2" t="s">
        <v>13</v>
      </c>
      <c r="H2" t="s">
        <v>18</v>
      </c>
      <c r="I2" t="s">
        <v>16</v>
      </c>
      <c r="J2" t="s">
        <v>19</v>
      </c>
    </row>
    <row r="3" spans="1:10" x14ac:dyDescent="0.45">
      <c r="A3">
        <v>1</v>
      </c>
      <c r="B3">
        <v>200</v>
      </c>
      <c r="C3">
        <v>8.52</v>
      </c>
      <c r="D3">
        <v>4.4000000000000004</v>
      </c>
      <c r="E3">
        <v>4.05</v>
      </c>
      <c r="F3">
        <f>E3*9.81</f>
        <v>39.730499999999999</v>
      </c>
      <c r="G3">
        <f>F3*B3/4</f>
        <v>1986.5249999999999</v>
      </c>
      <c r="H3">
        <f>D3/2</f>
        <v>2.2000000000000002</v>
      </c>
      <c r="I3">
        <f>(C3*D3^3)/12</f>
        <v>60.480640000000015</v>
      </c>
      <c r="J3">
        <f>G3*H3/I3</f>
        <v>72.260396054010002</v>
      </c>
    </row>
    <row r="4" spans="1:10" x14ac:dyDescent="0.45">
      <c r="A4">
        <v>2</v>
      </c>
      <c r="B4">
        <v>200</v>
      </c>
      <c r="C4">
        <v>8.4</v>
      </c>
      <c r="D4">
        <v>4.68</v>
      </c>
      <c r="E4">
        <v>5.6</v>
      </c>
      <c r="F4">
        <f t="shared" ref="F4:F8" si="0">E4*9.81</f>
        <v>54.936</v>
      </c>
      <c r="G4">
        <f t="shared" ref="G4:G8" si="1">F4*B4/4</f>
        <v>2746.8</v>
      </c>
      <c r="H4">
        <f t="shared" ref="H4:H8" si="2">D4/2</f>
        <v>2.34</v>
      </c>
      <c r="I4">
        <f t="shared" ref="I4:I8" si="3">(C4*D4^3)/12</f>
        <v>71.752262399999992</v>
      </c>
      <c r="J4">
        <f t="shared" ref="J4:J8" si="4">G4*H4/I4</f>
        <v>89.579224194608813</v>
      </c>
    </row>
    <row r="5" spans="1:10" x14ac:dyDescent="0.45">
      <c r="A5">
        <v>3</v>
      </c>
      <c r="B5">
        <v>200</v>
      </c>
      <c r="C5">
        <v>8.07</v>
      </c>
      <c r="D5">
        <v>4.75</v>
      </c>
      <c r="E5">
        <v>3.95</v>
      </c>
      <c r="F5">
        <f t="shared" si="0"/>
        <v>38.749500000000005</v>
      </c>
      <c r="G5">
        <f t="shared" si="1"/>
        <v>1937.4750000000001</v>
      </c>
      <c r="H5">
        <f t="shared" si="2"/>
        <v>2.375</v>
      </c>
      <c r="I5">
        <f t="shared" si="3"/>
        <v>72.073085937500011</v>
      </c>
      <c r="J5">
        <f t="shared" si="4"/>
        <v>63.844957727913986</v>
      </c>
    </row>
    <row r="6" spans="1:10" x14ac:dyDescent="0.45">
      <c r="A6">
        <v>4</v>
      </c>
      <c r="B6">
        <v>200</v>
      </c>
      <c r="C6">
        <v>8.36</v>
      </c>
      <c r="D6">
        <v>4.5</v>
      </c>
      <c r="E6">
        <v>6.7</v>
      </c>
      <c r="F6">
        <f t="shared" si="0"/>
        <v>65.727000000000004</v>
      </c>
      <c r="G6">
        <f t="shared" si="1"/>
        <v>3286.3500000000004</v>
      </c>
      <c r="H6">
        <f t="shared" si="2"/>
        <v>2.25</v>
      </c>
      <c r="I6">
        <f t="shared" si="3"/>
        <v>63.483749999999993</v>
      </c>
      <c r="J6">
        <f t="shared" si="4"/>
        <v>116.47527910685807</v>
      </c>
    </row>
    <row r="7" spans="1:10" x14ac:dyDescent="0.45">
      <c r="A7">
        <v>5</v>
      </c>
      <c r="B7">
        <v>200</v>
      </c>
      <c r="C7">
        <v>8.35</v>
      </c>
      <c r="D7">
        <v>4.58</v>
      </c>
      <c r="E7">
        <v>4.8</v>
      </c>
      <c r="F7">
        <f t="shared" si="0"/>
        <v>47.088000000000001</v>
      </c>
      <c r="G7">
        <f t="shared" si="1"/>
        <v>2354.4</v>
      </c>
      <c r="H7">
        <f t="shared" si="2"/>
        <v>2.29</v>
      </c>
      <c r="I7">
        <f t="shared" si="3"/>
        <v>66.850038766666671</v>
      </c>
      <c r="J7">
        <f t="shared" si="4"/>
        <v>80.651800649192637</v>
      </c>
    </row>
    <row r="8" spans="1:10" x14ac:dyDescent="0.45">
      <c r="A8">
        <v>6</v>
      </c>
      <c r="B8">
        <v>200</v>
      </c>
      <c r="C8">
        <v>8.39</v>
      </c>
      <c r="D8">
        <v>4.49</v>
      </c>
      <c r="E8">
        <v>4.6500000000000004</v>
      </c>
      <c r="F8">
        <f t="shared" si="0"/>
        <v>45.616500000000009</v>
      </c>
      <c r="G8">
        <f t="shared" si="1"/>
        <v>2280.8250000000003</v>
      </c>
      <c r="H8">
        <f t="shared" si="2"/>
        <v>2.2450000000000001</v>
      </c>
      <c r="I8">
        <f t="shared" si="3"/>
        <v>63.287761925833344</v>
      </c>
      <c r="J8">
        <f t="shared" si="4"/>
        <v>80.90746092428796</v>
      </c>
    </row>
    <row r="9" spans="1:10" x14ac:dyDescent="0.45">
      <c r="A9" s="2" t="s">
        <v>1</v>
      </c>
      <c r="B9" s="2">
        <f>AVERAGE(B3:B8)</f>
        <v>200</v>
      </c>
      <c r="C9" s="2">
        <f t="shared" ref="C9:E9" si="5">AVERAGE(C3:C8)</f>
        <v>8.3483333333333345</v>
      </c>
      <c r="D9" s="2">
        <f t="shared" si="5"/>
        <v>4.5666666666666664</v>
      </c>
      <c r="E9" s="2">
        <f t="shared" si="5"/>
        <v>4.958333333333333</v>
      </c>
      <c r="F9" s="2">
        <f t="shared" ref="F9" si="6">AVERAGE(F3:F8)</f>
        <v>48.641250000000007</v>
      </c>
      <c r="G9" s="2">
        <f t="shared" ref="G9" si="7">AVERAGE(G3:G8)</f>
        <v>2432.0625000000005</v>
      </c>
      <c r="H9" s="2">
        <f t="shared" ref="H9" si="8">AVERAGE(H3:H8)</f>
        <v>2.2833333333333332</v>
      </c>
      <c r="I9" s="2">
        <f t="shared" ref="I9" si="9">AVERAGE(I3:I8)</f>
        <v>66.321256505000008</v>
      </c>
      <c r="J9" s="2">
        <f t="shared" ref="J9" si="10">AVERAGE(J3:J8)</f>
        <v>83.953186442811912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Q3</vt:lpstr>
      <vt:lpstr>Q2</vt:lpstr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Pahwa</dc:creator>
  <cp:lastModifiedBy>gaurav pahwa</cp:lastModifiedBy>
  <dcterms:created xsi:type="dcterms:W3CDTF">2021-08-26T04:29:55Z</dcterms:created>
  <dcterms:modified xsi:type="dcterms:W3CDTF">2021-09-01T17:56:21Z</dcterms:modified>
</cp:coreProperties>
</file>