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<sst xmlns="http://schemas.openxmlformats.org/spreadsheetml/2006/main" count="53">
  <si>
    <t>单位工程结算审核汇总表</t>
  </si>
  <si>
    <t>工程名称：浙赣铁路沿线环境整治项目前期工程</t>
  </si>
  <si>
    <t>序号</t>
  </si>
  <si>
    <t>项目名称</t>
  </si>
  <si>
    <t>送审金额（元）</t>
  </si>
  <si>
    <t>审定金额（元）</t>
  </si>
  <si>
    <t>核增减</t>
  </si>
  <si>
    <t>备注</t>
  </si>
  <si>
    <t>一</t>
  </si>
  <si>
    <t>工程造价</t>
  </si>
  <si>
    <t>二</t>
  </si>
  <si>
    <t>中标优惠率20%</t>
  </si>
  <si>
    <t>优惠后工程造价</t>
  </si>
  <si>
    <t>单位工程结算审核对比表</t>
  </si>
  <si>
    <t>分部分项工程量清单</t>
  </si>
  <si>
    <t>措施项目清单（1+2）</t>
  </si>
  <si>
    <t>组织措施项目清单</t>
  </si>
  <si>
    <t>其中</t>
  </si>
  <si>
    <t>安全文明施工费</t>
  </si>
  <si>
    <t>技术措施项目清单</t>
  </si>
  <si>
    <t>三</t>
  </si>
  <si>
    <t>其他项目清单</t>
  </si>
  <si>
    <t>四</t>
  </si>
  <si>
    <t>规费（3+4）</t>
  </si>
  <si>
    <t>排污费、社保费、公积金</t>
  </si>
  <si>
    <t>民工工伤保险费[（一+二+三+3）*费率]</t>
  </si>
  <si>
    <t>五</t>
  </si>
  <si>
    <t>税金[(一+二+三+四）*费率]</t>
  </si>
  <si>
    <t>六</t>
  </si>
  <si>
    <t>工程造价（一+二+三+四+五）</t>
  </si>
  <si>
    <t>分部分项工程结算审核对比表</t>
  </si>
  <si>
    <t>工程名称：浙赣铁路沿线环境整治项目前期工程-垃圾清运</t>
  </si>
  <si>
    <t>送审</t>
  </si>
  <si>
    <t>审核</t>
  </si>
  <si>
    <t>项目编码</t>
  </si>
  <si>
    <t>单位</t>
  </si>
  <si>
    <t>工程量</t>
  </si>
  <si>
    <t>单价</t>
  </si>
  <si>
    <t>合价</t>
  </si>
  <si>
    <t>010103002001</t>
  </si>
  <si>
    <t>余方弃置</t>
  </si>
  <si>
    <t>m3</t>
  </si>
  <si>
    <t>合计</t>
  </si>
  <si>
    <t>技术措施项目结算审核对比表</t>
  </si>
  <si>
    <t>011705001001</t>
  </si>
  <si>
    <t>大型机械设备进出场计安装</t>
  </si>
  <si>
    <t>项</t>
  </si>
  <si>
    <t>工程名称：浙赣铁路沿线环境整治项目前期工程-围网、铁丝网</t>
  </si>
  <si>
    <t>01B001</t>
  </si>
  <si>
    <t>防尘网铺设</t>
  </si>
  <si>
    <t>m2</t>
  </si>
  <si>
    <t>01B002</t>
  </si>
  <si>
    <t>铁丝网铺设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</si>
</sst>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12" borderId="12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77" fontId="2" fillId="0" borderId="5" xfId="0" applyNumberFormat="1" applyFont="1" applyBorder="1" applyAlignment="1">
      <alignment horizontal="center" vertical="center" wrapText="1"/>
    </xf>
    <xf numFmtId="177" fontId="2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5"/>
  <sheetViews>
    <sheetView workbookViewId="0">
      <selection activeCell="I14" sqref="I14"/>
    </sheetView>
  </sheetViews>
  <sheetFormatPr defaultColWidth="9" defaultRowHeight="13.5" outlineLevelCol="5"/>
  <cols>
    <col min="1" max="1" width="5.875" customWidth="1"/>
    <col min="2" max="5" width="11.75" customWidth="1"/>
  </cols>
  <sheetData>
    <row r="1" ht="46" customHeight="1" spans="1:6">
      <c r="A1" s="2" t="s">
        <v>0</v>
      </c>
      <c r="B1" s="22"/>
      <c r="C1" s="22"/>
      <c r="D1" s="22"/>
      <c r="E1" s="22"/>
      <c r="F1" s="22"/>
    </row>
    <row r="2" spans="1:6">
      <c r="A2" s="3" t="s">
        <v>1</v>
      </c>
      <c r="B2" s="5"/>
      <c r="C2" s="5"/>
      <c r="D2" s="5"/>
      <c r="E2" s="5"/>
      <c r="F2" s="5"/>
    </row>
    <row r="3" ht="29" customHeight="1" spans="1: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</row>
    <row r="4" ht="29" customHeight="1" spans="1:6">
      <c r="A4" s="7" t="s">
        <v>8</v>
      </c>
      <c r="B4" s="7" t="s">
        <v>9</v>
      </c>
      <c r="C4" s="7">
        <f>Sheet2!C14</f>
        <v>2245731</v>
      </c>
      <c r="D4" s="7">
        <f>Sheet2!D14</f>
        <v>2245731</v>
      </c>
      <c r="E4" s="7">
        <f t="shared" ref="E4:E6" si="0">D4-C4</f>
        <v>0</v>
      </c>
      <c r="F4" s="7"/>
    </row>
    <row r="5" ht="29" customHeight="1" spans="1:6">
      <c r="A5" s="7" t="s">
        <v>10</v>
      </c>
      <c r="B5" s="7" t="s">
        <v>11</v>
      </c>
      <c r="C5" s="27">
        <f>-C4*20%</f>
        <v>-449146.2</v>
      </c>
      <c r="D5" s="27">
        <f>-D4*20%</f>
        <v>-449146.2</v>
      </c>
      <c r="E5" s="7">
        <f t="shared" si="0"/>
        <v>0</v>
      </c>
      <c r="F5" s="7"/>
    </row>
    <row r="6" ht="29" customHeight="1" spans="1:6">
      <c r="A6" s="7"/>
      <c r="B6" s="7" t="s">
        <v>12</v>
      </c>
      <c r="C6" s="27">
        <f>C5+C4</f>
        <v>1796584.8</v>
      </c>
      <c r="D6" s="27">
        <f>D5+D4</f>
        <v>1796584.8</v>
      </c>
      <c r="E6" s="7">
        <f t="shared" si="0"/>
        <v>0</v>
      </c>
      <c r="F6" s="7"/>
    </row>
    <row r="7" spans="1:6">
      <c r="A7" s="5"/>
      <c r="B7" s="5"/>
      <c r="C7" s="5"/>
      <c r="D7" s="5"/>
      <c r="E7" s="5"/>
      <c r="F7" s="5"/>
    </row>
    <row r="8" spans="1:6">
      <c r="A8" s="5"/>
      <c r="B8" s="5"/>
      <c r="C8" s="5"/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5"/>
      <c r="B10" s="5"/>
      <c r="C10" s="5"/>
      <c r="D10" s="5"/>
      <c r="E10" s="5"/>
      <c r="F10" s="5"/>
    </row>
    <row r="11" spans="1:6">
      <c r="A11" s="5"/>
      <c r="B11" s="5"/>
      <c r="C11" s="5"/>
      <c r="D11" s="5"/>
      <c r="E11" s="5"/>
      <c r="F11" s="5"/>
    </row>
    <row r="12" spans="1:6">
      <c r="A12" s="5"/>
      <c r="B12" s="5"/>
      <c r="C12" s="5"/>
      <c r="D12" s="5"/>
      <c r="E12" s="5"/>
      <c r="F12" s="5"/>
    </row>
    <row r="13" spans="1:6">
      <c r="A13" s="5"/>
      <c r="B13" s="5"/>
      <c r="C13" s="5"/>
      <c r="D13" s="5"/>
      <c r="E13" s="5"/>
      <c r="F13" s="5"/>
    </row>
    <row r="14" spans="1:6">
      <c r="A14" s="5"/>
      <c r="B14" s="5"/>
      <c r="C14" s="5"/>
      <c r="D14" s="5"/>
      <c r="E14" s="5"/>
      <c r="F14" s="5"/>
    </row>
    <row r="15" spans="1:6">
      <c r="A15" s="5"/>
      <c r="B15" s="5"/>
      <c r="C15" s="5"/>
      <c r="D15" s="5"/>
      <c r="E15" s="5"/>
      <c r="F15" s="5"/>
    </row>
    <row r="16" spans="1:6">
      <c r="A16" s="5"/>
      <c r="B16" s="5"/>
      <c r="C16" s="5"/>
      <c r="D16" s="5"/>
      <c r="E16" s="5"/>
      <c r="F16" s="5"/>
    </row>
    <row r="17" spans="1:6">
      <c r="A17" s="5"/>
      <c r="B17" s="5"/>
      <c r="C17" s="5"/>
      <c r="D17" s="5"/>
      <c r="E17" s="5"/>
      <c r="F17" s="5"/>
    </row>
    <row r="18" spans="1:6">
      <c r="A18" s="5"/>
      <c r="B18" s="5"/>
      <c r="C18" s="5"/>
      <c r="D18" s="5"/>
      <c r="E18" s="5"/>
      <c r="F18" s="5"/>
    </row>
    <row r="19" spans="1:6">
      <c r="A19" s="5"/>
      <c r="B19" s="5"/>
      <c r="C19" s="5"/>
      <c r="D19" s="5"/>
      <c r="E19" s="5"/>
      <c r="F19" s="5"/>
    </row>
    <row r="20" spans="1:6">
      <c r="A20" s="5"/>
      <c r="B20" s="5"/>
      <c r="C20" s="5"/>
      <c r="D20" s="5"/>
      <c r="E20" s="5"/>
      <c r="F20" s="5"/>
    </row>
    <row r="21" spans="1:6">
      <c r="A21" s="5"/>
      <c r="B21" s="5"/>
      <c r="C21" s="5"/>
      <c r="D21" s="5"/>
      <c r="E21" s="5"/>
      <c r="F21" s="5"/>
    </row>
    <row r="22" spans="1:6">
      <c r="A22" s="5"/>
      <c r="B22" s="5"/>
      <c r="C22" s="5"/>
      <c r="D22" s="5"/>
      <c r="E22" s="5"/>
      <c r="F22" s="5"/>
    </row>
    <row r="23" spans="1:6">
      <c r="A23" s="5"/>
      <c r="B23" s="5"/>
      <c r="C23" s="5"/>
      <c r="D23" s="5"/>
      <c r="E23" s="5"/>
      <c r="F23" s="5"/>
    </row>
    <row r="24" spans="1:6">
      <c r="A24" s="5"/>
      <c r="B24" s="5"/>
      <c r="C24" s="5"/>
      <c r="D24" s="5"/>
      <c r="E24" s="5"/>
      <c r="F24" s="5"/>
    </row>
    <row r="25" spans="1:6">
      <c r="A25" s="5"/>
      <c r="B25" s="5"/>
      <c r="C25" s="5"/>
      <c r="D25" s="5"/>
      <c r="E25" s="5"/>
      <c r="F25" s="5"/>
    </row>
  </sheetData>
  <mergeCells count="1">
    <mergeCell ref="A1:F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3"/>
  <sheetViews>
    <sheetView workbookViewId="0">
      <selection activeCell="A1" sqref="$A1:$XFD1048576"/>
    </sheetView>
  </sheetViews>
  <sheetFormatPr defaultColWidth="9" defaultRowHeight="13.5" outlineLevelCol="5"/>
  <cols>
    <col min="1" max="1" width="5.875" customWidth="1"/>
    <col min="2" max="2" width="15.625" style="1" customWidth="1"/>
    <col min="3" max="5" width="11.75" customWidth="1"/>
  </cols>
  <sheetData>
    <row r="1" customFormat="1" ht="46" customHeight="1" spans="1:6">
      <c r="A1" s="2" t="s">
        <v>13</v>
      </c>
      <c r="B1" s="21"/>
      <c r="C1" s="22"/>
      <c r="D1" s="22"/>
      <c r="E1" s="22"/>
      <c r="F1" s="22"/>
    </row>
    <row r="2" customFormat="1" spans="1:6">
      <c r="A2" s="3" t="s">
        <v>1</v>
      </c>
      <c r="B2" s="4"/>
      <c r="C2" s="5"/>
      <c r="D2" s="5"/>
      <c r="E2" s="5"/>
      <c r="F2" s="5"/>
    </row>
    <row r="3" customFormat="1" ht="29" customHeight="1" spans="1: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</row>
    <row r="4" customFormat="1" ht="29" customHeight="1" spans="1:6">
      <c r="A4" s="7" t="s">
        <v>8</v>
      </c>
      <c r="B4" s="7" t="s">
        <v>14</v>
      </c>
      <c r="C4" s="7">
        <v>1795220</v>
      </c>
      <c r="D4" s="7">
        <v>1795220</v>
      </c>
      <c r="E4" s="7">
        <f t="shared" ref="E4:E14" si="0">D4-C4</f>
        <v>0</v>
      </c>
      <c r="F4" s="7"/>
    </row>
    <row r="5" customFormat="1" ht="29" customHeight="1" spans="1:6">
      <c r="A5" s="7" t="s">
        <v>10</v>
      </c>
      <c r="B5" s="7" t="s">
        <v>15</v>
      </c>
      <c r="C5" s="7">
        <f>C6+C8+1</f>
        <v>130201</v>
      </c>
      <c r="D5" s="7">
        <f>D6+D8+1</f>
        <v>130201</v>
      </c>
      <c r="E5" s="7">
        <f t="shared" si="0"/>
        <v>0</v>
      </c>
      <c r="F5" s="7"/>
    </row>
    <row r="6" customFormat="1" ht="30" customHeight="1" spans="1:6">
      <c r="A6" s="23">
        <v>1</v>
      </c>
      <c r="B6" s="23" t="s">
        <v>16</v>
      </c>
      <c r="C6" s="23">
        <v>126391</v>
      </c>
      <c r="D6" s="23">
        <v>126391</v>
      </c>
      <c r="E6" s="23">
        <f t="shared" si="0"/>
        <v>0</v>
      </c>
      <c r="F6" s="23"/>
    </row>
    <row r="7" customFormat="1" ht="30" customHeight="1" spans="1:6">
      <c r="A7" s="24" t="s">
        <v>17</v>
      </c>
      <c r="B7" s="7" t="s">
        <v>18</v>
      </c>
      <c r="C7" s="24">
        <v>125842</v>
      </c>
      <c r="D7" s="24">
        <v>125842</v>
      </c>
      <c r="E7" s="23">
        <f t="shared" si="0"/>
        <v>0</v>
      </c>
      <c r="F7" s="24"/>
    </row>
    <row r="8" customFormat="1" ht="30" customHeight="1" spans="1:6">
      <c r="A8" s="24">
        <v>2</v>
      </c>
      <c r="B8" s="7" t="s">
        <v>19</v>
      </c>
      <c r="C8" s="24">
        <v>3809</v>
      </c>
      <c r="D8" s="24">
        <v>3809</v>
      </c>
      <c r="E8" s="23">
        <f t="shared" si="0"/>
        <v>0</v>
      </c>
      <c r="F8" s="24"/>
    </row>
    <row r="9" customFormat="1" ht="30" customHeight="1" spans="1:6">
      <c r="A9" s="24" t="s">
        <v>20</v>
      </c>
      <c r="B9" s="7" t="s">
        <v>21</v>
      </c>
      <c r="C9" s="24"/>
      <c r="D9" s="24"/>
      <c r="E9" s="23"/>
      <c r="F9" s="24"/>
    </row>
    <row r="10" customFormat="1" ht="30" customHeight="1" spans="1:6">
      <c r="A10" s="24" t="s">
        <v>22</v>
      </c>
      <c r="B10" s="7" t="s">
        <v>23</v>
      </c>
      <c r="C10" s="24">
        <f>C11+C12</f>
        <v>96485</v>
      </c>
      <c r="D10" s="24">
        <f>D11+D12</f>
        <v>96485</v>
      </c>
      <c r="E10" s="23">
        <f t="shared" si="0"/>
        <v>0</v>
      </c>
      <c r="F10" s="24"/>
    </row>
    <row r="11" customFormat="1" ht="30" customHeight="1" spans="1:6">
      <c r="A11" s="24">
        <v>3</v>
      </c>
      <c r="B11" s="7" t="s">
        <v>24</v>
      </c>
      <c r="C11" s="24">
        <v>94021</v>
      </c>
      <c r="D11" s="24">
        <v>94021</v>
      </c>
      <c r="E11" s="23">
        <f t="shared" si="0"/>
        <v>0</v>
      </c>
      <c r="F11" s="24"/>
    </row>
    <row r="12" customFormat="1" ht="30" customHeight="1" spans="1:6">
      <c r="A12" s="24">
        <v>4</v>
      </c>
      <c r="B12" s="7" t="s">
        <v>25</v>
      </c>
      <c r="C12" s="24">
        <v>2464</v>
      </c>
      <c r="D12" s="25">
        <v>2464</v>
      </c>
      <c r="E12" s="23">
        <f t="shared" si="0"/>
        <v>0</v>
      </c>
      <c r="F12" s="25"/>
    </row>
    <row r="13" customFormat="1" ht="30" customHeight="1" spans="1:6">
      <c r="A13" s="24" t="s">
        <v>26</v>
      </c>
      <c r="B13" s="7" t="s">
        <v>27</v>
      </c>
      <c r="C13" s="26">
        <v>223825</v>
      </c>
      <c r="D13" s="24">
        <v>223825</v>
      </c>
      <c r="E13" s="7">
        <f t="shared" si="0"/>
        <v>0</v>
      </c>
      <c r="F13" s="24"/>
    </row>
    <row r="14" customFormat="1" ht="30" customHeight="1" spans="1:6">
      <c r="A14" s="24" t="s">
        <v>28</v>
      </c>
      <c r="B14" s="7" t="s">
        <v>29</v>
      </c>
      <c r="C14" s="26">
        <f>C4+C5+C10+C13</f>
        <v>2245731</v>
      </c>
      <c r="D14" s="24">
        <f>D4+D5+D10+D13</f>
        <v>2245731</v>
      </c>
      <c r="E14" s="7">
        <f t="shared" si="0"/>
        <v>0</v>
      </c>
      <c r="F14" s="24"/>
    </row>
    <row r="15" customFormat="1" spans="1:6">
      <c r="A15" s="5"/>
      <c r="B15" s="4"/>
      <c r="C15" s="5"/>
      <c r="D15" s="5"/>
      <c r="E15" s="5"/>
      <c r="F15" s="5"/>
    </row>
    <row r="16" customFormat="1" spans="1:6">
      <c r="A16" s="5"/>
      <c r="B16" s="4"/>
      <c r="C16" s="5"/>
      <c r="D16" s="5"/>
      <c r="E16" s="5"/>
      <c r="F16" s="5"/>
    </row>
    <row r="17" customFormat="1" spans="1:6">
      <c r="A17" s="5"/>
      <c r="B17" s="4"/>
      <c r="C17" s="5"/>
      <c r="D17" s="5"/>
      <c r="E17" s="5"/>
      <c r="F17" s="5"/>
    </row>
    <row r="18" customFormat="1" spans="1:6">
      <c r="A18" s="5"/>
      <c r="B18" s="4"/>
      <c r="C18" s="5"/>
      <c r="D18" s="5"/>
      <c r="E18" s="5"/>
      <c r="F18" s="5"/>
    </row>
    <row r="19" customFormat="1" spans="1:6">
      <c r="A19" s="5"/>
      <c r="B19" s="4"/>
      <c r="C19" s="5"/>
      <c r="D19" s="5"/>
      <c r="E19" s="5"/>
      <c r="F19" s="5"/>
    </row>
    <row r="20" customFormat="1" spans="1:6">
      <c r="A20" s="5"/>
      <c r="B20" s="4"/>
      <c r="C20" s="5"/>
      <c r="D20" s="5"/>
      <c r="E20" s="5"/>
      <c r="F20" s="5"/>
    </row>
    <row r="21" customFormat="1" spans="1:6">
      <c r="A21" s="5"/>
      <c r="B21" s="4"/>
      <c r="C21" s="5"/>
      <c r="D21" s="5"/>
      <c r="E21" s="5"/>
      <c r="F21" s="5"/>
    </row>
    <row r="22" customFormat="1" spans="1:6">
      <c r="A22" s="5"/>
      <c r="B22" s="4"/>
      <c r="C22" s="5"/>
      <c r="D22" s="5"/>
      <c r="E22" s="5"/>
      <c r="F22" s="5"/>
    </row>
    <row r="23" customFormat="1" spans="1:6">
      <c r="A23" s="5"/>
      <c r="B23" s="4"/>
      <c r="C23" s="5"/>
      <c r="D23" s="5"/>
      <c r="E23" s="5"/>
      <c r="F23" s="5"/>
    </row>
  </sheetData>
  <mergeCells count="1">
    <mergeCell ref="A1:F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5"/>
  <sheetViews>
    <sheetView workbookViewId="0">
      <selection activeCell="A1" sqref="$A1:$XFD1048576"/>
    </sheetView>
  </sheetViews>
  <sheetFormatPr defaultColWidth="9" defaultRowHeight="13.5"/>
  <cols>
    <col min="1" max="1" width="5.875" customWidth="1"/>
    <col min="2" max="2" width="11.75" style="1" customWidth="1"/>
    <col min="3" max="3" width="8.875" customWidth="1"/>
    <col min="4" max="4" width="4.625" customWidth="1"/>
    <col min="5" max="5" width="8.875" customWidth="1"/>
    <col min="7" max="7" width="9.625"/>
    <col min="8" max="8" width="11.5" customWidth="1"/>
    <col min="10" max="10" width="5.125" customWidth="1"/>
    <col min="12" max="12" width="6.125" customWidth="1"/>
    <col min="13" max="13" width="10.375"/>
    <col min="14" max="15" width="7.25" customWidth="1"/>
  </cols>
  <sheetData>
    <row r="1" customFormat="1" ht="46" customHeight="1" spans="1:15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1" spans="1:6">
      <c r="A2" s="3" t="s">
        <v>31</v>
      </c>
      <c r="B2" s="4"/>
      <c r="C2" s="5"/>
      <c r="D2" s="5"/>
      <c r="E2" s="5"/>
      <c r="F2" s="5"/>
    </row>
    <row r="3" customFormat="1" ht="29" customHeight="1" spans="1:15">
      <c r="A3" s="10" t="s">
        <v>2</v>
      </c>
      <c r="B3" s="6" t="s">
        <v>32</v>
      </c>
      <c r="C3" s="6"/>
      <c r="D3" s="6"/>
      <c r="E3" s="6"/>
      <c r="F3" s="6"/>
      <c r="G3" s="11"/>
      <c r="H3" s="6" t="s">
        <v>33</v>
      </c>
      <c r="I3" s="6"/>
      <c r="J3" s="6"/>
      <c r="K3" s="6"/>
      <c r="L3" s="6"/>
      <c r="M3" s="6"/>
      <c r="N3" s="19" t="s">
        <v>6</v>
      </c>
      <c r="O3" s="19" t="s">
        <v>7</v>
      </c>
    </row>
    <row r="4" customFormat="1" ht="29" customHeight="1" spans="1:15">
      <c r="A4" s="12"/>
      <c r="B4" s="6" t="s">
        <v>34</v>
      </c>
      <c r="C4" s="6" t="s">
        <v>3</v>
      </c>
      <c r="D4" s="6" t="s">
        <v>35</v>
      </c>
      <c r="E4" s="6" t="s">
        <v>36</v>
      </c>
      <c r="F4" s="6" t="s">
        <v>37</v>
      </c>
      <c r="G4" s="11" t="s">
        <v>38</v>
      </c>
      <c r="H4" s="6" t="s">
        <v>34</v>
      </c>
      <c r="I4" s="6" t="s">
        <v>3</v>
      </c>
      <c r="J4" s="6" t="s">
        <v>35</v>
      </c>
      <c r="K4" s="6" t="s">
        <v>36</v>
      </c>
      <c r="L4" s="6" t="s">
        <v>37</v>
      </c>
      <c r="M4" s="6" t="s">
        <v>38</v>
      </c>
      <c r="N4" s="20"/>
      <c r="O4" s="20"/>
    </row>
    <row r="5" customFormat="1" ht="29" customHeight="1" spans="1:15">
      <c r="A5" s="7">
        <v>1</v>
      </c>
      <c r="B5" s="28" t="s">
        <v>39</v>
      </c>
      <c r="C5" s="13" t="s">
        <v>40</v>
      </c>
      <c r="D5" s="13" t="s">
        <v>41</v>
      </c>
      <c r="E5" s="13">
        <v>13488</v>
      </c>
      <c r="F5" s="13">
        <v>98.05</v>
      </c>
      <c r="G5" s="15">
        <f>F5*E5</f>
        <v>1322498.4</v>
      </c>
      <c r="H5" s="28" t="s">
        <v>39</v>
      </c>
      <c r="I5" s="13" t="s">
        <v>40</v>
      </c>
      <c r="J5" s="13" t="s">
        <v>41</v>
      </c>
      <c r="K5" s="13">
        <v>13488</v>
      </c>
      <c r="L5" s="13">
        <v>98.05</v>
      </c>
      <c r="M5" s="15">
        <f>L5*K5</f>
        <v>1322498.4</v>
      </c>
      <c r="N5" s="13">
        <f>M5-G5</f>
        <v>0</v>
      </c>
      <c r="O5" s="13"/>
    </row>
    <row r="6" customFormat="1" ht="29" customHeight="1" spans="1:15">
      <c r="A6" s="16" t="s">
        <v>42</v>
      </c>
      <c r="B6" s="17"/>
      <c r="C6" s="17"/>
      <c r="D6" s="17"/>
      <c r="E6" s="17"/>
      <c r="F6" s="18"/>
      <c r="G6" s="15">
        <f>G5</f>
        <v>1322498.4</v>
      </c>
      <c r="H6" s="14"/>
      <c r="I6" s="14"/>
      <c r="J6" s="14"/>
      <c r="K6" s="14"/>
      <c r="L6" s="14"/>
      <c r="M6" s="14">
        <f>M5</f>
        <v>1322498.4</v>
      </c>
      <c r="N6" s="13">
        <f>M6-G6</f>
        <v>0</v>
      </c>
      <c r="O6" s="13"/>
    </row>
    <row r="7" customFormat="1" spans="1:6">
      <c r="A7" s="5"/>
      <c r="B7" s="4"/>
      <c r="C7" s="5"/>
      <c r="D7" s="5"/>
      <c r="E7" s="5"/>
      <c r="F7" s="5"/>
    </row>
    <row r="8" customFormat="1" spans="1:6">
      <c r="A8" s="5"/>
      <c r="B8" s="4"/>
      <c r="C8" s="5"/>
      <c r="D8" s="5"/>
      <c r="E8" s="5"/>
      <c r="F8" s="5"/>
    </row>
    <row r="9" customFormat="1" spans="1:6">
      <c r="A9" s="5"/>
      <c r="B9" s="4"/>
      <c r="C9" s="5"/>
      <c r="D9" s="5"/>
      <c r="E9" s="5"/>
      <c r="F9" s="5"/>
    </row>
    <row r="10" customFormat="1" spans="1:6">
      <c r="A10" s="5"/>
      <c r="B10" s="4"/>
      <c r="C10" s="5"/>
      <c r="D10" s="5"/>
      <c r="E10" s="5"/>
      <c r="F10" s="5"/>
    </row>
    <row r="11" customFormat="1" spans="1:6">
      <c r="A11" s="5"/>
      <c r="B11" s="4"/>
      <c r="C11" s="5"/>
      <c r="D11" s="5"/>
      <c r="E11" s="5"/>
      <c r="F11" s="5"/>
    </row>
    <row r="12" customFormat="1" spans="1:6">
      <c r="A12" s="5"/>
      <c r="B12" s="4"/>
      <c r="C12" s="5"/>
      <c r="D12" s="5"/>
      <c r="E12" s="5"/>
      <c r="F12" s="5"/>
    </row>
    <row r="13" customFormat="1" spans="1:6">
      <c r="A13" s="5"/>
      <c r="B13" s="4"/>
      <c r="C13" s="5"/>
      <c r="D13" s="5"/>
      <c r="E13" s="5"/>
      <c r="F13" s="5"/>
    </row>
    <row r="14" customFormat="1" spans="1:6">
      <c r="A14" s="5"/>
      <c r="B14" s="4"/>
      <c r="C14" s="5"/>
      <c r="D14" s="5"/>
      <c r="E14" s="5"/>
      <c r="F14" s="5"/>
    </row>
    <row r="15" customFormat="1" spans="1:6">
      <c r="A15" s="5"/>
      <c r="B15" s="4"/>
      <c r="C15" s="5"/>
      <c r="D15" s="5"/>
      <c r="E15" s="5"/>
      <c r="F15" s="5"/>
    </row>
  </sheetData>
  <mergeCells count="7">
    <mergeCell ref="A1:O1"/>
    <mergeCell ref="B3:G3"/>
    <mergeCell ref="H3:M3"/>
    <mergeCell ref="A6:F6"/>
    <mergeCell ref="A3:A4"/>
    <mergeCell ref="N3:N4"/>
    <mergeCell ref="O3:O4"/>
  </mergeCells>
  <pageMargins left="0.75" right="0.75" top="1" bottom="1" header="0.511805555555556" footer="0.511805555555556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5"/>
  <sheetViews>
    <sheetView topLeftCell="A3" workbookViewId="0">
      <selection activeCell="L10" sqref="L10"/>
    </sheetView>
  </sheetViews>
  <sheetFormatPr defaultColWidth="9" defaultRowHeight="13.5"/>
  <cols>
    <col min="1" max="1" width="5.875" customWidth="1"/>
    <col min="2" max="2" width="11.75" style="1" customWidth="1"/>
    <col min="3" max="3" width="8.875" customWidth="1"/>
    <col min="4" max="4" width="4.625" customWidth="1"/>
    <col min="5" max="5" width="7.625" customWidth="1"/>
    <col min="7" max="7" width="9.625"/>
    <col min="8" max="8" width="11.5" customWidth="1"/>
    <col min="10" max="10" width="5.125" customWidth="1"/>
    <col min="11" max="11" width="6.5" customWidth="1"/>
    <col min="12" max="12" width="8.5" customWidth="1"/>
    <col min="13" max="13" width="10.375"/>
    <col min="14" max="15" width="7.25" customWidth="1"/>
  </cols>
  <sheetData>
    <row r="1" customFormat="1" ht="46" customHeight="1" spans="1:15">
      <c r="A1" s="2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1" spans="1:6">
      <c r="A2" s="3" t="s">
        <v>31</v>
      </c>
      <c r="B2" s="4"/>
      <c r="C2" s="5"/>
      <c r="D2" s="5"/>
      <c r="E2" s="5"/>
      <c r="F2" s="5"/>
    </row>
    <row r="3" customFormat="1" ht="29" customHeight="1" spans="1:15">
      <c r="A3" s="10" t="s">
        <v>2</v>
      </c>
      <c r="B3" s="6" t="s">
        <v>32</v>
      </c>
      <c r="C3" s="6"/>
      <c r="D3" s="6"/>
      <c r="E3" s="6"/>
      <c r="F3" s="6"/>
      <c r="G3" s="11"/>
      <c r="H3" s="6" t="s">
        <v>33</v>
      </c>
      <c r="I3" s="6"/>
      <c r="J3" s="6"/>
      <c r="K3" s="6"/>
      <c r="L3" s="6"/>
      <c r="M3" s="6"/>
      <c r="N3" s="19" t="s">
        <v>6</v>
      </c>
      <c r="O3" s="19" t="s">
        <v>7</v>
      </c>
    </row>
    <row r="4" customFormat="1" ht="29" customHeight="1" spans="1:15">
      <c r="A4" s="12"/>
      <c r="B4" s="6" t="s">
        <v>34</v>
      </c>
      <c r="C4" s="6" t="s">
        <v>3</v>
      </c>
      <c r="D4" s="6" t="s">
        <v>35</v>
      </c>
      <c r="E4" s="6" t="s">
        <v>36</v>
      </c>
      <c r="F4" s="6" t="s">
        <v>37</v>
      </c>
      <c r="G4" s="11" t="s">
        <v>38</v>
      </c>
      <c r="H4" s="6" t="s">
        <v>34</v>
      </c>
      <c r="I4" s="6" t="s">
        <v>3</v>
      </c>
      <c r="J4" s="6" t="s">
        <v>35</v>
      </c>
      <c r="K4" s="6" t="s">
        <v>36</v>
      </c>
      <c r="L4" s="6" t="s">
        <v>37</v>
      </c>
      <c r="M4" s="6" t="s">
        <v>38</v>
      </c>
      <c r="N4" s="20"/>
      <c r="O4" s="20"/>
    </row>
    <row r="5" customFormat="1" ht="44" customHeight="1" spans="1:15">
      <c r="A5" s="7">
        <v>1</v>
      </c>
      <c r="B5" s="28" t="s">
        <v>44</v>
      </c>
      <c r="C5" s="13" t="s">
        <v>45</v>
      </c>
      <c r="D5" s="13" t="s">
        <v>46</v>
      </c>
      <c r="E5" s="13">
        <v>1</v>
      </c>
      <c r="F5" s="14">
        <v>3809.4</v>
      </c>
      <c r="G5" s="15">
        <f>F5*E5</f>
        <v>3809.4</v>
      </c>
      <c r="H5" s="28" t="s">
        <v>44</v>
      </c>
      <c r="I5" s="13" t="s">
        <v>45</v>
      </c>
      <c r="J5" s="13" t="s">
        <v>46</v>
      </c>
      <c r="K5" s="13">
        <v>1</v>
      </c>
      <c r="L5" s="14">
        <v>3809.4</v>
      </c>
      <c r="M5" s="15">
        <f>L5*K5</f>
        <v>3809.4</v>
      </c>
      <c r="N5" s="13">
        <f>M5-G5</f>
        <v>0</v>
      </c>
      <c r="O5" s="13"/>
    </row>
    <row r="6" customFormat="1" ht="29" customHeight="1" spans="1:15">
      <c r="A6" s="16" t="s">
        <v>42</v>
      </c>
      <c r="B6" s="17"/>
      <c r="C6" s="17"/>
      <c r="D6" s="17"/>
      <c r="E6" s="17"/>
      <c r="F6" s="18"/>
      <c r="G6" s="15">
        <f>G5</f>
        <v>3809.4</v>
      </c>
      <c r="H6" s="14"/>
      <c r="I6" s="14"/>
      <c r="J6" s="14"/>
      <c r="K6" s="14"/>
      <c r="L6" s="14"/>
      <c r="M6" s="14">
        <f>M5</f>
        <v>3809.4</v>
      </c>
      <c r="N6" s="13">
        <f>M6-G6</f>
        <v>0</v>
      </c>
      <c r="O6" s="13"/>
    </row>
    <row r="7" customFormat="1" spans="1:6">
      <c r="A7" s="5"/>
      <c r="B7" s="4"/>
      <c r="C7" s="5"/>
      <c r="D7" s="5"/>
      <c r="E7" s="5"/>
      <c r="F7" s="5"/>
    </row>
    <row r="8" customFormat="1" spans="1:6">
      <c r="A8" s="5"/>
      <c r="B8" s="4"/>
      <c r="C8" s="5"/>
      <c r="D8" s="5"/>
      <c r="E8" s="5"/>
      <c r="F8" s="5"/>
    </row>
    <row r="9" customFormat="1" spans="1:6">
      <c r="A9" s="5"/>
      <c r="B9" s="4"/>
      <c r="C9" s="5"/>
      <c r="D9" s="5"/>
      <c r="E9" s="5"/>
      <c r="F9" s="5"/>
    </row>
    <row r="10" customFormat="1" spans="1:6">
      <c r="A10" s="5"/>
      <c r="B10" s="4"/>
      <c r="C10" s="5"/>
      <c r="D10" s="5"/>
      <c r="E10" s="5"/>
      <c r="F10" s="5"/>
    </row>
    <row r="11" customFormat="1" spans="1:6">
      <c r="A11" s="5"/>
      <c r="B11" s="4"/>
      <c r="C11" s="5"/>
      <c r="D11" s="5"/>
      <c r="E11" s="5"/>
      <c r="F11" s="5"/>
    </row>
    <row r="12" customFormat="1" spans="1:6">
      <c r="A12" s="5"/>
      <c r="B12" s="4"/>
      <c r="C12" s="5"/>
      <c r="D12" s="5"/>
      <c r="E12" s="5"/>
      <c r="F12" s="5"/>
    </row>
    <row r="13" customFormat="1" spans="1:6">
      <c r="A13" s="5"/>
      <c r="B13" s="4"/>
      <c r="C13" s="5"/>
      <c r="D13" s="5"/>
      <c r="E13" s="5"/>
      <c r="F13" s="5"/>
    </row>
    <row r="14" customFormat="1" spans="1:6">
      <c r="A14" s="5"/>
      <c r="B14" s="4"/>
      <c r="C14" s="5"/>
      <c r="D14" s="5"/>
      <c r="E14" s="5"/>
      <c r="F14" s="5"/>
    </row>
    <row r="15" customFormat="1" spans="1:6">
      <c r="A15" s="5"/>
      <c r="B15" s="4"/>
      <c r="C15" s="5"/>
      <c r="D15" s="5"/>
      <c r="E15" s="5"/>
      <c r="F15" s="5"/>
    </row>
  </sheetData>
  <mergeCells count="7">
    <mergeCell ref="A1:O1"/>
    <mergeCell ref="B3:G3"/>
    <mergeCell ref="H3:M3"/>
    <mergeCell ref="A6:F6"/>
    <mergeCell ref="A3:A4"/>
    <mergeCell ref="N3:N4"/>
    <mergeCell ref="O3:O4"/>
  </mergeCells>
  <pageMargins left="0.75" right="0.75" top="1" bottom="1" header="0.511805555555556" footer="0.511805555555556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"/>
  <sheetViews>
    <sheetView tabSelected="1" workbookViewId="0">
      <selection activeCell="F12" sqref="F12"/>
    </sheetView>
  </sheetViews>
  <sheetFormatPr defaultColWidth="9" defaultRowHeight="13.5"/>
  <cols>
    <col min="1" max="1" width="5.875" customWidth="1"/>
    <col min="2" max="2" width="11.75" style="1" customWidth="1"/>
    <col min="3" max="3" width="8.875" customWidth="1"/>
    <col min="4" max="4" width="4.625" customWidth="1"/>
    <col min="5" max="5" width="8.875" customWidth="1"/>
    <col min="7" max="7" width="9.625"/>
    <col min="8" max="8" width="11.5" customWidth="1"/>
    <col min="10" max="10" width="5.125" customWidth="1"/>
    <col min="12" max="12" width="6.125" customWidth="1"/>
    <col min="13" max="13" width="10.375"/>
    <col min="14" max="15" width="7.25" customWidth="1"/>
  </cols>
  <sheetData>
    <row r="1" customFormat="1" ht="46" customHeight="1" spans="1:15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1" spans="1:6">
      <c r="A2" s="3" t="s">
        <v>47</v>
      </c>
      <c r="B2" s="4"/>
      <c r="C2" s="5"/>
      <c r="D2" s="5"/>
      <c r="E2" s="5"/>
      <c r="F2" s="5"/>
    </row>
    <row r="3" customFormat="1" ht="29" customHeight="1" spans="1:15">
      <c r="A3" s="6" t="s">
        <v>2</v>
      </c>
      <c r="B3" s="6" t="s">
        <v>32</v>
      </c>
      <c r="C3" s="6"/>
      <c r="D3" s="6"/>
      <c r="E3" s="6"/>
      <c r="F3" s="6"/>
      <c r="G3" s="6"/>
      <c r="H3" s="6" t="s">
        <v>33</v>
      </c>
      <c r="I3" s="6"/>
      <c r="J3" s="6"/>
      <c r="K3" s="6"/>
      <c r="L3" s="6"/>
      <c r="M3" s="6"/>
      <c r="N3" s="6" t="s">
        <v>6</v>
      </c>
      <c r="O3" s="6" t="s">
        <v>7</v>
      </c>
    </row>
    <row r="4" customFormat="1" ht="29" customHeight="1" spans="1:15">
      <c r="A4" s="6"/>
      <c r="B4" s="6" t="s">
        <v>34</v>
      </c>
      <c r="C4" s="6" t="s">
        <v>3</v>
      </c>
      <c r="D4" s="6" t="s">
        <v>35</v>
      </c>
      <c r="E4" s="6" t="s">
        <v>36</v>
      </c>
      <c r="F4" s="6" t="s">
        <v>37</v>
      </c>
      <c r="G4" s="6" t="s">
        <v>38</v>
      </c>
      <c r="H4" s="6" t="s">
        <v>34</v>
      </c>
      <c r="I4" s="6" t="s">
        <v>3</v>
      </c>
      <c r="J4" s="6" t="s">
        <v>35</v>
      </c>
      <c r="K4" s="6" t="s">
        <v>36</v>
      </c>
      <c r="L4" s="6" t="s">
        <v>37</v>
      </c>
      <c r="M4" s="6" t="s">
        <v>38</v>
      </c>
      <c r="N4" s="6"/>
      <c r="O4" s="6"/>
    </row>
    <row r="5" customFormat="1" ht="29" customHeight="1" spans="1:15">
      <c r="A5" s="7">
        <v>1</v>
      </c>
      <c r="B5" s="7" t="s">
        <v>48</v>
      </c>
      <c r="C5" s="7" t="s">
        <v>49</v>
      </c>
      <c r="D5" s="7" t="s">
        <v>50</v>
      </c>
      <c r="E5" s="7">
        <v>27282.1</v>
      </c>
      <c r="F5" s="8">
        <v>11.8300132</v>
      </c>
      <c r="G5" s="9">
        <f>F5*E5</f>
        <v>322747.60312372</v>
      </c>
      <c r="H5" s="7" t="s">
        <v>48</v>
      </c>
      <c r="I5" s="7" t="s">
        <v>49</v>
      </c>
      <c r="J5" s="7" t="s">
        <v>50</v>
      </c>
      <c r="K5" s="7">
        <v>27282.1</v>
      </c>
      <c r="L5" s="8">
        <v>11.8300132</v>
      </c>
      <c r="M5" s="9">
        <f>L5*K5</f>
        <v>322747.60312372</v>
      </c>
      <c r="N5" s="7">
        <f>M5-G5</f>
        <v>0</v>
      </c>
      <c r="O5" s="7"/>
    </row>
    <row r="6" customFormat="1" ht="29" customHeight="1" spans="1:15">
      <c r="A6" s="7">
        <v>2</v>
      </c>
      <c r="B6" s="7" t="s">
        <v>51</v>
      </c>
      <c r="C6" s="7" t="s">
        <v>52</v>
      </c>
      <c r="D6" s="7" t="s">
        <v>50</v>
      </c>
      <c r="E6" s="7">
        <v>1874.68</v>
      </c>
      <c r="F6" s="7">
        <v>80</v>
      </c>
      <c r="G6" s="9">
        <f>F6*E6</f>
        <v>149974.4</v>
      </c>
      <c r="H6" s="7" t="s">
        <v>51</v>
      </c>
      <c r="I6" s="7" t="s">
        <v>52</v>
      </c>
      <c r="J6" s="7" t="s">
        <v>50</v>
      </c>
      <c r="K6" s="7">
        <v>1874.68</v>
      </c>
      <c r="L6" s="7">
        <v>80</v>
      </c>
      <c r="M6" s="9">
        <f>L6*K6</f>
        <v>149974.4</v>
      </c>
      <c r="N6" s="7">
        <f>M6-G6</f>
        <v>0</v>
      </c>
      <c r="O6" s="7"/>
    </row>
    <row r="7" customFormat="1" ht="29" customHeight="1" spans="1:15">
      <c r="A7" s="7" t="s">
        <v>42</v>
      </c>
      <c r="B7" s="7"/>
      <c r="C7" s="7"/>
      <c r="D7" s="7"/>
      <c r="E7" s="7"/>
      <c r="F7" s="7"/>
      <c r="G7" s="9">
        <f>SUM(G5:G6)</f>
        <v>472722.00312372</v>
      </c>
      <c r="H7" s="8"/>
      <c r="I7" s="8"/>
      <c r="J7" s="8"/>
      <c r="K7" s="8"/>
      <c r="L7" s="8"/>
      <c r="M7" s="9">
        <f>SUM(M5:M6)</f>
        <v>472722.00312372</v>
      </c>
      <c r="N7" s="7">
        <f>M7-G7</f>
        <v>0</v>
      </c>
      <c r="O7" s="7"/>
    </row>
    <row r="8" customFormat="1" spans="1:6">
      <c r="A8" s="5"/>
      <c r="B8" s="4"/>
      <c r="C8" s="5"/>
      <c r="D8" s="5"/>
      <c r="E8" s="5"/>
      <c r="F8" s="5"/>
    </row>
    <row r="9" customFormat="1" spans="1:6">
      <c r="A9" s="5"/>
      <c r="B9" s="4"/>
      <c r="C9" s="5"/>
      <c r="D9" s="5"/>
      <c r="E9" s="5"/>
      <c r="F9" s="5"/>
    </row>
    <row r="10" customFormat="1" spans="1:6">
      <c r="A10" s="5"/>
      <c r="B10" s="4"/>
      <c r="C10" s="5"/>
      <c r="D10" s="5"/>
      <c r="E10" s="5"/>
      <c r="F10" s="5"/>
    </row>
    <row r="11" customFormat="1" spans="1:6">
      <c r="A11" s="5"/>
      <c r="B11" s="4"/>
      <c r="C11" s="5"/>
      <c r="D11" s="5"/>
      <c r="E11" s="5"/>
      <c r="F11" s="5"/>
    </row>
    <row r="12" customFormat="1" spans="1:6">
      <c r="A12" s="5"/>
      <c r="B12" s="4"/>
      <c r="C12" s="5"/>
      <c r="D12" s="5"/>
      <c r="E12" s="5"/>
      <c r="F12" s="5"/>
    </row>
    <row r="13" customFormat="1" spans="1:6">
      <c r="A13" s="5"/>
      <c r="B13" s="4"/>
      <c r="C13" s="5"/>
      <c r="D13" s="5"/>
      <c r="E13" s="5"/>
      <c r="F13" s="5"/>
    </row>
    <row r="14" customFormat="1" spans="1:6">
      <c r="A14" s="5"/>
      <c r="B14" s="4"/>
      <c r="C14" s="5"/>
      <c r="D14" s="5"/>
      <c r="E14" s="5"/>
      <c r="F14" s="5"/>
    </row>
    <row r="15" customFormat="1" spans="1:6">
      <c r="A15" s="5"/>
      <c r="B15" s="4"/>
      <c r="C15" s="5"/>
      <c r="D15" s="5"/>
      <c r="E15" s="5"/>
      <c r="F15" s="5"/>
    </row>
    <row r="16" customFormat="1" spans="1:6">
      <c r="A16" s="5"/>
      <c r="B16" s="4"/>
      <c r="C16" s="5"/>
      <c r="D16" s="5"/>
      <c r="E16" s="5"/>
      <c r="F16" s="5"/>
    </row>
  </sheetData>
  <mergeCells count="7">
    <mergeCell ref="A1:O1"/>
    <mergeCell ref="B3:G3"/>
    <mergeCell ref="H3:M3"/>
    <mergeCell ref="A7:F7"/>
    <mergeCell ref="A3:A4"/>
    <mergeCell ref="N3:N4"/>
    <mergeCell ref="O3:O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dcterms:created xsi:type="dcterms:W3CDTF">2017-03-08T01:17:25Z</dcterms:created>
  <dcterms:modified xsi:type="dcterms:W3CDTF">2017-03-08T02:14:30Z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2052-10.1.0.5803</vt:lpwstr>
  </property>
</Properties>
</file>