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CE4E4F8-FD54-4D4E-9A83-4FF7C1707B87}" xr6:coauthVersionLast="46" xr6:coauthVersionMax="46" xr10:uidLastSave="{00000000-0000-0000-0000-000000000000}"/>
  <bookViews>
    <workbookView xWindow="-120" yWindow="-120" windowWidth="28110" windowHeight="16440" activeTab="1" xr2:uid="{00000000-000D-0000-FFFF-FFFF00000000}"/>
  </bookViews>
  <sheets>
    <sheet name="Parámetros" sheetId="2" r:id="rId1"/>
    <sheet name="1 Mínimo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0" i="4"/>
  <c r="G18" i="4"/>
  <c r="G17" i="4"/>
  <c r="G15" i="4"/>
  <c r="G13" i="4"/>
  <c r="G11" i="4"/>
  <c r="G9" i="4"/>
  <c r="G7" i="4"/>
  <c r="G19" i="4" s="1"/>
  <c r="G22" i="4" s="1"/>
  <c r="G5" i="4"/>
  <c r="C5" i="4"/>
  <c r="D5" i="4"/>
  <c r="E5" i="4"/>
  <c r="F5" i="4"/>
  <c r="B5" i="4"/>
  <c r="C7" i="4" l="1"/>
  <c r="D7" i="4"/>
  <c r="F7" i="4"/>
  <c r="C17" i="4"/>
  <c r="E7" i="4"/>
  <c r="B17" i="4"/>
  <c r="Z20" i="4"/>
  <c r="Z21" i="4" s="1"/>
  <c r="Y20" i="4"/>
  <c r="Y21" i="4" s="1"/>
  <c r="X20" i="4"/>
  <c r="X21" i="4" s="1"/>
  <c r="W20" i="4"/>
  <c r="W21" i="4" s="1"/>
  <c r="V20" i="4"/>
  <c r="V21" i="4" s="1"/>
  <c r="U20" i="4"/>
  <c r="U21" i="4" s="1"/>
  <c r="T20" i="4"/>
  <c r="T21" i="4" s="1"/>
  <c r="S20" i="4"/>
  <c r="S21" i="4" s="1"/>
  <c r="R20" i="4"/>
  <c r="R21" i="4" s="1"/>
  <c r="Q20" i="4"/>
  <c r="Q21" i="4" s="1"/>
  <c r="P20" i="4"/>
  <c r="P21" i="4" s="1"/>
  <c r="O20" i="4"/>
  <c r="O21" i="4" s="1"/>
  <c r="N20" i="4"/>
  <c r="N21" i="4" s="1"/>
  <c r="M20" i="4"/>
  <c r="M21" i="4" s="1"/>
  <c r="L20" i="4"/>
  <c r="L21" i="4" s="1"/>
  <c r="K20" i="4"/>
  <c r="K21" i="4" s="1"/>
  <c r="J20" i="4"/>
  <c r="J21" i="4" s="1"/>
  <c r="I20" i="4"/>
  <c r="I21" i="4" s="1"/>
  <c r="H20" i="4"/>
  <c r="H21" i="4" s="1"/>
  <c r="F20" i="4"/>
  <c r="F21" i="4" s="1"/>
  <c r="D20" i="4"/>
  <c r="D21" i="4" s="1"/>
  <c r="B20" i="4"/>
  <c r="B21" i="4" s="1"/>
  <c r="Z5" i="4"/>
  <c r="Z17" i="4" s="1"/>
  <c r="Y5" i="4"/>
  <c r="Y17" i="4" s="1"/>
  <c r="X5" i="4"/>
  <c r="X17" i="4" s="1"/>
  <c r="W5" i="4"/>
  <c r="W17" i="4" s="1"/>
  <c r="V5" i="4"/>
  <c r="V17" i="4" s="1"/>
  <c r="U5" i="4"/>
  <c r="U17" i="4" s="1"/>
  <c r="T5" i="4"/>
  <c r="T17" i="4" s="1"/>
  <c r="S5" i="4"/>
  <c r="S17" i="4" s="1"/>
  <c r="R5" i="4"/>
  <c r="R15" i="4" s="1"/>
  <c r="Q5" i="4"/>
  <c r="Q17" i="4" s="1"/>
  <c r="P5" i="4"/>
  <c r="P17" i="4" s="1"/>
  <c r="O5" i="4"/>
  <c r="O17" i="4" s="1"/>
  <c r="N5" i="4"/>
  <c r="N17" i="4" s="1"/>
  <c r="M5" i="4"/>
  <c r="M17" i="4" s="1"/>
  <c r="L5" i="4"/>
  <c r="L17" i="4" s="1"/>
  <c r="K5" i="4"/>
  <c r="K17" i="4" s="1"/>
  <c r="J5" i="4"/>
  <c r="J17" i="4" s="1"/>
  <c r="I5" i="4"/>
  <c r="I17" i="4" s="1"/>
  <c r="H5" i="4"/>
  <c r="H17" i="4" s="1"/>
  <c r="F17" i="4"/>
  <c r="E15" i="4"/>
  <c r="D17" i="4"/>
  <c r="C20" i="4" l="1"/>
  <c r="C21" i="4" s="1"/>
  <c r="E20" i="4"/>
  <c r="E21" i="4" s="1"/>
  <c r="B7" i="4"/>
  <c r="J9" i="4"/>
  <c r="V9" i="4"/>
  <c r="J11" i="4"/>
  <c r="V11" i="4"/>
  <c r="J13" i="4"/>
  <c r="V13" i="4"/>
  <c r="J15" i="4"/>
  <c r="V15" i="4"/>
  <c r="E17" i="4"/>
  <c r="R17" i="4"/>
  <c r="B9" i="4"/>
  <c r="F9" i="4"/>
  <c r="K9" i="4"/>
  <c r="O9" i="4"/>
  <c r="S9" i="4"/>
  <c r="W9" i="4"/>
  <c r="B11" i="4"/>
  <c r="F11" i="4"/>
  <c r="K11" i="4"/>
  <c r="O11" i="4"/>
  <c r="S11" i="4"/>
  <c r="W11" i="4"/>
  <c r="B13" i="4"/>
  <c r="F13" i="4"/>
  <c r="K13" i="4"/>
  <c r="O13" i="4"/>
  <c r="S13" i="4"/>
  <c r="W13" i="4"/>
  <c r="B15" i="4"/>
  <c r="F15" i="4"/>
  <c r="K15" i="4"/>
  <c r="O15" i="4"/>
  <c r="S15" i="4"/>
  <c r="W15" i="4"/>
  <c r="E9" i="4"/>
  <c r="R9" i="4"/>
  <c r="E11" i="4"/>
  <c r="R11" i="4"/>
  <c r="E13" i="4"/>
  <c r="R13" i="4"/>
  <c r="C9" i="4"/>
  <c r="H9" i="4"/>
  <c r="L9" i="4"/>
  <c r="P9" i="4"/>
  <c r="T9" i="4"/>
  <c r="X9" i="4"/>
  <c r="C11" i="4"/>
  <c r="H11" i="4"/>
  <c r="L11" i="4"/>
  <c r="P11" i="4"/>
  <c r="T11" i="4"/>
  <c r="X11" i="4"/>
  <c r="C13" i="4"/>
  <c r="H13" i="4"/>
  <c r="L13" i="4"/>
  <c r="P13" i="4"/>
  <c r="T13" i="4"/>
  <c r="X13" i="4"/>
  <c r="C15" i="4"/>
  <c r="H15" i="4"/>
  <c r="L15" i="4"/>
  <c r="P15" i="4"/>
  <c r="T15" i="4"/>
  <c r="X15" i="4"/>
  <c r="N9" i="4"/>
  <c r="Z9" i="4"/>
  <c r="N11" i="4"/>
  <c r="Z11" i="4"/>
  <c r="N13" i="4"/>
  <c r="Z13" i="4"/>
  <c r="N15" i="4"/>
  <c r="Z15" i="4"/>
  <c r="D9" i="4"/>
  <c r="I9" i="4"/>
  <c r="M9" i="4"/>
  <c r="Q9" i="4"/>
  <c r="U9" i="4"/>
  <c r="Y9" i="4"/>
  <c r="D11" i="4"/>
  <c r="I11" i="4"/>
  <c r="M11" i="4"/>
  <c r="Q11" i="4"/>
  <c r="U11" i="4"/>
  <c r="Y11" i="4"/>
  <c r="D13" i="4"/>
  <c r="I13" i="4"/>
  <c r="M13" i="4"/>
  <c r="Q13" i="4"/>
  <c r="U13" i="4"/>
  <c r="Y13" i="4"/>
  <c r="D15" i="4"/>
  <c r="I15" i="4"/>
  <c r="M15" i="4"/>
  <c r="Q15" i="4"/>
  <c r="U15" i="4"/>
  <c r="Y15" i="4"/>
  <c r="V18" i="4" l="1"/>
  <c r="V19" i="4" s="1"/>
  <c r="V22" i="4" s="1"/>
  <c r="I18" i="4"/>
  <c r="I19" i="4" s="1"/>
  <c r="I22" i="4" s="1"/>
  <c r="Z18" i="4"/>
  <c r="Z19" i="4" s="1"/>
  <c r="Z22" i="4" s="1"/>
  <c r="X18" i="4"/>
  <c r="X19" i="4" s="1"/>
  <c r="X22" i="4" s="1"/>
  <c r="U18" i="4"/>
  <c r="U19" i="4" s="1"/>
  <c r="U22" i="4" s="1"/>
  <c r="N18" i="4"/>
  <c r="N19" i="4" s="1"/>
  <c r="N22" i="4" s="1"/>
  <c r="T18" i="4"/>
  <c r="T19" i="4" s="1"/>
  <c r="T22" i="4" s="1"/>
  <c r="Q18" i="4"/>
  <c r="Q19" i="4" s="1"/>
  <c r="Q22" i="4" s="1"/>
  <c r="R18" i="4"/>
  <c r="R19" i="4" s="1"/>
  <c r="R22" i="4" s="1"/>
  <c r="W18" i="4"/>
  <c r="W19" i="4" s="1"/>
  <c r="W22" i="4" s="1"/>
  <c r="Y18" i="4"/>
  <c r="Y19" i="4" s="1"/>
  <c r="Y22" i="4" s="1"/>
  <c r="H18" i="4"/>
  <c r="H19" i="4" s="1"/>
  <c r="H22" i="4" s="1"/>
  <c r="O18" i="4"/>
  <c r="O19" i="4" s="1"/>
  <c r="O22" i="4" s="1"/>
  <c r="D18" i="4"/>
  <c r="D19" i="4" s="1"/>
  <c r="C18" i="4"/>
  <c r="C19" i="4" s="1"/>
  <c r="K18" i="4"/>
  <c r="K19" i="4" s="1"/>
  <c r="K22" i="4" s="1"/>
  <c r="J18" i="4"/>
  <c r="J19" i="4" s="1"/>
  <c r="J22" i="4" s="1"/>
  <c r="P18" i="4"/>
  <c r="P19" i="4" s="1"/>
  <c r="P22" i="4" s="1"/>
  <c r="F18" i="4"/>
  <c r="F19" i="4" s="1"/>
  <c r="M18" i="4"/>
  <c r="M19" i="4" s="1"/>
  <c r="M22" i="4" s="1"/>
  <c r="L18" i="4"/>
  <c r="L19" i="4" s="1"/>
  <c r="L22" i="4" s="1"/>
  <c r="E18" i="4"/>
  <c r="E19" i="4" s="1"/>
  <c r="S18" i="4"/>
  <c r="S19" i="4" s="1"/>
  <c r="S22" i="4" s="1"/>
  <c r="B18" i="4"/>
  <c r="B19" i="4" s="1"/>
  <c r="B22" i="4" l="1"/>
  <c r="F22" i="4"/>
  <c r="C22" i="4"/>
  <c r="E22" i="4"/>
  <c r="D22" i="4"/>
</calcChain>
</file>

<file path=xl/sharedStrings.xml><?xml version="1.0" encoding="utf-8"?>
<sst xmlns="http://schemas.openxmlformats.org/spreadsheetml/2006/main" count="93" uniqueCount="67">
  <si>
    <t>Adelaide</t>
  </si>
  <si>
    <t>Melbourne</t>
  </si>
  <si>
    <t>Gold Coast</t>
  </si>
  <si>
    <t>Madrid</t>
  </si>
  <si>
    <t>Fredericton</t>
  </si>
  <si>
    <t>Saint John</t>
  </si>
  <si>
    <t>Wellington</t>
  </si>
  <si>
    <t>Auckland</t>
  </si>
  <si>
    <t>Sidney</t>
  </si>
  <si>
    <t>Brisbane</t>
  </si>
  <si>
    <t>Málaga</t>
  </si>
  <si>
    <t>Valencia</t>
  </si>
  <si>
    <t>Londres</t>
  </si>
  <si>
    <t>Birmingham</t>
  </si>
  <si>
    <t>Liverpool</t>
  </si>
  <si>
    <t>Manchester</t>
  </si>
  <si>
    <t>Dublin</t>
  </si>
  <si>
    <t>Amsterdam</t>
  </si>
  <si>
    <t>Luxemburgo</t>
  </si>
  <si>
    <t>Oslo</t>
  </si>
  <si>
    <t>Estocolmo</t>
  </si>
  <si>
    <t>Australia</t>
  </si>
  <si>
    <t>España</t>
  </si>
  <si>
    <t>Christchurch</t>
  </si>
  <si>
    <t>Canadá</t>
  </si>
  <si>
    <t>Calgary</t>
  </si>
  <si>
    <t>Nueva Zelanda</t>
  </si>
  <si>
    <t>Inglaterra</t>
  </si>
  <si>
    <t>Irlanda</t>
  </si>
  <si>
    <t>Países bajos</t>
  </si>
  <si>
    <t>Noruega</t>
  </si>
  <si>
    <t>Suecia</t>
  </si>
  <si>
    <t>Salario mínimo</t>
  </si>
  <si>
    <t>NZD</t>
  </si>
  <si>
    <t>CAD</t>
  </si>
  <si>
    <t>AUD</t>
  </si>
  <si>
    <t>Moneda</t>
  </si>
  <si>
    <t>NOK</t>
  </si>
  <si>
    <t>SEK</t>
  </si>
  <si>
    <t>En USD</t>
  </si>
  <si>
    <t>Renta</t>
  </si>
  <si>
    <t>Comida</t>
  </si>
  <si>
    <t>Internet</t>
  </si>
  <si>
    <t>Transporte</t>
  </si>
  <si>
    <t>Facturas</t>
  </si>
  <si>
    <t>% Renta</t>
  </si>
  <si>
    <t>% desempleo</t>
  </si>
  <si>
    <t>Población</t>
  </si>
  <si>
    <t>% Comida</t>
  </si>
  <si>
    <t>% Facturas</t>
  </si>
  <si>
    <t>EUR</t>
  </si>
  <si>
    <t>USD to</t>
  </si>
  <si>
    <t>GBP</t>
  </si>
  <si>
    <t>% Internet</t>
  </si>
  <si>
    <t>% Costo de vida</t>
  </si>
  <si>
    <t>% Transporte</t>
  </si>
  <si>
    <t>USD restantes</t>
  </si>
  <si>
    <t>Pesos</t>
  </si>
  <si>
    <t>COP</t>
  </si>
  <si>
    <t>Densidad poblacional (km2)</t>
  </si>
  <si>
    <t>Rotterdam</t>
  </si>
  <si>
    <t>Impuestos</t>
  </si>
  <si>
    <t>Neto después impuestos</t>
  </si>
  <si>
    <t>Costo de vida moneda local</t>
  </si>
  <si>
    <t>Costo de vida en USD</t>
  </si>
  <si>
    <t>to USD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</si>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</sst>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3" fontId="0" fillId="0" borderId="0" xfId="0" applyNumberFormat="1"/>
    <xf numFmtId="1" fontId="0" fillId="0" borderId="0" xfId="0" applyNumberFormat="1"/>
    <xf numFmtId="9" fontId="1" fillId="0" borderId="0" xfId="0" applyNumberFormat="1" applyFont="1"/>
    <xf numFmtId="9" fontId="1" fillId="0" borderId="0" xfId="0" applyNumberFormat="1" applyFont="1" applyFill="1"/>
    <xf numFmtId="0" fontId="2" fillId="2" borderId="0" xfId="0" applyFont="1" applyFill="1"/>
    <xf numFmtId="9" fontId="2" fillId="2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/>
    <xf numFmtId="164" fontId="3" fillId="0" borderId="0" xfId="0" applyNumberFormat="1" applyFont="1" applyFill="1"/>
    <xf numFmtId="0" fontId="2" fillId="0" borderId="0" xfId="0" applyFont="1" applyFill="1"/>
    <xf numFmtId="9" fontId="0" fillId="0" borderId="0" xfId="0" applyNumberFormat="1"/>
    <xf numFmtId="164" fontId="0" fillId="0" borderId="0" xfId="0" applyNumberFormat="1"/>
    <xf numFmtId="0" fontId="4" fillId="0" borderId="0" xfId="0" applyFont="1" applyFill="1"/>
    <xf numFmtId="1" fontId="4" fillId="0" borderId="0" xfId="0" applyNumberFormat="1" applyFont="1" applyFill="1"/>
    <xf numFmtId="0" fontId="1" fillId="0" borderId="0" xfId="0" applyFont="1" applyAlignment="1">
      <alignment horizontal="center" vertical="center"/>
    </xf>
    <xf numFmtId="0" fontId="0" fillId="0" borderId="0" xfId="0" applyFill="1"/>
    <xf numFmtId="164" fontId="1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3" sqref="C3"/>
    </sheetView>
  </sheetViews>
  <sheetFormatPr baseColWidth="10" defaultRowHeight="15" x14ac:dyDescent="0.25"/>
  <sheetData>
    <row r="1" spans="1:3" x14ac:dyDescent="0.25">
      <c r="B1" t="s">
        <v>51</v>
      </c>
      <c r="C1" t="s">
        <v>65</v>
      </c>
    </row>
    <row r="2" spans="1:3" x14ac:dyDescent="0.25">
      <c r="A2" t="s">
        <v>35</v>
      </c>
      <c r="B2">
        <v>1.31</v>
      </c>
      <c r="C2">
        <v>0.77</v>
      </c>
    </row>
    <row r="3" spans="1:3" x14ac:dyDescent="0.25">
      <c r="A3" t="s">
        <v>50</v>
      </c>
      <c r="B3">
        <v>0.82</v>
      </c>
      <c r="C3">
        <v>1.23</v>
      </c>
    </row>
    <row r="4" spans="1:3" x14ac:dyDescent="0.25">
      <c r="A4" t="s">
        <v>34</v>
      </c>
      <c r="B4">
        <v>1.28</v>
      </c>
      <c r="C4">
        <v>0.78</v>
      </c>
    </row>
    <row r="5" spans="1:3" x14ac:dyDescent="0.25">
      <c r="A5" t="s">
        <v>33</v>
      </c>
      <c r="B5">
        <v>1.4</v>
      </c>
      <c r="C5">
        <v>0.71</v>
      </c>
    </row>
    <row r="6" spans="1:3" x14ac:dyDescent="0.25">
      <c r="A6" t="s">
        <v>52</v>
      </c>
      <c r="B6">
        <v>0.74</v>
      </c>
      <c r="C6">
        <v>1.35</v>
      </c>
    </row>
    <row r="7" spans="1:3" x14ac:dyDescent="0.25">
      <c r="A7" t="s">
        <v>37</v>
      </c>
      <c r="B7">
        <v>8.59</v>
      </c>
      <c r="C7">
        <v>0.12</v>
      </c>
    </row>
    <row r="8" spans="1:3" x14ac:dyDescent="0.25">
      <c r="A8" t="s">
        <v>38</v>
      </c>
      <c r="B8">
        <v>8.24</v>
      </c>
      <c r="C8">
        <v>0.12</v>
      </c>
    </row>
    <row r="9" spans="1:3" x14ac:dyDescent="0.25">
      <c r="A9" t="s">
        <v>58</v>
      </c>
      <c r="B9">
        <v>3419.5</v>
      </c>
      <c r="C9">
        <v>2.9E-4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32"/>
  <sheetViews>
    <sheetView tabSelected="1" zoomScale="115" zoomScaleNormal="115" workbookViewId="0">
      <pane xSplit="1" topLeftCell="B1" activePane="topRight" state="frozen"/>
      <selection activeCell="A2" sqref="A2"/>
      <selection pane="topRight" activeCell="B26" sqref="B26"/>
    </sheetView>
  </sheetViews>
  <sheetFormatPr baseColWidth="10" defaultRowHeight="15" x14ac:dyDescent="0.25"/>
  <cols>
    <col min="1" max="1" width="25.85546875" bestFit="1" customWidth="1"/>
    <col min="2" max="3" width="12" bestFit="1" customWidth="1"/>
    <col min="4" max="4" width="11.5703125" bestFit="1" customWidth="1"/>
    <col min="5" max="6" width="12" bestFit="1" customWidth="1"/>
    <col min="7" max="7" width="12" customWidth="1"/>
    <col min="8" max="8" width="10.7109375" bestFit="1" customWidth="1"/>
    <col min="9" max="10" width="10.140625" bestFit="1" customWidth="1"/>
    <col min="11" max="15" width="11.85546875" bestFit="1" customWidth="1"/>
    <col min="16" max="16" width="12" bestFit="1" customWidth="1"/>
    <col min="17" max="17" width="12.42578125" bestFit="1" customWidth="1"/>
    <col min="18" max="20" width="11.85546875" bestFit="1" customWidth="1"/>
    <col min="21" max="21" width="10.7109375" bestFit="1" customWidth="1"/>
    <col min="22" max="22" width="11.28515625" bestFit="1" customWidth="1"/>
    <col min="23" max="23" width="10.42578125" bestFit="1" customWidth="1"/>
    <col min="24" max="24" width="12" bestFit="1" customWidth="1"/>
    <col min="25" max="26" width="11.85546875" bestFit="1" customWidth="1"/>
  </cols>
  <sheetData>
    <row r="1" spans="1:26" x14ac:dyDescent="0.25">
      <c r="B1" s="21" t="s">
        <v>21</v>
      </c>
      <c r="C1" s="21"/>
      <c r="D1" s="21"/>
      <c r="E1" s="21"/>
      <c r="F1" s="21"/>
      <c r="G1" s="21"/>
      <c r="H1" s="21" t="s">
        <v>22</v>
      </c>
      <c r="I1" s="21"/>
      <c r="J1" s="21"/>
      <c r="K1" s="21" t="s">
        <v>24</v>
      </c>
      <c r="L1" s="21"/>
      <c r="M1" s="21"/>
      <c r="N1" s="22" t="s">
        <v>26</v>
      </c>
      <c r="O1" s="22"/>
      <c r="P1" s="22"/>
      <c r="Q1" s="21" t="s">
        <v>27</v>
      </c>
      <c r="R1" s="21"/>
      <c r="S1" s="21"/>
      <c r="T1" s="21"/>
      <c r="U1" s="17" t="s">
        <v>28</v>
      </c>
      <c r="V1" s="21" t="s">
        <v>29</v>
      </c>
      <c r="W1" s="21"/>
      <c r="X1" s="2" t="s">
        <v>18</v>
      </c>
      <c r="Y1" s="17" t="s">
        <v>30</v>
      </c>
      <c r="Z1" s="17" t="s">
        <v>31</v>
      </c>
    </row>
    <row r="2" spans="1:26" x14ac:dyDescent="0.25">
      <c r="B2" s="1" t="s">
        <v>0</v>
      </c>
      <c r="C2" s="1" t="s">
        <v>1</v>
      </c>
      <c r="D2" s="1" t="s">
        <v>8</v>
      </c>
      <c r="E2" s="1" t="s">
        <v>9</v>
      </c>
      <c r="F2" s="1" t="s">
        <v>2</v>
      </c>
      <c r="G2" s="20" t="s">
        <v>66</v>
      </c>
      <c r="H2" s="1" t="s">
        <v>3</v>
      </c>
      <c r="I2" s="1" t="s">
        <v>10</v>
      </c>
      <c r="J2" s="1" t="s">
        <v>11</v>
      </c>
      <c r="K2" s="1" t="s">
        <v>4</v>
      </c>
      <c r="L2" s="1" t="s">
        <v>5</v>
      </c>
      <c r="M2" s="1" t="s">
        <v>25</v>
      </c>
      <c r="N2" s="1" t="s">
        <v>6</v>
      </c>
      <c r="O2" s="1" t="s">
        <v>7</v>
      </c>
      <c r="P2" s="1" t="s">
        <v>23</v>
      </c>
      <c r="Q2" s="1" t="s">
        <v>12</v>
      </c>
      <c r="R2" s="1" t="s">
        <v>13</v>
      </c>
      <c r="S2" s="1" t="s">
        <v>14</v>
      </c>
      <c r="T2" s="1" t="s">
        <v>15</v>
      </c>
      <c r="U2" s="1" t="s">
        <v>16</v>
      </c>
      <c r="V2" s="1" t="s">
        <v>17</v>
      </c>
      <c r="W2" s="1" t="s">
        <v>60</v>
      </c>
      <c r="X2" s="1" t="s">
        <v>18</v>
      </c>
      <c r="Y2" s="1" t="s">
        <v>19</v>
      </c>
      <c r="Z2" s="1" t="s">
        <v>20</v>
      </c>
    </row>
    <row r="3" spans="1:26" x14ac:dyDescent="0.25">
      <c r="A3" t="s">
        <v>32</v>
      </c>
      <c r="B3">
        <v>3015</v>
      </c>
      <c r="C3">
        <v>3015</v>
      </c>
      <c r="D3">
        <v>3015</v>
      </c>
      <c r="E3">
        <v>3015</v>
      </c>
      <c r="F3">
        <v>3015</v>
      </c>
      <c r="G3">
        <v>3015</v>
      </c>
      <c r="H3">
        <v>1050</v>
      </c>
      <c r="I3">
        <v>1050</v>
      </c>
      <c r="J3">
        <v>1050</v>
      </c>
      <c r="K3">
        <v>1872</v>
      </c>
      <c r="L3">
        <v>1872</v>
      </c>
      <c r="M3">
        <v>2400</v>
      </c>
      <c r="N3">
        <v>3024</v>
      </c>
      <c r="O3">
        <v>3024</v>
      </c>
      <c r="P3">
        <v>3024</v>
      </c>
      <c r="Q3">
        <v>1395</v>
      </c>
      <c r="R3">
        <v>1395</v>
      </c>
      <c r="S3">
        <v>1395</v>
      </c>
      <c r="T3">
        <v>1395</v>
      </c>
      <c r="U3" s="3">
        <v>1616</v>
      </c>
      <c r="V3">
        <v>1552</v>
      </c>
      <c r="W3">
        <v>1552</v>
      </c>
      <c r="X3">
        <v>2142</v>
      </c>
      <c r="Y3" s="3">
        <v>28448</v>
      </c>
      <c r="Z3" s="3">
        <v>25150</v>
      </c>
    </row>
    <row r="4" spans="1:26" x14ac:dyDescent="0.25">
      <c r="A4" t="s">
        <v>61</v>
      </c>
      <c r="B4" s="13">
        <v>0.11210000000000001</v>
      </c>
      <c r="C4" s="13">
        <v>0.11210000000000001</v>
      </c>
      <c r="D4" s="13">
        <v>0.11210000000000001</v>
      </c>
      <c r="E4" s="13">
        <v>0.11210000000000001</v>
      </c>
      <c r="F4" s="13">
        <v>0.11210000000000001</v>
      </c>
      <c r="G4" s="13">
        <v>0.11210000000000001</v>
      </c>
      <c r="H4" s="13">
        <v>0.158</v>
      </c>
      <c r="I4" s="13">
        <v>0.158</v>
      </c>
      <c r="J4" s="13">
        <v>0.158</v>
      </c>
      <c r="K4" s="13">
        <v>0.12670000000000001</v>
      </c>
      <c r="L4" s="13">
        <v>0.12670000000000001</v>
      </c>
      <c r="M4" s="13">
        <v>0.1537</v>
      </c>
      <c r="N4" s="13">
        <v>0.14760000000000001</v>
      </c>
      <c r="O4" s="13">
        <v>0.14760000000000001</v>
      </c>
      <c r="P4" s="13">
        <v>0.14760000000000001</v>
      </c>
      <c r="Q4" s="13">
        <v>0.1024</v>
      </c>
      <c r="R4" s="13">
        <v>0.1024</v>
      </c>
      <c r="S4" s="13">
        <v>0.1024</v>
      </c>
      <c r="T4" s="13">
        <v>0.1024</v>
      </c>
      <c r="U4" s="13">
        <v>5.7500000000000002E-2</v>
      </c>
      <c r="V4" s="13">
        <v>0.1016</v>
      </c>
      <c r="W4" s="13">
        <v>0.1016</v>
      </c>
      <c r="X4" s="13">
        <v>0.14360000000000001</v>
      </c>
      <c r="Y4" s="13">
        <v>0.13439999999999999</v>
      </c>
      <c r="Z4" s="13">
        <v>0.23</v>
      </c>
    </row>
    <row r="5" spans="1:26" x14ac:dyDescent="0.25">
      <c r="A5" t="s">
        <v>62</v>
      </c>
      <c r="B5" s="14">
        <f>B3*(1-B4)</f>
        <v>2677.0185000000001</v>
      </c>
      <c r="C5" s="14">
        <f t="shared" ref="C5:G5" si="0">C3*(1-C4)</f>
        <v>2677.0185000000001</v>
      </c>
      <c r="D5" s="14">
        <f t="shared" si="0"/>
        <v>2677.0185000000001</v>
      </c>
      <c r="E5" s="14">
        <f t="shared" si="0"/>
        <v>2677.0185000000001</v>
      </c>
      <c r="F5" s="14">
        <f t="shared" si="0"/>
        <v>2677.0185000000001</v>
      </c>
      <c r="G5" s="14">
        <f t="shared" si="0"/>
        <v>2677.0185000000001</v>
      </c>
      <c r="H5" s="14">
        <f>H3*(1-H4)</f>
        <v>884.1</v>
      </c>
      <c r="I5" s="14">
        <f t="shared" ref="I5:J5" si="1">I3*(1-I4)</f>
        <v>884.1</v>
      </c>
      <c r="J5" s="14">
        <f t="shared" si="1"/>
        <v>884.1</v>
      </c>
      <c r="K5" s="14">
        <f>K3*(1-K4)</f>
        <v>1634.8175999999999</v>
      </c>
      <c r="L5" s="14">
        <f t="shared" ref="L5:Z5" si="2">L3*(1-L4)</f>
        <v>1634.8175999999999</v>
      </c>
      <c r="M5" s="14">
        <f t="shared" si="2"/>
        <v>2031.1200000000001</v>
      </c>
      <c r="N5" s="14">
        <f t="shared" si="2"/>
        <v>2577.6576</v>
      </c>
      <c r="O5" s="14">
        <f t="shared" si="2"/>
        <v>2577.6576</v>
      </c>
      <c r="P5" s="14">
        <f t="shared" si="2"/>
        <v>2577.6576</v>
      </c>
      <c r="Q5" s="14">
        <f t="shared" si="2"/>
        <v>1252.152</v>
      </c>
      <c r="R5" s="14">
        <f t="shared" si="2"/>
        <v>1252.152</v>
      </c>
      <c r="S5" s="14">
        <f t="shared" si="2"/>
        <v>1252.152</v>
      </c>
      <c r="T5" s="14">
        <f t="shared" si="2"/>
        <v>1252.152</v>
      </c>
      <c r="U5" s="14">
        <f t="shared" si="2"/>
        <v>1523.08</v>
      </c>
      <c r="V5" s="14">
        <f t="shared" si="2"/>
        <v>1394.3168000000001</v>
      </c>
      <c r="W5" s="14">
        <f t="shared" si="2"/>
        <v>1394.3168000000001</v>
      </c>
      <c r="X5" s="14">
        <f t="shared" si="2"/>
        <v>1834.4088000000002</v>
      </c>
      <c r="Y5" s="14">
        <f t="shared" si="2"/>
        <v>24624.588800000001</v>
      </c>
      <c r="Z5" s="14">
        <f t="shared" si="2"/>
        <v>19365.5</v>
      </c>
    </row>
    <row r="6" spans="1:26" x14ac:dyDescent="0.25">
      <c r="A6" t="s">
        <v>36</v>
      </c>
      <c r="B6" t="s">
        <v>35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50</v>
      </c>
      <c r="I6" t="s">
        <v>50</v>
      </c>
      <c r="J6" t="s">
        <v>50</v>
      </c>
      <c r="K6" t="s">
        <v>34</v>
      </c>
      <c r="L6" t="s">
        <v>34</v>
      </c>
      <c r="M6" t="s">
        <v>34</v>
      </c>
      <c r="N6" t="s">
        <v>33</v>
      </c>
      <c r="O6" t="s">
        <v>33</v>
      </c>
      <c r="P6" t="s">
        <v>33</v>
      </c>
      <c r="Q6" t="s">
        <v>52</v>
      </c>
      <c r="R6" t="s">
        <v>52</v>
      </c>
      <c r="S6" t="s">
        <v>52</v>
      </c>
      <c r="T6" t="s">
        <v>52</v>
      </c>
      <c r="U6" t="s">
        <v>50</v>
      </c>
      <c r="V6" t="s">
        <v>50</v>
      </c>
      <c r="W6" t="s">
        <v>50</v>
      </c>
      <c r="X6" t="s">
        <v>50</v>
      </c>
      <c r="Y6" t="s">
        <v>37</v>
      </c>
      <c r="Z6" t="s">
        <v>38</v>
      </c>
    </row>
    <row r="7" spans="1:26" x14ac:dyDescent="0.25">
      <c r="A7" t="s">
        <v>39</v>
      </c>
      <c r="B7" s="14">
        <f>B5*Parámetros!$C$2</f>
        <v>2061.3042450000003</v>
      </c>
      <c r="C7" s="14">
        <f>C5*Parámetros!$C$2</f>
        <v>2061.3042450000003</v>
      </c>
      <c r="D7" s="14">
        <f>D5*Parámetros!$C$2</f>
        <v>2061.3042450000003</v>
      </c>
      <c r="E7" s="14">
        <f>E5*Parámetros!$C$2</f>
        <v>2061.3042450000003</v>
      </c>
      <c r="F7" s="14">
        <f>F5*Parámetros!$C$2</f>
        <v>2061.3042450000003</v>
      </c>
      <c r="G7" s="14">
        <f>G5*Parámetros!$C$2</f>
        <v>2061.3042450000003</v>
      </c>
      <c r="H7">
        <v>1287.04</v>
      </c>
      <c r="I7">
        <v>1287.04</v>
      </c>
      <c r="J7">
        <v>1287.04</v>
      </c>
      <c r="K7">
        <v>1463.82</v>
      </c>
      <c r="L7">
        <v>1463.82</v>
      </c>
      <c r="M7">
        <v>1876.69</v>
      </c>
      <c r="N7">
        <v>2158.6</v>
      </c>
      <c r="O7">
        <v>2158.6</v>
      </c>
      <c r="P7">
        <v>2158.6</v>
      </c>
      <c r="Q7">
        <v>1886.39</v>
      </c>
      <c r="R7">
        <v>1886.39</v>
      </c>
      <c r="S7">
        <v>1886.39</v>
      </c>
      <c r="T7">
        <v>1886.39</v>
      </c>
      <c r="U7">
        <v>1980.81</v>
      </c>
      <c r="V7">
        <v>1902.36</v>
      </c>
      <c r="W7">
        <v>1902.36</v>
      </c>
      <c r="X7">
        <v>2625.55</v>
      </c>
      <c r="Y7" s="18">
        <v>3328.31</v>
      </c>
      <c r="Z7" s="18">
        <v>3053.99</v>
      </c>
    </row>
    <row r="8" spans="1:26" x14ac:dyDescent="0.25">
      <c r="A8" t="s">
        <v>43</v>
      </c>
      <c r="B8">
        <v>100</v>
      </c>
      <c r="C8">
        <v>159</v>
      </c>
      <c r="D8">
        <v>218</v>
      </c>
      <c r="E8">
        <v>154</v>
      </c>
      <c r="F8">
        <v>60</v>
      </c>
      <c r="G8">
        <v>140</v>
      </c>
      <c r="H8">
        <v>54.6</v>
      </c>
      <c r="I8">
        <v>39.950000000000003</v>
      </c>
      <c r="J8">
        <v>42</v>
      </c>
      <c r="K8">
        <v>80</v>
      </c>
      <c r="L8">
        <v>77</v>
      </c>
      <c r="M8">
        <v>109</v>
      </c>
      <c r="N8">
        <v>150</v>
      </c>
      <c r="O8">
        <v>215</v>
      </c>
      <c r="P8">
        <v>112</v>
      </c>
      <c r="Q8">
        <v>150</v>
      </c>
      <c r="R8">
        <v>65</v>
      </c>
      <c r="S8">
        <v>65</v>
      </c>
      <c r="T8">
        <v>70</v>
      </c>
      <c r="U8">
        <v>133</v>
      </c>
      <c r="V8">
        <v>98</v>
      </c>
      <c r="W8">
        <v>80</v>
      </c>
      <c r="X8">
        <v>0</v>
      </c>
      <c r="Y8">
        <v>770</v>
      </c>
      <c r="Z8">
        <v>930</v>
      </c>
    </row>
    <row r="9" spans="1:26" x14ac:dyDescent="0.25">
      <c r="A9" s="2" t="s">
        <v>55</v>
      </c>
      <c r="B9" s="5">
        <f>B8/B5</f>
        <v>3.7354990262487911E-2</v>
      </c>
      <c r="C9" s="5">
        <f t="shared" ref="C9:Z9" si="3">C8/C5</f>
        <v>5.9394434517355779E-2</v>
      </c>
      <c r="D9" s="5">
        <f t="shared" si="3"/>
        <v>8.1433878772223647E-2</v>
      </c>
      <c r="E9" s="5">
        <f t="shared" si="3"/>
        <v>5.7526685004231387E-2</v>
      </c>
      <c r="F9" s="5">
        <f t="shared" si="3"/>
        <v>2.2412994157492747E-2</v>
      </c>
      <c r="G9" s="5">
        <f t="shared" si="3"/>
        <v>5.2296986367483075E-2</v>
      </c>
      <c r="H9" s="5">
        <f t="shared" si="3"/>
        <v>6.1757719714964368E-2</v>
      </c>
      <c r="I9" s="5">
        <f t="shared" si="3"/>
        <v>4.5187196018549938E-2</v>
      </c>
      <c r="J9" s="5">
        <f t="shared" si="3"/>
        <v>4.7505938242280284E-2</v>
      </c>
      <c r="K9" s="5">
        <f t="shared" si="3"/>
        <v>4.8935122792903629E-2</v>
      </c>
      <c r="L9" s="5">
        <f t="shared" si="3"/>
        <v>4.7100055688169745E-2</v>
      </c>
      <c r="M9" s="5">
        <f t="shared" si="3"/>
        <v>5.3664973019811726E-2</v>
      </c>
      <c r="N9" s="5">
        <f t="shared" si="3"/>
        <v>5.8192368140749184E-2</v>
      </c>
      <c r="O9" s="5">
        <f t="shared" si="3"/>
        <v>8.3409061001740489E-2</v>
      </c>
      <c r="P9" s="5">
        <f t="shared" si="3"/>
        <v>4.3450301545092725E-2</v>
      </c>
      <c r="Q9" s="5">
        <f t="shared" si="3"/>
        <v>0.11979376305752017</v>
      </c>
      <c r="R9" s="5">
        <f t="shared" si="3"/>
        <v>5.1910630658258738E-2</v>
      </c>
      <c r="S9" s="5">
        <f t="shared" si="3"/>
        <v>5.1910630658258738E-2</v>
      </c>
      <c r="T9" s="5">
        <f t="shared" si="3"/>
        <v>5.5903756093509414E-2</v>
      </c>
      <c r="U9" s="5">
        <f t="shared" si="3"/>
        <v>8.7323055913018366E-2</v>
      </c>
      <c r="V9" s="5">
        <f t="shared" si="3"/>
        <v>7.0285318228970634E-2</v>
      </c>
      <c r="W9" s="5">
        <f t="shared" si="3"/>
        <v>5.7375769982833169E-2</v>
      </c>
      <c r="X9" s="5">
        <f t="shared" si="3"/>
        <v>0</v>
      </c>
      <c r="Y9" s="5">
        <f t="shared" si="3"/>
        <v>3.1269557686989677E-2</v>
      </c>
      <c r="Z9" s="5">
        <f t="shared" si="3"/>
        <v>4.8023547029511247E-2</v>
      </c>
    </row>
    <row r="10" spans="1:26" x14ac:dyDescent="0.25">
      <c r="A10" t="s">
        <v>40</v>
      </c>
      <c r="B10">
        <v>1000</v>
      </c>
      <c r="C10">
        <v>1400</v>
      </c>
      <c r="D10">
        <v>1900</v>
      </c>
      <c r="E10">
        <v>1200</v>
      </c>
      <c r="F10">
        <v>1314</v>
      </c>
      <c r="G10">
        <v>1057</v>
      </c>
      <c r="H10">
        <v>693</v>
      </c>
      <c r="I10">
        <v>533</v>
      </c>
      <c r="J10">
        <v>515</v>
      </c>
      <c r="K10">
        <v>793</v>
      </c>
      <c r="L10">
        <v>694</v>
      </c>
      <c r="M10">
        <v>1023</v>
      </c>
      <c r="N10">
        <v>1518</v>
      </c>
      <c r="O10">
        <v>1629</v>
      </c>
      <c r="P10">
        <v>1144</v>
      </c>
      <c r="Q10">
        <v>1263</v>
      </c>
      <c r="R10">
        <v>580</v>
      </c>
      <c r="S10">
        <v>477</v>
      </c>
      <c r="T10">
        <v>549</v>
      </c>
      <c r="U10">
        <v>1363</v>
      </c>
      <c r="V10">
        <v>1297</v>
      </c>
      <c r="W10">
        <v>899</v>
      </c>
      <c r="X10">
        <v>1218</v>
      </c>
      <c r="Y10">
        <v>9893</v>
      </c>
      <c r="Z10">
        <v>8962</v>
      </c>
    </row>
    <row r="11" spans="1:26" s="2" customFormat="1" x14ac:dyDescent="0.25">
      <c r="A11" s="2" t="s">
        <v>45</v>
      </c>
      <c r="B11" s="6">
        <f>B10/B5</f>
        <v>0.37354990262487914</v>
      </c>
      <c r="C11" s="6">
        <f t="shared" ref="C11:Z11" si="4">C10/C5</f>
        <v>0.52296986367483078</v>
      </c>
      <c r="D11" s="6">
        <f t="shared" si="4"/>
        <v>0.70974481498727027</v>
      </c>
      <c r="E11" s="6">
        <f t="shared" si="4"/>
        <v>0.44825988314985493</v>
      </c>
      <c r="F11" s="6">
        <f t="shared" si="4"/>
        <v>0.49084457204909115</v>
      </c>
      <c r="G11" s="6">
        <f t="shared" si="4"/>
        <v>0.39484224707449722</v>
      </c>
      <c r="H11" s="6">
        <f t="shared" si="4"/>
        <v>0.78384798099762465</v>
      </c>
      <c r="I11" s="6">
        <f t="shared" si="4"/>
        <v>0.60287297816989027</v>
      </c>
      <c r="J11" s="6">
        <f t="shared" si="4"/>
        <v>0.58251329035177013</v>
      </c>
      <c r="K11" s="6">
        <f t="shared" si="4"/>
        <v>0.4850694046846572</v>
      </c>
      <c r="L11" s="6">
        <f t="shared" si="4"/>
        <v>0.424512190228439</v>
      </c>
      <c r="M11" s="6">
        <f t="shared" si="4"/>
        <v>0.50366300366300365</v>
      </c>
      <c r="N11" s="6">
        <f t="shared" si="4"/>
        <v>0.58890676558438171</v>
      </c>
      <c r="O11" s="6">
        <f t="shared" si="4"/>
        <v>0.63196911800853617</v>
      </c>
      <c r="P11" s="6">
        <f t="shared" si="4"/>
        <v>0.44381379435344709</v>
      </c>
      <c r="Q11" s="6">
        <f t="shared" si="4"/>
        <v>1.0086634849443199</v>
      </c>
      <c r="R11" s="6">
        <f t="shared" si="4"/>
        <v>0.46320255048907799</v>
      </c>
      <c r="S11" s="6">
        <f t="shared" si="4"/>
        <v>0.38094416652291413</v>
      </c>
      <c r="T11" s="6">
        <f t="shared" si="4"/>
        <v>0.43844517279052381</v>
      </c>
      <c r="U11" s="6">
        <f t="shared" si="4"/>
        <v>0.89489718202589497</v>
      </c>
      <c r="V11" s="6">
        <f t="shared" si="4"/>
        <v>0.93020467084668268</v>
      </c>
      <c r="W11" s="6">
        <f t="shared" si="4"/>
        <v>0.6447602151820877</v>
      </c>
      <c r="X11" s="6">
        <f t="shared" si="4"/>
        <v>0.66397413706257835</v>
      </c>
      <c r="Y11" s="6">
        <f t="shared" si="4"/>
        <v>0.4017529015550505</v>
      </c>
      <c r="Z11" s="6">
        <f t="shared" si="4"/>
        <v>0.46278175105212876</v>
      </c>
    </row>
    <row r="12" spans="1:26" x14ac:dyDescent="0.25">
      <c r="A12" t="s">
        <v>41</v>
      </c>
      <c r="B12">
        <v>440</v>
      </c>
      <c r="C12">
        <v>440</v>
      </c>
      <c r="D12">
        <v>440</v>
      </c>
      <c r="E12">
        <v>440</v>
      </c>
      <c r="F12">
        <v>440</v>
      </c>
      <c r="G12">
        <v>440</v>
      </c>
      <c r="H12">
        <v>227</v>
      </c>
      <c r="I12">
        <v>191</v>
      </c>
      <c r="J12">
        <v>194</v>
      </c>
      <c r="K12" s="4">
        <v>439</v>
      </c>
      <c r="L12" s="4">
        <v>430</v>
      </c>
      <c r="M12" s="4">
        <v>399</v>
      </c>
      <c r="N12" s="4">
        <v>435</v>
      </c>
      <c r="O12" s="4">
        <v>476</v>
      </c>
      <c r="P12" s="4">
        <v>457</v>
      </c>
      <c r="Q12" s="4">
        <v>205</v>
      </c>
      <c r="R12" s="4">
        <v>185</v>
      </c>
      <c r="S12" s="4">
        <v>168</v>
      </c>
      <c r="T12" s="4">
        <v>183</v>
      </c>
      <c r="U12" s="4">
        <v>256</v>
      </c>
      <c r="V12" s="4">
        <v>271</v>
      </c>
      <c r="W12" s="4">
        <v>244</v>
      </c>
      <c r="X12" s="4">
        <v>352</v>
      </c>
      <c r="Y12" s="4">
        <v>4070</v>
      </c>
      <c r="Z12" s="4">
        <v>3282</v>
      </c>
    </row>
    <row r="13" spans="1:26" s="2" customFormat="1" x14ac:dyDescent="0.25">
      <c r="A13" s="2" t="s">
        <v>48</v>
      </c>
      <c r="B13" s="5">
        <f>B12/B5</f>
        <v>0.16436195715494681</v>
      </c>
      <c r="C13" s="5">
        <f t="shared" ref="C13:Z13" si="5">C12/C5</f>
        <v>0.16436195715494681</v>
      </c>
      <c r="D13" s="5">
        <f t="shared" si="5"/>
        <v>0.16436195715494681</v>
      </c>
      <c r="E13" s="5">
        <f t="shared" si="5"/>
        <v>0.16436195715494681</v>
      </c>
      <c r="F13" s="5">
        <f t="shared" si="5"/>
        <v>0.16436195715494681</v>
      </c>
      <c r="G13" s="5">
        <f t="shared" si="5"/>
        <v>0.16436195715494681</v>
      </c>
      <c r="H13" s="5">
        <f t="shared" si="5"/>
        <v>0.25675828526184818</v>
      </c>
      <c r="I13" s="5">
        <f t="shared" si="5"/>
        <v>0.21603890962560796</v>
      </c>
      <c r="J13" s="5">
        <f t="shared" si="5"/>
        <v>0.21943219092862798</v>
      </c>
      <c r="K13" s="5">
        <f t="shared" si="5"/>
        <v>0.26853148632605867</v>
      </c>
      <c r="L13" s="5">
        <f t="shared" si="5"/>
        <v>0.26302628501185699</v>
      </c>
      <c r="M13" s="5">
        <f t="shared" si="5"/>
        <v>0.19644334160463192</v>
      </c>
      <c r="N13" s="5">
        <f t="shared" si="5"/>
        <v>0.16875786760817263</v>
      </c>
      <c r="O13" s="5">
        <f t="shared" si="5"/>
        <v>0.18466378156664406</v>
      </c>
      <c r="P13" s="5">
        <f t="shared" si="5"/>
        <v>0.17729274826881583</v>
      </c>
      <c r="Q13" s="5">
        <f t="shared" si="5"/>
        <v>0.16371814284527755</v>
      </c>
      <c r="R13" s="5">
        <f t="shared" si="5"/>
        <v>0.14774564110427488</v>
      </c>
      <c r="S13" s="5">
        <f t="shared" si="5"/>
        <v>0.1341690146244226</v>
      </c>
      <c r="T13" s="5">
        <f t="shared" si="5"/>
        <v>0.14614839093017459</v>
      </c>
      <c r="U13" s="5">
        <f t="shared" si="5"/>
        <v>0.16808046852430603</v>
      </c>
      <c r="V13" s="5">
        <f t="shared" si="5"/>
        <v>0.19436042081684735</v>
      </c>
      <c r="W13" s="5">
        <f t="shared" si="5"/>
        <v>0.17499609844764116</v>
      </c>
      <c r="X13" s="5">
        <f t="shared" si="5"/>
        <v>0.19188743534156616</v>
      </c>
      <c r="Y13" s="5">
        <f t="shared" si="5"/>
        <v>0.16528194777408831</v>
      </c>
      <c r="Z13" s="5">
        <f t="shared" si="5"/>
        <v>0.16947664661382356</v>
      </c>
    </row>
    <row r="14" spans="1:26" x14ac:dyDescent="0.25">
      <c r="A14" t="s">
        <v>44</v>
      </c>
      <c r="B14">
        <v>233</v>
      </c>
      <c r="C14">
        <v>203</v>
      </c>
      <c r="D14">
        <v>184</v>
      </c>
      <c r="E14">
        <v>208</v>
      </c>
      <c r="F14">
        <v>193</v>
      </c>
      <c r="G14">
        <v>221</v>
      </c>
      <c r="H14">
        <v>133</v>
      </c>
      <c r="I14">
        <v>116</v>
      </c>
      <c r="J14">
        <v>121</v>
      </c>
      <c r="K14">
        <v>169</v>
      </c>
      <c r="L14">
        <v>217</v>
      </c>
      <c r="M14">
        <v>204</v>
      </c>
      <c r="N14">
        <v>170</v>
      </c>
      <c r="O14">
        <v>197</v>
      </c>
      <c r="P14">
        <v>188</v>
      </c>
      <c r="Q14">
        <v>178</v>
      </c>
      <c r="R14">
        <v>143</v>
      </c>
      <c r="S14">
        <v>162</v>
      </c>
      <c r="T14">
        <v>126</v>
      </c>
      <c r="U14">
        <v>154</v>
      </c>
      <c r="V14">
        <v>173</v>
      </c>
      <c r="W14">
        <v>166</v>
      </c>
      <c r="X14">
        <v>235</v>
      </c>
      <c r="Y14">
        <v>1287</v>
      </c>
      <c r="Z14">
        <v>757</v>
      </c>
    </row>
    <row r="15" spans="1:26" s="2" customFormat="1" x14ac:dyDescent="0.25">
      <c r="A15" s="2" t="s">
        <v>49</v>
      </c>
      <c r="B15" s="5">
        <f>B14/B5</f>
        <v>8.7037127311596837E-2</v>
      </c>
      <c r="C15" s="5">
        <f t="shared" ref="C15:Z15" si="6">C14/C5</f>
        <v>7.5830630232850457E-2</v>
      </c>
      <c r="D15" s="5">
        <f t="shared" si="6"/>
        <v>6.8733182082977753E-2</v>
      </c>
      <c r="E15" s="5">
        <f t="shared" si="6"/>
        <v>7.7698379745974849E-2</v>
      </c>
      <c r="F15" s="5">
        <f t="shared" si="6"/>
        <v>7.2095131206601673E-2</v>
      </c>
      <c r="G15" s="5">
        <f t="shared" si="6"/>
        <v>8.2554528480098283E-2</v>
      </c>
      <c r="H15" s="5">
        <f t="shared" si="6"/>
        <v>0.15043547110055422</v>
      </c>
      <c r="I15" s="5">
        <f t="shared" si="6"/>
        <v>0.13120687705010745</v>
      </c>
      <c r="J15" s="5">
        <f t="shared" si="6"/>
        <v>0.13686234588847415</v>
      </c>
      <c r="K15" s="5">
        <f t="shared" si="6"/>
        <v>0.10337544690000891</v>
      </c>
      <c r="L15" s="5">
        <f t="shared" si="6"/>
        <v>0.13273652057575108</v>
      </c>
      <c r="M15" s="5">
        <f t="shared" si="6"/>
        <v>0.10043719721139076</v>
      </c>
      <c r="N15" s="5">
        <f t="shared" si="6"/>
        <v>6.5951350559515745E-2</v>
      </c>
      <c r="O15" s="5">
        <f t="shared" si="6"/>
        <v>7.6425976824850597E-2</v>
      </c>
      <c r="P15" s="5">
        <f t="shared" si="6"/>
        <v>7.2934434736405637E-2</v>
      </c>
      <c r="Q15" s="5">
        <f t="shared" si="6"/>
        <v>0.14215526549492394</v>
      </c>
      <c r="R15" s="5">
        <f t="shared" si="6"/>
        <v>0.11420338744816923</v>
      </c>
      <c r="S15" s="5">
        <f t="shared" si="6"/>
        <v>0.12937726410212178</v>
      </c>
      <c r="T15" s="5">
        <f t="shared" si="6"/>
        <v>0.10062676096831694</v>
      </c>
      <c r="U15" s="5">
        <f t="shared" si="6"/>
        <v>0.10111090684665285</v>
      </c>
      <c r="V15" s="5">
        <f t="shared" si="6"/>
        <v>0.12407510258787673</v>
      </c>
      <c r="W15" s="5">
        <f t="shared" si="6"/>
        <v>0.11905472271437882</v>
      </c>
      <c r="X15" s="5">
        <f t="shared" si="6"/>
        <v>0.12810666848087512</v>
      </c>
      <c r="Y15" s="5">
        <f t="shared" si="6"/>
        <v>5.2264832133968465E-2</v>
      </c>
      <c r="Z15" s="5">
        <f t="shared" si="6"/>
        <v>3.9090134517569902E-2</v>
      </c>
    </row>
    <row r="16" spans="1:26" x14ac:dyDescent="0.25">
      <c r="A16" t="s">
        <v>42</v>
      </c>
      <c r="B16" s="4">
        <v>75.98</v>
      </c>
      <c r="C16" s="4">
        <v>75.98</v>
      </c>
      <c r="D16" s="4">
        <v>75.98</v>
      </c>
      <c r="E16" s="4">
        <v>75.98</v>
      </c>
      <c r="F16" s="4">
        <v>75.98</v>
      </c>
      <c r="G16" s="4">
        <v>73</v>
      </c>
      <c r="H16" s="4">
        <v>41</v>
      </c>
      <c r="I16" s="4">
        <v>41</v>
      </c>
      <c r="J16" s="4">
        <v>41</v>
      </c>
      <c r="K16" s="4">
        <v>78.08</v>
      </c>
      <c r="L16" s="4">
        <v>78.08</v>
      </c>
      <c r="M16" s="4">
        <v>78.08</v>
      </c>
      <c r="N16" s="4">
        <v>82.6</v>
      </c>
      <c r="O16" s="4">
        <v>82.6</v>
      </c>
      <c r="P16" s="4">
        <v>82.6</v>
      </c>
      <c r="Q16" s="4">
        <v>31.82</v>
      </c>
      <c r="R16" s="4">
        <v>31.82</v>
      </c>
      <c r="S16" s="4">
        <v>31.82</v>
      </c>
      <c r="T16" s="4">
        <v>31.82</v>
      </c>
      <c r="U16" s="4">
        <v>50.019999999999996</v>
      </c>
      <c r="V16" s="4">
        <v>40.18</v>
      </c>
      <c r="W16" s="4">
        <v>40.18</v>
      </c>
      <c r="X16" s="4">
        <v>32.799999999999997</v>
      </c>
      <c r="Y16" s="4">
        <v>498.21999999999997</v>
      </c>
      <c r="Z16" s="4">
        <v>296.64</v>
      </c>
    </row>
    <row r="17" spans="1:27" s="2" customFormat="1" x14ac:dyDescent="0.25">
      <c r="A17" s="2" t="s">
        <v>53</v>
      </c>
      <c r="B17" s="5">
        <f>B16/B5</f>
        <v>2.8382321601438318E-2</v>
      </c>
      <c r="C17" s="5">
        <f t="shared" ref="C17:Z17" si="7">C16/C5</f>
        <v>2.8382321601438318E-2</v>
      </c>
      <c r="D17" s="5">
        <f t="shared" si="7"/>
        <v>2.8382321601438318E-2</v>
      </c>
      <c r="E17" s="5">
        <f t="shared" si="7"/>
        <v>2.8382321601438318E-2</v>
      </c>
      <c r="F17" s="5">
        <f t="shared" si="7"/>
        <v>2.8382321601438318E-2</v>
      </c>
      <c r="G17" s="5">
        <f t="shared" si="7"/>
        <v>2.7269142891616176E-2</v>
      </c>
      <c r="H17" s="5">
        <f t="shared" si="7"/>
        <v>4.6374844474606942E-2</v>
      </c>
      <c r="I17" s="5">
        <f t="shared" si="7"/>
        <v>4.6374844474606942E-2</v>
      </c>
      <c r="J17" s="5">
        <f t="shared" si="7"/>
        <v>4.6374844474606942E-2</v>
      </c>
      <c r="K17" s="5">
        <f t="shared" si="7"/>
        <v>4.7760679845873941E-2</v>
      </c>
      <c r="L17" s="5">
        <f t="shared" si="7"/>
        <v>4.7760679845873941E-2</v>
      </c>
      <c r="M17" s="5">
        <f t="shared" si="7"/>
        <v>3.8441844893457797E-2</v>
      </c>
      <c r="N17" s="5">
        <f t="shared" si="7"/>
        <v>3.204459738950588E-2</v>
      </c>
      <c r="O17" s="5">
        <f t="shared" si="7"/>
        <v>3.204459738950588E-2</v>
      </c>
      <c r="P17" s="5">
        <f t="shared" si="7"/>
        <v>3.204459738950588E-2</v>
      </c>
      <c r="Q17" s="5">
        <f t="shared" si="7"/>
        <v>2.541225026993528E-2</v>
      </c>
      <c r="R17" s="5">
        <f t="shared" si="7"/>
        <v>2.541225026993528E-2</v>
      </c>
      <c r="S17" s="5">
        <f t="shared" si="7"/>
        <v>2.541225026993528E-2</v>
      </c>
      <c r="T17" s="5">
        <f t="shared" si="7"/>
        <v>2.541225026993528E-2</v>
      </c>
      <c r="U17" s="5">
        <f t="shared" si="7"/>
        <v>3.2841347795256978E-2</v>
      </c>
      <c r="V17" s="5">
        <f t="shared" si="7"/>
        <v>2.8816980473877957E-2</v>
      </c>
      <c r="W17" s="5">
        <f t="shared" si="7"/>
        <v>2.8816980473877957E-2</v>
      </c>
      <c r="X17" s="5">
        <f t="shared" si="7"/>
        <v>1.788042011137321E-2</v>
      </c>
      <c r="Y17" s="5">
        <f t="shared" si="7"/>
        <v>2.0232622117937658E-2</v>
      </c>
      <c r="Z17" s="5">
        <f t="shared" si="7"/>
        <v>1.5317962355735714E-2</v>
      </c>
    </row>
    <row r="18" spans="1:27" s="12" customFormat="1" x14ac:dyDescent="0.25">
      <c r="A18" s="7" t="s">
        <v>54</v>
      </c>
      <c r="B18" s="8">
        <f>+B11+B15+B17+B9</f>
        <v>0.52632434180040222</v>
      </c>
      <c r="C18" s="8">
        <f t="shared" ref="C18:Z18" si="8">+C11+C15+C17+C9</f>
        <v>0.68657725002647529</v>
      </c>
      <c r="D18" s="8">
        <f t="shared" si="8"/>
        <v>0.88829419744390992</v>
      </c>
      <c r="E18" s="8">
        <f t="shared" si="8"/>
        <v>0.6118672695014995</v>
      </c>
      <c r="F18" s="8">
        <f t="shared" si="8"/>
        <v>0.61373501901462391</v>
      </c>
      <c r="G18" s="8">
        <f t="shared" si="8"/>
        <v>0.5569629048136947</v>
      </c>
      <c r="H18" s="8">
        <f t="shared" si="8"/>
        <v>1.0424160162877503</v>
      </c>
      <c r="I18" s="8">
        <f t="shared" si="8"/>
        <v>0.82564189571315461</v>
      </c>
      <c r="J18" s="8">
        <f t="shared" si="8"/>
        <v>0.81325641895713152</v>
      </c>
      <c r="K18" s="8">
        <f t="shared" si="8"/>
        <v>0.68514065422344372</v>
      </c>
      <c r="L18" s="8">
        <f t="shared" si="8"/>
        <v>0.65210944633823387</v>
      </c>
      <c r="M18" s="8">
        <f t="shared" si="8"/>
        <v>0.696207018787664</v>
      </c>
      <c r="N18" s="8">
        <f t="shared" si="8"/>
        <v>0.74509508167415262</v>
      </c>
      <c r="O18" s="8">
        <f t="shared" si="8"/>
        <v>0.82384875322463313</v>
      </c>
      <c r="P18" s="8">
        <f t="shared" si="8"/>
        <v>0.59224312802445145</v>
      </c>
      <c r="Q18" s="8">
        <f t="shared" si="8"/>
        <v>1.2960247637666991</v>
      </c>
      <c r="R18" s="8">
        <f t="shared" si="8"/>
        <v>0.65472881886544132</v>
      </c>
      <c r="S18" s="8">
        <f t="shared" si="8"/>
        <v>0.58764431155322994</v>
      </c>
      <c r="T18" s="8">
        <f t="shared" si="8"/>
        <v>0.62038794012228549</v>
      </c>
      <c r="U18" s="8">
        <f t="shared" si="8"/>
        <v>1.116172492580823</v>
      </c>
      <c r="V18" s="8">
        <f t="shared" si="8"/>
        <v>1.1533820721374082</v>
      </c>
      <c r="W18" s="8">
        <f t="shared" si="8"/>
        <v>0.85000768835317753</v>
      </c>
      <c r="X18" s="8">
        <f t="shared" si="8"/>
        <v>0.80996122565482676</v>
      </c>
      <c r="Y18" s="8">
        <f t="shared" si="8"/>
        <v>0.50551991349394632</v>
      </c>
      <c r="Z18" s="8">
        <f t="shared" si="8"/>
        <v>0.5652133949549456</v>
      </c>
    </row>
    <row r="19" spans="1:27" s="9" customFormat="1" x14ac:dyDescent="0.25">
      <c r="A19" s="9" t="s">
        <v>56</v>
      </c>
      <c r="B19" s="10">
        <f>B7*(1-B18)</f>
        <v>976.38964500000009</v>
      </c>
      <c r="C19" s="10">
        <f t="shared" ref="C19:Z19" si="9">C7*(1-C18)</f>
        <v>646.05964500000016</v>
      </c>
      <c r="D19" s="10">
        <f t="shared" si="9"/>
        <v>230.25964500000038</v>
      </c>
      <c r="E19" s="10">
        <f t="shared" si="9"/>
        <v>800.05964500000016</v>
      </c>
      <c r="F19" s="10">
        <f t="shared" si="9"/>
        <v>796.20964500000014</v>
      </c>
      <c r="G19" s="10">
        <f t="shared" si="9"/>
        <v>913.23424500000033</v>
      </c>
      <c r="H19" s="10">
        <f t="shared" si="9"/>
        <v>-54.591109602986101</v>
      </c>
      <c r="I19" s="10">
        <f t="shared" si="9"/>
        <v>224.40585454134148</v>
      </c>
      <c r="J19" s="10">
        <f t="shared" si="9"/>
        <v>240.34645854541344</v>
      </c>
      <c r="K19" s="10">
        <f t="shared" si="9"/>
        <v>460.8974075346386</v>
      </c>
      <c r="L19" s="10">
        <f t="shared" si="9"/>
        <v>509.24915026116651</v>
      </c>
      <c r="M19" s="10">
        <f t="shared" si="9"/>
        <v>570.12524991137889</v>
      </c>
      <c r="N19" s="10">
        <f t="shared" si="9"/>
        <v>550.23775669817417</v>
      </c>
      <c r="O19" s="10">
        <f t="shared" si="9"/>
        <v>380.24008128930689</v>
      </c>
      <c r="P19" s="10">
        <f t="shared" si="9"/>
        <v>880.1839838464191</v>
      </c>
      <c r="Q19" s="10">
        <f t="shared" si="9"/>
        <v>-558.41815412186349</v>
      </c>
      <c r="R19" s="10">
        <f t="shared" si="9"/>
        <v>651.31610338042015</v>
      </c>
      <c r="S19" s="10">
        <f t="shared" si="9"/>
        <v>777.86364712910267</v>
      </c>
      <c r="T19" s="10">
        <f t="shared" si="9"/>
        <v>716.09639363272197</v>
      </c>
      <c r="U19" s="10">
        <f t="shared" si="9"/>
        <v>-230.11563502901993</v>
      </c>
      <c r="V19" s="10">
        <f t="shared" si="9"/>
        <v>-291.78791875131981</v>
      </c>
      <c r="W19" s="10">
        <f t="shared" si="9"/>
        <v>285.3393739844492</v>
      </c>
      <c r="X19" s="10">
        <f t="shared" si="9"/>
        <v>498.95630398196965</v>
      </c>
      <c r="Y19" s="10">
        <f t="shared" si="9"/>
        <v>1645.7830167189636</v>
      </c>
      <c r="Z19" s="10">
        <f t="shared" si="9"/>
        <v>1327.8339439415456</v>
      </c>
    </row>
    <row r="20" spans="1:27" s="15" customFormat="1" x14ac:dyDescent="0.25">
      <c r="A20" s="15" t="s">
        <v>63</v>
      </c>
      <c r="B20" s="16">
        <f>B8+B10+B12+B14+B16</f>
        <v>1848.98</v>
      </c>
      <c r="C20" s="16">
        <f t="shared" ref="C20:Z20" si="10">C8+C10+C12+C14+C16</f>
        <v>2277.98</v>
      </c>
      <c r="D20" s="16">
        <f t="shared" si="10"/>
        <v>2817.98</v>
      </c>
      <c r="E20" s="16">
        <f t="shared" si="10"/>
        <v>2077.98</v>
      </c>
      <c r="F20" s="16">
        <f t="shared" si="10"/>
        <v>2082.98</v>
      </c>
      <c r="G20" s="16">
        <f t="shared" si="10"/>
        <v>1931</v>
      </c>
      <c r="H20" s="16">
        <f t="shared" si="10"/>
        <v>1148.5999999999999</v>
      </c>
      <c r="I20" s="16">
        <f t="shared" si="10"/>
        <v>920.95</v>
      </c>
      <c r="J20" s="16">
        <f t="shared" si="10"/>
        <v>913</v>
      </c>
      <c r="K20" s="16">
        <f t="shared" si="10"/>
        <v>1559.08</v>
      </c>
      <c r="L20" s="16">
        <f t="shared" si="10"/>
        <v>1496.08</v>
      </c>
      <c r="M20" s="16">
        <f t="shared" si="10"/>
        <v>1813.08</v>
      </c>
      <c r="N20" s="16">
        <f t="shared" si="10"/>
        <v>2355.6</v>
      </c>
      <c r="O20" s="16">
        <f t="shared" si="10"/>
        <v>2599.6</v>
      </c>
      <c r="P20" s="16">
        <f t="shared" si="10"/>
        <v>1983.6</v>
      </c>
      <c r="Q20" s="16">
        <f t="shared" si="10"/>
        <v>1827.82</v>
      </c>
      <c r="R20" s="16">
        <f t="shared" si="10"/>
        <v>1004.82</v>
      </c>
      <c r="S20" s="16">
        <f t="shared" si="10"/>
        <v>903.82</v>
      </c>
      <c r="T20" s="16">
        <f t="shared" si="10"/>
        <v>959.82</v>
      </c>
      <c r="U20" s="16">
        <f t="shared" si="10"/>
        <v>1956.02</v>
      </c>
      <c r="V20" s="16">
        <f t="shared" si="10"/>
        <v>1879.18</v>
      </c>
      <c r="W20" s="16">
        <f t="shared" si="10"/>
        <v>1429.18</v>
      </c>
      <c r="X20" s="16">
        <f t="shared" si="10"/>
        <v>1837.8</v>
      </c>
      <c r="Y20" s="16">
        <f t="shared" si="10"/>
        <v>16518.22</v>
      </c>
      <c r="Z20" s="16">
        <f t="shared" si="10"/>
        <v>14227.64</v>
      </c>
    </row>
    <row r="21" spans="1:27" s="9" customFormat="1" x14ac:dyDescent="0.25">
      <c r="A21" s="9" t="s">
        <v>64</v>
      </c>
      <c r="B21" s="10">
        <f>B20*Parámetros!$C$2</f>
        <v>1423.7146</v>
      </c>
      <c r="C21" s="10">
        <f>C20*Parámetros!$C$2</f>
        <v>1754.0445999999999</v>
      </c>
      <c r="D21" s="10">
        <f>D20*Parámetros!$C$2</f>
        <v>2169.8445999999999</v>
      </c>
      <c r="E21" s="10">
        <f>E20*Parámetros!$C$2</f>
        <v>1600.0445999999999</v>
      </c>
      <c r="F21" s="10">
        <f>F20*Parámetros!$C$2</f>
        <v>1603.8946000000001</v>
      </c>
      <c r="G21" s="10">
        <f>G20*Parámetros!$C$2</f>
        <v>1486.8700000000001</v>
      </c>
      <c r="H21" s="10">
        <f>H20*Parámetros!$C$3</f>
        <v>1412.7779999999998</v>
      </c>
      <c r="I21" s="10">
        <f>I20*Parámetros!$C$3</f>
        <v>1132.7685000000001</v>
      </c>
      <c r="J21" s="10">
        <f>J20*Parámetros!$C$3</f>
        <v>1122.99</v>
      </c>
      <c r="K21" s="10">
        <f>K20*Parámetros!$C$4</f>
        <v>1216.0824</v>
      </c>
      <c r="L21" s="10">
        <f>L20*Parámetros!$C$4</f>
        <v>1166.9423999999999</v>
      </c>
      <c r="M21" s="10">
        <f>M20*Parámetros!$C$4</f>
        <v>1414.2023999999999</v>
      </c>
      <c r="N21" s="10">
        <f>N20*Parámetros!$C$5</f>
        <v>1672.4759999999999</v>
      </c>
      <c r="O21" s="10">
        <f>O20*Parámetros!$C$5</f>
        <v>1845.7159999999999</v>
      </c>
      <c r="P21" s="10">
        <f>P20*Parámetros!$C$5</f>
        <v>1408.3559999999998</v>
      </c>
      <c r="Q21" s="10">
        <f>Q20*Parámetros!$C$6</f>
        <v>2467.5570000000002</v>
      </c>
      <c r="R21" s="10">
        <f>R20*Parámetros!$C$6</f>
        <v>1356.5070000000001</v>
      </c>
      <c r="S21" s="10">
        <f>S20*Parámetros!$C$6</f>
        <v>1220.1570000000002</v>
      </c>
      <c r="T21" s="10">
        <f>T20*Parámetros!$C$6</f>
        <v>1295.7570000000001</v>
      </c>
      <c r="U21" s="10">
        <f>U20*Parámetros!$C$3</f>
        <v>2405.9045999999998</v>
      </c>
      <c r="V21" s="10">
        <f>V20*Parámetros!$C$3</f>
        <v>2311.3914</v>
      </c>
      <c r="W21" s="10">
        <f>W20*Parámetros!$C$3</f>
        <v>1757.8914</v>
      </c>
      <c r="X21" s="10">
        <f>X20*Parámetros!$C$3</f>
        <v>2260.4939999999997</v>
      </c>
      <c r="Y21" s="10">
        <f>Y20*Parámetros!$C$7</f>
        <v>1982.1864</v>
      </c>
      <c r="Z21" s="10">
        <f>Z20*Parámetros!$C$8</f>
        <v>1707.3167999999998</v>
      </c>
    </row>
    <row r="22" spans="1:27" s="9" customFormat="1" x14ac:dyDescent="0.25">
      <c r="A22" s="9" t="s">
        <v>57</v>
      </c>
      <c r="B22" s="11">
        <f>B19*Parámetros!$B$9</f>
        <v>3338764.3910775003</v>
      </c>
      <c r="C22" s="11">
        <f>C19*Parámetros!$B$9</f>
        <v>2209200.9560775007</v>
      </c>
      <c r="D22" s="11">
        <f>D19*Parámetros!$B$9</f>
        <v>787372.85607750132</v>
      </c>
      <c r="E22" s="11">
        <f>E19*Parámetros!$B$9</f>
        <v>2735803.9560775007</v>
      </c>
      <c r="F22" s="11">
        <f>F19*Parámetros!$B$9</f>
        <v>2722638.8810775005</v>
      </c>
      <c r="G22" s="11">
        <f>G19*Parámetros!$B$9</f>
        <v>3122804.5007775011</v>
      </c>
      <c r="H22" s="11">
        <f>H19*Parámetros!$B$9</f>
        <v>-186674.29928741098</v>
      </c>
      <c r="I22" s="11">
        <f>I19*Parámetros!$B$9</f>
        <v>767355.81960411719</v>
      </c>
      <c r="J22" s="11">
        <f>J19*Parámetros!$B$9</f>
        <v>821864.71499604126</v>
      </c>
      <c r="K22" s="11">
        <f>K19*Parámetros!$B$9</f>
        <v>1576038.6850646967</v>
      </c>
      <c r="L22" s="11">
        <f>L19*Parámetros!$B$9</f>
        <v>1741377.4693180588</v>
      </c>
      <c r="M22" s="11">
        <f>M19*Parámetros!$B$9</f>
        <v>1949543.2920719602</v>
      </c>
      <c r="N22" s="11">
        <f>N19*Parámetros!$B$9</f>
        <v>1881538.0090294066</v>
      </c>
      <c r="O22" s="11">
        <f>O19*Parámetros!$B$9</f>
        <v>1300230.957968785</v>
      </c>
      <c r="P22" s="11">
        <f>P19*Parámetros!$B$9</f>
        <v>3009789.1327628302</v>
      </c>
      <c r="Q22" s="11">
        <f>Q19*Parámetros!$B$9</f>
        <v>-1909510.8780197122</v>
      </c>
      <c r="R22" s="11">
        <f>R19*Parámetros!$B$9</f>
        <v>2227175.4155093469</v>
      </c>
      <c r="S22" s="11">
        <f>S19*Parámetros!$B$9</f>
        <v>2659904.7413579668</v>
      </c>
      <c r="T22" s="11">
        <f>T19*Parámetros!$B$9</f>
        <v>2448691.6180270929</v>
      </c>
      <c r="U22" s="11">
        <f>U19*Parámetros!$B$9</f>
        <v>-786880.41398173361</v>
      </c>
      <c r="V22" s="11">
        <f>V19*Parámetros!$B$9</f>
        <v>-997768.78817013802</v>
      </c>
      <c r="W22" s="11">
        <f>W19*Parámetros!$B$9</f>
        <v>975717.98933982407</v>
      </c>
      <c r="X22" s="11">
        <f>X19*Parámetros!$B$9</f>
        <v>1706181.0814663451</v>
      </c>
      <c r="Y22" s="11">
        <f>Y19*Parámetros!$B$9</f>
        <v>5627755.0256704958</v>
      </c>
      <c r="Z22" s="11">
        <f>Z19*Parámetros!$B$9</f>
        <v>4540528.1713081151</v>
      </c>
    </row>
    <row r="23" spans="1:27" x14ac:dyDescent="0.25">
      <c r="A23" t="s">
        <v>46</v>
      </c>
      <c r="B23">
        <v>6.4</v>
      </c>
      <c r="D23">
        <v>6</v>
      </c>
      <c r="E23">
        <v>7</v>
      </c>
      <c r="H23">
        <v>14.7</v>
      </c>
      <c r="I23">
        <v>17.75</v>
      </c>
      <c r="J23">
        <v>13.5</v>
      </c>
      <c r="K23">
        <v>7.9</v>
      </c>
    </row>
    <row r="24" spans="1:27" x14ac:dyDescent="0.25">
      <c r="A24" t="s">
        <v>47</v>
      </c>
      <c r="B24" s="3">
        <v>1345777</v>
      </c>
      <c r="C24" s="3">
        <v>5078193</v>
      </c>
      <c r="D24" s="3">
        <v>5312000</v>
      </c>
      <c r="E24" s="3">
        <v>2514184</v>
      </c>
      <c r="F24" s="3">
        <v>679127</v>
      </c>
      <c r="G24" s="3">
        <v>2583000</v>
      </c>
      <c r="H24" s="3">
        <v>6791667</v>
      </c>
      <c r="I24" s="3">
        <v>967267</v>
      </c>
      <c r="J24" s="3">
        <v>2522383</v>
      </c>
      <c r="K24" s="3">
        <v>101760</v>
      </c>
      <c r="L24" s="3">
        <v>126202</v>
      </c>
      <c r="M24" s="3">
        <v>1392609</v>
      </c>
      <c r="N24" s="3">
        <v>436100</v>
      </c>
      <c r="O24" s="3">
        <v>1717500</v>
      </c>
      <c r="P24" s="3">
        <v>394700</v>
      </c>
      <c r="Q24" s="3">
        <v>14257962</v>
      </c>
      <c r="R24" s="3">
        <v>4332629</v>
      </c>
      <c r="S24" s="3">
        <v>2241000</v>
      </c>
      <c r="T24" s="3">
        <v>3348274</v>
      </c>
      <c r="U24" s="3">
        <v>1417700</v>
      </c>
      <c r="V24" s="3">
        <v>2480394</v>
      </c>
      <c r="W24" s="3">
        <v>2620000</v>
      </c>
      <c r="X24" s="3">
        <v>122273</v>
      </c>
      <c r="Y24" s="3">
        <v>1588457</v>
      </c>
      <c r="Z24" s="3">
        <v>2383269</v>
      </c>
      <c r="AA24" s="3"/>
    </row>
    <row r="25" spans="1:27" x14ac:dyDescent="0.25">
      <c r="A25" t="s">
        <v>59</v>
      </c>
      <c r="B25" s="3">
        <v>404</v>
      </c>
      <c r="C25" s="3">
        <v>453</v>
      </c>
      <c r="D25">
        <v>400</v>
      </c>
      <c r="E25">
        <v>145</v>
      </c>
      <c r="F25">
        <v>972</v>
      </c>
      <c r="G25">
        <v>318</v>
      </c>
      <c r="H25">
        <v>5300</v>
      </c>
      <c r="I25">
        <v>1400</v>
      </c>
      <c r="K25">
        <v>17.7</v>
      </c>
      <c r="L25">
        <v>35.9</v>
      </c>
      <c r="M25">
        <v>272</v>
      </c>
      <c r="N25">
        <v>310</v>
      </c>
      <c r="O25">
        <v>2400</v>
      </c>
      <c r="P25">
        <v>1300</v>
      </c>
      <c r="Q25">
        <v>5666</v>
      </c>
      <c r="R25">
        <v>4262</v>
      </c>
      <c r="S25">
        <v>4424</v>
      </c>
      <c r="T25">
        <v>4735</v>
      </c>
      <c r="U25">
        <v>4811</v>
      </c>
      <c r="V25">
        <v>5214</v>
      </c>
      <c r="W25">
        <v>2963</v>
      </c>
      <c r="X25">
        <v>233.7</v>
      </c>
      <c r="Z25">
        <v>4200</v>
      </c>
    </row>
    <row r="26" spans="1:27" x14ac:dyDescent="0.25">
      <c r="B26" s="23"/>
    </row>
    <row r="27" spans="1:27" x14ac:dyDescent="0.25">
      <c r="B27" s="14"/>
      <c r="C27" s="14"/>
      <c r="D27" s="14"/>
      <c r="E27" s="14"/>
      <c r="F27" s="14"/>
      <c r="G27" s="14"/>
    </row>
    <row r="28" spans="1:27" x14ac:dyDescent="0.25">
      <c r="B28" s="14"/>
      <c r="C28" s="14"/>
      <c r="D28" s="14"/>
      <c r="E28" s="14"/>
      <c r="F28" s="14"/>
      <c r="G28" s="14"/>
    </row>
    <row r="30" spans="1:27" x14ac:dyDescent="0.25">
      <c r="B30" s="19"/>
      <c r="C30" s="19"/>
      <c r="D30" s="19"/>
      <c r="E30" s="19"/>
      <c r="F30" s="19"/>
      <c r="G30" s="19"/>
    </row>
    <row r="32" spans="1:27" x14ac:dyDescent="0.25">
      <c r="B32" s="14"/>
      <c r="C32" s="14"/>
      <c r="D32" s="14"/>
      <c r="E32" s="14"/>
      <c r="F32" s="14"/>
      <c r="G32" s="14"/>
    </row>
  </sheetData>
  <mergeCells count="6">
    <mergeCell ref="B1:G1"/>
    <mergeCell ref="V1:W1"/>
    <mergeCell ref="H1:J1"/>
    <mergeCell ref="K1:M1"/>
    <mergeCell ref="N1:P1"/>
    <mergeCell ref="Q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Parámetros</vt:lpstr>
      <vt:lpstr>1 Mínimo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Gallego</dc:creator>
  <cp:lastModifiedBy>XELLO</cp:lastModifiedBy>
  <dcterms:created xsi:type="dcterms:W3CDTF">2020-12-19T13:14:38Z</dcterms:created>
  <dcterms:modified xsi:type="dcterms:W3CDTF">2021-03-16T16:31:48Z</dcterms:modified>
</cp:coreProperties>
</file>