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KSHAY\Desktop\"/>
    </mc:Choice>
  </mc:AlternateContent>
  <xr:revisionPtr revIDLastSave="0" documentId="13_ncr:1_{69C258A6-4D5A-47D1-85D1-6D2F1261E45A}" xr6:coauthVersionLast="47" xr6:coauthVersionMax="47" xr10:uidLastSave="{00000000-0000-0000-0000-000000000000}"/>
  <bookViews>
    <workbookView xWindow="-108" yWindow="-108" windowWidth="23256" windowHeight="12456" xr2:uid="{8C483B45-CC40-477E-9F12-EFBD050BB4DA}"/>
  </bookViews>
  <sheets>
    <sheet name="MARKSHEET" sheetId="7" r:id="rId1"/>
    <sheet name="Support Sheet" sheetId="2" r:id="rId2"/>
    <sheet name="Automated Attendance Sheet" sheetId="3" r:id="rId3"/>
    <sheet name="OUTPUT" sheetId="5" r:id="rId4"/>
    <sheet name="Sheet2" sheetId="6" r:id="rId5"/>
  </sheets>
  <definedNames>
    <definedName name="_xlnm._FilterDatabase" localSheetId="3" hidden="1">OUTPUT!$B$1:$AM$7</definedName>
    <definedName name="_xlchart.v1.0" hidden="1">MARKSHEET!$B$5:$B$22</definedName>
    <definedName name="_xlchart.v1.1" hidden="1">MARKSHEET!$C$4</definedName>
    <definedName name="_xlchart.v1.10" hidden="1">MARKSHEET!$G$5:$G$22</definedName>
    <definedName name="_xlchart.v1.11" hidden="1">MARKSHEET!$H$4</definedName>
    <definedName name="_xlchart.v1.12" hidden="1">MARKSHEET!$H$5:$H$22</definedName>
    <definedName name="_xlchart.v1.13" hidden="1">MARKSHEET!$I$4</definedName>
    <definedName name="_xlchart.v1.14" hidden="1">MARKSHEET!$I$5:$I$22</definedName>
    <definedName name="_xlchart.v1.15" hidden="1">MARKSHEET!$J$4</definedName>
    <definedName name="_xlchart.v1.16" hidden="1">MARKSHEET!$J$5:$J$22</definedName>
    <definedName name="_xlchart.v1.17" hidden="1">MARKSHEET!$K$4</definedName>
    <definedName name="_xlchart.v1.18" hidden="1">MARKSHEET!$K$5:$K$22</definedName>
    <definedName name="_xlchart.v1.19" hidden="1">MARKSHEET!$L$4</definedName>
    <definedName name="_xlchart.v1.2" hidden="1">MARKSHEET!$C$5:$C$22</definedName>
    <definedName name="_xlchart.v1.20" hidden="1">MARKSHEET!$L$5:$L$22</definedName>
    <definedName name="_xlchart.v1.21" hidden="1">MARKSHEET!$M$4</definedName>
    <definedName name="_xlchart.v1.22" hidden="1">MARKSHEET!$M$5:$M$22</definedName>
    <definedName name="_xlchart.v1.3" hidden="1">MARKSHEET!$D$4</definedName>
    <definedName name="_xlchart.v1.4" hidden="1">MARKSHEET!$D$5:$D$22</definedName>
    <definedName name="_xlchart.v1.5" hidden="1">MARKSHEET!$E$4</definedName>
    <definedName name="_xlchart.v1.6" hidden="1">MARKSHEET!$E$5:$E$22</definedName>
    <definedName name="_xlchart.v1.7" hidden="1">MARKSHEET!$F$4</definedName>
    <definedName name="_xlchart.v1.8" hidden="1">MARKSHEET!$F$5:$F$22</definedName>
    <definedName name="_xlchart.v1.9" hidden="1">MARKSHEET!$G$4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6" i="7" l="1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5" i="7"/>
  <c r="I5" i="7"/>
  <c r="K5" i="7"/>
  <c r="M5" i="7"/>
  <c r="I6" i="7"/>
  <c r="K6" i="7"/>
  <c r="M6" i="7" s="1"/>
  <c r="I7" i="7"/>
  <c r="K7" i="7"/>
  <c r="M7" i="7"/>
  <c r="I8" i="7"/>
  <c r="K8" i="7"/>
  <c r="M8" i="7" s="1"/>
  <c r="I9" i="7"/>
  <c r="K9" i="7"/>
  <c r="M9" i="7"/>
  <c r="I10" i="7"/>
  <c r="K10" i="7"/>
  <c r="M10" i="7" s="1"/>
  <c r="I11" i="7"/>
  <c r="K11" i="7"/>
  <c r="M11" i="7"/>
  <c r="I12" i="7"/>
  <c r="K12" i="7"/>
  <c r="M12" i="7" s="1"/>
  <c r="I13" i="7"/>
  <c r="K13" i="7"/>
  <c r="M13" i="7"/>
  <c r="I14" i="7"/>
  <c r="K14" i="7"/>
  <c r="M14" i="7" s="1"/>
  <c r="I15" i="7"/>
  <c r="K15" i="7"/>
  <c r="M15" i="7"/>
  <c r="I16" i="7"/>
  <c r="K16" i="7"/>
  <c r="M16" i="7" s="1"/>
  <c r="I17" i="7"/>
  <c r="K17" i="7"/>
  <c r="M17" i="7"/>
  <c r="I18" i="7"/>
  <c r="K18" i="7"/>
  <c r="M18" i="7" s="1"/>
  <c r="I19" i="7"/>
  <c r="K19" i="7"/>
  <c r="M19" i="7"/>
  <c r="I20" i="7"/>
  <c r="K20" i="7"/>
  <c r="M20" i="7" s="1"/>
  <c r="I21" i="7"/>
  <c r="K21" i="7"/>
  <c r="M21" i="7"/>
  <c r="I22" i="7"/>
  <c r="K22" i="7"/>
  <c r="M22" i="7" s="1"/>
  <c r="AL9" i="5" l="1"/>
  <c r="AL10" i="5"/>
  <c r="AL11" i="5"/>
  <c r="AL12" i="5"/>
  <c r="AL13" i="5"/>
  <c r="AL14" i="5"/>
  <c r="AL15" i="5"/>
  <c r="AL16" i="5"/>
  <c r="AL17" i="5"/>
  <c r="AL18" i="5"/>
  <c r="AL19" i="5"/>
  <c r="AL20" i="5"/>
  <c r="AL21" i="5"/>
  <c r="AL22" i="5"/>
  <c r="AM9" i="5"/>
  <c r="AM10" i="5"/>
  <c r="AM11" i="5"/>
  <c r="AM12" i="5"/>
  <c r="AM13" i="5"/>
  <c r="AM14" i="5"/>
  <c r="AM15" i="5"/>
  <c r="AM16" i="5"/>
  <c r="AM17" i="5"/>
  <c r="AM18" i="5"/>
  <c r="AM19" i="5"/>
  <c r="AM20" i="5"/>
  <c r="AM21" i="5"/>
  <c r="AM22" i="5"/>
  <c r="AM8" i="5"/>
  <c r="AL8" i="5"/>
  <c r="C5" i="5"/>
  <c r="E5" i="5" s="1"/>
  <c r="C7" i="3"/>
  <c r="F11" i="3" s="1"/>
  <c r="AL17" i="3"/>
  <c r="AK17" i="3"/>
  <c r="AL16" i="3"/>
  <c r="AK16" i="3"/>
  <c r="AL15" i="3"/>
  <c r="AK15" i="3"/>
  <c r="AL14" i="3"/>
  <c r="AK14" i="3"/>
  <c r="AL13" i="3"/>
  <c r="AK13" i="3"/>
  <c r="G6" i="5" l="1"/>
  <c r="G7" i="5" s="1"/>
  <c r="E7" i="3"/>
  <c r="G11" i="3" s="1"/>
  <c r="F12" i="3"/>
  <c r="H6" i="5" l="1"/>
  <c r="H11" i="3"/>
  <c r="G12" i="3"/>
  <c r="I6" i="5" l="1"/>
  <c r="H7" i="5"/>
  <c r="I11" i="3"/>
  <c r="H12" i="3"/>
  <c r="J6" i="5" l="1"/>
  <c r="I7" i="5"/>
  <c r="I12" i="3"/>
  <c r="J11" i="3"/>
  <c r="K6" i="5" l="1"/>
  <c r="J7" i="5"/>
  <c r="J12" i="3"/>
  <c r="K11" i="3"/>
  <c r="L6" i="5" l="1"/>
  <c r="K7" i="5"/>
  <c r="L11" i="3"/>
  <c r="K12" i="3"/>
  <c r="M6" i="5" l="1"/>
  <c r="L7" i="5"/>
  <c r="M11" i="3"/>
  <c r="L12" i="3"/>
  <c r="N6" i="5" l="1"/>
  <c r="M7" i="5"/>
  <c r="M12" i="3"/>
  <c r="N11" i="3"/>
  <c r="O6" i="5" l="1"/>
  <c r="N7" i="5"/>
  <c r="N12" i="3"/>
  <c r="O11" i="3"/>
  <c r="P6" i="5" l="1"/>
  <c r="O7" i="5"/>
  <c r="P11" i="3"/>
  <c r="O12" i="3"/>
  <c r="Q6" i="5" l="1"/>
  <c r="P7" i="5"/>
  <c r="Q11" i="3"/>
  <c r="P12" i="3"/>
  <c r="R6" i="5" l="1"/>
  <c r="Q7" i="5"/>
  <c r="Q12" i="3"/>
  <c r="R11" i="3"/>
  <c r="S6" i="5" l="1"/>
  <c r="R7" i="5"/>
  <c r="R12" i="3"/>
  <c r="S11" i="3"/>
  <c r="T6" i="5" l="1"/>
  <c r="S7" i="5"/>
  <c r="T11" i="3"/>
  <c r="S12" i="3"/>
  <c r="U6" i="5" l="1"/>
  <c r="T7" i="5"/>
  <c r="U11" i="3"/>
  <c r="T12" i="3"/>
  <c r="V6" i="5" l="1"/>
  <c r="U7" i="5"/>
  <c r="U12" i="3"/>
  <c r="V11" i="3"/>
  <c r="W6" i="5" l="1"/>
  <c r="V7" i="5"/>
  <c r="V12" i="3"/>
  <c r="W11" i="3"/>
  <c r="X6" i="5" l="1"/>
  <c r="W7" i="5"/>
  <c r="X11" i="3"/>
  <c r="W12" i="3"/>
  <c r="X7" i="5" l="1"/>
  <c r="Y6" i="5"/>
  <c r="X12" i="3"/>
  <c r="Y11" i="3"/>
  <c r="Z6" i="5" l="1"/>
  <c r="Y7" i="5"/>
  <c r="Y12" i="3"/>
  <c r="Z11" i="3"/>
  <c r="AA6" i="5" l="1"/>
  <c r="Z7" i="5"/>
  <c r="Z12" i="3"/>
  <c r="AA11" i="3"/>
  <c r="AB6" i="5" l="1"/>
  <c r="AA7" i="5"/>
  <c r="AB11" i="3"/>
  <c r="AA12" i="3"/>
  <c r="AC6" i="5" l="1"/>
  <c r="AB7" i="5"/>
  <c r="AC11" i="3"/>
  <c r="AB12" i="3"/>
  <c r="AD6" i="5" l="1"/>
  <c r="AC7" i="5"/>
  <c r="AC12" i="3"/>
  <c r="AD11" i="3"/>
  <c r="AE6" i="5" l="1"/>
  <c r="AD7" i="5"/>
  <c r="AD12" i="3"/>
  <c r="AE11" i="3"/>
  <c r="AF6" i="5" l="1"/>
  <c r="AE7" i="5"/>
  <c r="AF11" i="3"/>
  <c r="AE12" i="3"/>
  <c r="AG6" i="5" l="1"/>
  <c r="AF7" i="5"/>
  <c r="AG11" i="3"/>
  <c r="AF12" i="3"/>
  <c r="AH6" i="5" l="1"/>
  <c r="AG7" i="5"/>
  <c r="AG12" i="3"/>
  <c r="AH11" i="3"/>
  <c r="AI6" i="5" l="1"/>
  <c r="AH7" i="5"/>
  <c r="AH12" i="3"/>
  <c r="AI11" i="3"/>
  <c r="AJ6" i="5" l="1"/>
  <c r="AI7" i="5"/>
  <c r="AJ11" i="3"/>
  <c r="AJ12" i="3" s="1"/>
  <c r="AI12" i="3"/>
  <c r="AK6" i="5" l="1"/>
  <c r="AJ7" i="5"/>
  <c r="AK7" i="5" l="1"/>
</calcChain>
</file>

<file path=xl/sharedStrings.xml><?xml version="1.0" encoding="utf-8"?>
<sst xmlns="http://schemas.openxmlformats.org/spreadsheetml/2006/main" count="590" uniqueCount="113">
  <si>
    <t>Month</t>
  </si>
  <si>
    <t>Year</t>
  </si>
  <si>
    <t>Month Name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</si>
  <si>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</si>
  <si>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</si>
  <si>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</si>
  <si>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</si>
  <si>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</si>
  <si>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</si>
  <si>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</si>
  <si>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</si>
  <si>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</si>
  <si>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</si>
  <si>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</si>
  <si>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</si>
  <si>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Support Sheet</t>
  </si>
  <si>
    <t>From</t>
  </si>
  <si>
    <t>To</t>
  </si>
  <si>
    <t>Automated Attendance Sheet</t>
  </si>
  <si>
    <t>Total Present</t>
  </si>
  <si>
    <t>Total Absent</t>
  </si>
  <si>
    <t>P</t>
  </si>
  <si>
    <t>A</t>
  </si>
  <si>
    <t>Sat</t>
  </si>
  <si>
    <t>Sun</t>
  </si>
  <si>
    <t>Mon</t>
  </si>
  <si>
    <t>Tue</t>
  </si>
  <si>
    <t>Wed</t>
  </si>
  <si>
    <t>Thu</t>
  </si>
  <si>
    <t>Fri</t>
  </si>
  <si>
    <t>National Holidays</t>
  </si>
  <si>
    <t>Weekly Off Days</t>
  </si>
  <si>
    <t>Weekday</t>
  </si>
  <si>
    <t>YEAR</t>
  </si>
  <si>
    <t>MONTH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</si>
  <si>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</si>
  <si>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</si>
  <si>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</si>
  <si>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</si>
  <si>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</si>
  <si>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</si>
  <si>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</si>
  <si>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</si>
  <si>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</si>
  <si>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</si>
  <si>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</si>
  <si>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</si>
  <si>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FROM</t>
  </si>
  <si>
    <t>NAME</t>
  </si>
  <si>
    <t>PINCODE</t>
  </si>
  <si>
    <t>JAY</t>
  </si>
  <si>
    <t>PREETAM</t>
  </si>
  <si>
    <t>PRITI</t>
  </si>
  <si>
    <t>PRIYA</t>
  </si>
  <si>
    <t>EKTA</t>
  </si>
  <si>
    <t>DIPALI</t>
  </si>
  <si>
    <t>KHUSBHU.M</t>
  </si>
  <si>
    <t>SIDDHARATH</t>
  </si>
  <si>
    <t>AJAY</t>
  </si>
  <si>
    <t>PIYUSH</t>
  </si>
  <si>
    <t>YASH</t>
  </si>
  <si>
    <t>DEEP</t>
  </si>
  <si>
    <t>AKSHAY</t>
  </si>
  <si>
    <t>MEET</t>
  </si>
  <si>
    <t>SRK</t>
  </si>
  <si>
    <t>P.S</t>
  </si>
  <si>
    <t>J.P</t>
  </si>
  <si>
    <t>E.T</t>
  </si>
  <si>
    <t>D.P</t>
  </si>
  <si>
    <t>K.P</t>
  </si>
  <si>
    <t>S.P</t>
  </si>
  <si>
    <t>A.R</t>
  </si>
  <si>
    <t>P.R</t>
  </si>
  <si>
    <t>Y.R</t>
  </si>
  <si>
    <t>D.R</t>
  </si>
  <si>
    <t>A.P</t>
  </si>
  <si>
    <t>M.S</t>
  </si>
  <si>
    <t>S.K</t>
  </si>
  <si>
    <t>SR.NO</t>
  </si>
  <si>
    <t>ROLL.NO</t>
  </si>
  <si>
    <t>SHORTNAME</t>
  </si>
  <si>
    <t>TOTAL PRESENT</t>
  </si>
  <si>
    <t>TOTAL ABSENT</t>
  </si>
  <si>
    <t>&lt; TO &gt;</t>
  </si>
  <si>
    <t>sr.no</t>
  </si>
  <si>
    <t>roll.no</t>
  </si>
  <si>
    <t xml:space="preserve">name </t>
  </si>
  <si>
    <t>shortname</t>
  </si>
  <si>
    <t>MUTLIPLE YEAR ATTENDANCE SHEET</t>
  </si>
  <si>
    <t>VIVEK</t>
  </si>
  <si>
    <t>GUNJAN</t>
  </si>
  <si>
    <t>GANSEH</t>
  </si>
  <si>
    <t>RAKESH</t>
  </si>
  <si>
    <t>SANJAY</t>
  </si>
  <si>
    <t>YANA</t>
  </si>
  <si>
    <t>RAHUL</t>
  </si>
  <si>
    <t>MOTI</t>
  </si>
  <si>
    <t>KHUSHI</t>
  </si>
  <si>
    <t>HONEY</t>
  </si>
  <si>
    <t>PRADIP</t>
  </si>
  <si>
    <t>MANISH</t>
  </si>
  <si>
    <t>GRADE</t>
  </si>
  <si>
    <t>RESULT</t>
  </si>
  <si>
    <t>AVERAGE</t>
  </si>
  <si>
    <t>TOTAL</t>
  </si>
  <si>
    <t>OBTAIN</t>
  </si>
  <si>
    <t>SCIENCE</t>
  </si>
  <si>
    <t>ACCOUNT</t>
  </si>
  <si>
    <t>GUJ</t>
  </si>
  <si>
    <t>HINDI</t>
  </si>
  <si>
    <t>ENG</t>
  </si>
  <si>
    <t xml:space="preserve">ECO </t>
  </si>
  <si>
    <t xml:space="preserve">NAME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</si>
</sst>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dd\ mmm"/>
    <numFmt numFmtId="165" formatCode="dd"/>
    <numFmt numFmtId="166" formatCode="ddd"/>
    <numFmt numFmtId="167" formatCode="d"/>
    <numFmt numFmtId="168" formatCode="dd\ "/>
  </numFmts>
  <fonts count="25" x14ac:knownFonts="1"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2D2D2D"/>
      <name val="Noto Sans"/>
      <family val="2"/>
    </font>
    <font>
      <sz val="11"/>
      <color rgb="FFFF0000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i/>
      <sz val="20"/>
      <color theme="1"/>
      <name val="Calibri"/>
      <family val="2"/>
      <scheme val="minor"/>
    </font>
    <font>
      <b/>
      <i/>
      <sz val="22"/>
      <color rgb="FF99FFCC"/>
      <name val="Calibri"/>
      <family val="2"/>
      <scheme val="minor"/>
    </font>
    <font>
      <sz val="26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i/>
      <sz val="26"/>
      <color theme="1"/>
      <name val="Arial Narrow"/>
      <family val="2"/>
    </font>
    <font>
      <i/>
      <sz val="24"/>
      <color theme="1"/>
      <name val="Algerian"/>
      <family val="5"/>
    </font>
    <font>
      <sz val="24"/>
      <color rgb="FFFF0000"/>
      <name val="Algerian"/>
      <family val="5"/>
    </font>
    <font>
      <sz val="24"/>
      <color theme="1"/>
      <name val="Algerian"/>
      <family val="5"/>
    </font>
    <font>
      <sz val="24"/>
      <color theme="4" tint="-0.499984740745262"/>
      <name val="Algerian"/>
      <family val="5"/>
    </font>
    <font>
      <sz val="16"/>
      <color theme="1"/>
      <name val="Arial Nova Light"/>
      <family val="2"/>
    </font>
    <font>
      <sz val="11"/>
      <color theme="1"/>
      <name val="Cambria"/>
      <family val="2"/>
    </font>
    <font>
      <sz val="16"/>
      <color theme="1"/>
      <name val="Cambria"/>
      <family val="2"/>
    </font>
    <font>
      <sz val="18"/>
      <color theme="1"/>
      <name val="Cambria"/>
      <family val="2"/>
    </font>
    <font>
      <sz val="14"/>
      <color theme="1"/>
      <name val="Cambria"/>
      <family val="2"/>
    </font>
    <font>
      <sz val="16"/>
      <color theme="6" tint="0.79998168889431442"/>
      <name val="Yu Gothic UI"/>
      <family val="2"/>
    </font>
  </fonts>
  <fills count="1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7030A0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0" fillId="0" borderId="0"/>
  </cellStyleXfs>
  <cellXfs count="69">
    <xf numFmtId="0" fontId="0" fillId="0" borderId="0" xfId="0"/>
    <xf numFmtId="0" fontId="2" fillId="0" borderId="0" xfId="0" applyFont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/>
    </xf>
    <xf numFmtId="165" fontId="4" fillId="3" borderId="2" xfId="0" applyNumberFormat="1" applyFont="1" applyFill="1" applyBorder="1" applyAlignment="1">
      <alignment horizontal="center" vertical="center"/>
    </xf>
    <xf numFmtId="0" fontId="4" fillId="8" borderId="2" xfId="0" applyFont="1" applyFill="1" applyBorder="1" applyAlignment="1">
      <alignment horizontal="center" vertical="center"/>
    </xf>
    <xf numFmtId="0" fontId="2" fillId="10" borderId="2" xfId="0" applyFont="1" applyFill="1" applyBorder="1" applyAlignment="1">
      <alignment horizontal="center" vertical="center"/>
    </xf>
    <xf numFmtId="166" fontId="2" fillId="0" borderId="2" xfId="0" applyNumberFormat="1" applyFont="1" applyBorder="1" applyAlignment="1">
      <alignment horizontal="center" vertical="center"/>
    </xf>
    <xf numFmtId="164" fontId="5" fillId="0" borderId="2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2" fillId="12" borderId="4" xfId="0" applyFont="1" applyFill="1" applyBorder="1" applyAlignment="1">
      <alignment horizontal="center"/>
    </xf>
    <xf numFmtId="0" fontId="2" fillId="12" borderId="18" xfId="0" applyFont="1" applyFill="1" applyBorder="1" applyAlignment="1">
      <alignment horizontal="center"/>
    </xf>
    <xf numFmtId="0" fontId="12" fillId="0" borderId="13" xfId="0" applyFont="1" applyBorder="1" applyAlignment="1">
      <alignment horizontal="center"/>
    </xf>
    <xf numFmtId="0" fontId="14" fillId="0" borderId="13" xfId="0" applyFont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14" fillId="0" borderId="4" xfId="0" applyFont="1" applyBorder="1" applyAlignment="1">
      <alignment horizontal="center"/>
    </xf>
    <xf numFmtId="0" fontId="16" fillId="13" borderId="9" xfId="0" applyFont="1" applyFill="1" applyBorder="1" applyAlignment="1">
      <alignment horizontal="center" vertical="center"/>
    </xf>
    <xf numFmtId="0" fontId="17" fillId="0" borderId="10" xfId="0" applyFont="1" applyBorder="1"/>
    <xf numFmtId="0" fontId="17" fillId="0" borderId="0" xfId="0" applyFont="1"/>
    <xf numFmtId="0" fontId="16" fillId="13" borderId="5" xfId="0" applyFont="1" applyFill="1" applyBorder="1" applyAlignment="1">
      <alignment horizontal="center" vertical="center"/>
    </xf>
    <xf numFmtId="0" fontId="17" fillId="0" borderId="6" xfId="0" applyFont="1" applyBorder="1"/>
    <xf numFmtId="16" fontId="17" fillId="13" borderId="7" xfId="0" applyNumberFormat="1" applyFont="1" applyFill="1" applyBorder="1"/>
    <xf numFmtId="16" fontId="17" fillId="13" borderId="8" xfId="0" applyNumberFormat="1" applyFont="1" applyFill="1" applyBorder="1"/>
    <xf numFmtId="0" fontId="15" fillId="10" borderId="19" xfId="0" applyFont="1" applyFill="1" applyBorder="1" applyAlignment="1">
      <alignment horizontal="center" vertical="center"/>
    </xf>
    <xf numFmtId="0" fontId="15" fillId="10" borderId="20" xfId="0" applyFont="1" applyFill="1" applyBorder="1" applyAlignment="1">
      <alignment horizontal="center" vertical="center"/>
    </xf>
    <xf numFmtId="0" fontId="17" fillId="10" borderId="20" xfId="0" applyFont="1" applyFill="1" applyBorder="1" applyAlignment="1">
      <alignment horizontal="center" vertical="center"/>
    </xf>
    <xf numFmtId="0" fontId="18" fillId="10" borderId="21" xfId="0" applyFont="1" applyFill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2" fillId="12" borderId="2" xfId="0" applyFont="1" applyFill="1" applyBorder="1" applyAlignment="1">
      <alignment horizontal="center"/>
    </xf>
    <xf numFmtId="165" fontId="8" fillId="15" borderId="2" xfId="0" applyNumberFormat="1" applyFont="1" applyFill="1" applyBorder="1" applyAlignment="1">
      <alignment horizontal="center"/>
    </xf>
    <xf numFmtId="165" fontId="8" fillId="15" borderId="17" xfId="0" applyNumberFormat="1" applyFont="1" applyFill="1" applyBorder="1" applyAlignment="1">
      <alignment horizontal="center"/>
    </xf>
    <xf numFmtId="165" fontId="8" fillId="15" borderId="14" xfId="0" applyNumberFormat="1" applyFont="1" applyFill="1" applyBorder="1" applyAlignment="1">
      <alignment horizontal="center"/>
    </xf>
    <xf numFmtId="168" fontId="19" fillId="0" borderId="15" xfId="0" applyNumberFormat="1" applyFont="1" applyBorder="1" applyAlignment="1">
      <alignment horizontal="left" textRotation="90"/>
    </xf>
    <xf numFmtId="168" fontId="19" fillId="0" borderId="18" xfId="0" applyNumberFormat="1" applyFont="1" applyBorder="1" applyAlignment="1">
      <alignment horizontal="left" textRotation="90"/>
    </xf>
    <xf numFmtId="0" fontId="7" fillId="0" borderId="0" xfId="0" applyFont="1"/>
    <xf numFmtId="167" fontId="9" fillId="0" borderId="0" xfId="0" applyNumberFormat="1" applyFont="1" applyAlignment="1">
      <alignment horizontal="center"/>
    </xf>
    <xf numFmtId="0" fontId="1" fillId="2" borderId="1" xfId="1" applyFill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8" borderId="2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9" borderId="2" xfId="0" applyFont="1" applyFill="1" applyBorder="1" applyAlignment="1">
      <alignment horizontal="center" vertical="center"/>
    </xf>
    <xf numFmtId="0" fontId="4" fillId="10" borderId="2" xfId="0" applyFont="1" applyFill="1" applyBorder="1" applyAlignment="1">
      <alignment horizontal="center" vertical="center"/>
    </xf>
    <xf numFmtId="0" fontId="13" fillId="3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11" fillId="11" borderId="0" xfId="0" applyFont="1" applyFill="1" applyAlignment="1">
      <alignment horizontal="center" vertical="center"/>
    </xf>
    <xf numFmtId="0" fontId="10" fillId="14" borderId="13" xfId="0" applyFont="1" applyFill="1" applyBorder="1" applyAlignment="1">
      <alignment horizontal="center" vertical="center"/>
    </xf>
    <xf numFmtId="0" fontId="10" fillId="14" borderId="12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10" fillId="5" borderId="12" xfId="0" applyFont="1" applyFill="1" applyBorder="1" applyAlignment="1">
      <alignment horizontal="center" vertical="center"/>
    </xf>
    <xf numFmtId="0" fontId="10" fillId="5" borderId="13" xfId="0" applyFont="1" applyFill="1" applyBorder="1" applyAlignment="1">
      <alignment horizontal="center" vertical="center"/>
    </xf>
    <xf numFmtId="0" fontId="10" fillId="14" borderId="3" xfId="0" applyFont="1" applyFill="1" applyBorder="1" applyAlignment="1">
      <alignment horizontal="center" vertical="center"/>
    </xf>
    <xf numFmtId="0" fontId="13" fillId="3" borderId="16" xfId="0" applyFont="1" applyFill="1" applyBorder="1" applyAlignment="1">
      <alignment horizontal="center" vertical="center"/>
    </xf>
    <xf numFmtId="0" fontId="6" fillId="3" borderId="18" xfId="0" applyFont="1" applyFill="1" applyBorder="1" applyAlignment="1">
      <alignment horizontal="center" vertical="center"/>
    </xf>
    <xf numFmtId="0" fontId="20" fillId="0" borderId="0" xfId="2"/>
    <xf numFmtId="0" fontId="21" fillId="15" borderId="0" xfId="2" applyFont="1" applyFill="1" applyAlignment="1">
      <alignment horizontal="center" vertical="center"/>
    </xf>
    <xf numFmtId="0" fontId="21" fillId="16" borderId="0" xfId="2" applyFont="1" applyFill="1" applyAlignment="1">
      <alignment horizontal="center" vertical="center"/>
    </xf>
    <xf numFmtId="0" fontId="22" fillId="16" borderId="0" xfId="2" applyFont="1" applyFill="1" applyAlignment="1">
      <alignment horizontal="center" vertical="center"/>
    </xf>
    <xf numFmtId="0" fontId="22" fillId="8" borderId="0" xfId="2" applyFont="1" applyFill="1" applyAlignment="1">
      <alignment horizontal="center" vertical="center"/>
    </xf>
    <xf numFmtId="0" fontId="22" fillId="17" borderId="0" xfId="2" applyFont="1" applyFill="1" applyAlignment="1">
      <alignment horizontal="center" vertical="center"/>
    </xf>
    <xf numFmtId="0" fontId="22" fillId="15" borderId="0" xfId="2" applyFont="1" applyFill="1" applyAlignment="1">
      <alignment horizontal="center" vertical="center"/>
    </xf>
    <xf numFmtId="0" fontId="23" fillId="8" borderId="0" xfId="2" applyFont="1" applyFill="1" applyAlignment="1">
      <alignment horizontal="center" vertical="center"/>
    </xf>
    <xf numFmtId="0" fontId="24" fillId="18" borderId="0" xfId="2" applyFont="1" applyFill="1" applyAlignment="1">
      <alignment horizontal="center" vertical="center"/>
    </xf>
  </cellXfs>
  <cellStyles count="3">
    <cellStyle name="Heading 2" xfId="1" builtinId="17"/>
    <cellStyle name="Normal" xfId="0" builtinId="0"/>
    <cellStyle name="Normal 2" xfId="2" xr:uid="{FBE76727-B021-4DA7-B249-D496C1F6AECC}"/>
  </cellStyles>
  <dxfs count="17">
    <dxf>
      <font>
        <strike val="0"/>
        <outline val="0"/>
        <shadow val="0"/>
        <u val="none"/>
        <vertAlign val="baseline"/>
        <sz val="16"/>
        <color theme="1"/>
        <name val="Cambria"/>
        <family val="2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6"/>
        <color theme="1"/>
        <name val="Cambria"/>
        <family val="2"/>
        <scheme val="none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8"/>
        <color theme="1"/>
        <name val="Cambria"/>
        <family val="2"/>
        <scheme val="none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8"/>
        <color theme="1"/>
        <name val="Cambria"/>
        <family val="2"/>
        <scheme val="none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8"/>
        <color theme="1"/>
        <name val="Cambria"/>
        <family val="2"/>
        <scheme val="none"/>
      </font>
      <fill>
        <patternFill patternType="solid">
          <fgColor indexed="64"/>
          <bgColor theme="5" tint="0.3999755851924192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8"/>
        <color theme="1"/>
        <name val="Cambria"/>
        <family val="2"/>
        <scheme val="none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8"/>
        <color theme="1"/>
        <name val="Cambria"/>
        <family val="2"/>
        <scheme val="none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8"/>
        <color theme="1"/>
        <name val="Cambria"/>
        <family val="2"/>
        <scheme val="none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8"/>
        <color theme="1"/>
        <name val="Cambria"/>
        <family val="2"/>
        <scheme val="none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8"/>
        <color theme="1"/>
        <name val="Cambria"/>
        <family val="2"/>
        <scheme val="none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8"/>
        <color theme="1"/>
        <name val="Cambria"/>
        <family val="2"/>
        <scheme val="none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mbria"/>
        <family val="2"/>
        <scheme val="none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00B0F0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6" tint="0.79998168889431442"/>
        <name val="Yu Gothic UI"/>
        <family val="2"/>
        <scheme val="none"/>
      </font>
      <fill>
        <patternFill patternType="solid">
          <fgColor indexed="64"/>
          <bgColor rgb="FF7030A0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99FFCC"/>
      <color rgb="FFFFFF66"/>
      <color rgb="FFCCCCFF"/>
      <color rgb="FFFFCCFF"/>
      <color rgb="FFFFFFCC"/>
      <color rgb="FFFFFF99"/>
      <color rgb="FFFF99FF"/>
      <color rgb="FFFF66FF"/>
      <color rgb="FFF98683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  <cx:data id="1">
      <cx:strDim type="cat">
        <cx:f>_xlchart.v1.0</cx:f>
      </cx:strDim>
      <cx:numDim type="val">
        <cx:f>_xlchart.v1.4</cx:f>
      </cx:numDim>
    </cx:data>
    <cx:data id="2">
      <cx:strDim type="cat">
        <cx:f>_xlchart.v1.0</cx:f>
      </cx:strDim>
      <cx:numDim type="val">
        <cx:f>_xlchart.v1.6</cx:f>
      </cx:numDim>
    </cx:data>
    <cx:data id="3">
      <cx:strDim type="cat">
        <cx:f>_xlchart.v1.0</cx:f>
      </cx:strDim>
      <cx:numDim type="val">
        <cx:f>_xlchart.v1.8</cx:f>
      </cx:numDim>
    </cx:data>
    <cx:data id="4">
      <cx:strDim type="cat">
        <cx:f>_xlchart.v1.0</cx:f>
      </cx:strDim>
      <cx:numDim type="val">
        <cx:f>_xlchart.v1.10</cx:f>
      </cx:numDim>
    </cx:data>
    <cx:data id="5">
      <cx:strDim type="cat">
        <cx:f>_xlchart.v1.0</cx:f>
      </cx:strDim>
      <cx:numDim type="val">
        <cx:f>_xlchart.v1.12</cx:f>
      </cx:numDim>
    </cx:data>
    <cx:data id="6">
      <cx:strDim type="cat">
        <cx:f>_xlchart.v1.0</cx:f>
      </cx:strDim>
      <cx:numDim type="val">
        <cx:f>_xlchart.v1.14</cx:f>
      </cx:numDim>
    </cx:data>
    <cx:data id="7">
      <cx:strDim type="cat">
        <cx:f>_xlchart.v1.0</cx:f>
      </cx:strDim>
      <cx:numDim type="val">
        <cx:f>_xlchart.v1.16</cx:f>
      </cx:numDim>
    </cx:data>
    <cx:data id="8">
      <cx:strDim type="cat">
        <cx:f>_xlchart.v1.0</cx:f>
      </cx:strDim>
      <cx:numDim type="val">
        <cx:f>_xlchart.v1.18</cx:f>
      </cx:numDim>
    </cx:data>
    <cx:data id="9">
      <cx:strDim type="cat">
        <cx:f>_xlchart.v1.0</cx:f>
      </cx:strDim>
      <cx:numDim type="val">
        <cx:f>_xlchart.v1.20</cx:f>
      </cx:numDim>
    </cx:data>
    <cx:data id="10">
      <cx:strDim type="cat">
        <cx:f>_xlchart.v1.0</cx:f>
      </cx:strDim>
      <cx:numDim type="val">
        <cx:f>_xlchart.v1.22</cx:f>
      </cx:numDim>
    </cx:data>
  </cx:chartData>
  <cx:chart>
    <cx:title pos="t" align="ctr" overlay="0"/>
    <cx:plotArea>
      <cx:plotAreaRegion>
        <cx:series layoutId="clusteredColumn" uniqueId="{2D4CD814-D67D-4F1D-A8DC-D3F782F2FB02}" formatIdx="0">
          <cx:tx>
            <cx:txData>
              <cx:f>_xlchart.v1.1</cx:f>
              <cx:v>ECO </cx:v>
            </cx:txData>
          </cx:tx>
          <cx:spPr>
            <a:solidFill>
              <a:srgbClr val="00B050"/>
            </a:solidFill>
          </cx:spPr>
          <cx:dataPt idx="1">
            <cx:spPr>
              <a:solidFill>
                <a:srgbClr val="00B0F0"/>
              </a:solidFill>
            </cx:spPr>
          </cx:dataPt>
          <cx:dataPt idx="2">
            <cx:spPr>
              <a:solidFill>
                <a:srgbClr val="FFC000"/>
              </a:solidFill>
            </cx:spPr>
          </cx:dataPt>
          <cx:dataPt idx="3">
            <cx:spPr>
              <a:solidFill>
                <a:srgbClr val="7030A0"/>
              </a:solidFill>
            </cx:spPr>
          </cx:dataPt>
          <cx:dataPt idx="4">
            <cx:spPr>
              <a:solidFill>
                <a:sysClr val="window" lastClr="FFFFFF">
                  <a:lumMod val="85000"/>
                </a:sysClr>
              </a:solidFill>
            </cx:spPr>
          </cx:dataPt>
          <cx:dataPt idx="5">
            <cx:spPr>
              <a:ln>
                <a:solidFill>
                  <a:srgbClr val="00CC99"/>
                </a:solidFill>
              </a:ln>
            </cx:spPr>
          </cx:dataPt>
          <cx:dataPt idx="6">
            <cx:spPr>
              <a:solidFill>
                <a:srgbClr val="FFC000"/>
              </a:solidFill>
              <a:ln>
                <a:solidFill>
                  <a:sysClr val="window" lastClr="FFFFFF"/>
                </a:solidFill>
              </a:ln>
            </cx:spPr>
          </cx:dataPt>
          <cx:dataPt idx="7">
            <cx:spPr>
              <a:solidFill>
                <a:srgbClr val="A5A5A5"/>
              </a:solidFill>
            </cx:spPr>
          </cx:dataPt>
          <cx:dataPt idx="8">
            <cx:spPr>
              <a:solidFill>
                <a:srgbClr val="5F0FA1"/>
              </a:solidFill>
            </cx:spPr>
          </cx:dataPt>
          <cx:dataPt idx="9">
            <cx:spPr>
              <a:solidFill>
                <a:srgbClr val="961A1A"/>
              </a:solidFill>
            </cx:spPr>
          </cx:dataPt>
          <cx:dataPt idx="10">
            <cx:spPr>
              <a:solidFill>
                <a:srgbClr val="8E2246"/>
              </a:solidFill>
            </cx:spPr>
          </cx:dataPt>
          <cx:dataPt idx="11">
            <cx:spPr>
              <a:solidFill>
                <a:srgbClr val="961A1A"/>
              </a:solidFill>
            </cx:spPr>
          </cx:dataPt>
          <cx:dataPt idx="12">
            <cx:spPr>
              <a:solidFill>
                <a:srgbClr val="00CC99"/>
              </a:solidFill>
            </cx:spPr>
          </cx:dataPt>
          <cx:dataLabels>
            <cx:visibility seriesName="0" categoryName="0" value="1"/>
          </cx:dataLabels>
          <cx:dataId val="0"/>
          <cx:layoutPr>
            <cx:aggregation/>
          </cx:layoutPr>
          <cx:axisId val="1"/>
        </cx:series>
        <cx:series layoutId="paretoLine" ownerIdx="0" uniqueId="{D11798C3-7445-4C68-B197-E7230B3D3B45}" formatIdx="1">
          <cx:spPr>
            <a:ln>
              <a:solidFill>
                <a:srgbClr val="FF0000"/>
              </a:solidFill>
              <a:bevel/>
            </a:ln>
            <a:effectLst>
              <a:glow rad="241300">
                <a:schemeClr val="accent1">
                  <a:alpha val="45000"/>
                </a:schemeClr>
              </a:glow>
              <a:outerShdw blurRad="50800" dist="241300" dir="5400000" sx="1000" sy="1000" algn="ctr" rotWithShape="0">
                <a:schemeClr val="tx1">
                  <a:lumMod val="95000"/>
                  <a:lumOff val="5000"/>
                  <a:alpha val="94000"/>
                </a:schemeClr>
              </a:outerShdw>
            </a:effectLst>
          </cx:spPr>
          <cx:axisId val="2"/>
        </cx:series>
        <cx:series layoutId="clusteredColumn" hidden="1" uniqueId="{B72212B5-6C3A-4A5A-ABF6-7DD79B503680}" formatIdx="2">
          <cx:tx>
            <cx:txData>
              <cx:f>_xlchart.v1.3</cx:f>
              <cx:v>ENG</cx:v>
            </cx:txData>
          </cx:tx>
          <cx:dataLabels/>
          <cx:dataId val="1"/>
          <cx:layoutPr>
            <cx:aggregation/>
          </cx:layoutPr>
          <cx:axisId val="1"/>
        </cx:series>
        <cx:series layoutId="paretoLine" ownerIdx="2" uniqueId="{0147EDD5-17C9-4EE4-B9F7-292391BD9AAB}" formatIdx="3">
          <cx:axisId val="2"/>
        </cx:series>
        <cx:series layoutId="clusteredColumn" hidden="1" uniqueId="{9B97B91E-F58F-4672-B705-50D123F5B4AD}" formatIdx="4">
          <cx:tx>
            <cx:txData>
              <cx:f>_xlchart.v1.5</cx:f>
              <cx:v>HINDI</cx:v>
            </cx:txData>
          </cx:tx>
          <cx:dataId val="2"/>
          <cx:layoutPr>
            <cx:aggregation/>
          </cx:layoutPr>
          <cx:axisId val="1"/>
        </cx:series>
        <cx:series layoutId="paretoLine" ownerIdx="4" uniqueId="{C05822E8-E342-41B5-BD94-124EA734E064}" formatIdx="5">
          <cx:axisId val="2"/>
        </cx:series>
        <cx:series layoutId="clusteredColumn" hidden="1" uniqueId="{884B9C60-7E7B-493C-9309-5D7BFC95F4AF}" formatIdx="6">
          <cx:tx>
            <cx:txData>
              <cx:f>_xlchart.v1.7</cx:f>
              <cx:v>GUJ</cx:v>
            </cx:txData>
          </cx:tx>
          <cx:dataId val="3"/>
          <cx:layoutPr>
            <cx:aggregation/>
          </cx:layoutPr>
          <cx:axisId val="1"/>
        </cx:series>
        <cx:series layoutId="paretoLine" ownerIdx="6" uniqueId="{6304906E-2247-444A-AC5A-EB41AA92DB8F}" formatIdx="7">
          <cx:axisId val="2"/>
        </cx:series>
        <cx:series layoutId="clusteredColumn" hidden="1" uniqueId="{2FB1705D-4C4C-47EB-954F-1E562D122F7F}" formatIdx="8">
          <cx:tx>
            <cx:txData>
              <cx:f>_xlchart.v1.9</cx:f>
              <cx:v>ACCOUNT</cx:v>
            </cx:txData>
          </cx:tx>
          <cx:dataId val="4"/>
          <cx:layoutPr>
            <cx:aggregation/>
          </cx:layoutPr>
          <cx:axisId val="1"/>
        </cx:series>
        <cx:series layoutId="paretoLine" ownerIdx="8" uniqueId="{5FF27031-E93C-481F-AAC3-16B0E576B82F}" formatIdx="9">
          <cx:axisId val="2"/>
        </cx:series>
        <cx:series layoutId="clusteredColumn" hidden="1" uniqueId="{9FF95809-6AEA-4C1E-9B70-D75C70051B97}" formatIdx="10">
          <cx:tx>
            <cx:txData>
              <cx:f>_xlchart.v1.11</cx:f>
              <cx:v>SCIENCE</cx:v>
            </cx:txData>
          </cx:tx>
          <cx:dataId val="5"/>
          <cx:layoutPr>
            <cx:aggregation/>
          </cx:layoutPr>
          <cx:axisId val="1"/>
        </cx:series>
        <cx:series layoutId="paretoLine" ownerIdx="10" uniqueId="{E39CC969-54D5-4CB7-9791-375EDAF55F5B}" formatIdx="11">
          <cx:axisId val="2"/>
        </cx:series>
        <cx:series layoutId="clusteredColumn" hidden="1" uniqueId="{3F2AE7DB-29FF-44A3-96C3-198084C3BF59}" formatIdx="12">
          <cx:tx>
            <cx:txData>
              <cx:f>_xlchart.v1.13</cx:f>
              <cx:v>OBTAIN</cx:v>
            </cx:txData>
          </cx:tx>
          <cx:dataId val="6"/>
          <cx:layoutPr>
            <cx:aggregation/>
          </cx:layoutPr>
          <cx:axisId val="1"/>
        </cx:series>
        <cx:series layoutId="paretoLine" ownerIdx="12" uniqueId="{B5A3DB8B-A184-4774-830F-31CA476E3A22}" formatIdx="13">
          <cx:axisId val="2"/>
        </cx:series>
        <cx:series layoutId="clusteredColumn" hidden="1" uniqueId="{85B3519E-DD82-437F-BA7B-4291123A408E}" formatIdx="14">
          <cx:tx>
            <cx:txData>
              <cx:f>_xlchart.v1.15</cx:f>
              <cx:v>TOTAL</cx:v>
            </cx:txData>
          </cx:tx>
          <cx:dataId val="7"/>
          <cx:layoutPr>
            <cx:aggregation/>
          </cx:layoutPr>
          <cx:axisId val="1"/>
        </cx:series>
        <cx:series layoutId="paretoLine" ownerIdx="14" uniqueId="{5F99F924-F42B-4238-A53C-89F600E2B36F}" formatIdx="15">
          <cx:axisId val="2"/>
        </cx:series>
        <cx:series layoutId="clusteredColumn" hidden="1" uniqueId="{858D27F7-F455-4530-A80C-1E036254F4BF}" formatIdx="16">
          <cx:tx>
            <cx:txData>
              <cx:f>_xlchart.v1.17</cx:f>
              <cx:v>AVERAGE</cx:v>
            </cx:txData>
          </cx:tx>
          <cx:dataId val="8"/>
          <cx:layoutPr>
            <cx:aggregation/>
          </cx:layoutPr>
          <cx:axisId val="1"/>
        </cx:series>
        <cx:series layoutId="paretoLine" ownerIdx="16" uniqueId="{0C354D85-2CF5-42D0-B947-91C4EFA8390E}" formatIdx="17">
          <cx:axisId val="2"/>
        </cx:series>
        <cx:series layoutId="clusteredColumn" hidden="1" uniqueId="{3727DFB9-5EC9-45DB-AB2F-9D9751DD5D0F}" formatIdx="18">
          <cx:tx>
            <cx:txData>
              <cx:f>_xlchart.v1.19</cx:f>
              <cx:v>RESULT</cx:v>
            </cx:txData>
          </cx:tx>
          <cx:dataId val="9"/>
          <cx:layoutPr>
            <cx:aggregation/>
          </cx:layoutPr>
          <cx:axisId val="1"/>
        </cx:series>
        <cx:series layoutId="paretoLine" ownerIdx="18" uniqueId="{1C295790-4960-40D7-8A17-F920FF7B6342}" formatIdx="19">
          <cx:axisId val="2"/>
        </cx:series>
        <cx:series layoutId="clusteredColumn" hidden="1" uniqueId="{D4B47126-9CA9-484C-8ED3-B527CD45F979}" formatIdx="20">
          <cx:tx>
            <cx:txData>
              <cx:f>_xlchart.v1.21</cx:f>
              <cx:v>GRADE</cx:v>
            </cx:txData>
          </cx:tx>
          <cx:dataId val="10"/>
          <cx:layoutPr>
            <cx:aggregation/>
          </cx:layoutPr>
          <cx:axisId val="1"/>
        </cx:series>
        <cx:series layoutId="paretoLine" ownerIdx="20" uniqueId="{35AF2C64-283A-4C48-8CDB-3BDE23EEA2AC}" formatIdx="21">
          <cx:axisId val="2"/>
        </cx:series>
      </cx:plotAreaRegion>
      <cx:axis id="0">
        <cx:catScaling gapWidth="0.300000012"/>
        <cx:title/>
        <cx:tickLabels/>
      </cx:axis>
      <cx:axis id="1">
        <cx:valScaling/>
        <cx:title/>
        <cx:majorGridlines/>
        <cx:tickLabels/>
      </cx:axis>
      <cx:axis id="2">
        <cx:valScaling max="1" min="0"/>
        <cx:title/>
        <cx:units unit="percentage"/>
        <cx:tickLabels/>
      </cx:axis>
    </cx:plotArea>
    <cx:legend pos="t" align="ctr" overlay="0">
      <cx:spPr>
        <a:solidFill>
          <a:schemeClr val="tx2"/>
        </a:solidFill>
      </cx:sp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161924</xdr:colOff>
      <xdr:row>3</xdr:row>
      <xdr:rowOff>0</xdr:rowOff>
    </xdr:from>
    <xdr:to>
      <xdr:col>29</xdr:col>
      <xdr:colOff>246844</xdr:colOff>
      <xdr:row>22</xdr:row>
      <xdr:rowOff>150254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62D2E424-52C1-4AC2-9DF0-DF34BFAB6CF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879204" y="525780"/>
              <a:ext cx="10813880" cy="348019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4CFCDF3-DFA7-43F8-A0DB-FD16858DA641}" name="Table1" displayName="Table1" ref="B4:M22" totalsRowShown="0" headerRowDxfId="16" dataDxfId="15">
  <tableColumns count="12">
    <tableColumn id="1" xr3:uid="{96A9059C-00BD-4F11-B8C1-2A9BDEB20DC5}" name="NAME " dataDxfId="14"/>
    <tableColumn id="2" xr3:uid="{C65CDBC4-5D88-4BC1-848A-CE3B2202A513}" name="ECO " dataDxfId="13"/>
    <tableColumn id="3" xr3:uid="{309079B6-20F4-4CA2-92F7-F9FA3ED16670}" name="ENG" dataDxfId="12"/>
    <tableColumn id="4" xr3:uid="{46793FCE-55B7-41B9-B224-1D434FE8470B}" name="HINDI" dataDxfId="11"/>
    <tableColumn id="5" xr3:uid="{FF53DC4C-CB3B-401B-A313-4D3F04F238E9}" name="GUJ" dataDxfId="10"/>
    <tableColumn id="6" xr3:uid="{F80FB874-A066-4E07-A27B-3A05D5FBA318}" name="ACCOUNT" dataDxfId="9"/>
    <tableColumn id="7" xr3:uid="{2BA6EFAB-AD48-4E45-9A31-D3B72E3D46C6}" name="SCIENCE" dataDxfId="8"/>
    <tableColumn id="8" xr3:uid="{E0C5BC92-FB4C-4C75-A271-2EEC837CF90E}" name="OBTAIN" dataDxfId="7">
      <calculatedColumnFormula>SUM(C5:H5)</calculatedColumnFormula>
    </tableColumn>
    <tableColumn id="9" xr3:uid="{C9DD9FA0-F848-46C7-88B7-FF85614FBFD2}" name="TOTAL" dataDxfId="6"/>
    <tableColumn id="10" xr3:uid="{F2BFDDBA-3482-42D4-AD14-F8075A26FD95}" name="AVERAGE" dataDxfId="5">
      <calculatedColumnFormula>AVERAGE(C5:H5)</calculatedColumnFormula>
    </tableColumn>
    <tableColumn id="11" xr3:uid="{F6AC6E01-F06A-4CE4-8A52-32D1F9CEC43A}" name="RESULT" dataDxfId="0">
      <calculatedColumnFormula>IF(K5&gt;50,"PASS","FALE(BLOW 50")</calculatedColumnFormula>
    </tableColumn>
    <tableColumn id="12" xr3:uid="{8DD7F0B5-3AC0-4A02-B6EE-255C1D682818}" name="GRADE" dataDxfId="4">
      <calculatedColumnFormula>IF(K5&gt;90,"A",IF(K5&gt;70,"B",IF(K5&gt;45,"C",IF(K5&lt;30,"D"))))</calculatedColumnFormula>
    </tableColumn>
  </tableColumns>
  <tableStyleInfo name="TableStyleMedium2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65860-401E-40F5-95C1-7824563D5289}">
  <dimension ref="B4:M22"/>
  <sheetViews>
    <sheetView tabSelected="1" zoomScale="71" zoomScaleNormal="102" workbookViewId="0">
      <selection activeCell="L24" sqref="L24"/>
    </sheetView>
  </sheetViews>
  <sheetFormatPr defaultRowHeight="13.8" x14ac:dyDescent="0.25"/>
  <cols>
    <col min="1" max="1" width="8.88671875" style="60"/>
    <col min="2" max="3" width="14.44140625" style="60" customWidth="1"/>
    <col min="4" max="4" width="14.33203125" style="60" customWidth="1"/>
    <col min="5" max="6" width="13.33203125" style="60" customWidth="1"/>
    <col min="7" max="7" width="16.88671875" style="60" customWidth="1"/>
    <col min="8" max="8" width="16.33203125" style="60" customWidth="1"/>
    <col min="9" max="9" width="16.5546875" style="60" customWidth="1"/>
    <col min="10" max="10" width="17.6640625" style="60" customWidth="1"/>
    <col min="11" max="11" width="26.21875" style="60" customWidth="1"/>
    <col min="12" max="12" width="25.88671875" style="60" customWidth="1"/>
    <col min="13" max="13" width="10.88671875" style="60" customWidth="1"/>
    <col min="14" max="16384" width="8.88671875" style="60"/>
  </cols>
  <sheetData>
    <row r="4" spans="2:13" ht="24.6" x14ac:dyDescent="0.25">
      <c r="B4" s="68" t="s">
        <v>112</v>
      </c>
      <c r="C4" s="68" t="s">
        <v>111</v>
      </c>
      <c r="D4" s="68" t="s">
        <v>110</v>
      </c>
      <c r="E4" s="68" t="s">
        <v>109</v>
      </c>
      <c r="F4" s="68" t="s">
        <v>108</v>
      </c>
      <c r="G4" s="68" t="s">
        <v>107</v>
      </c>
      <c r="H4" s="68" t="s">
        <v>106</v>
      </c>
      <c r="I4" s="68" t="s">
        <v>105</v>
      </c>
      <c r="J4" s="68" t="s">
        <v>104</v>
      </c>
      <c r="K4" s="68" t="s">
        <v>103</v>
      </c>
      <c r="L4" s="68" t="s">
        <v>102</v>
      </c>
      <c r="M4" s="68" t="s">
        <v>101</v>
      </c>
    </row>
    <row r="5" spans="2:13" ht="22.8" x14ac:dyDescent="0.25">
      <c r="B5" s="67" t="s">
        <v>62</v>
      </c>
      <c r="C5" s="66">
        <v>99</v>
      </c>
      <c r="D5" s="66">
        <v>98</v>
      </c>
      <c r="E5" s="66">
        <v>92</v>
      </c>
      <c r="F5" s="66">
        <v>93</v>
      </c>
      <c r="G5" s="66">
        <v>99</v>
      </c>
      <c r="H5" s="66">
        <v>78</v>
      </c>
      <c r="I5" s="65">
        <f>SUM(C5:H5)</f>
        <v>559</v>
      </c>
      <c r="J5" s="64">
        <v>600</v>
      </c>
      <c r="K5" s="63">
        <f>AVERAGE(C5:H5)</f>
        <v>93.166666666666671</v>
      </c>
      <c r="L5" s="62" t="str">
        <f>IF(K5&gt;50,"PASS","FALE(BLOW 50")</f>
        <v>PASS</v>
      </c>
      <c r="M5" s="61" t="str">
        <f>IF(K5&gt;90,"A",IF(K5&gt;70,"B",IF(K5&gt;45,"C",IF(K5&lt;30,"D"))))</f>
        <v>A</v>
      </c>
    </row>
    <row r="6" spans="2:13" ht="22.8" x14ac:dyDescent="0.25">
      <c r="B6" s="67" t="s">
        <v>100</v>
      </c>
      <c r="C6" s="66">
        <v>89</v>
      </c>
      <c r="D6" s="66">
        <v>59</v>
      </c>
      <c r="E6" s="66">
        <v>41</v>
      </c>
      <c r="F6" s="66">
        <v>56</v>
      </c>
      <c r="G6" s="66">
        <v>78</v>
      </c>
      <c r="H6" s="66">
        <v>59</v>
      </c>
      <c r="I6" s="65">
        <f>SUM(C6:H6)</f>
        <v>382</v>
      </c>
      <c r="J6" s="64">
        <v>600</v>
      </c>
      <c r="K6" s="63">
        <f>AVERAGE(C6:H6)</f>
        <v>63.666666666666664</v>
      </c>
      <c r="L6" s="62" t="str">
        <f t="shared" ref="L6:L22" si="0">IF(K6&gt;50,"PASS","FALE(BLOW 50")</f>
        <v>PASS</v>
      </c>
      <c r="M6" s="61" t="str">
        <f>IF(K6&gt;90,"A",IF(K6&gt;70,"B",IF(K6&gt;45,"C",IF(K6&lt;30,"D"))))</f>
        <v>C</v>
      </c>
    </row>
    <row r="7" spans="2:13" ht="22.8" x14ac:dyDescent="0.25">
      <c r="B7" s="67" t="s">
        <v>97</v>
      </c>
      <c r="C7" s="66">
        <v>52</v>
      </c>
      <c r="D7" s="66">
        <v>26</v>
      </c>
      <c r="E7" s="66">
        <v>72</v>
      </c>
      <c r="F7" s="66">
        <v>58</v>
      </c>
      <c r="G7" s="66">
        <v>56</v>
      </c>
      <c r="H7" s="66">
        <v>26</v>
      </c>
      <c r="I7" s="65">
        <f>SUM(C7:H7)</f>
        <v>290</v>
      </c>
      <c r="J7" s="64">
        <v>600</v>
      </c>
      <c r="K7" s="63">
        <f>AVERAGE(C7:H7)</f>
        <v>48.333333333333336</v>
      </c>
      <c r="L7" s="62" t="str">
        <f t="shared" si="0"/>
        <v>FALE(BLOW 50</v>
      </c>
      <c r="M7" s="61" t="str">
        <f>IF(K7&gt;90,"A",IF(K7&gt;70,"B",IF(K7&gt;45,"C",IF(K7&lt;30,"D"))))</f>
        <v>C</v>
      </c>
    </row>
    <row r="8" spans="2:13" ht="22.8" x14ac:dyDescent="0.25">
      <c r="B8" s="67" t="s">
        <v>51</v>
      </c>
      <c r="C8" s="66">
        <v>40</v>
      </c>
      <c r="D8" s="66">
        <v>58</v>
      </c>
      <c r="E8" s="66">
        <v>49</v>
      </c>
      <c r="F8" s="66">
        <v>89</v>
      </c>
      <c r="G8" s="66">
        <v>49</v>
      </c>
      <c r="H8" s="66">
        <v>58</v>
      </c>
      <c r="I8" s="65">
        <f>SUM(C8:H8)</f>
        <v>343</v>
      </c>
      <c r="J8" s="64">
        <v>600</v>
      </c>
      <c r="K8" s="63">
        <f>AVERAGE(C8:H8)</f>
        <v>57.166666666666664</v>
      </c>
      <c r="L8" s="62" t="str">
        <f t="shared" si="0"/>
        <v>PASS</v>
      </c>
      <c r="M8" s="61" t="str">
        <f>IF(K8&gt;90,"A",IF(K8&gt;70,"B",IF(K8&gt;45,"C",IF(K8&lt;30,"D"))))</f>
        <v>C</v>
      </c>
    </row>
    <row r="9" spans="2:13" ht="22.8" x14ac:dyDescent="0.25">
      <c r="B9" s="67" t="s">
        <v>63</v>
      </c>
      <c r="C9" s="66">
        <v>60</v>
      </c>
      <c r="D9" s="66">
        <v>52</v>
      </c>
      <c r="E9" s="66">
        <v>35</v>
      </c>
      <c r="F9" s="66">
        <v>58</v>
      </c>
      <c r="G9" s="66">
        <v>45</v>
      </c>
      <c r="H9" s="66">
        <v>87</v>
      </c>
      <c r="I9" s="65">
        <f>SUM(C9:H9)</f>
        <v>337</v>
      </c>
      <c r="J9" s="64">
        <v>600</v>
      </c>
      <c r="K9" s="63">
        <f>AVERAGE(C9:H9)</f>
        <v>56.166666666666664</v>
      </c>
      <c r="L9" s="62" t="str">
        <f t="shared" si="0"/>
        <v>PASS</v>
      </c>
      <c r="M9" s="61" t="str">
        <f>IF(K9&gt;90,"A",IF(K9&gt;70,"B",IF(K9&gt;45,"C",IF(K9&lt;30,"D"))))</f>
        <v>C</v>
      </c>
    </row>
    <row r="10" spans="2:13" ht="22.8" x14ac:dyDescent="0.25">
      <c r="B10" s="67" t="s">
        <v>60</v>
      </c>
      <c r="C10" s="66">
        <v>62</v>
      </c>
      <c r="D10" s="66">
        <v>42</v>
      </c>
      <c r="E10" s="66">
        <v>86</v>
      </c>
      <c r="F10" s="66">
        <v>75</v>
      </c>
      <c r="G10" s="66">
        <v>96</v>
      </c>
      <c r="H10" s="66">
        <v>42</v>
      </c>
      <c r="I10" s="65">
        <f>SUM(C10:H10)</f>
        <v>403</v>
      </c>
      <c r="J10" s="64">
        <v>600</v>
      </c>
      <c r="K10" s="63">
        <f>AVERAGE(C10:H10)</f>
        <v>67.166666666666671</v>
      </c>
      <c r="L10" s="62" t="str">
        <f t="shared" si="0"/>
        <v>PASS</v>
      </c>
      <c r="M10" s="61" t="str">
        <f>IF(K10&gt;90,"A",IF(K10&gt;70,"B",IF(K10&gt;45,"C",IF(K10&lt;30,"D"))))</f>
        <v>C</v>
      </c>
    </row>
    <row r="11" spans="2:13" ht="22.8" x14ac:dyDescent="0.25">
      <c r="B11" s="67" t="s">
        <v>99</v>
      </c>
      <c r="C11" s="66">
        <v>89</v>
      </c>
      <c r="D11" s="66">
        <v>15</v>
      </c>
      <c r="E11" s="66">
        <v>82</v>
      </c>
      <c r="F11" s="66">
        <v>96</v>
      </c>
      <c r="G11" s="66">
        <v>45</v>
      </c>
      <c r="H11" s="66">
        <v>15</v>
      </c>
      <c r="I11" s="65">
        <f>SUM(C11:H11)</f>
        <v>342</v>
      </c>
      <c r="J11" s="64">
        <v>600</v>
      </c>
      <c r="K11" s="63">
        <f>AVERAGE(C11:H11)</f>
        <v>57</v>
      </c>
      <c r="L11" s="62" t="str">
        <f t="shared" si="0"/>
        <v>PASS</v>
      </c>
      <c r="M11" s="61" t="str">
        <f>IF(K11&gt;90,"A",IF(K11&gt;70,"B",IF(K11&gt;45,"C",IF(K11&lt;30,"D"))))</f>
        <v>C</v>
      </c>
    </row>
    <row r="12" spans="2:13" ht="22.8" x14ac:dyDescent="0.25">
      <c r="B12" s="67" t="s">
        <v>98</v>
      </c>
      <c r="C12" s="66">
        <v>75</v>
      </c>
      <c r="D12" s="66">
        <v>16</v>
      </c>
      <c r="E12" s="66">
        <v>45</v>
      </c>
      <c r="F12" s="66">
        <v>85</v>
      </c>
      <c r="G12" s="66">
        <v>65</v>
      </c>
      <c r="H12" s="66">
        <v>16</v>
      </c>
      <c r="I12" s="65">
        <f>SUM(C12:H12)</f>
        <v>302</v>
      </c>
      <c r="J12" s="64">
        <v>600</v>
      </c>
      <c r="K12" s="63">
        <f>AVERAGE(C12:H12)</f>
        <v>50.333333333333336</v>
      </c>
      <c r="L12" s="62" t="str">
        <f t="shared" si="0"/>
        <v>PASS</v>
      </c>
      <c r="M12" s="61" t="str">
        <f>IF(K12&gt;90,"A",IF(K12&gt;70,"B",IF(K12&gt;45,"C",IF(K12&lt;30,"D"))))</f>
        <v>C</v>
      </c>
    </row>
    <row r="13" spans="2:13" ht="22.8" x14ac:dyDescent="0.25">
      <c r="B13" s="67" t="s">
        <v>97</v>
      </c>
      <c r="C13" s="66">
        <v>19</v>
      </c>
      <c r="D13" s="66">
        <v>61</v>
      </c>
      <c r="E13" s="66">
        <v>52</v>
      </c>
      <c r="F13" s="66">
        <v>74</v>
      </c>
      <c r="G13" s="66">
        <v>85</v>
      </c>
      <c r="H13" s="66">
        <v>61</v>
      </c>
      <c r="I13" s="65">
        <f>SUM(C13:H13)</f>
        <v>352</v>
      </c>
      <c r="J13" s="64">
        <v>600</v>
      </c>
      <c r="K13" s="63">
        <f>AVERAGE(C13:H13)</f>
        <v>58.666666666666664</v>
      </c>
      <c r="L13" s="62" t="str">
        <f t="shared" si="0"/>
        <v>PASS</v>
      </c>
      <c r="M13" s="61" t="str">
        <f>IF(K13&gt;90,"A",IF(K13&gt;70,"B",IF(K13&gt;45,"C",IF(K13&lt;30,"D"))))</f>
        <v>C</v>
      </c>
    </row>
    <row r="14" spans="2:13" ht="22.8" x14ac:dyDescent="0.25">
      <c r="B14" s="67" t="s">
        <v>96</v>
      </c>
      <c r="C14" s="66">
        <v>74</v>
      </c>
      <c r="D14" s="66">
        <v>42</v>
      </c>
      <c r="E14" s="66">
        <v>63</v>
      </c>
      <c r="F14" s="66">
        <v>35</v>
      </c>
      <c r="G14" s="66">
        <v>85</v>
      </c>
      <c r="H14" s="66">
        <v>42</v>
      </c>
      <c r="I14" s="65">
        <f>SUM(C14:H14)</f>
        <v>341</v>
      </c>
      <c r="J14" s="64">
        <v>600</v>
      </c>
      <c r="K14" s="63">
        <f>AVERAGE(C14:H14)</f>
        <v>56.833333333333336</v>
      </c>
      <c r="L14" s="62" t="str">
        <f t="shared" si="0"/>
        <v>PASS</v>
      </c>
      <c r="M14" s="61" t="str">
        <f>IF(K14&gt;90,"A",IF(K14&gt;70,"B",IF(K14&gt;45,"C",IF(K14&lt;30,"D"))))</f>
        <v>C</v>
      </c>
    </row>
    <row r="15" spans="2:13" ht="22.8" x14ac:dyDescent="0.25">
      <c r="B15" s="67" t="s">
        <v>95</v>
      </c>
      <c r="C15" s="66">
        <v>95</v>
      </c>
      <c r="D15" s="66">
        <v>85</v>
      </c>
      <c r="E15" s="66">
        <v>25</v>
      </c>
      <c r="F15" s="66">
        <v>26</v>
      </c>
      <c r="G15" s="66">
        <v>45</v>
      </c>
      <c r="H15" s="66">
        <v>85</v>
      </c>
      <c r="I15" s="65">
        <f>SUM(C15:H15)</f>
        <v>361</v>
      </c>
      <c r="J15" s="64">
        <v>600</v>
      </c>
      <c r="K15" s="63">
        <f>AVERAGE(C15:H15)</f>
        <v>60.166666666666664</v>
      </c>
      <c r="L15" s="62" t="str">
        <f t="shared" si="0"/>
        <v>PASS</v>
      </c>
      <c r="M15" s="61" t="str">
        <f>IF(K15&gt;90,"A",IF(K15&gt;70,"B",IF(K15&gt;45,"C",IF(K15&lt;30,"D"))))</f>
        <v>C</v>
      </c>
    </row>
    <row r="16" spans="2:13" ht="22.8" x14ac:dyDescent="0.25">
      <c r="B16" s="67" t="s">
        <v>94</v>
      </c>
      <c r="C16" s="66">
        <v>26</v>
      </c>
      <c r="D16" s="66">
        <v>74</v>
      </c>
      <c r="E16" s="66">
        <v>14</v>
      </c>
      <c r="F16" s="66">
        <v>25</v>
      </c>
      <c r="G16" s="66">
        <v>74</v>
      </c>
      <c r="H16" s="66">
        <v>74</v>
      </c>
      <c r="I16" s="65">
        <f>SUM(C16:H16)</f>
        <v>287</v>
      </c>
      <c r="J16" s="64">
        <v>600</v>
      </c>
      <c r="K16" s="63">
        <f>AVERAGE(C16:H16)</f>
        <v>47.833333333333336</v>
      </c>
      <c r="L16" s="62" t="str">
        <f t="shared" si="0"/>
        <v>FALE(BLOW 50</v>
      </c>
      <c r="M16" s="61" t="str">
        <f>IF(K16&gt;90,"A",IF(K16&gt;70,"B",IF(K16&gt;45,"C",IF(K16&lt;30,"D"))))</f>
        <v>C</v>
      </c>
    </row>
    <row r="17" spans="2:13" ht="22.8" x14ac:dyDescent="0.25">
      <c r="B17" s="67" t="s">
        <v>93</v>
      </c>
      <c r="C17" s="66">
        <v>48</v>
      </c>
      <c r="D17" s="66">
        <v>85</v>
      </c>
      <c r="E17" s="66">
        <v>25</v>
      </c>
      <c r="F17" s="66">
        <v>78</v>
      </c>
      <c r="G17" s="66">
        <v>74</v>
      </c>
      <c r="H17" s="66">
        <v>25</v>
      </c>
      <c r="I17" s="65">
        <f>SUM(C17:H17)</f>
        <v>335</v>
      </c>
      <c r="J17" s="64">
        <v>600</v>
      </c>
      <c r="K17" s="63">
        <f>AVERAGE(C17:H17)</f>
        <v>55.833333333333336</v>
      </c>
      <c r="L17" s="62" t="str">
        <f t="shared" si="0"/>
        <v>PASS</v>
      </c>
      <c r="M17" s="61" t="str">
        <f>IF(K17&gt;90,"A",IF(K17&gt;70,"B",IF(K17&gt;45,"C",IF(K17&lt;30,"D"))))</f>
        <v>C</v>
      </c>
    </row>
    <row r="18" spans="2:13" ht="22.8" x14ac:dyDescent="0.25">
      <c r="B18" s="67" t="s">
        <v>92</v>
      </c>
      <c r="C18" s="66">
        <v>95</v>
      </c>
      <c r="D18" s="66">
        <v>82</v>
      </c>
      <c r="E18" s="66">
        <v>69</v>
      </c>
      <c r="F18" s="66">
        <v>55</v>
      </c>
      <c r="G18" s="66">
        <v>75</v>
      </c>
      <c r="H18" s="66">
        <v>56</v>
      </c>
      <c r="I18" s="65">
        <f>SUM(C18:H18)</f>
        <v>432</v>
      </c>
      <c r="J18" s="64">
        <v>600</v>
      </c>
      <c r="K18" s="63">
        <f>AVERAGE(C18:H18)</f>
        <v>72</v>
      </c>
      <c r="L18" s="62" t="str">
        <f t="shared" si="0"/>
        <v>PASS</v>
      </c>
      <c r="M18" s="61" t="str">
        <f>IF(K18&gt;90,"A",IF(K18&gt;70,"B",IF(K18&gt;45,"C",IF(K18&lt;30,"D"))))</f>
        <v>B</v>
      </c>
    </row>
    <row r="19" spans="2:13" ht="22.8" x14ac:dyDescent="0.25">
      <c r="B19" s="67" t="s">
        <v>91</v>
      </c>
      <c r="C19" s="66">
        <v>63</v>
      </c>
      <c r="D19" s="66">
        <v>23</v>
      </c>
      <c r="E19" s="66">
        <v>52</v>
      </c>
      <c r="F19" s="66">
        <v>56</v>
      </c>
      <c r="G19" s="66">
        <v>85</v>
      </c>
      <c r="H19" s="66">
        <v>96</v>
      </c>
      <c r="I19" s="65">
        <f>SUM(C19:H19)</f>
        <v>375</v>
      </c>
      <c r="J19" s="64">
        <v>600</v>
      </c>
      <c r="K19" s="63">
        <f>AVERAGE(C19:H19)</f>
        <v>62.5</v>
      </c>
      <c r="L19" s="62" t="str">
        <f t="shared" si="0"/>
        <v>PASS</v>
      </c>
      <c r="M19" s="61" t="str">
        <f>IF(K19&gt;90,"A",IF(K19&gt;70,"B",IF(K19&gt;45,"C",IF(K19&lt;30,"D"))))</f>
        <v>C</v>
      </c>
    </row>
    <row r="20" spans="2:13" ht="22.8" x14ac:dyDescent="0.25">
      <c r="B20" s="67" t="s">
        <v>61</v>
      </c>
      <c r="C20" s="66">
        <v>89</v>
      </c>
      <c r="D20" s="66">
        <v>52</v>
      </c>
      <c r="E20" s="66">
        <v>47</v>
      </c>
      <c r="F20" s="66">
        <v>67</v>
      </c>
      <c r="G20" s="66">
        <v>58</v>
      </c>
      <c r="H20" s="66">
        <v>75</v>
      </c>
      <c r="I20" s="65">
        <f>SUM(C20:H20)</f>
        <v>388</v>
      </c>
      <c r="J20" s="64">
        <v>600</v>
      </c>
      <c r="K20" s="63">
        <f>AVERAGE(C20:H20)</f>
        <v>64.666666666666671</v>
      </c>
      <c r="L20" s="62" t="str">
        <f t="shared" si="0"/>
        <v>PASS</v>
      </c>
      <c r="M20" s="61" t="str">
        <f>IF(K20&gt;90,"A",IF(K20&gt;70,"B",IF(K20&gt;45,"C",IF(K20&lt;30,"D"))))</f>
        <v>C</v>
      </c>
    </row>
    <row r="21" spans="2:13" ht="22.8" x14ac:dyDescent="0.25">
      <c r="B21" s="67" t="s">
        <v>90</v>
      </c>
      <c r="C21" s="66">
        <v>47</v>
      </c>
      <c r="D21" s="66">
        <v>85</v>
      </c>
      <c r="E21" s="66">
        <v>58</v>
      </c>
      <c r="F21" s="66">
        <v>65</v>
      </c>
      <c r="G21" s="66">
        <v>56</v>
      </c>
      <c r="H21" s="66">
        <v>76</v>
      </c>
      <c r="I21" s="65">
        <f>SUM(C21:H21)</f>
        <v>387</v>
      </c>
      <c r="J21" s="64">
        <v>600</v>
      </c>
      <c r="K21" s="63">
        <f>AVERAGE(C21:H21)</f>
        <v>64.5</v>
      </c>
      <c r="L21" s="62" t="str">
        <f t="shared" si="0"/>
        <v>PASS</v>
      </c>
      <c r="M21" s="61" t="str">
        <f>IF(K21&gt;90,"A",IF(K21&gt;70,"B",IF(K21&gt;45,"C",IF(K21&lt;30,"D"))))</f>
        <v>C</v>
      </c>
    </row>
    <row r="22" spans="2:13" ht="22.8" x14ac:dyDescent="0.25">
      <c r="B22" s="67" t="s">
        <v>89</v>
      </c>
      <c r="C22" s="66">
        <v>47</v>
      </c>
      <c r="D22" s="66">
        <v>96</v>
      </c>
      <c r="E22" s="66">
        <v>85</v>
      </c>
      <c r="F22" s="66">
        <v>99</v>
      </c>
      <c r="G22" s="66">
        <v>89</v>
      </c>
      <c r="H22" s="66">
        <v>66</v>
      </c>
      <c r="I22" s="65">
        <f>SUM(C22:H22)</f>
        <v>482</v>
      </c>
      <c r="J22" s="64">
        <v>600</v>
      </c>
      <c r="K22" s="63">
        <f>AVERAGE(C22:H22)</f>
        <v>80.333333333333329</v>
      </c>
      <c r="L22" s="62" t="str">
        <f t="shared" si="0"/>
        <v>PASS</v>
      </c>
      <c r="M22" s="61" t="str">
        <f>IF(K22&gt;90,"A",IF(K22&gt;70,"B",IF(K22&gt;45,"C",IF(K22&lt;30,"D"))))</f>
        <v>B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E8280-948C-4A89-B5D1-8B44FE95EE79}">
  <sheetPr codeName="Sheet2"/>
  <dimension ref="B2:D16"/>
  <sheetViews>
    <sheetView showGridLines="0" zoomScaleNormal="100" workbookViewId="0">
      <selection activeCell="C15" sqref="C15"/>
    </sheetView>
  </sheetViews>
  <sheetFormatPr defaultRowHeight="19.95" customHeight="1" x14ac:dyDescent="0.3"/>
  <cols>
    <col min="1" max="1" width="4.109375" style="1" customWidth="1"/>
    <col min="2" max="2" width="25.5546875" style="1" customWidth="1"/>
    <col min="3" max="3" width="21" style="1" customWidth="1"/>
    <col min="4" max="4" width="18.44140625" style="1" customWidth="1"/>
    <col min="5" max="5" width="8.88671875" style="1"/>
    <col min="6" max="6" width="15.44140625" style="1" customWidth="1"/>
    <col min="7" max="8" width="8.88671875" style="1" customWidth="1"/>
    <col min="9" max="16384" width="8.88671875" style="1"/>
  </cols>
  <sheetData>
    <row r="2" spans="2:4" ht="19.95" customHeight="1" thickBot="1" x14ac:dyDescent="0.35">
      <c r="B2" s="42" t="s">
        <v>15</v>
      </c>
      <c r="C2" s="42"/>
      <c r="D2" s="42"/>
    </row>
    <row r="3" spans="2:4" ht="19.95" customHeight="1" thickTop="1" x14ac:dyDescent="0.3"/>
    <row r="4" spans="2:4" ht="19.95" customHeight="1" x14ac:dyDescent="0.3">
      <c r="B4" s="2" t="s">
        <v>2</v>
      </c>
      <c r="C4" s="2" t="s">
        <v>30</v>
      </c>
      <c r="D4" s="2" t="s">
        <v>32</v>
      </c>
    </row>
    <row r="5" spans="2:4" ht="19.95" customHeight="1" x14ac:dyDescent="0.3">
      <c r="B5" s="3" t="s">
        <v>3</v>
      </c>
      <c r="C5" s="13">
        <v>44926</v>
      </c>
      <c r="D5" s="12" t="s">
        <v>23</v>
      </c>
    </row>
    <row r="6" spans="2:4" ht="19.95" customHeight="1" x14ac:dyDescent="0.3">
      <c r="B6" s="3" t="s">
        <v>4</v>
      </c>
      <c r="C6" s="13">
        <v>44578</v>
      </c>
      <c r="D6" s="12" t="s">
        <v>24</v>
      </c>
    </row>
    <row r="7" spans="2:4" ht="19.95" customHeight="1" x14ac:dyDescent="0.3">
      <c r="B7" s="3" t="s">
        <v>5</v>
      </c>
      <c r="C7" s="13">
        <v>44613</v>
      </c>
      <c r="D7" s="12" t="s">
        <v>25</v>
      </c>
    </row>
    <row r="8" spans="2:4" ht="19.95" customHeight="1" x14ac:dyDescent="0.3">
      <c r="B8" s="3" t="s">
        <v>6</v>
      </c>
      <c r="C8" s="13">
        <v>44711</v>
      </c>
      <c r="D8" s="12" t="s">
        <v>26</v>
      </c>
    </row>
    <row r="9" spans="2:4" ht="19.95" customHeight="1" x14ac:dyDescent="0.3">
      <c r="B9" s="3" t="s">
        <v>7</v>
      </c>
      <c r="C9" s="13">
        <v>44732</v>
      </c>
      <c r="D9" s="12" t="s">
        <v>27</v>
      </c>
    </row>
    <row r="10" spans="2:4" ht="19.95" customHeight="1" x14ac:dyDescent="0.3">
      <c r="B10" s="3" t="s">
        <v>8</v>
      </c>
      <c r="C10" s="13">
        <v>44746</v>
      </c>
      <c r="D10" s="12" t="s">
        <v>28</v>
      </c>
    </row>
    <row r="11" spans="2:4" ht="19.95" customHeight="1" x14ac:dyDescent="0.3">
      <c r="B11" s="3" t="s">
        <v>9</v>
      </c>
      <c r="C11" s="13">
        <v>44809</v>
      </c>
      <c r="D11" s="12" t="s">
        <v>29</v>
      </c>
    </row>
    <row r="12" spans="2:4" ht="19.95" customHeight="1" x14ac:dyDescent="0.3">
      <c r="B12" s="3" t="s">
        <v>10</v>
      </c>
      <c r="C12" s="13">
        <v>44844</v>
      </c>
    </row>
    <row r="13" spans="2:4" ht="19.95" customHeight="1" x14ac:dyDescent="0.3">
      <c r="B13" s="3" t="s">
        <v>11</v>
      </c>
      <c r="C13" s="13">
        <v>44876</v>
      </c>
    </row>
    <row r="14" spans="2:4" ht="19.95" customHeight="1" x14ac:dyDescent="0.3">
      <c r="B14" s="3" t="s">
        <v>12</v>
      </c>
      <c r="C14" s="13">
        <v>44889</v>
      </c>
    </row>
    <row r="15" spans="2:4" ht="19.95" customHeight="1" x14ac:dyDescent="0.3">
      <c r="B15" s="3" t="s">
        <v>13</v>
      </c>
      <c r="C15" s="13">
        <v>44921</v>
      </c>
    </row>
    <row r="16" spans="2:4" ht="19.95" customHeight="1" x14ac:dyDescent="0.3">
      <c r="B16" s="3" t="s">
        <v>14</v>
      </c>
    </row>
  </sheetData>
  <mergeCells count="1">
    <mergeCell ref="B2:D2"/>
  </mergeCells>
  <phoneticPr fontId="3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3D5BE-D0DB-42DE-A947-69EFE2072539}">
  <sheetPr codeName="Sheet3"/>
  <dimension ref="B2:AL17"/>
  <sheetViews>
    <sheetView showGridLines="0" zoomScale="61" zoomScaleNormal="110" workbookViewId="0">
      <selection activeCell="B18" sqref="B18"/>
    </sheetView>
  </sheetViews>
  <sheetFormatPr defaultRowHeight="19.95" customHeight="1" x14ac:dyDescent="0.3"/>
  <cols>
    <col min="1" max="1" width="4.109375" style="1" customWidth="1"/>
    <col min="2" max="2" width="25" style="1" customWidth="1"/>
    <col min="3" max="3" width="18.77734375" style="1" customWidth="1"/>
    <col min="4" max="4" width="19.6640625" style="1" customWidth="1"/>
    <col min="5" max="5" width="18" style="1" customWidth="1"/>
    <col min="6" max="6" width="8.88671875" style="1" customWidth="1"/>
    <col min="7" max="36" width="8.88671875" style="1"/>
    <col min="37" max="37" width="16.33203125" style="1" customWidth="1"/>
    <col min="38" max="38" width="13.6640625" style="1" customWidth="1"/>
    <col min="39" max="16384" width="8.88671875" style="1"/>
  </cols>
  <sheetData>
    <row r="2" spans="2:38" ht="19.95" customHeight="1" thickBot="1" x14ac:dyDescent="0.35">
      <c r="B2" s="42" t="s">
        <v>18</v>
      </c>
      <c r="C2" s="42"/>
      <c r="D2" s="42"/>
      <c r="E2" s="42"/>
    </row>
    <row r="3" spans="2:38" ht="19.95" customHeight="1" thickTop="1" x14ac:dyDescent="0.3"/>
    <row r="4" spans="2:38" ht="19.95" customHeight="1" x14ac:dyDescent="0.3">
      <c r="B4" s="4" t="s">
        <v>0</v>
      </c>
      <c r="C4" s="3" t="s">
        <v>9</v>
      </c>
    </row>
    <row r="5" spans="2:38" ht="19.95" customHeight="1" x14ac:dyDescent="0.3">
      <c r="B5" s="5" t="s">
        <v>1</v>
      </c>
      <c r="C5" s="3">
        <v>2024</v>
      </c>
    </row>
    <row r="7" spans="2:38" ht="19.95" customHeight="1" x14ac:dyDescent="0.3">
      <c r="B7" s="6" t="s">
        <v>16</v>
      </c>
      <c r="C7" s="7">
        <f>DATEVALUE("1"&amp;C4&amp;C5)</f>
        <v>45474</v>
      </c>
      <c r="D7" s="8" t="s">
        <v>17</v>
      </c>
      <c r="E7" s="7">
        <f>EOMONTH(C7,0)</f>
        <v>45504</v>
      </c>
    </row>
    <row r="9" spans="2:38" ht="19.95" customHeight="1" x14ac:dyDescent="0.3">
      <c r="B9" s="11" t="s">
        <v>31</v>
      </c>
      <c r="C9" s="3" t="s">
        <v>23</v>
      </c>
      <c r="D9" s="3" t="s">
        <v>24</v>
      </c>
    </row>
    <row r="11" spans="2:38" ht="19.95" customHeight="1" x14ac:dyDescent="0.3">
      <c r="B11" s="45" t="s">
        <v>84</v>
      </c>
      <c r="C11" s="46" t="s">
        <v>85</v>
      </c>
      <c r="D11" s="47" t="s">
        <v>86</v>
      </c>
      <c r="E11" s="48" t="s">
        <v>87</v>
      </c>
      <c r="F11" s="9">
        <f>C7</f>
        <v>45474</v>
      </c>
      <c r="G11" s="9">
        <f t="shared" ref="G11:AJ11" si="0">IF(F11&lt;$E$7,F11+1,"")</f>
        <v>45475</v>
      </c>
      <c r="H11" s="9">
        <f t="shared" si="0"/>
        <v>45476</v>
      </c>
      <c r="I11" s="9">
        <f t="shared" si="0"/>
        <v>45477</v>
      </c>
      <c r="J11" s="9">
        <f t="shared" si="0"/>
        <v>45478</v>
      </c>
      <c r="K11" s="9">
        <f t="shared" si="0"/>
        <v>45479</v>
      </c>
      <c r="L11" s="9">
        <f t="shared" si="0"/>
        <v>45480</v>
      </c>
      <c r="M11" s="9">
        <f t="shared" si="0"/>
        <v>45481</v>
      </c>
      <c r="N11" s="9">
        <f t="shared" si="0"/>
        <v>45482</v>
      </c>
      <c r="O11" s="9">
        <f t="shared" si="0"/>
        <v>45483</v>
      </c>
      <c r="P11" s="9">
        <f t="shared" si="0"/>
        <v>45484</v>
      </c>
      <c r="Q11" s="9">
        <f t="shared" si="0"/>
        <v>45485</v>
      </c>
      <c r="R11" s="9">
        <f t="shared" si="0"/>
        <v>45486</v>
      </c>
      <c r="S11" s="9">
        <f t="shared" si="0"/>
        <v>45487</v>
      </c>
      <c r="T11" s="9">
        <f t="shared" si="0"/>
        <v>45488</v>
      </c>
      <c r="U11" s="9">
        <f t="shared" si="0"/>
        <v>45489</v>
      </c>
      <c r="V11" s="9">
        <f t="shared" si="0"/>
        <v>45490</v>
      </c>
      <c r="W11" s="9">
        <f t="shared" si="0"/>
        <v>45491</v>
      </c>
      <c r="X11" s="9">
        <f t="shared" si="0"/>
        <v>45492</v>
      </c>
      <c r="Y11" s="9">
        <f t="shared" si="0"/>
        <v>45493</v>
      </c>
      <c r="Z11" s="9">
        <f t="shared" si="0"/>
        <v>45494</v>
      </c>
      <c r="AA11" s="9">
        <f t="shared" si="0"/>
        <v>45495</v>
      </c>
      <c r="AB11" s="9">
        <f t="shared" si="0"/>
        <v>45496</v>
      </c>
      <c r="AC11" s="9">
        <f t="shared" si="0"/>
        <v>45497</v>
      </c>
      <c r="AD11" s="9">
        <f t="shared" si="0"/>
        <v>45498</v>
      </c>
      <c r="AE11" s="9">
        <f t="shared" si="0"/>
        <v>45499</v>
      </c>
      <c r="AF11" s="9">
        <f t="shared" si="0"/>
        <v>45500</v>
      </c>
      <c r="AG11" s="9">
        <f t="shared" si="0"/>
        <v>45501</v>
      </c>
      <c r="AH11" s="9">
        <f t="shared" si="0"/>
        <v>45502</v>
      </c>
      <c r="AI11" s="9">
        <f t="shared" si="0"/>
        <v>45503</v>
      </c>
      <c r="AJ11" s="9">
        <f t="shared" si="0"/>
        <v>45504</v>
      </c>
      <c r="AK11" s="43" t="s">
        <v>19</v>
      </c>
      <c r="AL11" s="43" t="s">
        <v>20</v>
      </c>
    </row>
    <row r="12" spans="2:38" ht="19.95" customHeight="1" x14ac:dyDescent="0.3">
      <c r="B12" s="45"/>
      <c r="C12" s="46"/>
      <c r="D12" s="47"/>
      <c r="E12" s="48"/>
      <c r="F12" s="10" t="str">
        <f>TEXT(F11,"ddd")</f>
        <v>Mon</v>
      </c>
      <c r="G12" s="10" t="str">
        <f t="shared" ref="G12:AJ12" si="1">TEXT(G11,"ddd")</f>
        <v>Tue</v>
      </c>
      <c r="H12" s="10" t="str">
        <f t="shared" si="1"/>
        <v>Wed</v>
      </c>
      <c r="I12" s="10" t="str">
        <f t="shared" si="1"/>
        <v>Thu</v>
      </c>
      <c r="J12" s="10" t="str">
        <f t="shared" si="1"/>
        <v>Fri</v>
      </c>
      <c r="K12" s="10" t="str">
        <f t="shared" si="1"/>
        <v>Sat</v>
      </c>
      <c r="L12" s="10" t="str">
        <f t="shared" si="1"/>
        <v>Sun</v>
      </c>
      <c r="M12" s="10" t="str">
        <f t="shared" si="1"/>
        <v>Mon</v>
      </c>
      <c r="N12" s="10" t="str">
        <f t="shared" si="1"/>
        <v>Tue</v>
      </c>
      <c r="O12" s="10" t="str">
        <f t="shared" si="1"/>
        <v>Wed</v>
      </c>
      <c r="P12" s="10" t="str">
        <f t="shared" si="1"/>
        <v>Thu</v>
      </c>
      <c r="Q12" s="10" t="str">
        <f t="shared" si="1"/>
        <v>Fri</v>
      </c>
      <c r="R12" s="10" t="str">
        <f t="shared" si="1"/>
        <v>Sat</v>
      </c>
      <c r="S12" s="10" t="str">
        <f t="shared" si="1"/>
        <v>Sun</v>
      </c>
      <c r="T12" s="10" t="str">
        <f t="shared" si="1"/>
        <v>Mon</v>
      </c>
      <c r="U12" s="10" t="str">
        <f t="shared" si="1"/>
        <v>Tue</v>
      </c>
      <c r="V12" s="10" t="str">
        <f t="shared" si="1"/>
        <v>Wed</v>
      </c>
      <c r="W12" s="10" t="str">
        <f t="shared" si="1"/>
        <v>Thu</v>
      </c>
      <c r="X12" s="10" t="str">
        <f t="shared" si="1"/>
        <v>Fri</v>
      </c>
      <c r="Y12" s="10" t="str">
        <f t="shared" si="1"/>
        <v>Sat</v>
      </c>
      <c r="Z12" s="10" t="str">
        <f t="shared" si="1"/>
        <v>Sun</v>
      </c>
      <c r="AA12" s="10" t="str">
        <f t="shared" si="1"/>
        <v>Mon</v>
      </c>
      <c r="AB12" s="10" t="str">
        <f t="shared" si="1"/>
        <v>Tue</v>
      </c>
      <c r="AC12" s="10" t="str">
        <f t="shared" si="1"/>
        <v>Wed</v>
      </c>
      <c r="AD12" s="10" t="str">
        <f t="shared" si="1"/>
        <v>Thu</v>
      </c>
      <c r="AE12" s="10" t="str">
        <f t="shared" si="1"/>
        <v>Fri</v>
      </c>
      <c r="AF12" s="10" t="str">
        <f t="shared" si="1"/>
        <v>Sat</v>
      </c>
      <c r="AG12" s="10" t="str">
        <f t="shared" si="1"/>
        <v>Sun</v>
      </c>
      <c r="AH12" s="10" t="str">
        <f t="shared" si="1"/>
        <v>Mon</v>
      </c>
      <c r="AI12" s="10" t="str">
        <f t="shared" si="1"/>
        <v>Tue</v>
      </c>
      <c r="AJ12" s="10" t="str">
        <f t="shared" si="1"/>
        <v>Wed</v>
      </c>
      <c r="AK12" s="44"/>
      <c r="AL12" s="44"/>
    </row>
    <row r="13" spans="2:38" ht="19.95" customHeight="1" x14ac:dyDescent="0.3">
      <c r="B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>
        <f>COUNTIF(F13:AJ13,"P")</f>
        <v>0</v>
      </c>
      <c r="AL13" s="3">
        <f>COUNTIF(F13:AJ13,"A")</f>
        <v>0</v>
      </c>
    </row>
    <row r="14" spans="2:38" ht="19.95" customHeight="1" x14ac:dyDescent="0.3"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>
        <f t="shared" ref="AK14:AK17" si="2">COUNTIF(F14:AJ14,"P")</f>
        <v>0</v>
      </c>
      <c r="AL14" s="3">
        <f t="shared" ref="AL14:AL17" si="3">COUNTIF(F14:AJ14,"A")</f>
        <v>0</v>
      </c>
    </row>
    <row r="15" spans="2:38" ht="19.95" customHeight="1" x14ac:dyDescent="0.3"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>
        <f t="shared" si="2"/>
        <v>0</v>
      </c>
      <c r="AL15" s="3">
        <f t="shared" si="3"/>
        <v>0</v>
      </c>
    </row>
    <row r="16" spans="2:38" ht="19.95" customHeight="1" x14ac:dyDescent="0.3"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>
        <f t="shared" si="2"/>
        <v>0</v>
      </c>
      <c r="AL16" s="3">
        <f t="shared" si="3"/>
        <v>0</v>
      </c>
    </row>
    <row r="17" spans="2:38" ht="19.95" customHeight="1" x14ac:dyDescent="0.3"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>
        <f t="shared" si="2"/>
        <v>0</v>
      </c>
      <c r="AL17" s="3">
        <f t="shared" si="3"/>
        <v>0</v>
      </c>
    </row>
  </sheetData>
  <mergeCells count="7">
    <mergeCell ref="AL11:AL12"/>
    <mergeCell ref="B2:E2"/>
    <mergeCell ref="B11:B12"/>
    <mergeCell ref="C11:C12"/>
    <mergeCell ref="D11:D12"/>
    <mergeCell ref="E11:E12"/>
    <mergeCell ref="AK11:AK12"/>
  </mergeCells>
  <conditionalFormatting sqref="F13:AJ17">
    <cfRule type="expression" dxfId="2" priority="20">
      <formula>F$12=$C$9</formula>
    </cfRule>
    <cfRule type="expression" dxfId="1" priority="21">
      <formula>F$12=$D$9</formula>
    </cfRule>
  </conditionalFormatting>
  <dataValidations count="2">
    <dataValidation type="list" allowBlank="1" showInputMessage="1" sqref="F13:AJ17" xr:uid="{DFA6A160-F1A1-4224-926C-8BA3D8947227}">
      <formula1>"P,A"</formula1>
    </dataValidation>
    <dataValidation type="list" allowBlank="1" showInputMessage="1" showErrorMessage="1" sqref="C5" xr:uid="{B6D1D5DF-2C26-43C9-B811-AE66AC9E4301}">
      <formula1>"2022,2023,2024,2025,2026"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9" id="{74E16481-B47A-46B1-828C-9EDD9AEA4CC2}">
            <xm:f>MATCH(F$11,'Support Sheet'!$C$5:$C$15,0)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F13:AJ17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F99EBF5-DB90-4C68-85E6-0C58ABC3C42A}">
          <x14:formula1>
            <xm:f>'Support Sheet'!$D$5:$D$11</xm:f>
          </x14:formula1>
          <xm:sqref>C9:D9</xm:sqref>
        </x14:dataValidation>
        <x14:dataValidation type="list" allowBlank="1" showInputMessage="1" showErrorMessage="1" xr:uid="{551ECB3A-F559-4433-8328-0E7C7F291C1B}">
          <x14:formula1>
            <xm:f>'Support Sheet'!$B$5:$B$16</xm:f>
          </x14:formula1>
          <xm:sqref>C4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42D07-75EE-4735-950E-07B42221FF80}">
  <sheetPr codeName="Sheet4"/>
  <dimension ref="A1:AM23"/>
  <sheetViews>
    <sheetView zoomScale="43" workbookViewId="0">
      <selection activeCell="H11" sqref="H11"/>
    </sheetView>
  </sheetViews>
  <sheetFormatPr defaultRowHeight="14.4" x14ac:dyDescent="0.3"/>
  <cols>
    <col min="2" max="2" width="16" customWidth="1"/>
    <col min="3" max="3" width="17.77734375" customWidth="1"/>
    <col min="4" max="4" width="25" customWidth="1"/>
    <col min="5" max="5" width="20.77734375" customWidth="1"/>
    <col min="6" max="6" width="22.109375" customWidth="1"/>
    <col min="7" max="7" width="9.6640625" customWidth="1"/>
    <col min="38" max="38" width="26" customWidth="1"/>
    <col min="39" max="39" width="22.88671875" customWidth="1"/>
  </cols>
  <sheetData>
    <row r="1" spans="1:39" ht="14.4" customHeight="1" x14ac:dyDescent="0.3">
      <c r="B1" s="51" t="s">
        <v>88</v>
      </c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  <c r="AA1" s="51"/>
      <c r="AB1" s="51"/>
      <c r="AC1" s="51"/>
      <c r="AD1" s="51"/>
      <c r="AE1" s="51"/>
      <c r="AF1" s="51"/>
      <c r="AG1" s="51"/>
      <c r="AH1" s="51"/>
      <c r="AI1" s="51"/>
      <c r="AJ1" s="51"/>
      <c r="AK1" s="51"/>
      <c r="AL1" s="51"/>
      <c r="AM1" s="51"/>
    </row>
    <row r="2" spans="1:39" ht="46.8" customHeight="1" thickBot="1" x14ac:dyDescent="0.35"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 s="51"/>
      <c r="AD2" s="51"/>
      <c r="AE2" s="51"/>
      <c r="AF2" s="51"/>
      <c r="AG2" s="51"/>
      <c r="AH2" s="51"/>
      <c r="AI2" s="51"/>
      <c r="AJ2" s="51"/>
      <c r="AK2" s="51"/>
      <c r="AL2" s="51"/>
      <c r="AM2" s="51"/>
    </row>
    <row r="3" spans="1:39" ht="42" customHeight="1" thickBot="1" x14ac:dyDescent="0.7">
      <c r="A3" s="33">
        <v>1</v>
      </c>
      <c r="B3" s="29" t="s">
        <v>33</v>
      </c>
      <c r="C3" s="22">
        <v>2022</v>
      </c>
      <c r="D3" s="23"/>
      <c r="E3" s="24"/>
    </row>
    <row r="4" spans="1:39" ht="42" customHeight="1" thickBot="1" x14ac:dyDescent="0.7">
      <c r="A4" s="33">
        <v>2</v>
      </c>
      <c r="B4" s="30" t="s">
        <v>34</v>
      </c>
      <c r="C4" s="25" t="s">
        <v>40</v>
      </c>
      <c r="D4" s="23"/>
      <c r="E4" s="26"/>
    </row>
    <row r="5" spans="1:39" ht="39" customHeight="1" thickBot="1" x14ac:dyDescent="0.7">
      <c r="A5" s="33">
        <v>3</v>
      </c>
      <c r="B5" s="31" t="s">
        <v>47</v>
      </c>
      <c r="C5" s="27">
        <f>DATEVALUE("1"&amp;C4&amp;C3)</f>
        <v>44713</v>
      </c>
      <c r="D5" s="32" t="s">
        <v>83</v>
      </c>
      <c r="E5" s="28">
        <f>EOMONTH(OUTPUT!C5,0)</f>
        <v>44742</v>
      </c>
    </row>
    <row r="6" spans="1:39" ht="25.8" customHeight="1" x14ac:dyDescent="0.5">
      <c r="A6" s="54">
        <v>4</v>
      </c>
      <c r="B6" s="52" t="s">
        <v>78</v>
      </c>
      <c r="C6" s="53" t="s">
        <v>79</v>
      </c>
      <c r="D6" s="55" t="s">
        <v>48</v>
      </c>
      <c r="E6" s="53" t="s">
        <v>80</v>
      </c>
      <c r="F6" s="57" t="s">
        <v>49</v>
      </c>
      <c r="G6" s="35">
        <f>C5</f>
        <v>44713</v>
      </c>
      <c r="H6" s="35">
        <f>IF(G6&lt;$E$5,G6+1,"")</f>
        <v>44714</v>
      </c>
      <c r="I6" s="35">
        <f t="shared" ref="I6:AK6" si="0">IF(H6&lt;$E$5,H6+1,"")</f>
        <v>44715</v>
      </c>
      <c r="J6" s="35">
        <f t="shared" si="0"/>
        <v>44716</v>
      </c>
      <c r="K6" s="35">
        <f t="shared" si="0"/>
        <v>44717</v>
      </c>
      <c r="L6" s="35">
        <f t="shared" si="0"/>
        <v>44718</v>
      </c>
      <c r="M6" s="35">
        <f t="shared" si="0"/>
        <v>44719</v>
      </c>
      <c r="N6" s="35">
        <f t="shared" si="0"/>
        <v>44720</v>
      </c>
      <c r="O6" s="35">
        <f t="shared" si="0"/>
        <v>44721</v>
      </c>
      <c r="P6" s="35">
        <f t="shared" si="0"/>
        <v>44722</v>
      </c>
      <c r="Q6" s="35">
        <f t="shared" si="0"/>
        <v>44723</v>
      </c>
      <c r="R6" s="35">
        <f t="shared" si="0"/>
        <v>44724</v>
      </c>
      <c r="S6" s="35">
        <f t="shared" si="0"/>
        <v>44725</v>
      </c>
      <c r="T6" s="35">
        <f t="shared" si="0"/>
        <v>44726</v>
      </c>
      <c r="U6" s="35">
        <f t="shared" si="0"/>
        <v>44727</v>
      </c>
      <c r="V6" s="35">
        <f t="shared" si="0"/>
        <v>44728</v>
      </c>
      <c r="W6" s="35">
        <f t="shared" si="0"/>
        <v>44729</v>
      </c>
      <c r="X6" s="35">
        <f t="shared" si="0"/>
        <v>44730</v>
      </c>
      <c r="Y6" s="35">
        <f t="shared" si="0"/>
        <v>44731</v>
      </c>
      <c r="Z6" s="35">
        <f t="shared" si="0"/>
        <v>44732</v>
      </c>
      <c r="AA6" s="35">
        <f t="shared" si="0"/>
        <v>44733</v>
      </c>
      <c r="AB6" s="35">
        <f t="shared" si="0"/>
        <v>44734</v>
      </c>
      <c r="AC6" s="35">
        <f t="shared" si="0"/>
        <v>44735</v>
      </c>
      <c r="AD6" s="35">
        <f t="shared" si="0"/>
        <v>44736</v>
      </c>
      <c r="AE6" s="35">
        <f t="shared" si="0"/>
        <v>44737</v>
      </c>
      <c r="AF6" s="35">
        <f t="shared" si="0"/>
        <v>44738</v>
      </c>
      <c r="AG6" s="35">
        <f t="shared" si="0"/>
        <v>44739</v>
      </c>
      <c r="AH6" s="35">
        <f t="shared" si="0"/>
        <v>44740</v>
      </c>
      <c r="AI6" s="35">
        <f t="shared" si="0"/>
        <v>44741</v>
      </c>
      <c r="AJ6" s="36">
        <f t="shared" si="0"/>
        <v>44742</v>
      </c>
      <c r="AK6" s="37" t="str">
        <f t="shared" si="0"/>
        <v/>
      </c>
      <c r="AL6" s="58" t="s">
        <v>81</v>
      </c>
      <c r="AM6" s="49" t="s">
        <v>82</v>
      </c>
    </row>
    <row r="7" spans="1:39" ht="37.799999999999997" customHeight="1" x14ac:dyDescent="0.3">
      <c r="A7" s="54"/>
      <c r="B7" s="52"/>
      <c r="C7" s="52"/>
      <c r="D7" s="56"/>
      <c r="E7" s="52"/>
      <c r="F7" s="52"/>
      <c r="G7" s="38" t="str">
        <f>TEXT(G6,"ddd")</f>
        <v>Wed</v>
      </c>
      <c r="H7" s="38" t="str">
        <f t="shared" ref="H7:AK7" si="1">TEXT(H6,"ddd")</f>
        <v>Thu</v>
      </c>
      <c r="I7" s="38" t="str">
        <f t="shared" si="1"/>
        <v>Fri</v>
      </c>
      <c r="J7" s="38" t="str">
        <f t="shared" si="1"/>
        <v>Sat</v>
      </c>
      <c r="K7" s="38" t="str">
        <f t="shared" si="1"/>
        <v>Sun</v>
      </c>
      <c r="L7" s="38" t="str">
        <f t="shared" si="1"/>
        <v>Mon</v>
      </c>
      <c r="M7" s="38" t="str">
        <f t="shared" si="1"/>
        <v>Tue</v>
      </c>
      <c r="N7" s="38" t="str">
        <f t="shared" si="1"/>
        <v>Wed</v>
      </c>
      <c r="O7" s="38" t="str">
        <f t="shared" si="1"/>
        <v>Thu</v>
      </c>
      <c r="P7" s="38" t="str">
        <f t="shared" si="1"/>
        <v>Fri</v>
      </c>
      <c r="Q7" s="38" t="str">
        <f t="shared" si="1"/>
        <v>Sat</v>
      </c>
      <c r="R7" s="38" t="str">
        <f t="shared" si="1"/>
        <v>Sun</v>
      </c>
      <c r="S7" s="38" t="str">
        <f t="shared" si="1"/>
        <v>Mon</v>
      </c>
      <c r="T7" s="38" t="str">
        <f t="shared" si="1"/>
        <v>Tue</v>
      </c>
      <c r="U7" s="38" t="str">
        <f t="shared" si="1"/>
        <v>Wed</v>
      </c>
      <c r="V7" s="38" t="str">
        <f t="shared" si="1"/>
        <v>Thu</v>
      </c>
      <c r="W7" s="38" t="str">
        <f t="shared" si="1"/>
        <v>Fri</v>
      </c>
      <c r="X7" s="38" t="str">
        <f t="shared" si="1"/>
        <v>Sat</v>
      </c>
      <c r="Y7" s="38" t="str">
        <f t="shared" si="1"/>
        <v>Sun</v>
      </c>
      <c r="Z7" s="38" t="str">
        <f t="shared" si="1"/>
        <v>Mon</v>
      </c>
      <c r="AA7" s="38" t="str">
        <f t="shared" si="1"/>
        <v>Tue</v>
      </c>
      <c r="AB7" s="38" t="str">
        <f t="shared" si="1"/>
        <v>Wed</v>
      </c>
      <c r="AC7" s="38" t="str">
        <f t="shared" si="1"/>
        <v>Thu</v>
      </c>
      <c r="AD7" s="38" t="str">
        <f t="shared" si="1"/>
        <v>Fri</v>
      </c>
      <c r="AE7" s="38" t="str">
        <f t="shared" si="1"/>
        <v>Sat</v>
      </c>
      <c r="AF7" s="38" t="str">
        <f t="shared" si="1"/>
        <v>Sun</v>
      </c>
      <c r="AG7" s="38" t="str">
        <f t="shared" si="1"/>
        <v>Mon</v>
      </c>
      <c r="AH7" s="38" t="str">
        <f t="shared" si="1"/>
        <v>Tue</v>
      </c>
      <c r="AI7" s="38" t="str">
        <f t="shared" si="1"/>
        <v>Wed</v>
      </c>
      <c r="AJ7" s="38" t="str">
        <f t="shared" si="1"/>
        <v>Thu</v>
      </c>
      <c r="AK7" s="39" t="str">
        <f t="shared" si="1"/>
        <v/>
      </c>
      <c r="AL7" s="59"/>
      <c r="AM7" s="50"/>
    </row>
    <row r="8" spans="1:39" ht="33.6" x14ac:dyDescent="0.65">
      <c r="A8" s="33">
        <v>5</v>
      </c>
      <c r="B8" s="18">
        <v>1</v>
      </c>
      <c r="C8" s="18">
        <v>420</v>
      </c>
      <c r="D8" s="19" t="s">
        <v>51</v>
      </c>
      <c r="E8" s="18" t="s">
        <v>65</v>
      </c>
      <c r="F8" s="18">
        <v>382424</v>
      </c>
      <c r="G8" s="41" t="s">
        <v>21</v>
      </c>
      <c r="H8" s="41" t="s">
        <v>22</v>
      </c>
      <c r="I8" s="41" t="s">
        <v>21</v>
      </c>
      <c r="J8" s="41" t="s">
        <v>22</v>
      </c>
      <c r="K8" s="41" t="s">
        <v>22</v>
      </c>
      <c r="L8" s="41" t="s">
        <v>22</v>
      </c>
      <c r="M8" s="41" t="s">
        <v>22</v>
      </c>
      <c r="N8" s="41" t="s">
        <v>21</v>
      </c>
      <c r="O8" s="41" t="s">
        <v>22</v>
      </c>
      <c r="P8" s="41" t="s">
        <v>22</v>
      </c>
      <c r="Q8" s="41" t="s">
        <v>22</v>
      </c>
      <c r="R8" s="41" t="s">
        <v>22</v>
      </c>
      <c r="S8" s="41" t="s">
        <v>22</v>
      </c>
      <c r="T8" s="41" t="s">
        <v>22</v>
      </c>
      <c r="U8" s="41" t="s">
        <v>21</v>
      </c>
      <c r="V8" s="41" t="s">
        <v>22</v>
      </c>
      <c r="W8" s="41" t="s">
        <v>22</v>
      </c>
      <c r="X8" s="41" t="s">
        <v>22</v>
      </c>
      <c r="Y8" s="41" t="s">
        <v>22</v>
      </c>
      <c r="Z8" s="41" t="s">
        <v>22</v>
      </c>
      <c r="AA8" s="41" t="s">
        <v>22</v>
      </c>
      <c r="AB8" s="41" t="s">
        <v>21</v>
      </c>
      <c r="AC8" s="41" t="s">
        <v>22</v>
      </c>
      <c r="AD8" s="41" t="s">
        <v>22</v>
      </c>
      <c r="AE8" s="41" t="s">
        <v>22</v>
      </c>
      <c r="AF8" s="41" t="s">
        <v>22</v>
      </c>
      <c r="AG8" s="41" t="s">
        <v>22</v>
      </c>
      <c r="AH8" s="41" t="s">
        <v>22</v>
      </c>
      <c r="AI8" s="41" t="s">
        <v>21</v>
      </c>
      <c r="AJ8" s="41" t="s">
        <v>22</v>
      </c>
      <c r="AK8" s="41" t="s">
        <v>22</v>
      </c>
      <c r="AL8" s="34">
        <f>COUNTIF(G8:AK8,"P")</f>
        <v>6</v>
      </c>
      <c r="AM8" s="34">
        <f>COUNTIF(G8:AK8,"A")</f>
        <v>25</v>
      </c>
    </row>
    <row r="9" spans="1:39" ht="33.6" x14ac:dyDescent="0.65">
      <c r="A9" s="33">
        <v>6</v>
      </c>
      <c r="B9" s="18">
        <v>2</v>
      </c>
      <c r="C9" s="18">
        <v>150</v>
      </c>
      <c r="D9" s="19" t="s">
        <v>50</v>
      </c>
      <c r="E9" s="18" t="s">
        <v>66</v>
      </c>
      <c r="F9" s="18">
        <v>382424</v>
      </c>
      <c r="G9" s="41" t="s">
        <v>21</v>
      </c>
      <c r="H9" s="41" t="s">
        <v>22</v>
      </c>
      <c r="I9" s="41" t="s">
        <v>22</v>
      </c>
      <c r="J9" s="41" t="s">
        <v>22</v>
      </c>
      <c r="K9" s="41" t="s">
        <v>22</v>
      </c>
      <c r="L9" s="41" t="s">
        <v>22</v>
      </c>
      <c r="M9" s="41" t="s">
        <v>22</v>
      </c>
      <c r="N9" s="41" t="s">
        <v>21</v>
      </c>
      <c r="O9" s="41" t="s">
        <v>22</v>
      </c>
      <c r="P9" s="41" t="s">
        <v>22</v>
      </c>
      <c r="Q9" s="41" t="s">
        <v>22</v>
      </c>
      <c r="R9" s="41" t="s">
        <v>22</v>
      </c>
      <c r="S9" s="41" t="s">
        <v>22</v>
      </c>
      <c r="T9" s="41" t="s">
        <v>22</v>
      </c>
      <c r="U9" s="41" t="s">
        <v>21</v>
      </c>
      <c r="V9" s="41" t="s">
        <v>22</v>
      </c>
      <c r="W9" s="41" t="s">
        <v>22</v>
      </c>
      <c r="X9" s="41" t="s">
        <v>22</v>
      </c>
      <c r="Y9" s="41" t="s">
        <v>22</v>
      </c>
      <c r="Z9" s="41" t="s">
        <v>22</v>
      </c>
      <c r="AA9" s="41" t="s">
        <v>22</v>
      </c>
      <c r="AB9" s="41" t="s">
        <v>21</v>
      </c>
      <c r="AC9" s="41" t="s">
        <v>22</v>
      </c>
      <c r="AD9" s="41" t="s">
        <v>22</v>
      </c>
      <c r="AE9" s="41" t="s">
        <v>22</v>
      </c>
      <c r="AF9" s="41" t="s">
        <v>22</v>
      </c>
      <c r="AG9" s="41" t="s">
        <v>22</v>
      </c>
      <c r="AH9" s="41" t="s">
        <v>22</v>
      </c>
      <c r="AI9" s="41" t="s">
        <v>21</v>
      </c>
      <c r="AJ9" s="41" t="s">
        <v>22</v>
      </c>
      <c r="AK9" s="41" t="s">
        <v>22</v>
      </c>
      <c r="AL9" s="34">
        <f t="shared" ref="AL9:AL22" si="2">COUNTIF(G9:AK9,"P")</f>
        <v>5</v>
      </c>
      <c r="AM9" s="34">
        <f t="shared" ref="AM9:AM22" si="3">COUNTIF(G9:AK9,"A")</f>
        <v>26</v>
      </c>
    </row>
    <row r="10" spans="1:39" ht="33.6" x14ac:dyDescent="0.65">
      <c r="A10" s="33">
        <v>7</v>
      </c>
      <c r="B10" s="18">
        <v>3</v>
      </c>
      <c r="C10" s="18">
        <v>360</v>
      </c>
      <c r="D10" s="19" t="s">
        <v>52</v>
      </c>
      <c r="E10" s="18" t="s">
        <v>65</v>
      </c>
      <c r="F10" s="18">
        <v>382424</v>
      </c>
      <c r="G10" s="41" t="s">
        <v>21</v>
      </c>
      <c r="H10" s="41" t="s">
        <v>22</v>
      </c>
      <c r="I10" s="41" t="s">
        <v>22</v>
      </c>
      <c r="J10" s="41" t="s">
        <v>22</v>
      </c>
      <c r="K10" s="41" t="s">
        <v>22</v>
      </c>
      <c r="L10" s="41" t="s">
        <v>22</v>
      </c>
      <c r="M10" s="41" t="s">
        <v>22</v>
      </c>
      <c r="N10" s="41" t="s">
        <v>21</v>
      </c>
      <c r="O10" s="41" t="s">
        <v>22</v>
      </c>
      <c r="P10" s="41" t="s">
        <v>22</v>
      </c>
      <c r="Q10" s="41" t="s">
        <v>22</v>
      </c>
      <c r="R10" s="41" t="s">
        <v>22</v>
      </c>
      <c r="S10" s="41" t="s">
        <v>22</v>
      </c>
      <c r="T10" s="41" t="s">
        <v>22</v>
      </c>
      <c r="U10" s="41" t="s">
        <v>21</v>
      </c>
      <c r="V10" s="41" t="s">
        <v>22</v>
      </c>
      <c r="W10" s="41" t="s">
        <v>22</v>
      </c>
      <c r="X10" s="41" t="s">
        <v>22</v>
      </c>
      <c r="Y10" s="41" t="s">
        <v>22</v>
      </c>
      <c r="Z10" s="41" t="s">
        <v>22</v>
      </c>
      <c r="AA10" s="41" t="s">
        <v>22</v>
      </c>
      <c r="AB10" s="41" t="s">
        <v>21</v>
      </c>
      <c r="AC10" s="41" t="s">
        <v>22</v>
      </c>
      <c r="AD10" s="41" t="s">
        <v>22</v>
      </c>
      <c r="AE10" s="41" t="s">
        <v>22</v>
      </c>
      <c r="AF10" s="41" t="s">
        <v>22</v>
      </c>
      <c r="AG10" s="41" t="s">
        <v>22</v>
      </c>
      <c r="AH10" s="41" t="s">
        <v>22</v>
      </c>
      <c r="AI10" s="41" t="s">
        <v>21</v>
      </c>
      <c r="AJ10" s="41" t="s">
        <v>22</v>
      </c>
      <c r="AK10" s="41" t="s">
        <v>22</v>
      </c>
      <c r="AL10" s="34">
        <f t="shared" si="2"/>
        <v>5</v>
      </c>
      <c r="AM10" s="34">
        <f t="shared" si="3"/>
        <v>26</v>
      </c>
    </row>
    <row r="11" spans="1:39" ht="33.6" x14ac:dyDescent="0.65">
      <c r="A11" s="33">
        <v>8</v>
      </c>
      <c r="B11" s="18">
        <v>4</v>
      </c>
      <c r="C11" s="18">
        <v>256</v>
      </c>
      <c r="D11" s="19" t="s">
        <v>53</v>
      </c>
      <c r="E11" s="18" t="s">
        <v>65</v>
      </c>
      <c r="F11" s="18">
        <v>382424</v>
      </c>
      <c r="G11" s="41" t="s">
        <v>21</v>
      </c>
      <c r="H11" s="41" t="s">
        <v>22</v>
      </c>
      <c r="I11" s="41" t="s">
        <v>22</v>
      </c>
      <c r="J11" s="41" t="s">
        <v>22</v>
      </c>
      <c r="K11" s="41" t="s">
        <v>22</v>
      </c>
      <c r="L11" s="41" t="s">
        <v>22</v>
      </c>
      <c r="M11" s="41" t="s">
        <v>22</v>
      </c>
      <c r="N11" s="41" t="s">
        <v>21</v>
      </c>
      <c r="O11" s="41" t="s">
        <v>22</v>
      </c>
      <c r="P11" s="41" t="s">
        <v>22</v>
      </c>
      <c r="Q11" s="41" t="s">
        <v>22</v>
      </c>
      <c r="R11" s="41" t="s">
        <v>22</v>
      </c>
      <c r="S11" s="41" t="s">
        <v>22</v>
      </c>
      <c r="T11" s="41" t="s">
        <v>22</v>
      </c>
      <c r="U11" s="41" t="s">
        <v>21</v>
      </c>
      <c r="V11" s="41" t="s">
        <v>22</v>
      </c>
      <c r="W11" s="41" t="s">
        <v>22</v>
      </c>
      <c r="X11" s="41" t="s">
        <v>22</v>
      </c>
      <c r="Y11" s="41" t="s">
        <v>22</v>
      </c>
      <c r="Z11" s="41" t="s">
        <v>22</v>
      </c>
      <c r="AA11" s="41" t="s">
        <v>22</v>
      </c>
      <c r="AB11" s="41" t="s">
        <v>21</v>
      </c>
      <c r="AC11" s="41" t="s">
        <v>22</v>
      </c>
      <c r="AD11" s="41" t="s">
        <v>22</v>
      </c>
      <c r="AE11" s="41" t="s">
        <v>22</v>
      </c>
      <c r="AF11" s="41" t="s">
        <v>22</v>
      </c>
      <c r="AG11" s="41" t="s">
        <v>22</v>
      </c>
      <c r="AH11" s="41" t="s">
        <v>22</v>
      </c>
      <c r="AI11" s="41" t="s">
        <v>21</v>
      </c>
      <c r="AJ11" s="41" t="s">
        <v>22</v>
      </c>
      <c r="AK11" s="41" t="s">
        <v>22</v>
      </c>
      <c r="AL11" s="16">
        <f t="shared" si="2"/>
        <v>5</v>
      </c>
      <c r="AM11" s="34">
        <f t="shared" si="3"/>
        <v>26</v>
      </c>
    </row>
    <row r="12" spans="1:39" ht="33.6" x14ac:dyDescent="0.65">
      <c r="A12" s="33">
        <v>9</v>
      </c>
      <c r="B12" s="18">
        <v>5</v>
      </c>
      <c r="C12" s="18">
        <v>126</v>
      </c>
      <c r="D12" s="19" t="s">
        <v>54</v>
      </c>
      <c r="E12" s="18" t="s">
        <v>67</v>
      </c>
      <c r="F12" s="18">
        <v>382424</v>
      </c>
      <c r="G12" s="41" t="s">
        <v>21</v>
      </c>
      <c r="H12" s="41" t="s">
        <v>22</v>
      </c>
      <c r="I12" s="41" t="s">
        <v>22</v>
      </c>
      <c r="J12" s="41" t="s">
        <v>22</v>
      </c>
      <c r="K12" s="41" t="s">
        <v>22</v>
      </c>
      <c r="L12" s="41" t="s">
        <v>22</v>
      </c>
      <c r="M12" s="41" t="s">
        <v>22</v>
      </c>
      <c r="N12" s="41" t="s">
        <v>21</v>
      </c>
      <c r="O12" s="41" t="s">
        <v>22</v>
      </c>
      <c r="P12" s="41" t="s">
        <v>22</v>
      </c>
      <c r="Q12" s="41" t="s">
        <v>22</v>
      </c>
      <c r="R12" s="41" t="s">
        <v>22</v>
      </c>
      <c r="S12" s="41" t="s">
        <v>22</v>
      </c>
      <c r="T12" s="41" t="s">
        <v>22</v>
      </c>
      <c r="U12" s="41" t="s">
        <v>21</v>
      </c>
      <c r="V12" s="41" t="s">
        <v>22</v>
      </c>
      <c r="W12" s="41" t="s">
        <v>22</v>
      </c>
      <c r="X12" s="41" t="s">
        <v>22</v>
      </c>
      <c r="Y12" s="41" t="s">
        <v>22</v>
      </c>
      <c r="Z12" s="41" t="s">
        <v>22</v>
      </c>
      <c r="AA12" s="41" t="s">
        <v>22</v>
      </c>
      <c r="AB12" s="41" t="s">
        <v>21</v>
      </c>
      <c r="AC12" s="41" t="s">
        <v>22</v>
      </c>
      <c r="AD12" s="41" t="s">
        <v>22</v>
      </c>
      <c r="AE12" s="41" t="s">
        <v>22</v>
      </c>
      <c r="AF12" s="41" t="s">
        <v>22</v>
      </c>
      <c r="AG12" s="41" t="s">
        <v>22</v>
      </c>
      <c r="AH12" s="41" t="s">
        <v>22</v>
      </c>
      <c r="AI12" s="41" t="s">
        <v>21</v>
      </c>
      <c r="AJ12" s="41" t="s">
        <v>22</v>
      </c>
      <c r="AK12" s="41" t="s">
        <v>22</v>
      </c>
      <c r="AL12" s="34">
        <f t="shared" si="2"/>
        <v>5</v>
      </c>
      <c r="AM12" s="34">
        <f t="shared" si="3"/>
        <v>26</v>
      </c>
    </row>
    <row r="13" spans="1:39" ht="33.6" x14ac:dyDescent="0.65">
      <c r="A13" s="33">
        <v>10</v>
      </c>
      <c r="B13" s="18">
        <v>6</v>
      </c>
      <c r="C13" s="18">
        <v>789</v>
      </c>
      <c r="D13" s="19" t="s">
        <v>55</v>
      </c>
      <c r="E13" s="18" t="s">
        <v>68</v>
      </c>
      <c r="F13" s="18">
        <v>382424</v>
      </c>
      <c r="G13" s="41" t="s">
        <v>21</v>
      </c>
      <c r="H13" s="41" t="s">
        <v>22</v>
      </c>
      <c r="I13" s="41" t="s">
        <v>22</v>
      </c>
      <c r="J13" s="41" t="s">
        <v>22</v>
      </c>
      <c r="K13" s="41" t="s">
        <v>22</v>
      </c>
      <c r="L13" s="41" t="s">
        <v>22</v>
      </c>
      <c r="M13" s="41" t="s">
        <v>22</v>
      </c>
      <c r="N13" s="41" t="s">
        <v>21</v>
      </c>
      <c r="O13" s="41" t="s">
        <v>22</v>
      </c>
      <c r="P13" s="41" t="s">
        <v>22</v>
      </c>
      <c r="Q13" s="41" t="s">
        <v>22</v>
      </c>
      <c r="R13" s="41" t="s">
        <v>22</v>
      </c>
      <c r="S13" s="41" t="s">
        <v>22</v>
      </c>
      <c r="T13" s="41" t="s">
        <v>22</v>
      </c>
      <c r="U13" s="41" t="s">
        <v>21</v>
      </c>
      <c r="V13" s="41" t="s">
        <v>22</v>
      </c>
      <c r="W13" s="41" t="s">
        <v>22</v>
      </c>
      <c r="X13" s="41" t="s">
        <v>22</v>
      </c>
      <c r="Y13" s="41" t="s">
        <v>22</v>
      </c>
      <c r="Z13" s="41" t="s">
        <v>22</v>
      </c>
      <c r="AA13" s="41" t="s">
        <v>22</v>
      </c>
      <c r="AB13" s="41" t="s">
        <v>21</v>
      </c>
      <c r="AC13" s="41" t="s">
        <v>22</v>
      </c>
      <c r="AD13" s="41" t="s">
        <v>22</v>
      </c>
      <c r="AE13" s="41" t="s">
        <v>22</v>
      </c>
      <c r="AF13" s="41" t="s">
        <v>22</v>
      </c>
      <c r="AG13" s="41" t="s">
        <v>22</v>
      </c>
      <c r="AH13" s="41" t="s">
        <v>22</v>
      </c>
      <c r="AI13" s="41" t="s">
        <v>21</v>
      </c>
      <c r="AJ13" s="41" t="s">
        <v>22</v>
      </c>
      <c r="AK13" s="41" t="s">
        <v>22</v>
      </c>
      <c r="AL13" s="34">
        <f t="shared" si="2"/>
        <v>5</v>
      </c>
      <c r="AM13" s="34">
        <f t="shared" si="3"/>
        <v>26</v>
      </c>
    </row>
    <row r="14" spans="1:39" ht="33.6" x14ac:dyDescent="0.65">
      <c r="A14" s="33">
        <v>11</v>
      </c>
      <c r="B14" s="18">
        <v>7</v>
      </c>
      <c r="C14" s="18">
        <v>456</v>
      </c>
      <c r="D14" s="19" t="s">
        <v>56</v>
      </c>
      <c r="E14" s="18" t="s">
        <v>69</v>
      </c>
      <c r="F14" s="18">
        <v>382424</v>
      </c>
      <c r="G14" s="41" t="s">
        <v>21</v>
      </c>
      <c r="H14" s="41" t="s">
        <v>22</v>
      </c>
      <c r="I14" s="41" t="s">
        <v>22</v>
      </c>
      <c r="J14" s="41" t="s">
        <v>22</v>
      </c>
      <c r="K14" s="41" t="s">
        <v>22</v>
      </c>
      <c r="L14" s="41" t="s">
        <v>22</v>
      </c>
      <c r="M14" s="41" t="s">
        <v>22</v>
      </c>
      <c r="N14" s="41" t="s">
        <v>21</v>
      </c>
      <c r="O14" s="41" t="s">
        <v>22</v>
      </c>
      <c r="P14" s="41" t="s">
        <v>22</v>
      </c>
      <c r="Q14" s="41" t="s">
        <v>22</v>
      </c>
      <c r="R14" s="41" t="s">
        <v>22</v>
      </c>
      <c r="S14" s="41" t="s">
        <v>22</v>
      </c>
      <c r="T14" s="41" t="s">
        <v>22</v>
      </c>
      <c r="U14" s="41" t="s">
        <v>21</v>
      </c>
      <c r="V14" s="41" t="s">
        <v>22</v>
      </c>
      <c r="W14" s="41" t="s">
        <v>22</v>
      </c>
      <c r="X14" s="41" t="s">
        <v>22</v>
      </c>
      <c r="Y14" s="41" t="s">
        <v>22</v>
      </c>
      <c r="Z14" s="41" t="s">
        <v>22</v>
      </c>
      <c r="AA14" s="41" t="s">
        <v>22</v>
      </c>
      <c r="AB14" s="41" t="s">
        <v>21</v>
      </c>
      <c r="AC14" s="41" t="s">
        <v>22</v>
      </c>
      <c r="AD14" s="41" t="s">
        <v>22</v>
      </c>
      <c r="AE14" s="41" t="s">
        <v>22</v>
      </c>
      <c r="AF14" s="41" t="s">
        <v>22</v>
      </c>
      <c r="AG14" s="41" t="s">
        <v>22</v>
      </c>
      <c r="AH14" s="41" t="s">
        <v>22</v>
      </c>
      <c r="AI14" s="41" t="s">
        <v>21</v>
      </c>
      <c r="AJ14" s="41" t="s">
        <v>22</v>
      </c>
      <c r="AK14" s="41" t="s">
        <v>22</v>
      </c>
      <c r="AL14" s="34">
        <f t="shared" si="2"/>
        <v>5</v>
      </c>
      <c r="AM14" s="34">
        <f t="shared" si="3"/>
        <v>26</v>
      </c>
    </row>
    <row r="15" spans="1:39" ht="33.6" x14ac:dyDescent="0.65">
      <c r="A15" s="33">
        <v>12</v>
      </c>
      <c r="B15" s="18">
        <v>8</v>
      </c>
      <c r="C15" s="18">
        <v>123</v>
      </c>
      <c r="D15" s="19" t="s">
        <v>57</v>
      </c>
      <c r="E15" s="18" t="s">
        <v>70</v>
      </c>
      <c r="F15" s="18">
        <v>382424</v>
      </c>
      <c r="G15" s="41" t="s">
        <v>21</v>
      </c>
      <c r="H15" s="41" t="s">
        <v>22</v>
      </c>
      <c r="I15" s="41" t="s">
        <v>22</v>
      </c>
      <c r="J15" s="41" t="s">
        <v>22</v>
      </c>
      <c r="K15" s="41" t="s">
        <v>22</v>
      </c>
      <c r="L15" s="41" t="s">
        <v>22</v>
      </c>
      <c r="M15" s="41" t="s">
        <v>22</v>
      </c>
      <c r="N15" s="41" t="s">
        <v>21</v>
      </c>
      <c r="O15" s="41" t="s">
        <v>22</v>
      </c>
      <c r="P15" s="41" t="s">
        <v>22</v>
      </c>
      <c r="Q15" s="41" t="s">
        <v>22</v>
      </c>
      <c r="R15" s="41" t="s">
        <v>22</v>
      </c>
      <c r="S15" s="41" t="s">
        <v>22</v>
      </c>
      <c r="T15" s="41" t="s">
        <v>22</v>
      </c>
      <c r="U15" s="41" t="s">
        <v>21</v>
      </c>
      <c r="V15" s="41" t="s">
        <v>22</v>
      </c>
      <c r="W15" s="41" t="s">
        <v>22</v>
      </c>
      <c r="X15" s="41" t="s">
        <v>22</v>
      </c>
      <c r="Y15" s="41" t="s">
        <v>22</v>
      </c>
      <c r="Z15" s="41" t="s">
        <v>22</v>
      </c>
      <c r="AA15" s="41" t="s">
        <v>22</v>
      </c>
      <c r="AB15" s="41" t="s">
        <v>21</v>
      </c>
      <c r="AC15" s="41" t="s">
        <v>22</v>
      </c>
      <c r="AD15" s="41" t="s">
        <v>22</v>
      </c>
      <c r="AE15" s="41" t="s">
        <v>22</v>
      </c>
      <c r="AF15" s="41" t="s">
        <v>22</v>
      </c>
      <c r="AG15" s="41" t="s">
        <v>22</v>
      </c>
      <c r="AH15" s="41" t="s">
        <v>22</v>
      </c>
      <c r="AI15" s="41" t="s">
        <v>21</v>
      </c>
      <c r="AJ15" s="41" t="s">
        <v>22</v>
      </c>
      <c r="AK15" s="41" t="s">
        <v>22</v>
      </c>
      <c r="AL15" s="34">
        <f t="shared" si="2"/>
        <v>5</v>
      </c>
      <c r="AM15" s="34">
        <f t="shared" si="3"/>
        <v>26</v>
      </c>
    </row>
    <row r="16" spans="1:39" ht="33.6" x14ac:dyDescent="0.65">
      <c r="A16" s="33">
        <v>13</v>
      </c>
      <c r="B16" s="18">
        <v>9</v>
      </c>
      <c r="C16" s="18">
        <v>159</v>
      </c>
      <c r="D16" s="19" t="s">
        <v>58</v>
      </c>
      <c r="E16" s="18" t="s">
        <v>71</v>
      </c>
      <c r="F16" s="18">
        <v>382424</v>
      </c>
      <c r="G16" s="41" t="s">
        <v>21</v>
      </c>
      <c r="H16" s="41" t="s">
        <v>22</v>
      </c>
      <c r="I16" s="41" t="s">
        <v>22</v>
      </c>
      <c r="J16" s="41" t="s">
        <v>22</v>
      </c>
      <c r="K16" s="41" t="s">
        <v>22</v>
      </c>
      <c r="L16" s="41" t="s">
        <v>22</v>
      </c>
      <c r="M16" s="41" t="s">
        <v>22</v>
      </c>
      <c r="N16" s="41" t="s">
        <v>21</v>
      </c>
      <c r="O16" s="41" t="s">
        <v>22</v>
      </c>
      <c r="P16" s="41" t="s">
        <v>22</v>
      </c>
      <c r="Q16" s="41" t="s">
        <v>22</v>
      </c>
      <c r="R16" s="41" t="s">
        <v>22</v>
      </c>
      <c r="S16" s="41" t="s">
        <v>22</v>
      </c>
      <c r="T16" s="41" t="s">
        <v>22</v>
      </c>
      <c r="U16" s="41" t="s">
        <v>21</v>
      </c>
      <c r="V16" s="41" t="s">
        <v>22</v>
      </c>
      <c r="W16" s="41" t="s">
        <v>22</v>
      </c>
      <c r="X16" s="41" t="s">
        <v>22</v>
      </c>
      <c r="Y16" s="41" t="s">
        <v>22</v>
      </c>
      <c r="Z16" s="41" t="s">
        <v>22</v>
      </c>
      <c r="AA16" s="41" t="s">
        <v>22</v>
      </c>
      <c r="AB16" s="41" t="s">
        <v>21</v>
      </c>
      <c r="AC16" s="41" t="s">
        <v>22</v>
      </c>
      <c r="AD16" s="41" t="s">
        <v>22</v>
      </c>
      <c r="AE16" s="41" t="s">
        <v>22</v>
      </c>
      <c r="AF16" s="41" t="s">
        <v>22</v>
      </c>
      <c r="AG16" s="41" t="s">
        <v>22</v>
      </c>
      <c r="AH16" s="41" t="s">
        <v>22</v>
      </c>
      <c r="AI16" s="41" t="s">
        <v>21</v>
      </c>
      <c r="AJ16" s="41" t="s">
        <v>22</v>
      </c>
      <c r="AK16" s="41" t="s">
        <v>22</v>
      </c>
      <c r="AL16" s="34">
        <f t="shared" si="2"/>
        <v>5</v>
      </c>
      <c r="AM16" s="34">
        <f t="shared" si="3"/>
        <v>26</v>
      </c>
    </row>
    <row r="17" spans="1:39" ht="33.6" x14ac:dyDescent="0.65">
      <c r="A17" s="33">
        <v>14</v>
      </c>
      <c r="B17" s="18">
        <v>10</v>
      </c>
      <c r="C17" s="18">
        <v>357</v>
      </c>
      <c r="D17" s="19" t="s">
        <v>59</v>
      </c>
      <c r="E17" s="18" t="s">
        <v>72</v>
      </c>
      <c r="F17" s="18">
        <v>382424</v>
      </c>
      <c r="G17" s="41" t="s">
        <v>21</v>
      </c>
      <c r="H17" s="41" t="s">
        <v>22</v>
      </c>
      <c r="I17" s="41" t="s">
        <v>22</v>
      </c>
      <c r="J17" s="41" t="s">
        <v>22</v>
      </c>
      <c r="K17" s="41" t="s">
        <v>22</v>
      </c>
      <c r="L17" s="41" t="s">
        <v>22</v>
      </c>
      <c r="M17" s="41" t="s">
        <v>22</v>
      </c>
      <c r="N17" s="41" t="s">
        <v>21</v>
      </c>
      <c r="O17" s="41" t="s">
        <v>22</v>
      </c>
      <c r="P17" s="41" t="s">
        <v>22</v>
      </c>
      <c r="Q17" s="41" t="s">
        <v>22</v>
      </c>
      <c r="R17" s="41" t="s">
        <v>22</v>
      </c>
      <c r="S17" s="41" t="s">
        <v>22</v>
      </c>
      <c r="T17" s="41" t="s">
        <v>22</v>
      </c>
      <c r="U17" s="41" t="s">
        <v>21</v>
      </c>
      <c r="V17" s="41" t="s">
        <v>22</v>
      </c>
      <c r="W17" s="41" t="s">
        <v>22</v>
      </c>
      <c r="X17" s="41" t="s">
        <v>22</v>
      </c>
      <c r="Y17" s="41" t="s">
        <v>22</v>
      </c>
      <c r="Z17" s="41" t="s">
        <v>22</v>
      </c>
      <c r="AA17" s="41" t="s">
        <v>22</v>
      </c>
      <c r="AB17" s="41" t="s">
        <v>21</v>
      </c>
      <c r="AC17" s="41" t="s">
        <v>22</v>
      </c>
      <c r="AD17" s="41" t="s">
        <v>22</v>
      </c>
      <c r="AE17" s="41" t="s">
        <v>22</v>
      </c>
      <c r="AF17" s="41" t="s">
        <v>22</v>
      </c>
      <c r="AG17" s="41" t="s">
        <v>22</v>
      </c>
      <c r="AH17" s="41" t="s">
        <v>22</v>
      </c>
      <c r="AI17" s="41" t="s">
        <v>21</v>
      </c>
      <c r="AJ17" s="41" t="s">
        <v>22</v>
      </c>
      <c r="AK17" s="41" t="s">
        <v>22</v>
      </c>
      <c r="AL17" s="34">
        <f t="shared" si="2"/>
        <v>5</v>
      </c>
      <c r="AM17" s="34">
        <f t="shared" si="3"/>
        <v>26</v>
      </c>
    </row>
    <row r="18" spans="1:39" ht="33.6" x14ac:dyDescent="0.65">
      <c r="A18" s="33">
        <v>15</v>
      </c>
      <c r="B18" s="18">
        <v>11</v>
      </c>
      <c r="C18" s="18">
        <v>963</v>
      </c>
      <c r="D18" s="19" t="s">
        <v>60</v>
      </c>
      <c r="E18" s="18" t="s">
        <v>73</v>
      </c>
      <c r="F18" s="18">
        <v>382424</v>
      </c>
      <c r="G18" s="41" t="s">
        <v>21</v>
      </c>
      <c r="H18" s="41" t="s">
        <v>22</v>
      </c>
      <c r="I18" s="41" t="s">
        <v>22</v>
      </c>
      <c r="J18" s="41" t="s">
        <v>22</v>
      </c>
      <c r="K18" s="41" t="s">
        <v>22</v>
      </c>
      <c r="L18" s="41" t="s">
        <v>22</v>
      </c>
      <c r="M18" s="41" t="s">
        <v>22</v>
      </c>
      <c r="N18" s="41" t="s">
        <v>21</v>
      </c>
      <c r="O18" s="41" t="s">
        <v>22</v>
      </c>
      <c r="P18" s="41" t="s">
        <v>22</v>
      </c>
      <c r="Q18" s="41" t="s">
        <v>22</v>
      </c>
      <c r="R18" s="41" t="s">
        <v>22</v>
      </c>
      <c r="S18" s="41" t="s">
        <v>22</v>
      </c>
      <c r="T18" s="41" t="s">
        <v>22</v>
      </c>
      <c r="U18" s="41" t="s">
        <v>21</v>
      </c>
      <c r="V18" s="41" t="s">
        <v>22</v>
      </c>
      <c r="W18" s="41" t="s">
        <v>22</v>
      </c>
      <c r="X18" s="41" t="s">
        <v>22</v>
      </c>
      <c r="Y18" s="41" t="s">
        <v>22</v>
      </c>
      <c r="Z18" s="41" t="s">
        <v>22</v>
      </c>
      <c r="AA18" s="41" t="s">
        <v>22</v>
      </c>
      <c r="AB18" s="41" t="s">
        <v>21</v>
      </c>
      <c r="AC18" s="41" t="s">
        <v>22</v>
      </c>
      <c r="AD18" s="41" t="s">
        <v>22</v>
      </c>
      <c r="AE18" s="41" t="s">
        <v>22</v>
      </c>
      <c r="AF18" s="41" t="s">
        <v>22</v>
      </c>
      <c r="AG18" s="41" t="s">
        <v>22</v>
      </c>
      <c r="AH18" s="41" t="s">
        <v>22</v>
      </c>
      <c r="AI18" s="41" t="s">
        <v>21</v>
      </c>
      <c r="AJ18" s="41" t="s">
        <v>22</v>
      </c>
      <c r="AK18" s="41" t="s">
        <v>22</v>
      </c>
      <c r="AL18" s="34">
        <f t="shared" si="2"/>
        <v>5</v>
      </c>
      <c r="AM18" s="34">
        <f t="shared" si="3"/>
        <v>26</v>
      </c>
    </row>
    <row r="19" spans="1:39" ht="33.6" x14ac:dyDescent="0.65">
      <c r="A19" s="33">
        <v>16</v>
      </c>
      <c r="B19" s="18">
        <v>12</v>
      </c>
      <c r="C19" s="18">
        <v>258</v>
      </c>
      <c r="D19" s="19" t="s">
        <v>61</v>
      </c>
      <c r="E19" s="18" t="s">
        <v>74</v>
      </c>
      <c r="F19" s="18">
        <v>382424</v>
      </c>
      <c r="G19" s="41" t="s">
        <v>21</v>
      </c>
      <c r="H19" s="41" t="s">
        <v>22</v>
      </c>
      <c r="I19" s="41" t="s">
        <v>22</v>
      </c>
      <c r="J19" s="41" t="s">
        <v>22</v>
      </c>
      <c r="K19" s="41" t="s">
        <v>22</v>
      </c>
      <c r="L19" s="41" t="s">
        <v>22</v>
      </c>
      <c r="M19" s="41" t="s">
        <v>22</v>
      </c>
      <c r="N19" s="41" t="s">
        <v>21</v>
      </c>
      <c r="O19" s="41" t="s">
        <v>22</v>
      </c>
      <c r="P19" s="41" t="s">
        <v>22</v>
      </c>
      <c r="Q19" s="41" t="s">
        <v>22</v>
      </c>
      <c r="R19" s="41" t="s">
        <v>22</v>
      </c>
      <c r="S19" s="41" t="s">
        <v>22</v>
      </c>
      <c r="T19" s="41" t="s">
        <v>22</v>
      </c>
      <c r="U19" s="41" t="s">
        <v>21</v>
      </c>
      <c r="V19" s="41" t="s">
        <v>22</v>
      </c>
      <c r="W19" s="41" t="s">
        <v>22</v>
      </c>
      <c r="X19" s="41" t="s">
        <v>22</v>
      </c>
      <c r="Y19" s="41" t="s">
        <v>22</v>
      </c>
      <c r="Z19" s="41" t="s">
        <v>22</v>
      </c>
      <c r="AA19" s="41" t="s">
        <v>22</v>
      </c>
      <c r="AB19" s="41" t="s">
        <v>21</v>
      </c>
      <c r="AC19" s="41" t="s">
        <v>22</v>
      </c>
      <c r="AD19" s="41" t="s">
        <v>22</v>
      </c>
      <c r="AE19" s="41" t="s">
        <v>22</v>
      </c>
      <c r="AF19" s="41" t="s">
        <v>22</v>
      </c>
      <c r="AG19" s="41" t="s">
        <v>22</v>
      </c>
      <c r="AH19" s="41" t="s">
        <v>22</v>
      </c>
      <c r="AI19" s="41" t="s">
        <v>21</v>
      </c>
      <c r="AJ19" s="41" t="s">
        <v>22</v>
      </c>
      <c r="AK19" s="41" t="s">
        <v>22</v>
      </c>
      <c r="AL19" s="34">
        <f t="shared" si="2"/>
        <v>5</v>
      </c>
      <c r="AM19" s="34">
        <f t="shared" si="3"/>
        <v>26</v>
      </c>
    </row>
    <row r="20" spans="1:39" ht="33.6" x14ac:dyDescent="0.65">
      <c r="A20" s="33">
        <v>17</v>
      </c>
      <c r="B20" s="18">
        <v>13</v>
      </c>
      <c r="C20" s="18">
        <v>741</v>
      </c>
      <c r="D20" s="19" t="s">
        <v>62</v>
      </c>
      <c r="E20" s="18" t="s">
        <v>75</v>
      </c>
      <c r="F20" s="18">
        <v>382424</v>
      </c>
      <c r="G20" s="41" t="s">
        <v>21</v>
      </c>
      <c r="H20" s="41" t="s">
        <v>22</v>
      </c>
      <c r="I20" s="41" t="s">
        <v>22</v>
      </c>
      <c r="J20" s="41" t="s">
        <v>22</v>
      </c>
      <c r="K20" s="41" t="s">
        <v>22</v>
      </c>
      <c r="L20" s="41" t="s">
        <v>22</v>
      </c>
      <c r="M20" s="41" t="s">
        <v>22</v>
      </c>
      <c r="N20" s="41" t="s">
        <v>21</v>
      </c>
      <c r="O20" s="41" t="s">
        <v>22</v>
      </c>
      <c r="P20" s="41" t="s">
        <v>22</v>
      </c>
      <c r="Q20" s="41" t="s">
        <v>22</v>
      </c>
      <c r="R20" s="41" t="s">
        <v>22</v>
      </c>
      <c r="S20" s="41" t="s">
        <v>22</v>
      </c>
      <c r="T20" s="41" t="s">
        <v>22</v>
      </c>
      <c r="U20" s="41" t="s">
        <v>21</v>
      </c>
      <c r="V20" s="41" t="s">
        <v>22</v>
      </c>
      <c r="W20" s="41" t="s">
        <v>22</v>
      </c>
      <c r="X20" s="41" t="s">
        <v>22</v>
      </c>
      <c r="Y20" s="41" t="s">
        <v>22</v>
      </c>
      <c r="Z20" s="41" t="s">
        <v>22</v>
      </c>
      <c r="AA20" s="41" t="s">
        <v>22</v>
      </c>
      <c r="AB20" s="41" t="s">
        <v>21</v>
      </c>
      <c r="AC20" s="41" t="s">
        <v>22</v>
      </c>
      <c r="AD20" s="41" t="s">
        <v>22</v>
      </c>
      <c r="AE20" s="41" t="s">
        <v>22</v>
      </c>
      <c r="AF20" s="41" t="s">
        <v>22</v>
      </c>
      <c r="AG20" s="41" t="s">
        <v>22</v>
      </c>
      <c r="AH20" s="41" t="s">
        <v>22</v>
      </c>
      <c r="AI20" s="41" t="s">
        <v>21</v>
      </c>
      <c r="AJ20" s="41" t="s">
        <v>22</v>
      </c>
      <c r="AK20" s="41" t="s">
        <v>22</v>
      </c>
      <c r="AL20" s="34">
        <f t="shared" si="2"/>
        <v>5</v>
      </c>
      <c r="AM20" s="34">
        <f t="shared" si="3"/>
        <v>26</v>
      </c>
    </row>
    <row r="21" spans="1:39" ht="33.6" x14ac:dyDescent="0.65">
      <c r="A21" s="33">
        <v>18</v>
      </c>
      <c r="B21" s="18">
        <v>14</v>
      </c>
      <c r="C21" s="18">
        <v>183</v>
      </c>
      <c r="D21" s="19" t="s">
        <v>63</v>
      </c>
      <c r="E21" s="18" t="s">
        <v>76</v>
      </c>
      <c r="F21" s="18">
        <v>382424</v>
      </c>
      <c r="G21" s="41" t="s">
        <v>21</v>
      </c>
      <c r="H21" s="41" t="s">
        <v>22</v>
      </c>
      <c r="I21" s="41" t="s">
        <v>22</v>
      </c>
      <c r="J21" s="41" t="s">
        <v>22</v>
      </c>
      <c r="K21" s="41" t="s">
        <v>22</v>
      </c>
      <c r="L21" s="41" t="s">
        <v>22</v>
      </c>
      <c r="M21" s="41" t="s">
        <v>22</v>
      </c>
      <c r="N21" s="41" t="s">
        <v>21</v>
      </c>
      <c r="O21" s="41" t="s">
        <v>22</v>
      </c>
      <c r="P21" s="41" t="s">
        <v>22</v>
      </c>
      <c r="Q21" s="41" t="s">
        <v>22</v>
      </c>
      <c r="R21" s="41" t="s">
        <v>22</v>
      </c>
      <c r="S21" s="41" t="s">
        <v>22</v>
      </c>
      <c r="T21" s="41" t="s">
        <v>22</v>
      </c>
      <c r="U21" s="41" t="s">
        <v>21</v>
      </c>
      <c r="V21" s="41" t="s">
        <v>22</v>
      </c>
      <c r="W21" s="41" t="s">
        <v>22</v>
      </c>
      <c r="X21" s="41" t="s">
        <v>22</v>
      </c>
      <c r="Y21" s="41" t="s">
        <v>22</v>
      </c>
      <c r="Z21" s="41" t="s">
        <v>22</v>
      </c>
      <c r="AA21" s="41" t="s">
        <v>22</v>
      </c>
      <c r="AB21" s="41" t="s">
        <v>21</v>
      </c>
      <c r="AC21" s="41" t="s">
        <v>22</v>
      </c>
      <c r="AD21" s="41" t="s">
        <v>22</v>
      </c>
      <c r="AE21" s="41" t="s">
        <v>22</v>
      </c>
      <c r="AF21" s="41" t="s">
        <v>22</v>
      </c>
      <c r="AG21" s="41" t="s">
        <v>22</v>
      </c>
      <c r="AH21" s="41" t="s">
        <v>22</v>
      </c>
      <c r="AI21" s="41" t="s">
        <v>21</v>
      </c>
      <c r="AJ21" s="41" t="s">
        <v>22</v>
      </c>
      <c r="AK21" s="41" t="s">
        <v>22</v>
      </c>
      <c r="AL21" s="34">
        <f t="shared" si="2"/>
        <v>5</v>
      </c>
      <c r="AM21" s="34">
        <f t="shared" si="3"/>
        <v>26</v>
      </c>
    </row>
    <row r="22" spans="1:39" ht="33.6" x14ac:dyDescent="0.65">
      <c r="A22" s="33">
        <v>19</v>
      </c>
      <c r="B22" s="20">
        <v>15</v>
      </c>
      <c r="C22" s="20">
        <v>371</v>
      </c>
      <c r="D22" s="21" t="s">
        <v>64</v>
      </c>
      <c r="E22" s="20" t="s">
        <v>77</v>
      </c>
      <c r="F22" s="20">
        <v>382424</v>
      </c>
      <c r="G22" s="41" t="s">
        <v>21</v>
      </c>
      <c r="H22" s="41" t="s">
        <v>22</v>
      </c>
      <c r="I22" s="41" t="s">
        <v>22</v>
      </c>
      <c r="J22" s="41" t="s">
        <v>22</v>
      </c>
      <c r="K22" s="41" t="s">
        <v>22</v>
      </c>
      <c r="L22" s="41" t="s">
        <v>22</v>
      </c>
      <c r="M22" s="41" t="s">
        <v>22</v>
      </c>
      <c r="N22" s="41" t="s">
        <v>21</v>
      </c>
      <c r="O22" s="41" t="s">
        <v>22</v>
      </c>
      <c r="P22" s="41" t="s">
        <v>22</v>
      </c>
      <c r="Q22" s="41" t="s">
        <v>22</v>
      </c>
      <c r="R22" s="41" t="s">
        <v>22</v>
      </c>
      <c r="S22" s="41" t="s">
        <v>22</v>
      </c>
      <c r="T22" s="41" t="s">
        <v>22</v>
      </c>
      <c r="U22" s="41" t="s">
        <v>21</v>
      </c>
      <c r="V22" s="41" t="s">
        <v>22</v>
      </c>
      <c r="W22" s="41" t="s">
        <v>22</v>
      </c>
      <c r="X22" s="41" t="s">
        <v>22</v>
      </c>
      <c r="Y22" s="41" t="s">
        <v>22</v>
      </c>
      <c r="Z22" s="41" t="s">
        <v>22</v>
      </c>
      <c r="AA22" s="41" t="s">
        <v>22</v>
      </c>
      <c r="AB22" s="41" t="s">
        <v>21</v>
      </c>
      <c r="AC22" s="41" t="s">
        <v>22</v>
      </c>
      <c r="AD22" s="41" t="s">
        <v>22</v>
      </c>
      <c r="AE22" s="41" t="s">
        <v>22</v>
      </c>
      <c r="AF22" s="41" t="s">
        <v>22</v>
      </c>
      <c r="AG22" s="41" t="s">
        <v>22</v>
      </c>
      <c r="AH22" s="41" t="s">
        <v>22</v>
      </c>
      <c r="AI22" s="41" t="s">
        <v>21</v>
      </c>
      <c r="AJ22" s="41" t="s">
        <v>22</v>
      </c>
      <c r="AK22" s="41" t="s">
        <v>22</v>
      </c>
      <c r="AL22" s="16">
        <f t="shared" si="2"/>
        <v>5</v>
      </c>
      <c r="AM22" s="17">
        <f t="shared" si="3"/>
        <v>26</v>
      </c>
    </row>
    <row r="23" spans="1:39" x14ac:dyDescent="0.3">
      <c r="C23" s="14"/>
      <c r="E23" s="15"/>
    </row>
  </sheetData>
  <dataConsolidate/>
  <mergeCells count="9">
    <mergeCell ref="AM6:AM7"/>
    <mergeCell ref="B1:AM2"/>
    <mergeCell ref="B6:B7"/>
    <mergeCell ref="C6:C7"/>
    <mergeCell ref="A6:A7"/>
    <mergeCell ref="D6:D7"/>
    <mergeCell ref="E6:E7"/>
    <mergeCell ref="F6:F7"/>
    <mergeCell ref="AL6:AL7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D5DA1EE7-7CAF-4AC4-8F31-F242A1CE12A7}">
          <x14:formula1>
            <xm:f>Sheet2!$A$1:$A$5</xm:f>
          </x14:formula1>
          <xm:sqref>C3</xm:sqref>
        </x14:dataValidation>
        <x14:dataValidation type="list" allowBlank="1" showInputMessage="1" showErrorMessage="1" xr:uid="{2AA9DE3A-0FB2-4071-8CB4-F6930B42D0A9}">
          <x14:formula1>
            <xm:f>Sheet2!$B$1:$B$12</xm:f>
          </x14:formula1>
          <xm:sqref>C4</xm:sqref>
        </x14:dataValidation>
        <x14:dataValidation type="list" allowBlank="1" showInputMessage="1" showErrorMessage="1" xr:uid="{3A828BC6-BB1B-49CF-86B3-6346BC110147}">
          <x14:formula1>
            <xm:f>Sheet2!$G$1:$G$2</xm:f>
          </x14:formula1>
          <xm:sqref>G8:AK22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53CAE-DFC3-4E46-B280-5843233585BF}">
  <sheetPr codeName="Sheet5"/>
  <dimension ref="A1:G12"/>
  <sheetViews>
    <sheetView workbookViewId="0">
      <selection activeCell="G1" sqref="G1:G2"/>
    </sheetView>
  </sheetViews>
  <sheetFormatPr defaultRowHeight="14.4" x14ac:dyDescent="0.3"/>
  <sheetData>
    <row r="1" spans="1:7" ht="23.4" x14ac:dyDescent="0.45">
      <c r="A1">
        <v>2021</v>
      </c>
      <c r="B1" t="s">
        <v>35</v>
      </c>
      <c r="G1" s="40" t="s">
        <v>21</v>
      </c>
    </row>
    <row r="2" spans="1:7" ht="23.4" x14ac:dyDescent="0.45">
      <c r="A2">
        <v>2022</v>
      </c>
      <c r="B2" t="s">
        <v>36</v>
      </c>
      <c r="G2" s="40" t="s">
        <v>22</v>
      </c>
    </row>
    <row r="3" spans="1:7" x14ac:dyDescent="0.3">
      <c r="A3">
        <v>2023</v>
      </c>
      <c r="B3" t="s">
        <v>37</v>
      </c>
    </row>
    <row r="4" spans="1:7" x14ac:dyDescent="0.3">
      <c r="A4">
        <v>2024</v>
      </c>
      <c r="B4" t="s">
        <v>38</v>
      </c>
    </row>
    <row r="5" spans="1:7" x14ac:dyDescent="0.3">
      <c r="A5">
        <v>2025</v>
      </c>
      <c r="B5" t="s">
        <v>39</v>
      </c>
    </row>
    <row r="6" spans="1:7" x14ac:dyDescent="0.3">
      <c r="B6" t="s">
        <v>40</v>
      </c>
    </row>
    <row r="7" spans="1:7" x14ac:dyDescent="0.3">
      <c r="B7" t="s">
        <v>41</v>
      </c>
    </row>
    <row r="8" spans="1:7" x14ac:dyDescent="0.3">
      <c r="B8" t="s">
        <v>42</v>
      </c>
    </row>
    <row r="9" spans="1:7" x14ac:dyDescent="0.3">
      <c r="B9" t="s">
        <v>43</v>
      </c>
    </row>
    <row r="10" spans="1:7" x14ac:dyDescent="0.3">
      <c r="B10" t="s">
        <v>44</v>
      </c>
    </row>
    <row r="11" spans="1:7" x14ac:dyDescent="0.3">
      <c r="B11" t="s">
        <v>45</v>
      </c>
    </row>
    <row r="12" spans="1:7" x14ac:dyDescent="0.3">
      <c r="B12" t="s">
        <v>46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MARKSHEET</vt:lpstr>
      <vt:lpstr>Support Sheet</vt:lpstr>
      <vt:lpstr>Automated Attendance Sheet</vt:lpstr>
      <vt:lpstr>OUTPUT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Nikhil patel</cp:lastModifiedBy>
  <dcterms:created xsi:type="dcterms:W3CDTF">2022-08-13T05:03:56Z</dcterms:created>
  <dcterms:modified xsi:type="dcterms:W3CDTF">2023-09-04T19:36:10Z</dcterms:modified>
</cp:coreProperties>
</file>