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ncraig/Desktop/Current/"/>
    </mc:Choice>
  </mc:AlternateContent>
  <xr:revisionPtr revIDLastSave="0" documentId="13_ncr:1_{A49885C4-C4FF-DA4C-A315-3BEFDC35362A}" xr6:coauthVersionLast="45" xr6:coauthVersionMax="45" xr10:uidLastSave="{00000000-0000-0000-0000-000000000000}"/>
  <bookViews>
    <workbookView xWindow="0" yWindow="0" windowWidth="33600" windowHeight="21000" tabRatio="500" xr2:uid="{00000000-000D-0000-FFFF-FFFF00000000}"/>
  </bookViews>
  <sheets>
    <sheet name="Titanic" sheetId="1" r:id="rId1"/>
    <sheet name="Analysis" sheetId="2" r:id="rId2"/>
    <sheet name="Other Visualizations" sheetId="4" r:id="rId3"/>
  </sheets>
  <definedNames>
    <definedName name="Age">Titanic!$F$8:$F$1316</definedName>
    <definedName name="AgeCohort">Titanic!$N$8:$N$1316</definedName>
    <definedName name="AgeTable">Titanic!$U$8:$V$15</definedName>
    <definedName name="FamilyCategory">Titanic!$P$8:$P$1316</definedName>
    <definedName name="FamilyTable">Titanic!$AB$8:$AC$13</definedName>
    <definedName name="Fare">Titanic!$M$8:$M$1316</definedName>
    <definedName name="FareCategory">Titanic!$O$8:$O$1316</definedName>
    <definedName name="FareTable">Titanic!$Y$8:$Z$12</definedName>
    <definedName name="MaxChildAge">Titanic!$C$2</definedName>
    <definedName name="OnBoardFamily">Titanic!$K$8:$K$1316</definedName>
    <definedName name="ShouldGetLifeboat">Titanic!$H$8:$H$1316</definedName>
    <definedName name="Survived">Titanic!$C$8:$C$1316</definedName>
  </definedNames>
  <calcPr calcId="191029"/>
  <pivotCaches>
    <pivotCache cacheId="2" r:id="rId4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5" i="4" l="1"/>
  <c r="B46" i="4"/>
  <c r="B42" i="4"/>
  <c r="B43" i="4"/>
  <c r="B44" i="4"/>
  <c r="B41" i="4"/>
  <c r="P27" i="1"/>
  <c r="P28" i="1"/>
  <c r="P29" i="1"/>
  <c r="P30" i="1"/>
  <c r="P31" i="1"/>
  <c r="P51" i="1"/>
  <c r="P52" i="1"/>
  <c r="P53" i="1"/>
  <c r="P54" i="1"/>
  <c r="P55" i="1"/>
  <c r="P75" i="1"/>
  <c r="P76" i="1"/>
  <c r="P77" i="1"/>
  <c r="P78" i="1"/>
  <c r="P79" i="1"/>
  <c r="P99" i="1"/>
  <c r="P100" i="1"/>
  <c r="P101" i="1"/>
  <c r="P102" i="1"/>
  <c r="P103" i="1"/>
  <c r="P123" i="1"/>
  <c r="P124" i="1"/>
  <c r="P125" i="1"/>
  <c r="P126" i="1"/>
  <c r="P127" i="1"/>
  <c r="P147" i="1"/>
  <c r="P148" i="1"/>
  <c r="P149" i="1"/>
  <c r="P150" i="1"/>
  <c r="P151" i="1"/>
  <c r="P171" i="1"/>
  <c r="P172" i="1"/>
  <c r="P173" i="1"/>
  <c r="P174" i="1"/>
  <c r="P175" i="1"/>
  <c r="P195" i="1"/>
  <c r="P196" i="1"/>
  <c r="P197" i="1"/>
  <c r="P198" i="1"/>
  <c r="P199" i="1"/>
  <c r="P219" i="1"/>
  <c r="P220" i="1"/>
  <c r="P221" i="1"/>
  <c r="P222" i="1"/>
  <c r="P223" i="1"/>
  <c r="P243" i="1"/>
  <c r="P244" i="1"/>
  <c r="P245" i="1"/>
  <c r="P246" i="1"/>
  <c r="P247" i="1"/>
  <c r="P267" i="1"/>
  <c r="P268" i="1"/>
  <c r="P269" i="1"/>
  <c r="P270" i="1"/>
  <c r="P271" i="1"/>
  <c r="P291" i="1"/>
  <c r="P292" i="1"/>
  <c r="P293" i="1"/>
  <c r="P294" i="1"/>
  <c r="P295" i="1"/>
  <c r="P315" i="1"/>
  <c r="P316" i="1"/>
  <c r="P317" i="1"/>
  <c r="P318" i="1"/>
  <c r="P319" i="1"/>
  <c r="P339" i="1"/>
  <c r="P340" i="1"/>
  <c r="P341" i="1"/>
  <c r="P342" i="1"/>
  <c r="P343" i="1"/>
  <c r="P363" i="1"/>
  <c r="P364" i="1"/>
  <c r="P365" i="1"/>
  <c r="P366" i="1"/>
  <c r="P367" i="1"/>
  <c r="P387" i="1"/>
  <c r="P388" i="1"/>
  <c r="P389" i="1"/>
  <c r="P390" i="1"/>
  <c r="P391" i="1"/>
  <c r="P411" i="1"/>
  <c r="P412" i="1"/>
  <c r="P413" i="1"/>
  <c r="P414" i="1"/>
  <c r="P415" i="1"/>
  <c r="P435" i="1"/>
  <c r="P436" i="1"/>
  <c r="P437" i="1"/>
  <c r="P438" i="1"/>
  <c r="P439" i="1"/>
  <c r="P459" i="1"/>
  <c r="P460" i="1"/>
  <c r="P461" i="1"/>
  <c r="P462" i="1"/>
  <c r="P463" i="1"/>
  <c r="P483" i="1"/>
  <c r="P484" i="1"/>
  <c r="P485" i="1"/>
  <c r="P486" i="1"/>
  <c r="P487" i="1"/>
  <c r="P507" i="1"/>
  <c r="P508" i="1"/>
  <c r="P509" i="1"/>
  <c r="P510" i="1"/>
  <c r="P511" i="1"/>
  <c r="P531" i="1"/>
  <c r="P532" i="1"/>
  <c r="P533" i="1"/>
  <c r="P534" i="1"/>
  <c r="P535" i="1"/>
  <c r="P555" i="1"/>
  <c r="P556" i="1"/>
  <c r="P557" i="1"/>
  <c r="P558" i="1"/>
  <c r="P559" i="1"/>
  <c r="P579" i="1"/>
  <c r="P580" i="1"/>
  <c r="P581" i="1"/>
  <c r="P582" i="1"/>
  <c r="P583" i="1"/>
  <c r="P603" i="1"/>
  <c r="P604" i="1"/>
  <c r="P605" i="1"/>
  <c r="P606" i="1"/>
  <c r="P607" i="1"/>
  <c r="P627" i="1"/>
  <c r="P628" i="1"/>
  <c r="P629" i="1"/>
  <c r="P630" i="1"/>
  <c r="P643" i="1"/>
  <c r="P644" i="1"/>
  <c r="P651" i="1"/>
  <c r="P652" i="1"/>
  <c r="P665" i="1"/>
  <c r="P666" i="1"/>
  <c r="P667" i="1"/>
  <c r="P668" i="1"/>
  <c r="P687" i="1"/>
  <c r="P688" i="1"/>
  <c r="P689" i="1"/>
  <c r="P690" i="1"/>
  <c r="P691" i="1"/>
  <c r="P704" i="1"/>
  <c r="P711" i="1"/>
  <c r="P712" i="1"/>
  <c r="P713" i="1"/>
  <c r="P726" i="1"/>
  <c r="P727" i="1"/>
  <c r="P728" i="1"/>
  <c r="P735" i="1"/>
  <c r="P748" i="1"/>
  <c r="P749" i="1"/>
  <c r="P750" i="1"/>
  <c r="P751" i="1"/>
  <c r="P752" i="1"/>
  <c r="P771" i="1"/>
  <c r="P772" i="1"/>
  <c r="P773" i="1"/>
  <c r="P774" i="1"/>
  <c r="P787" i="1"/>
  <c r="P788" i="1"/>
  <c r="P795" i="1"/>
  <c r="P807" i="1"/>
  <c r="P808" i="1"/>
  <c r="P809" i="1"/>
  <c r="P810" i="1"/>
  <c r="P811" i="1"/>
  <c r="P823" i="1"/>
  <c r="P824" i="1"/>
  <c r="P831" i="1"/>
  <c r="P843" i="1"/>
  <c r="P844" i="1"/>
  <c r="P845" i="1"/>
  <c r="P846" i="1"/>
  <c r="P847" i="1"/>
  <c r="P859" i="1"/>
  <c r="P860" i="1"/>
  <c r="P867" i="1"/>
  <c r="P879" i="1"/>
  <c r="P880" i="1"/>
  <c r="P881" i="1"/>
  <c r="P882" i="1"/>
  <c r="P883" i="1"/>
  <c r="P895" i="1"/>
  <c r="P896" i="1"/>
  <c r="P903" i="1"/>
  <c r="P915" i="1"/>
  <c r="P916" i="1"/>
  <c r="P917" i="1"/>
  <c r="P918" i="1"/>
  <c r="P919" i="1"/>
  <c r="P931" i="1"/>
  <c r="P932" i="1"/>
  <c r="P939" i="1"/>
  <c r="P951" i="1"/>
  <c r="P952" i="1"/>
  <c r="P953" i="1"/>
  <c r="P954" i="1"/>
  <c r="P955" i="1"/>
  <c r="P967" i="1"/>
  <c r="P968" i="1"/>
  <c r="P975" i="1"/>
  <c r="P987" i="1"/>
  <c r="P988" i="1"/>
  <c r="P989" i="1"/>
  <c r="P990" i="1"/>
  <c r="P991" i="1"/>
  <c r="P1003" i="1"/>
  <c r="P1004" i="1"/>
  <c r="P1011" i="1"/>
  <c r="P1023" i="1"/>
  <c r="P1035" i="1"/>
  <c r="P1047" i="1"/>
  <c r="P1059" i="1"/>
  <c r="P1071" i="1"/>
  <c r="P1083" i="1"/>
  <c r="P1095" i="1"/>
  <c r="P1107" i="1"/>
  <c r="P1119" i="1"/>
  <c r="P1131" i="1"/>
  <c r="P1143" i="1"/>
  <c r="P1155" i="1"/>
  <c r="P1167" i="1"/>
  <c r="P1179" i="1"/>
  <c r="P1191" i="1"/>
  <c r="P1203" i="1"/>
  <c r="P1215" i="1"/>
  <c r="P1227" i="1"/>
  <c r="P1239" i="1"/>
  <c r="P1251" i="1"/>
  <c r="P1263" i="1"/>
  <c r="P1275" i="1"/>
  <c r="P1287" i="1"/>
  <c r="P1299" i="1"/>
  <c r="P1311" i="1"/>
  <c r="K9" i="1"/>
  <c r="P9" i="1" s="1"/>
  <c r="K10" i="1"/>
  <c r="P10" i="1" s="1"/>
  <c r="K11" i="1"/>
  <c r="P11" i="1" s="1"/>
  <c r="K12" i="1"/>
  <c r="P12" i="1" s="1"/>
  <c r="K13" i="1"/>
  <c r="P13" i="1" s="1"/>
  <c r="K14" i="1"/>
  <c r="P14" i="1" s="1"/>
  <c r="K15" i="1"/>
  <c r="P15" i="1" s="1"/>
  <c r="K16" i="1"/>
  <c r="P16" i="1" s="1"/>
  <c r="K17" i="1"/>
  <c r="P17" i="1" s="1"/>
  <c r="K18" i="1"/>
  <c r="P18" i="1" s="1"/>
  <c r="K19" i="1"/>
  <c r="P19" i="1" s="1"/>
  <c r="K20" i="1"/>
  <c r="P20" i="1" s="1"/>
  <c r="K21" i="1"/>
  <c r="P21" i="1" s="1"/>
  <c r="K22" i="1"/>
  <c r="P22" i="1" s="1"/>
  <c r="K23" i="1"/>
  <c r="P23" i="1" s="1"/>
  <c r="K24" i="1"/>
  <c r="P24" i="1" s="1"/>
  <c r="K25" i="1"/>
  <c r="P25" i="1" s="1"/>
  <c r="K26" i="1"/>
  <c r="P26" i="1" s="1"/>
  <c r="K27" i="1"/>
  <c r="K28" i="1"/>
  <c r="K29" i="1"/>
  <c r="K30" i="1"/>
  <c r="K31" i="1"/>
  <c r="K32" i="1"/>
  <c r="P32" i="1" s="1"/>
  <c r="K33" i="1"/>
  <c r="P33" i="1" s="1"/>
  <c r="K34" i="1"/>
  <c r="P34" i="1" s="1"/>
  <c r="K35" i="1"/>
  <c r="P35" i="1" s="1"/>
  <c r="K36" i="1"/>
  <c r="P36" i="1" s="1"/>
  <c r="K37" i="1"/>
  <c r="P37" i="1" s="1"/>
  <c r="K38" i="1"/>
  <c r="P38" i="1" s="1"/>
  <c r="K39" i="1"/>
  <c r="P39" i="1" s="1"/>
  <c r="K40" i="1"/>
  <c r="P40" i="1" s="1"/>
  <c r="K41" i="1"/>
  <c r="P41" i="1" s="1"/>
  <c r="K42" i="1"/>
  <c r="P42" i="1" s="1"/>
  <c r="K43" i="1"/>
  <c r="P43" i="1" s="1"/>
  <c r="K44" i="1"/>
  <c r="P44" i="1" s="1"/>
  <c r="K45" i="1"/>
  <c r="P45" i="1" s="1"/>
  <c r="K46" i="1"/>
  <c r="P46" i="1" s="1"/>
  <c r="K47" i="1"/>
  <c r="P47" i="1" s="1"/>
  <c r="K48" i="1"/>
  <c r="P48" i="1" s="1"/>
  <c r="K49" i="1"/>
  <c r="P49" i="1" s="1"/>
  <c r="K50" i="1"/>
  <c r="P50" i="1" s="1"/>
  <c r="K51" i="1"/>
  <c r="K52" i="1"/>
  <c r="K53" i="1"/>
  <c r="K54" i="1"/>
  <c r="K55" i="1"/>
  <c r="K56" i="1"/>
  <c r="P56" i="1" s="1"/>
  <c r="K57" i="1"/>
  <c r="P57" i="1" s="1"/>
  <c r="K58" i="1"/>
  <c r="P58" i="1" s="1"/>
  <c r="K59" i="1"/>
  <c r="P59" i="1" s="1"/>
  <c r="K60" i="1"/>
  <c r="P60" i="1" s="1"/>
  <c r="K61" i="1"/>
  <c r="P61" i="1" s="1"/>
  <c r="K62" i="1"/>
  <c r="P62" i="1" s="1"/>
  <c r="K63" i="1"/>
  <c r="P63" i="1" s="1"/>
  <c r="K64" i="1"/>
  <c r="P64" i="1" s="1"/>
  <c r="K65" i="1"/>
  <c r="P65" i="1" s="1"/>
  <c r="K66" i="1"/>
  <c r="P66" i="1" s="1"/>
  <c r="K67" i="1"/>
  <c r="P67" i="1" s="1"/>
  <c r="K68" i="1"/>
  <c r="P68" i="1" s="1"/>
  <c r="K69" i="1"/>
  <c r="P69" i="1" s="1"/>
  <c r="K70" i="1"/>
  <c r="P70" i="1" s="1"/>
  <c r="K71" i="1"/>
  <c r="P71" i="1" s="1"/>
  <c r="K72" i="1"/>
  <c r="P72" i="1" s="1"/>
  <c r="K73" i="1"/>
  <c r="P73" i="1" s="1"/>
  <c r="K74" i="1"/>
  <c r="P74" i="1" s="1"/>
  <c r="K75" i="1"/>
  <c r="K76" i="1"/>
  <c r="K77" i="1"/>
  <c r="K78" i="1"/>
  <c r="K79" i="1"/>
  <c r="K80" i="1"/>
  <c r="P80" i="1" s="1"/>
  <c r="K81" i="1"/>
  <c r="P81" i="1" s="1"/>
  <c r="K82" i="1"/>
  <c r="P82" i="1" s="1"/>
  <c r="K83" i="1"/>
  <c r="P83" i="1" s="1"/>
  <c r="K84" i="1"/>
  <c r="P84" i="1" s="1"/>
  <c r="K85" i="1"/>
  <c r="P85" i="1" s="1"/>
  <c r="K86" i="1"/>
  <c r="P86" i="1" s="1"/>
  <c r="K87" i="1"/>
  <c r="P87" i="1" s="1"/>
  <c r="K88" i="1"/>
  <c r="P88" i="1" s="1"/>
  <c r="K89" i="1"/>
  <c r="P89" i="1" s="1"/>
  <c r="K90" i="1"/>
  <c r="P90" i="1" s="1"/>
  <c r="K91" i="1"/>
  <c r="P91" i="1" s="1"/>
  <c r="K92" i="1"/>
  <c r="P92" i="1" s="1"/>
  <c r="K93" i="1"/>
  <c r="P93" i="1" s="1"/>
  <c r="K94" i="1"/>
  <c r="P94" i="1" s="1"/>
  <c r="K95" i="1"/>
  <c r="P95" i="1" s="1"/>
  <c r="K96" i="1"/>
  <c r="P96" i="1" s="1"/>
  <c r="K97" i="1"/>
  <c r="P97" i="1" s="1"/>
  <c r="K98" i="1"/>
  <c r="P98" i="1" s="1"/>
  <c r="K99" i="1"/>
  <c r="K100" i="1"/>
  <c r="K101" i="1"/>
  <c r="K102" i="1"/>
  <c r="K103" i="1"/>
  <c r="K104" i="1"/>
  <c r="P104" i="1" s="1"/>
  <c r="K105" i="1"/>
  <c r="P105" i="1" s="1"/>
  <c r="K106" i="1"/>
  <c r="P106" i="1" s="1"/>
  <c r="K107" i="1"/>
  <c r="P107" i="1" s="1"/>
  <c r="K108" i="1"/>
  <c r="P108" i="1" s="1"/>
  <c r="K109" i="1"/>
  <c r="P109" i="1" s="1"/>
  <c r="K110" i="1"/>
  <c r="P110" i="1" s="1"/>
  <c r="K111" i="1"/>
  <c r="P111" i="1" s="1"/>
  <c r="K112" i="1"/>
  <c r="P112" i="1" s="1"/>
  <c r="K113" i="1"/>
  <c r="P113" i="1" s="1"/>
  <c r="K114" i="1"/>
  <c r="P114" i="1" s="1"/>
  <c r="K115" i="1"/>
  <c r="P115" i="1" s="1"/>
  <c r="K116" i="1"/>
  <c r="P116" i="1" s="1"/>
  <c r="K117" i="1"/>
  <c r="P117" i="1" s="1"/>
  <c r="K118" i="1"/>
  <c r="P118" i="1" s="1"/>
  <c r="K119" i="1"/>
  <c r="P119" i="1" s="1"/>
  <c r="K120" i="1"/>
  <c r="P120" i="1" s="1"/>
  <c r="K121" i="1"/>
  <c r="P121" i="1" s="1"/>
  <c r="K122" i="1"/>
  <c r="P122" i="1" s="1"/>
  <c r="K123" i="1"/>
  <c r="K124" i="1"/>
  <c r="K125" i="1"/>
  <c r="K126" i="1"/>
  <c r="K127" i="1"/>
  <c r="K128" i="1"/>
  <c r="P128" i="1" s="1"/>
  <c r="K129" i="1"/>
  <c r="P129" i="1" s="1"/>
  <c r="K130" i="1"/>
  <c r="P130" i="1" s="1"/>
  <c r="K131" i="1"/>
  <c r="P131" i="1" s="1"/>
  <c r="K132" i="1"/>
  <c r="P132" i="1" s="1"/>
  <c r="K133" i="1"/>
  <c r="P133" i="1" s="1"/>
  <c r="K134" i="1"/>
  <c r="P134" i="1" s="1"/>
  <c r="K135" i="1"/>
  <c r="P135" i="1" s="1"/>
  <c r="K136" i="1"/>
  <c r="P136" i="1" s="1"/>
  <c r="K137" i="1"/>
  <c r="P137" i="1" s="1"/>
  <c r="K138" i="1"/>
  <c r="P138" i="1" s="1"/>
  <c r="K139" i="1"/>
  <c r="P139" i="1" s="1"/>
  <c r="K140" i="1"/>
  <c r="P140" i="1" s="1"/>
  <c r="K141" i="1"/>
  <c r="P141" i="1" s="1"/>
  <c r="K142" i="1"/>
  <c r="P142" i="1" s="1"/>
  <c r="K143" i="1"/>
  <c r="P143" i="1" s="1"/>
  <c r="K144" i="1"/>
  <c r="P144" i="1" s="1"/>
  <c r="K145" i="1"/>
  <c r="P145" i="1" s="1"/>
  <c r="K146" i="1"/>
  <c r="P146" i="1" s="1"/>
  <c r="K147" i="1"/>
  <c r="K148" i="1"/>
  <c r="K149" i="1"/>
  <c r="K150" i="1"/>
  <c r="K151" i="1"/>
  <c r="K152" i="1"/>
  <c r="P152" i="1" s="1"/>
  <c r="K153" i="1"/>
  <c r="P153" i="1" s="1"/>
  <c r="K154" i="1"/>
  <c r="P154" i="1" s="1"/>
  <c r="K155" i="1"/>
  <c r="P155" i="1" s="1"/>
  <c r="K156" i="1"/>
  <c r="P156" i="1" s="1"/>
  <c r="K157" i="1"/>
  <c r="P157" i="1" s="1"/>
  <c r="K158" i="1"/>
  <c r="P158" i="1" s="1"/>
  <c r="K159" i="1"/>
  <c r="P159" i="1" s="1"/>
  <c r="K160" i="1"/>
  <c r="P160" i="1" s="1"/>
  <c r="K161" i="1"/>
  <c r="P161" i="1" s="1"/>
  <c r="K162" i="1"/>
  <c r="P162" i="1" s="1"/>
  <c r="K163" i="1"/>
  <c r="P163" i="1" s="1"/>
  <c r="K164" i="1"/>
  <c r="P164" i="1" s="1"/>
  <c r="K165" i="1"/>
  <c r="P165" i="1" s="1"/>
  <c r="K166" i="1"/>
  <c r="P166" i="1" s="1"/>
  <c r="K167" i="1"/>
  <c r="P167" i="1" s="1"/>
  <c r="K168" i="1"/>
  <c r="P168" i="1" s="1"/>
  <c r="K169" i="1"/>
  <c r="P169" i="1" s="1"/>
  <c r="K170" i="1"/>
  <c r="P170" i="1" s="1"/>
  <c r="K171" i="1"/>
  <c r="K172" i="1"/>
  <c r="K173" i="1"/>
  <c r="K174" i="1"/>
  <c r="K175" i="1"/>
  <c r="K176" i="1"/>
  <c r="P176" i="1" s="1"/>
  <c r="K177" i="1"/>
  <c r="P177" i="1" s="1"/>
  <c r="K178" i="1"/>
  <c r="P178" i="1" s="1"/>
  <c r="K179" i="1"/>
  <c r="P179" i="1" s="1"/>
  <c r="K180" i="1"/>
  <c r="P180" i="1" s="1"/>
  <c r="K181" i="1"/>
  <c r="P181" i="1" s="1"/>
  <c r="K182" i="1"/>
  <c r="P182" i="1" s="1"/>
  <c r="K183" i="1"/>
  <c r="P183" i="1" s="1"/>
  <c r="K184" i="1"/>
  <c r="P184" i="1" s="1"/>
  <c r="K185" i="1"/>
  <c r="P185" i="1" s="1"/>
  <c r="K186" i="1"/>
  <c r="P186" i="1" s="1"/>
  <c r="K187" i="1"/>
  <c r="P187" i="1" s="1"/>
  <c r="K188" i="1"/>
  <c r="P188" i="1" s="1"/>
  <c r="K189" i="1"/>
  <c r="P189" i="1" s="1"/>
  <c r="K190" i="1"/>
  <c r="P190" i="1" s="1"/>
  <c r="K191" i="1"/>
  <c r="P191" i="1" s="1"/>
  <c r="K192" i="1"/>
  <c r="P192" i="1" s="1"/>
  <c r="K193" i="1"/>
  <c r="P193" i="1" s="1"/>
  <c r="K194" i="1"/>
  <c r="P194" i="1" s="1"/>
  <c r="K195" i="1"/>
  <c r="K196" i="1"/>
  <c r="K197" i="1"/>
  <c r="K198" i="1"/>
  <c r="K199" i="1"/>
  <c r="K200" i="1"/>
  <c r="P200" i="1" s="1"/>
  <c r="K201" i="1"/>
  <c r="P201" i="1" s="1"/>
  <c r="K202" i="1"/>
  <c r="P202" i="1" s="1"/>
  <c r="K203" i="1"/>
  <c r="P203" i="1" s="1"/>
  <c r="K204" i="1"/>
  <c r="P204" i="1" s="1"/>
  <c r="K205" i="1"/>
  <c r="P205" i="1" s="1"/>
  <c r="K206" i="1"/>
  <c r="P206" i="1" s="1"/>
  <c r="K207" i="1"/>
  <c r="P207" i="1" s="1"/>
  <c r="K208" i="1"/>
  <c r="P208" i="1" s="1"/>
  <c r="K209" i="1"/>
  <c r="P209" i="1" s="1"/>
  <c r="K210" i="1"/>
  <c r="P210" i="1" s="1"/>
  <c r="K211" i="1"/>
  <c r="P211" i="1" s="1"/>
  <c r="K212" i="1"/>
  <c r="P212" i="1" s="1"/>
  <c r="K213" i="1"/>
  <c r="P213" i="1" s="1"/>
  <c r="K214" i="1"/>
  <c r="P214" i="1" s="1"/>
  <c r="K215" i="1"/>
  <c r="P215" i="1" s="1"/>
  <c r="K216" i="1"/>
  <c r="P216" i="1" s="1"/>
  <c r="K217" i="1"/>
  <c r="P217" i="1" s="1"/>
  <c r="K218" i="1"/>
  <c r="P218" i="1" s="1"/>
  <c r="K219" i="1"/>
  <c r="K220" i="1"/>
  <c r="K221" i="1"/>
  <c r="K222" i="1"/>
  <c r="K223" i="1"/>
  <c r="K224" i="1"/>
  <c r="P224" i="1" s="1"/>
  <c r="K225" i="1"/>
  <c r="P225" i="1" s="1"/>
  <c r="K226" i="1"/>
  <c r="P226" i="1" s="1"/>
  <c r="K227" i="1"/>
  <c r="P227" i="1" s="1"/>
  <c r="K228" i="1"/>
  <c r="P228" i="1" s="1"/>
  <c r="K229" i="1"/>
  <c r="P229" i="1" s="1"/>
  <c r="K230" i="1"/>
  <c r="P230" i="1" s="1"/>
  <c r="K231" i="1"/>
  <c r="P231" i="1" s="1"/>
  <c r="K232" i="1"/>
  <c r="P232" i="1" s="1"/>
  <c r="K233" i="1"/>
  <c r="P233" i="1" s="1"/>
  <c r="K234" i="1"/>
  <c r="P234" i="1" s="1"/>
  <c r="K235" i="1"/>
  <c r="P235" i="1" s="1"/>
  <c r="K236" i="1"/>
  <c r="P236" i="1" s="1"/>
  <c r="K237" i="1"/>
  <c r="P237" i="1" s="1"/>
  <c r="K238" i="1"/>
  <c r="P238" i="1" s="1"/>
  <c r="K239" i="1"/>
  <c r="P239" i="1" s="1"/>
  <c r="K240" i="1"/>
  <c r="P240" i="1" s="1"/>
  <c r="K241" i="1"/>
  <c r="P241" i="1" s="1"/>
  <c r="K242" i="1"/>
  <c r="P242" i="1" s="1"/>
  <c r="K243" i="1"/>
  <c r="K244" i="1"/>
  <c r="K245" i="1"/>
  <c r="K246" i="1"/>
  <c r="K247" i="1"/>
  <c r="K248" i="1"/>
  <c r="P248" i="1" s="1"/>
  <c r="K249" i="1"/>
  <c r="P249" i="1" s="1"/>
  <c r="K250" i="1"/>
  <c r="P250" i="1" s="1"/>
  <c r="K251" i="1"/>
  <c r="P251" i="1" s="1"/>
  <c r="K252" i="1"/>
  <c r="P252" i="1" s="1"/>
  <c r="K253" i="1"/>
  <c r="P253" i="1" s="1"/>
  <c r="K254" i="1"/>
  <c r="P254" i="1" s="1"/>
  <c r="K255" i="1"/>
  <c r="P255" i="1" s="1"/>
  <c r="K256" i="1"/>
  <c r="P256" i="1" s="1"/>
  <c r="K257" i="1"/>
  <c r="P257" i="1" s="1"/>
  <c r="K258" i="1"/>
  <c r="P258" i="1" s="1"/>
  <c r="K259" i="1"/>
  <c r="P259" i="1" s="1"/>
  <c r="K260" i="1"/>
  <c r="P260" i="1" s="1"/>
  <c r="K261" i="1"/>
  <c r="P261" i="1" s="1"/>
  <c r="K262" i="1"/>
  <c r="P262" i="1" s="1"/>
  <c r="K263" i="1"/>
  <c r="P263" i="1" s="1"/>
  <c r="K264" i="1"/>
  <c r="P264" i="1" s="1"/>
  <c r="K265" i="1"/>
  <c r="P265" i="1" s="1"/>
  <c r="K266" i="1"/>
  <c r="P266" i="1" s="1"/>
  <c r="K267" i="1"/>
  <c r="K268" i="1"/>
  <c r="K269" i="1"/>
  <c r="K270" i="1"/>
  <c r="K271" i="1"/>
  <c r="K272" i="1"/>
  <c r="P272" i="1" s="1"/>
  <c r="K273" i="1"/>
  <c r="P273" i="1" s="1"/>
  <c r="K274" i="1"/>
  <c r="P274" i="1" s="1"/>
  <c r="K275" i="1"/>
  <c r="P275" i="1" s="1"/>
  <c r="K276" i="1"/>
  <c r="P276" i="1" s="1"/>
  <c r="K277" i="1"/>
  <c r="P277" i="1" s="1"/>
  <c r="K278" i="1"/>
  <c r="P278" i="1" s="1"/>
  <c r="K279" i="1"/>
  <c r="P279" i="1" s="1"/>
  <c r="K280" i="1"/>
  <c r="P280" i="1" s="1"/>
  <c r="K281" i="1"/>
  <c r="P281" i="1" s="1"/>
  <c r="K282" i="1"/>
  <c r="P282" i="1" s="1"/>
  <c r="K283" i="1"/>
  <c r="P283" i="1" s="1"/>
  <c r="K284" i="1"/>
  <c r="P284" i="1" s="1"/>
  <c r="K285" i="1"/>
  <c r="P285" i="1" s="1"/>
  <c r="K286" i="1"/>
  <c r="P286" i="1" s="1"/>
  <c r="K287" i="1"/>
  <c r="P287" i="1" s="1"/>
  <c r="K288" i="1"/>
  <c r="P288" i="1" s="1"/>
  <c r="K289" i="1"/>
  <c r="P289" i="1" s="1"/>
  <c r="K290" i="1"/>
  <c r="P290" i="1" s="1"/>
  <c r="K291" i="1"/>
  <c r="K292" i="1"/>
  <c r="K293" i="1"/>
  <c r="K294" i="1"/>
  <c r="K295" i="1"/>
  <c r="K296" i="1"/>
  <c r="P296" i="1" s="1"/>
  <c r="K297" i="1"/>
  <c r="P297" i="1" s="1"/>
  <c r="K298" i="1"/>
  <c r="P298" i="1" s="1"/>
  <c r="K299" i="1"/>
  <c r="P299" i="1" s="1"/>
  <c r="K300" i="1"/>
  <c r="P300" i="1" s="1"/>
  <c r="K301" i="1"/>
  <c r="P301" i="1" s="1"/>
  <c r="K302" i="1"/>
  <c r="P302" i="1" s="1"/>
  <c r="K303" i="1"/>
  <c r="P303" i="1" s="1"/>
  <c r="K304" i="1"/>
  <c r="P304" i="1" s="1"/>
  <c r="K305" i="1"/>
  <c r="P305" i="1" s="1"/>
  <c r="K306" i="1"/>
  <c r="P306" i="1" s="1"/>
  <c r="K307" i="1"/>
  <c r="P307" i="1" s="1"/>
  <c r="K308" i="1"/>
  <c r="P308" i="1" s="1"/>
  <c r="K309" i="1"/>
  <c r="P309" i="1" s="1"/>
  <c r="K310" i="1"/>
  <c r="P310" i="1" s="1"/>
  <c r="K311" i="1"/>
  <c r="P311" i="1" s="1"/>
  <c r="K312" i="1"/>
  <c r="P312" i="1" s="1"/>
  <c r="K313" i="1"/>
  <c r="P313" i="1" s="1"/>
  <c r="K314" i="1"/>
  <c r="P314" i="1" s="1"/>
  <c r="K315" i="1"/>
  <c r="K316" i="1"/>
  <c r="K317" i="1"/>
  <c r="K318" i="1"/>
  <c r="K319" i="1"/>
  <c r="K320" i="1"/>
  <c r="P320" i="1" s="1"/>
  <c r="K321" i="1"/>
  <c r="P321" i="1" s="1"/>
  <c r="K322" i="1"/>
  <c r="P322" i="1" s="1"/>
  <c r="K323" i="1"/>
  <c r="P323" i="1" s="1"/>
  <c r="K324" i="1"/>
  <c r="P324" i="1" s="1"/>
  <c r="K325" i="1"/>
  <c r="P325" i="1" s="1"/>
  <c r="K326" i="1"/>
  <c r="P326" i="1" s="1"/>
  <c r="K327" i="1"/>
  <c r="P327" i="1" s="1"/>
  <c r="K328" i="1"/>
  <c r="P328" i="1" s="1"/>
  <c r="K329" i="1"/>
  <c r="P329" i="1" s="1"/>
  <c r="K330" i="1"/>
  <c r="P330" i="1" s="1"/>
  <c r="K331" i="1"/>
  <c r="P331" i="1" s="1"/>
  <c r="K332" i="1"/>
  <c r="P332" i="1" s="1"/>
  <c r="K333" i="1"/>
  <c r="P333" i="1" s="1"/>
  <c r="K334" i="1"/>
  <c r="P334" i="1" s="1"/>
  <c r="K335" i="1"/>
  <c r="P335" i="1" s="1"/>
  <c r="K336" i="1"/>
  <c r="P336" i="1" s="1"/>
  <c r="K337" i="1"/>
  <c r="P337" i="1" s="1"/>
  <c r="K338" i="1"/>
  <c r="P338" i="1" s="1"/>
  <c r="K339" i="1"/>
  <c r="K340" i="1"/>
  <c r="K341" i="1"/>
  <c r="K342" i="1"/>
  <c r="K343" i="1"/>
  <c r="K344" i="1"/>
  <c r="P344" i="1" s="1"/>
  <c r="K345" i="1"/>
  <c r="P345" i="1" s="1"/>
  <c r="K346" i="1"/>
  <c r="P346" i="1" s="1"/>
  <c r="K347" i="1"/>
  <c r="P347" i="1" s="1"/>
  <c r="K348" i="1"/>
  <c r="P348" i="1" s="1"/>
  <c r="K349" i="1"/>
  <c r="P349" i="1" s="1"/>
  <c r="K350" i="1"/>
  <c r="P350" i="1" s="1"/>
  <c r="K351" i="1"/>
  <c r="P351" i="1" s="1"/>
  <c r="K352" i="1"/>
  <c r="P352" i="1" s="1"/>
  <c r="K353" i="1"/>
  <c r="P353" i="1" s="1"/>
  <c r="K354" i="1"/>
  <c r="P354" i="1" s="1"/>
  <c r="K355" i="1"/>
  <c r="P355" i="1" s="1"/>
  <c r="K356" i="1"/>
  <c r="P356" i="1" s="1"/>
  <c r="K357" i="1"/>
  <c r="P357" i="1" s="1"/>
  <c r="K358" i="1"/>
  <c r="P358" i="1" s="1"/>
  <c r="K359" i="1"/>
  <c r="P359" i="1" s="1"/>
  <c r="K360" i="1"/>
  <c r="P360" i="1" s="1"/>
  <c r="K361" i="1"/>
  <c r="P361" i="1" s="1"/>
  <c r="K362" i="1"/>
  <c r="P362" i="1" s="1"/>
  <c r="K363" i="1"/>
  <c r="K364" i="1"/>
  <c r="K365" i="1"/>
  <c r="K366" i="1"/>
  <c r="K367" i="1"/>
  <c r="K368" i="1"/>
  <c r="P368" i="1" s="1"/>
  <c r="K369" i="1"/>
  <c r="P369" i="1" s="1"/>
  <c r="K370" i="1"/>
  <c r="P370" i="1" s="1"/>
  <c r="K371" i="1"/>
  <c r="P371" i="1" s="1"/>
  <c r="K372" i="1"/>
  <c r="P372" i="1" s="1"/>
  <c r="K373" i="1"/>
  <c r="P373" i="1" s="1"/>
  <c r="K374" i="1"/>
  <c r="P374" i="1" s="1"/>
  <c r="K375" i="1"/>
  <c r="P375" i="1" s="1"/>
  <c r="K376" i="1"/>
  <c r="P376" i="1" s="1"/>
  <c r="K377" i="1"/>
  <c r="P377" i="1" s="1"/>
  <c r="K378" i="1"/>
  <c r="P378" i="1" s="1"/>
  <c r="K379" i="1"/>
  <c r="P379" i="1" s="1"/>
  <c r="K380" i="1"/>
  <c r="P380" i="1" s="1"/>
  <c r="K381" i="1"/>
  <c r="P381" i="1" s="1"/>
  <c r="K382" i="1"/>
  <c r="P382" i="1" s="1"/>
  <c r="K383" i="1"/>
  <c r="P383" i="1" s="1"/>
  <c r="K384" i="1"/>
  <c r="P384" i="1" s="1"/>
  <c r="K385" i="1"/>
  <c r="P385" i="1" s="1"/>
  <c r="K386" i="1"/>
  <c r="P386" i="1" s="1"/>
  <c r="K387" i="1"/>
  <c r="K388" i="1"/>
  <c r="K389" i="1"/>
  <c r="K390" i="1"/>
  <c r="K391" i="1"/>
  <c r="K392" i="1"/>
  <c r="P392" i="1" s="1"/>
  <c r="K393" i="1"/>
  <c r="P393" i="1" s="1"/>
  <c r="K394" i="1"/>
  <c r="P394" i="1" s="1"/>
  <c r="K395" i="1"/>
  <c r="P395" i="1" s="1"/>
  <c r="K396" i="1"/>
  <c r="P396" i="1" s="1"/>
  <c r="K397" i="1"/>
  <c r="P397" i="1" s="1"/>
  <c r="K398" i="1"/>
  <c r="P398" i="1" s="1"/>
  <c r="K399" i="1"/>
  <c r="P399" i="1" s="1"/>
  <c r="K400" i="1"/>
  <c r="P400" i="1" s="1"/>
  <c r="K401" i="1"/>
  <c r="P401" i="1" s="1"/>
  <c r="K402" i="1"/>
  <c r="P402" i="1" s="1"/>
  <c r="K403" i="1"/>
  <c r="P403" i="1" s="1"/>
  <c r="K404" i="1"/>
  <c r="P404" i="1" s="1"/>
  <c r="K405" i="1"/>
  <c r="P405" i="1" s="1"/>
  <c r="K406" i="1"/>
  <c r="P406" i="1" s="1"/>
  <c r="K407" i="1"/>
  <c r="P407" i="1" s="1"/>
  <c r="K408" i="1"/>
  <c r="P408" i="1" s="1"/>
  <c r="K409" i="1"/>
  <c r="P409" i="1" s="1"/>
  <c r="K410" i="1"/>
  <c r="P410" i="1" s="1"/>
  <c r="K411" i="1"/>
  <c r="K412" i="1"/>
  <c r="K413" i="1"/>
  <c r="K414" i="1"/>
  <c r="K415" i="1"/>
  <c r="K416" i="1"/>
  <c r="P416" i="1" s="1"/>
  <c r="K417" i="1"/>
  <c r="P417" i="1" s="1"/>
  <c r="K418" i="1"/>
  <c r="P418" i="1" s="1"/>
  <c r="K419" i="1"/>
  <c r="P419" i="1" s="1"/>
  <c r="K420" i="1"/>
  <c r="P420" i="1" s="1"/>
  <c r="K421" i="1"/>
  <c r="P421" i="1" s="1"/>
  <c r="K422" i="1"/>
  <c r="P422" i="1" s="1"/>
  <c r="K423" i="1"/>
  <c r="P423" i="1" s="1"/>
  <c r="K424" i="1"/>
  <c r="P424" i="1" s="1"/>
  <c r="K425" i="1"/>
  <c r="P425" i="1" s="1"/>
  <c r="K426" i="1"/>
  <c r="P426" i="1" s="1"/>
  <c r="K427" i="1"/>
  <c r="P427" i="1" s="1"/>
  <c r="K428" i="1"/>
  <c r="P428" i="1" s="1"/>
  <c r="K429" i="1"/>
  <c r="P429" i="1" s="1"/>
  <c r="K430" i="1"/>
  <c r="P430" i="1" s="1"/>
  <c r="K431" i="1"/>
  <c r="P431" i="1" s="1"/>
  <c r="K432" i="1"/>
  <c r="P432" i="1" s="1"/>
  <c r="K433" i="1"/>
  <c r="P433" i="1" s="1"/>
  <c r="K434" i="1"/>
  <c r="P434" i="1" s="1"/>
  <c r="K435" i="1"/>
  <c r="K436" i="1"/>
  <c r="K437" i="1"/>
  <c r="K438" i="1"/>
  <c r="K439" i="1"/>
  <c r="K440" i="1"/>
  <c r="P440" i="1" s="1"/>
  <c r="K441" i="1"/>
  <c r="P441" i="1" s="1"/>
  <c r="K442" i="1"/>
  <c r="P442" i="1" s="1"/>
  <c r="K443" i="1"/>
  <c r="P443" i="1" s="1"/>
  <c r="K444" i="1"/>
  <c r="P444" i="1" s="1"/>
  <c r="K445" i="1"/>
  <c r="P445" i="1" s="1"/>
  <c r="K446" i="1"/>
  <c r="P446" i="1" s="1"/>
  <c r="K447" i="1"/>
  <c r="P447" i="1" s="1"/>
  <c r="K448" i="1"/>
  <c r="P448" i="1" s="1"/>
  <c r="K449" i="1"/>
  <c r="P449" i="1" s="1"/>
  <c r="K450" i="1"/>
  <c r="P450" i="1" s="1"/>
  <c r="K451" i="1"/>
  <c r="P451" i="1" s="1"/>
  <c r="K452" i="1"/>
  <c r="P452" i="1" s="1"/>
  <c r="K453" i="1"/>
  <c r="P453" i="1" s="1"/>
  <c r="K454" i="1"/>
  <c r="P454" i="1" s="1"/>
  <c r="K455" i="1"/>
  <c r="P455" i="1" s="1"/>
  <c r="K456" i="1"/>
  <c r="P456" i="1" s="1"/>
  <c r="K457" i="1"/>
  <c r="P457" i="1" s="1"/>
  <c r="K458" i="1"/>
  <c r="P458" i="1" s="1"/>
  <c r="K459" i="1"/>
  <c r="K460" i="1"/>
  <c r="K461" i="1"/>
  <c r="K462" i="1"/>
  <c r="K463" i="1"/>
  <c r="K464" i="1"/>
  <c r="P464" i="1" s="1"/>
  <c r="K465" i="1"/>
  <c r="P465" i="1" s="1"/>
  <c r="K466" i="1"/>
  <c r="P466" i="1" s="1"/>
  <c r="K467" i="1"/>
  <c r="P467" i="1" s="1"/>
  <c r="K468" i="1"/>
  <c r="P468" i="1" s="1"/>
  <c r="K469" i="1"/>
  <c r="P469" i="1" s="1"/>
  <c r="K470" i="1"/>
  <c r="P470" i="1" s="1"/>
  <c r="K471" i="1"/>
  <c r="P471" i="1" s="1"/>
  <c r="K472" i="1"/>
  <c r="P472" i="1" s="1"/>
  <c r="K473" i="1"/>
  <c r="P473" i="1" s="1"/>
  <c r="K474" i="1"/>
  <c r="P474" i="1" s="1"/>
  <c r="K475" i="1"/>
  <c r="P475" i="1" s="1"/>
  <c r="K476" i="1"/>
  <c r="P476" i="1" s="1"/>
  <c r="K477" i="1"/>
  <c r="P477" i="1" s="1"/>
  <c r="K478" i="1"/>
  <c r="P478" i="1" s="1"/>
  <c r="K479" i="1"/>
  <c r="P479" i="1" s="1"/>
  <c r="K480" i="1"/>
  <c r="P480" i="1" s="1"/>
  <c r="K481" i="1"/>
  <c r="P481" i="1" s="1"/>
  <c r="K482" i="1"/>
  <c r="P482" i="1" s="1"/>
  <c r="K483" i="1"/>
  <c r="K484" i="1"/>
  <c r="K485" i="1"/>
  <c r="K486" i="1"/>
  <c r="K487" i="1"/>
  <c r="K488" i="1"/>
  <c r="P488" i="1" s="1"/>
  <c r="K489" i="1"/>
  <c r="P489" i="1" s="1"/>
  <c r="K490" i="1"/>
  <c r="P490" i="1" s="1"/>
  <c r="K491" i="1"/>
  <c r="P491" i="1" s="1"/>
  <c r="K492" i="1"/>
  <c r="P492" i="1" s="1"/>
  <c r="K493" i="1"/>
  <c r="P493" i="1" s="1"/>
  <c r="K494" i="1"/>
  <c r="P494" i="1" s="1"/>
  <c r="K495" i="1"/>
  <c r="P495" i="1" s="1"/>
  <c r="K496" i="1"/>
  <c r="P496" i="1" s="1"/>
  <c r="K497" i="1"/>
  <c r="P497" i="1" s="1"/>
  <c r="K498" i="1"/>
  <c r="P498" i="1" s="1"/>
  <c r="K499" i="1"/>
  <c r="P499" i="1" s="1"/>
  <c r="K500" i="1"/>
  <c r="P500" i="1" s="1"/>
  <c r="K501" i="1"/>
  <c r="P501" i="1" s="1"/>
  <c r="K502" i="1"/>
  <c r="P502" i="1" s="1"/>
  <c r="K503" i="1"/>
  <c r="P503" i="1" s="1"/>
  <c r="K504" i="1"/>
  <c r="P504" i="1" s="1"/>
  <c r="K505" i="1"/>
  <c r="P505" i="1" s="1"/>
  <c r="K506" i="1"/>
  <c r="P506" i="1" s="1"/>
  <c r="K507" i="1"/>
  <c r="K508" i="1"/>
  <c r="K509" i="1"/>
  <c r="K510" i="1"/>
  <c r="K511" i="1"/>
  <c r="K512" i="1"/>
  <c r="P512" i="1" s="1"/>
  <c r="K513" i="1"/>
  <c r="P513" i="1" s="1"/>
  <c r="K514" i="1"/>
  <c r="P514" i="1" s="1"/>
  <c r="K515" i="1"/>
  <c r="P515" i="1" s="1"/>
  <c r="K516" i="1"/>
  <c r="P516" i="1" s="1"/>
  <c r="K517" i="1"/>
  <c r="P517" i="1" s="1"/>
  <c r="K518" i="1"/>
  <c r="P518" i="1" s="1"/>
  <c r="K519" i="1"/>
  <c r="P519" i="1" s="1"/>
  <c r="K520" i="1"/>
  <c r="P520" i="1" s="1"/>
  <c r="K521" i="1"/>
  <c r="P521" i="1" s="1"/>
  <c r="K522" i="1"/>
  <c r="P522" i="1" s="1"/>
  <c r="K523" i="1"/>
  <c r="P523" i="1" s="1"/>
  <c r="K524" i="1"/>
  <c r="P524" i="1" s="1"/>
  <c r="K525" i="1"/>
  <c r="P525" i="1" s="1"/>
  <c r="K526" i="1"/>
  <c r="P526" i="1" s="1"/>
  <c r="K527" i="1"/>
  <c r="P527" i="1" s="1"/>
  <c r="K528" i="1"/>
  <c r="P528" i="1" s="1"/>
  <c r="K529" i="1"/>
  <c r="P529" i="1" s="1"/>
  <c r="K530" i="1"/>
  <c r="P530" i="1" s="1"/>
  <c r="K531" i="1"/>
  <c r="K532" i="1"/>
  <c r="K533" i="1"/>
  <c r="K534" i="1"/>
  <c r="K535" i="1"/>
  <c r="K536" i="1"/>
  <c r="P536" i="1" s="1"/>
  <c r="K537" i="1"/>
  <c r="P537" i="1" s="1"/>
  <c r="K538" i="1"/>
  <c r="P538" i="1" s="1"/>
  <c r="K539" i="1"/>
  <c r="P539" i="1" s="1"/>
  <c r="K540" i="1"/>
  <c r="P540" i="1" s="1"/>
  <c r="K541" i="1"/>
  <c r="P541" i="1" s="1"/>
  <c r="K542" i="1"/>
  <c r="P542" i="1" s="1"/>
  <c r="K543" i="1"/>
  <c r="P543" i="1" s="1"/>
  <c r="K544" i="1"/>
  <c r="P544" i="1" s="1"/>
  <c r="K545" i="1"/>
  <c r="P545" i="1" s="1"/>
  <c r="K546" i="1"/>
  <c r="P546" i="1" s="1"/>
  <c r="K547" i="1"/>
  <c r="P547" i="1" s="1"/>
  <c r="K548" i="1"/>
  <c r="P548" i="1" s="1"/>
  <c r="K549" i="1"/>
  <c r="P549" i="1" s="1"/>
  <c r="K550" i="1"/>
  <c r="P550" i="1" s="1"/>
  <c r="K551" i="1"/>
  <c r="P551" i="1" s="1"/>
  <c r="K552" i="1"/>
  <c r="P552" i="1" s="1"/>
  <c r="K553" i="1"/>
  <c r="P553" i="1" s="1"/>
  <c r="K554" i="1"/>
  <c r="P554" i="1" s="1"/>
  <c r="K555" i="1"/>
  <c r="K556" i="1"/>
  <c r="K557" i="1"/>
  <c r="K558" i="1"/>
  <c r="K559" i="1"/>
  <c r="K560" i="1"/>
  <c r="P560" i="1" s="1"/>
  <c r="K561" i="1"/>
  <c r="P561" i="1" s="1"/>
  <c r="K562" i="1"/>
  <c r="P562" i="1" s="1"/>
  <c r="K563" i="1"/>
  <c r="P563" i="1" s="1"/>
  <c r="K564" i="1"/>
  <c r="P564" i="1" s="1"/>
  <c r="K565" i="1"/>
  <c r="P565" i="1" s="1"/>
  <c r="K566" i="1"/>
  <c r="P566" i="1" s="1"/>
  <c r="K567" i="1"/>
  <c r="P567" i="1" s="1"/>
  <c r="K568" i="1"/>
  <c r="P568" i="1" s="1"/>
  <c r="K569" i="1"/>
  <c r="P569" i="1" s="1"/>
  <c r="K570" i="1"/>
  <c r="P570" i="1" s="1"/>
  <c r="K571" i="1"/>
  <c r="P571" i="1" s="1"/>
  <c r="K572" i="1"/>
  <c r="P572" i="1" s="1"/>
  <c r="K573" i="1"/>
  <c r="P573" i="1" s="1"/>
  <c r="K574" i="1"/>
  <c r="P574" i="1" s="1"/>
  <c r="K575" i="1"/>
  <c r="P575" i="1" s="1"/>
  <c r="K576" i="1"/>
  <c r="P576" i="1" s="1"/>
  <c r="K577" i="1"/>
  <c r="P577" i="1" s="1"/>
  <c r="K578" i="1"/>
  <c r="P578" i="1" s="1"/>
  <c r="K579" i="1"/>
  <c r="K580" i="1"/>
  <c r="K581" i="1"/>
  <c r="K582" i="1"/>
  <c r="K583" i="1"/>
  <c r="K584" i="1"/>
  <c r="P584" i="1" s="1"/>
  <c r="K585" i="1"/>
  <c r="P585" i="1" s="1"/>
  <c r="K586" i="1"/>
  <c r="P586" i="1" s="1"/>
  <c r="K587" i="1"/>
  <c r="P587" i="1" s="1"/>
  <c r="K588" i="1"/>
  <c r="P588" i="1" s="1"/>
  <c r="K589" i="1"/>
  <c r="P589" i="1" s="1"/>
  <c r="K590" i="1"/>
  <c r="P590" i="1" s="1"/>
  <c r="K591" i="1"/>
  <c r="P591" i="1" s="1"/>
  <c r="K592" i="1"/>
  <c r="P592" i="1" s="1"/>
  <c r="K593" i="1"/>
  <c r="P593" i="1" s="1"/>
  <c r="K594" i="1"/>
  <c r="P594" i="1" s="1"/>
  <c r="K595" i="1"/>
  <c r="P595" i="1" s="1"/>
  <c r="K596" i="1"/>
  <c r="P596" i="1" s="1"/>
  <c r="K597" i="1"/>
  <c r="P597" i="1" s="1"/>
  <c r="K598" i="1"/>
  <c r="P598" i="1" s="1"/>
  <c r="K599" i="1"/>
  <c r="P599" i="1" s="1"/>
  <c r="K600" i="1"/>
  <c r="P600" i="1" s="1"/>
  <c r="K601" i="1"/>
  <c r="P601" i="1" s="1"/>
  <c r="K602" i="1"/>
  <c r="P602" i="1" s="1"/>
  <c r="K603" i="1"/>
  <c r="K604" i="1"/>
  <c r="K605" i="1"/>
  <c r="K606" i="1"/>
  <c r="K607" i="1"/>
  <c r="K608" i="1"/>
  <c r="P608" i="1" s="1"/>
  <c r="K609" i="1"/>
  <c r="P609" i="1" s="1"/>
  <c r="K610" i="1"/>
  <c r="P610" i="1" s="1"/>
  <c r="K611" i="1"/>
  <c r="P611" i="1" s="1"/>
  <c r="K612" i="1"/>
  <c r="P612" i="1" s="1"/>
  <c r="K613" i="1"/>
  <c r="P613" i="1" s="1"/>
  <c r="K614" i="1"/>
  <c r="P614" i="1" s="1"/>
  <c r="K615" i="1"/>
  <c r="P615" i="1" s="1"/>
  <c r="K616" i="1"/>
  <c r="P616" i="1" s="1"/>
  <c r="K617" i="1"/>
  <c r="P617" i="1" s="1"/>
  <c r="K618" i="1"/>
  <c r="P618" i="1" s="1"/>
  <c r="K619" i="1"/>
  <c r="P619" i="1" s="1"/>
  <c r="K620" i="1"/>
  <c r="P620" i="1" s="1"/>
  <c r="K621" i="1"/>
  <c r="P621" i="1" s="1"/>
  <c r="K622" i="1"/>
  <c r="P622" i="1" s="1"/>
  <c r="K623" i="1"/>
  <c r="P623" i="1" s="1"/>
  <c r="K624" i="1"/>
  <c r="P624" i="1" s="1"/>
  <c r="K625" i="1"/>
  <c r="P625" i="1" s="1"/>
  <c r="K626" i="1"/>
  <c r="P626" i="1" s="1"/>
  <c r="K627" i="1"/>
  <c r="K628" i="1"/>
  <c r="K629" i="1"/>
  <c r="K630" i="1"/>
  <c r="K631" i="1"/>
  <c r="P631" i="1" s="1"/>
  <c r="K632" i="1"/>
  <c r="P632" i="1" s="1"/>
  <c r="K633" i="1"/>
  <c r="P633" i="1" s="1"/>
  <c r="K634" i="1"/>
  <c r="P634" i="1" s="1"/>
  <c r="K635" i="1"/>
  <c r="P635" i="1" s="1"/>
  <c r="K636" i="1"/>
  <c r="P636" i="1" s="1"/>
  <c r="K637" i="1"/>
  <c r="P637" i="1" s="1"/>
  <c r="K638" i="1"/>
  <c r="P638" i="1" s="1"/>
  <c r="K639" i="1"/>
  <c r="P639" i="1" s="1"/>
  <c r="K640" i="1"/>
  <c r="P640" i="1" s="1"/>
  <c r="K641" i="1"/>
  <c r="P641" i="1" s="1"/>
  <c r="K642" i="1"/>
  <c r="P642" i="1" s="1"/>
  <c r="K643" i="1"/>
  <c r="K644" i="1"/>
  <c r="K645" i="1"/>
  <c r="P645" i="1" s="1"/>
  <c r="K646" i="1"/>
  <c r="P646" i="1" s="1"/>
  <c r="K647" i="1"/>
  <c r="P647" i="1" s="1"/>
  <c r="K648" i="1"/>
  <c r="P648" i="1" s="1"/>
  <c r="K649" i="1"/>
  <c r="P649" i="1" s="1"/>
  <c r="K650" i="1"/>
  <c r="P650" i="1" s="1"/>
  <c r="K651" i="1"/>
  <c r="K652" i="1"/>
  <c r="K653" i="1"/>
  <c r="P653" i="1" s="1"/>
  <c r="K654" i="1"/>
  <c r="P654" i="1" s="1"/>
  <c r="K655" i="1"/>
  <c r="P655" i="1" s="1"/>
  <c r="K656" i="1"/>
  <c r="P656" i="1" s="1"/>
  <c r="K657" i="1"/>
  <c r="P657" i="1" s="1"/>
  <c r="K658" i="1"/>
  <c r="P658" i="1" s="1"/>
  <c r="K659" i="1"/>
  <c r="P659" i="1" s="1"/>
  <c r="K660" i="1"/>
  <c r="P660" i="1" s="1"/>
  <c r="K661" i="1"/>
  <c r="P661" i="1" s="1"/>
  <c r="K662" i="1"/>
  <c r="P662" i="1" s="1"/>
  <c r="K663" i="1"/>
  <c r="P663" i="1" s="1"/>
  <c r="K664" i="1"/>
  <c r="P664" i="1" s="1"/>
  <c r="K665" i="1"/>
  <c r="K666" i="1"/>
  <c r="K667" i="1"/>
  <c r="K668" i="1"/>
  <c r="K669" i="1"/>
  <c r="P669" i="1" s="1"/>
  <c r="K670" i="1"/>
  <c r="P670" i="1" s="1"/>
  <c r="K671" i="1"/>
  <c r="P671" i="1" s="1"/>
  <c r="K672" i="1"/>
  <c r="P672" i="1" s="1"/>
  <c r="K673" i="1"/>
  <c r="P673" i="1" s="1"/>
  <c r="K674" i="1"/>
  <c r="P674" i="1" s="1"/>
  <c r="K675" i="1"/>
  <c r="P675" i="1" s="1"/>
  <c r="K676" i="1"/>
  <c r="P676" i="1" s="1"/>
  <c r="K677" i="1"/>
  <c r="P677" i="1" s="1"/>
  <c r="K678" i="1"/>
  <c r="P678" i="1" s="1"/>
  <c r="K679" i="1"/>
  <c r="P679" i="1" s="1"/>
  <c r="K680" i="1"/>
  <c r="P680" i="1" s="1"/>
  <c r="K681" i="1"/>
  <c r="P681" i="1" s="1"/>
  <c r="K682" i="1"/>
  <c r="P682" i="1" s="1"/>
  <c r="K683" i="1"/>
  <c r="P683" i="1" s="1"/>
  <c r="K684" i="1"/>
  <c r="P684" i="1" s="1"/>
  <c r="K685" i="1"/>
  <c r="P685" i="1" s="1"/>
  <c r="K686" i="1"/>
  <c r="P686" i="1" s="1"/>
  <c r="K687" i="1"/>
  <c r="K688" i="1"/>
  <c r="K689" i="1"/>
  <c r="K690" i="1"/>
  <c r="K691" i="1"/>
  <c r="K692" i="1"/>
  <c r="P692" i="1" s="1"/>
  <c r="K693" i="1"/>
  <c r="P693" i="1" s="1"/>
  <c r="K694" i="1"/>
  <c r="P694" i="1" s="1"/>
  <c r="K695" i="1"/>
  <c r="P695" i="1" s="1"/>
  <c r="K696" i="1"/>
  <c r="P696" i="1" s="1"/>
  <c r="K697" i="1"/>
  <c r="P697" i="1" s="1"/>
  <c r="K698" i="1"/>
  <c r="P698" i="1" s="1"/>
  <c r="K699" i="1"/>
  <c r="P699" i="1" s="1"/>
  <c r="K700" i="1"/>
  <c r="P700" i="1" s="1"/>
  <c r="K701" i="1"/>
  <c r="P701" i="1" s="1"/>
  <c r="K702" i="1"/>
  <c r="P702" i="1" s="1"/>
  <c r="K703" i="1"/>
  <c r="P703" i="1" s="1"/>
  <c r="K704" i="1"/>
  <c r="K705" i="1"/>
  <c r="P705" i="1" s="1"/>
  <c r="K706" i="1"/>
  <c r="P706" i="1" s="1"/>
  <c r="K707" i="1"/>
  <c r="P707" i="1" s="1"/>
  <c r="K708" i="1"/>
  <c r="P708" i="1" s="1"/>
  <c r="K709" i="1"/>
  <c r="P709" i="1" s="1"/>
  <c r="K710" i="1"/>
  <c r="P710" i="1" s="1"/>
  <c r="K711" i="1"/>
  <c r="K712" i="1"/>
  <c r="K713" i="1"/>
  <c r="K714" i="1"/>
  <c r="P714" i="1" s="1"/>
  <c r="K715" i="1"/>
  <c r="P715" i="1" s="1"/>
  <c r="K716" i="1"/>
  <c r="P716" i="1" s="1"/>
  <c r="K717" i="1"/>
  <c r="P717" i="1" s="1"/>
  <c r="K718" i="1"/>
  <c r="P718" i="1" s="1"/>
  <c r="K719" i="1"/>
  <c r="P719" i="1" s="1"/>
  <c r="K720" i="1"/>
  <c r="P720" i="1" s="1"/>
  <c r="K721" i="1"/>
  <c r="P721" i="1" s="1"/>
  <c r="K722" i="1"/>
  <c r="P722" i="1" s="1"/>
  <c r="K723" i="1"/>
  <c r="P723" i="1" s="1"/>
  <c r="K724" i="1"/>
  <c r="P724" i="1" s="1"/>
  <c r="K725" i="1"/>
  <c r="P725" i="1" s="1"/>
  <c r="K726" i="1"/>
  <c r="K727" i="1"/>
  <c r="K728" i="1"/>
  <c r="K729" i="1"/>
  <c r="P729" i="1" s="1"/>
  <c r="K730" i="1"/>
  <c r="P730" i="1" s="1"/>
  <c r="K731" i="1"/>
  <c r="P731" i="1" s="1"/>
  <c r="K732" i="1"/>
  <c r="P732" i="1" s="1"/>
  <c r="K733" i="1"/>
  <c r="P733" i="1" s="1"/>
  <c r="K734" i="1"/>
  <c r="P734" i="1" s="1"/>
  <c r="K735" i="1"/>
  <c r="K736" i="1"/>
  <c r="P736" i="1" s="1"/>
  <c r="K737" i="1"/>
  <c r="P737" i="1" s="1"/>
  <c r="K738" i="1"/>
  <c r="P738" i="1" s="1"/>
  <c r="K739" i="1"/>
  <c r="P739" i="1" s="1"/>
  <c r="K740" i="1"/>
  <c r="P740" i="1" s="1"/>
  <c r="K741" i="1"/>
  <c r="P741" i="1" s="1"/>
  <c r="K742" i="1"/>
  <c r="P742" i="1" s="1"/>
  <c r="K743" i="1"/>
  <c r="P743" i="1" s="1"/>
  <c r="K744" i="1"/>
  <c r="P744" i="1" s="1"/>
  <c r="K745" i="1"/>
  <c r="P745" i="1" s="1"/>
  <c r="K746" i="1"/>
  <c r="P746" i="1" s="1"/>
  <c r="K747" i="1"/>
  <c r="P747" i="1" s="1"/>
  <c r="K748" i="1"/>
  <c r="K749" i="1"/>
  <c r="K750" i="1"/>
  <c r="K751" i="1"/>
  <c r="K752" i="1"/>
  <c r="K753" i="1"/>
  <c r="P753" i="1" s="1"/>
  <c r="K754" i="1"/>
  <c r="P754" i="1" s="1"/>
  <c r="K755" i="1"/>
  <c r="P755" i="1" s="1"/>
  <c r="K756" i="1"/>
  <c r="P756" i="1" s="1"/>
  <c r="K757" i="1"/>
  <c r="P757" i="1" s="1"/>
  <c r="K758" i="1"/>
  <c r="P758" i="1" s="1"/>
  <c r="K759" i="1"/>
  <c r="P759" i="1" s="1"/>
  <c r="K760" i="1"/>
  <c r="P760" i="1" s="1"/>
  <c r="K761" i="1"/>
  <c r="P761" i="1" s="1"/>
  <c r="K762" i="1"/>
  <c r="P762" i="1" s="1"/>
  <c r="K763" i="1"/>
  <c r="P763" i="1" s="1"/>
  <c r="K764" i="1"/>
  <c r="P764" i="1" s="1"/>
  <c r="K765" i="1"/>
  <c r="P765" i="1" s="1"/>
  <c r="K766" i="1"/>
  <c r="P766" i="1" s="1"/>
  <c r="K767" i="1"/>
  <c r="P767" i="1" s="1"/>
  <c r="K768" i="1"/>
  <c r="P768" i="1" s="1"/>
  <c r="K769" i="1"/>
  <c r="P769" i="1" s="1"/>
  <c r="K770" i="1"/>
  <c r="P770" i="1" s="1"/>
  <c r="K771" i="1"/>
  <c r="K772" i="1"/>
  <c r="K773" i="1"/>
  <c r="K774" i="1"/>
  <c r="K775" i="1"/>
  <c r="P775" i="1" s="1"/>
  <c r="K776" i="1"/>
  <c r="P776" i="1" s="1"/>
  <c r="K777" i="1"/>
  <c r="P777" i="1" s="1"/>
  <c r="K778" i="1"/>
  <c r="P778" i="1" s="1"/>
  <c r="K779" i="1"/>
  <c r="P779" i="1" s="1"/>
  <c r="K780" i="1"/>
  <c r="P780" i="1" s="1"/>
  <c r="K781" i="1"/>
  <c r="P781" i="1" s="1"/>
  <c r="K782" i="1"/>
  <c r="P782" i="1" s="1"/>
  <c r="K783" i="1"/>
  <c r="P783" i="1" s="1"/>
  <c r="K784" i="1"/>
  <c r="P784" i="1" s="1"/>
  <c r="K785" i="1"/>
  <c r="P785" i="1" s="1"/>
  <c r="K786" i="1"/>
  <c r="P786" i="1" s="1"/>
  <c r="K787" i="1"/>
  <c r="K788" i="1"/>
  <c r="K789" i="1"/>
  <c r="P789" i="1" s="1"/>
  <c r="K790" i="1"/>
  <c r="P790" i="1" s="1"/>
  <c r="K791" i="1"/>
  <c r="P791" i="1" s="1"/>
  <c r="K792" i="1"/>
  <c r="P792" i="1" s="1"/>
  <c r="K793" i="1"/>
  <c r="P793" i="1" s="1"/>
  <c r="K794" i="1"/>
  <c r="P794" i="1" s="1"/>
  <c r="K795" i="1"/>
  <c r="K796" i="1"/>
  <c r="P796" i="1" s="1"/>
  <c r="K797" i="1"/>
  <c r="P797" i="1" s="1"/>
  <c r="K798" i="1"/>
  <c r="P798" i="1" s="1"/>
  <c r="K799" i="1"/>
  <c r="P799" i="1" s="1"/>
  <c r="K800" i="1"/>
  <c r="P800" i="1" s="1"/>
  <c r="K801" i="1"/>
  <c r="P801" i="1" s="1"/>
  <c r="K802" i="1"/>
  <c r="P802" i="1" s="1"/>
  <c r="K803" i="1"/>
  <c r="P803" i="1" s="1"/>
  <c r="K804" i="1"/>
  <c r="P804" i="1" s="1"/>
  <c r="K805" i="1"/>
  <c r="P805" i="1" s="1"/>
  <c r="K806" i="1"/>
  <c r="P806" i="1" s="1"/>
  <c r="K807" i="1"/>
  <c r="K808" i="1"/>
  <c r="K809" i="1"/>
  <c r="K810" i="1"/>
  <c r="K811" i="1"/>
  <c r="K812" i="1"/>
  <c r="P812" i="1" s="1"/>
  <c r="K813" i="1"/>
  <c r="P813" i="1" s="1"/>
  <c r="K814" i="1"/>
  <c r="P814" i="1" s="1"/>
  <c r="K815" i="1"/>
  <c r="P815" i="1" s="1"/>
  <c r="K816" i="1"/>
  <c r="P816" i="1" s="1"/>
  <c r="K817" i="1"/>
  <c r="P817" i="1" s="1"/>
  <c r="K818" i="1"/>
  <c r="P818" i="1" s="1"/>
  <c r="K819" i="1"/>
  <c r="P819" i="1" s="1"/>
  <c r="K820" i="1"/>
  <c r="P820" i="1" s="1"/>
  <c r="K821" i="1"/>
  <c r="P821" i="1" s="1"/>
  <c r="K822" i="1"/>
  <c r="P822" i="1" s="1"/>
  <c r="K823" i="1"/>
  <c r="K824" i="1"/>
  <c r="K825" i="1"/>
  <c r="P825" i="1" s="1"/>
  <c r="K826" i="1"/>
  <c r="P826" i="1" s="1"/>
  <c r="K827" i="1"/>
  <c r="P827" i="1" s="1"/>
  <c r="K828" i="1"/>
  <c r="P828" i="1" s="1"/>
  <c r="K829" i="1"/>
  <c r="P829" i="1" s="1"/>
  <c r="K830" i="1"/>
  <c r="P830" i="1" s="1"/>
  <c r="K831" i="1"/>
  <c r="K832" i="1"/>
  <c r="P832" i="1" s="1"/>
  <c r="K833" i="1"/>
  <c r="P833" i="1" s="1"/>
  <c r="K834" i="1"/>
  <c r="P834" i="1" s="1"/>
  <c r="K835" i="1"/>
  <c r="P835" i="1" s="1"/>
  <c r="K836" i="1"/>
  <c r="P836" i="1" s="1"/>
  <c r="K837" i="1"/>
  <c r="P837" i="1" s="1"/>
  <c r="K838" i="1"/>
  <c r="P838" i="1" s="1"/>
  <c r="K839" i="1"/>
  <c r="P839" i="1" s="1"/>
  <c r="K840" i="1"/>
  <c r="P840" i="1" s="1"/>
  <c r="K841" i="1"/>
  <c r="P841" i="1" s="1"/>
  <c r="K842" i="1"/>
  <c r="P842" i="1" s="1"/>
  <c r="K843" i="1"/>
  <c r="K844" i="1"/>
  <c r="K845" i="1"/>
  <c r="K846" i="1"/>
  <c r="K847" i="1"/>
  <c r="K848" i="1"/>
  <c r="P848" i="1" s="1"/>
  <c r="K849" i="1"/>
  <c r="P849" i="1" s="1"/>
  <c r="K850" i="1"/>
  <c r="P850" i="1" s="1"/>
  <c r="K851" i="1"/>
  <c r="P851" i="1" s="1"/>
  <c r="K852" i="1"/>
  <c r="P852" i="1" s="1"/>
  <c r="K853" i="1"/>
  <c r="P853" i="1" s="1"/>
  <c r="K854" i="1"/>
  <c r="P854" i="1" s="1"/>
  <c r="K855" i="1"/>
  <c r="P855" i="1" s="1"/>
  <c r="K856" i="1"/>
  <c r="P856" i="1" s="1"/>
  <c r="K857" i="1"/>
  <c r="P857" i="1" s="1"/>
  <c r="K858" i="1"/>
  <c r="P858" i="1" s="1"/>
  <c r="K859" i="1"/>
  <c r="K860" i="1"/>
  <c r="K861" i="1"/>
  <c r="P861" i="1" s="1"/>
  <c r="K862" i="1"/>
  <c r="P862" i="1" s="1"/>
  <c r="K863" i="1"/>
  <c r="P863" i="1" s="1"/>
  <c r="K864" i="1"/>
  <c r="P864" i="1" s="1"/>
  <c r="K865" i="1"/>
  <c r="P865" i="1" s="1"/>
  <c r="K866" i="1"/>
  <c r="P866" i="1" s="1"/>
  <c r="K867" i="1"/>
  <c r="K868" i="1"/>
  <c r="P868" i="1" s="1"/>
  <c r="K869" i="1"/>
  <c r="P869" i="1" s="1"/>
  <c r="K870" i="1"/>
  <c r="P870" i="1" s="1"/>
  <c r="K871" i="1"/>
  <c r="P871" i="1" s="1"/>
  <c r="K872" i="1"/>
  <c r="P872" i="1" s="1"/>
  <c r="K873" i="1"/>
  <c r="P873" i="1" s="1"/>
  <c r="K874" i="1"/>
  <c r="P874" i="1" s="1"/>
  <c r="K875" i="1"/>
  <c r="P875" i="1" s="1"/>
  <c r="K876" i="1"/>
  <c r="P876" i="1" s="1"/>
  <c r="K877" i="1"/>
  <c r="P877" i="1" s="1"/>
  <c r="K878" i="1"/>
  <c r="P878" i="1" s="1"/>
  <c r="K879" i="1"/>
  <c r="K880" i="1"/>
  <c r="K881" i="1"/>
  <c r="K882" i="1"/>
  <c r="K883" i="1"/>
  <c r="K884" i="1"/>
  <c r="P884" i="1" s="1"/>
  <c r="K885" i="1"/>
  <c r="P885" i="1" s="1"/>
  <c r="K886" i="1"/>
  <c r="P886" i="1" s="1"/>
  <c r="K887" i="1"/>
  <c r="P887" i="1" s="1"/>
  <c r="K888" i="1"/>
  <c r="P888" i="1" s="1"/>
  <c r="K889" i="1"/>
  <c r="P889" i="1" s="1"/>
  <c r="K890" i="1"/>
  <c r="P890" i="1" s="1"/>
  <c r="K891" i="1"/>
  <c r="P891" i="1" s="1"/>
  <c r="K892" i="1"/>
  <c r="P892" i="1" s="1"/>
  <c r="K893" i="1"/>
  <c r="P893" i="1" s="1"/>
  <c r="K894" i="1"/>
  <c r="P894" i="1" s="1"/>
  <c r="K895" i="1"/>
  <c r="K896" i="1"/>
  <c r="K897" i="1"/>
  <c r="P897" i="1" s="1"/>
  <c r="K898" i="1"/>
  <c r="P898" i="1" s="1"/>
  <c r="K899" i="1"/>
  <c r="P899" i="1" s="1"/>
  <c r="K900" i="1"/>
  <c r="P900" i="1" s="1"/>
  <c r="K901" i="1"/>
  <c r="P901" i="1" s="1"/>
  <c r="K902" i="1"/>
  <c r="P902" i="1" s="1"/>
  <c r="K903" i="1"/>
  <c r="K904" i="1"/>
  <c r="P904" i="1" s="1"/>
  <c r="K905" i="1"/>
  <c r="P905" i="1" s="1"/>
  <c r="K906" i="1"/>
  <c r="P906" i="1" s="1"/>
  <c r="K907" i="1"/>
  <c r="P907" i="1" s="1"/>
  <c r="K908" i="1"/>
  <c r="P908" i="1" s="1"/>
  <c r="K909" i="1"/>
  <c r="P909" i="1" s="1"/>
  <c r="K910" i="1"/>
  <c r="P910" i="1" s="1"/>
  <c r="K911" i="1"/>
  <c r="P911" i="1" s="1"/>
  <c r="K912" i="1"/>
  <c r="P912" i="1" s="1"/>
  <c r="K913" i="1"/>
  <c r="P913" i="1" s="1"/>
  <c r="K914" i="1"/>
  <c r="P914" i="1" s="1"/>
  <c r="K915" i="1"/>
  <c r="K916" i="1"/>
  <c r="K917" i="1"/>
  <c r="K918" i="1"/>
  <c r="K919" i="1"/>
  <c r="K920" i="1"/>
  <c r="P920" i="1" s="1"/>
  <c r="K921" i="1"/>
  <c r="P921" i="1" s="1"/>
  <c r="K922" i="1"/>
  <c r="P922" i="1" s="1"/>
  <c r="K923" i="1"/>
  <c r="P923" i="1" s="1"/>
  <c r="K924" i="1"/>
  <c r="P924" i="1" s="1"/>
  <c r="K925" i="1"/>
  <c r="P925" i="1" s="1"/>
  <c r="K926" i="1"/>
  <c r="P926" i="1" s="1"/>
  <c r="K927" i="1"/>
  <c r="P927" i="1" s="1"/>
  <c r="K928" i="1"/>
  <c r="P928" i="1" s="1"/>
  <c r="K929" i="1"/>
  <c r="P929" i="1" s="1"/>
  <c r="K930" i="1"/>
  <c r="P930" i="1" s="1"/>
  <c r="K931" i="1"/>
  <c r="K932" i="1"/>
  <c r="K933" i="1"/>
  <c r="P933" i="1" s="1"/>
  <c r="K934" i="1"/>
  <c r="P934" i="1" s="1"/>
  <c r="K935" i="1"/>
  <c r="P935" i="1" s="1"/>
  <c r="K936" i="1"/>
  <c r="P936" i="1" s="1"/>
  <c r="K937" i="1"/>
  <c r="P937" i="1" s="1"/>
  <c r="K938" i="1"/>
  <c r="P938" i="1" s="1"/>
  <c r="K939" i="1"/>
  <c r="K940" i="1"/>
  <c r="P940" i="1" s="1"/>
  <c r="K941" i="1"/>
  <c r="P941" i="1" s="1"/>
  <c r="K942" i="1"/>
  <c r="P942" i="1" s="1"/>
  <c r="K943" i="1"/>
  <c r="P943" i="1" s="1"/>
  <c r="K944" i="1"/>
  <c r="P944" i="1" s="1"/>
  <c r="K945" i="1"/>
  <c r="P945" i="1" s="1"/>
  <c r="K946" i="1"/>
  <c r="P946" i="1" s="1"/>
  <c r="K947" i="1"/>
  <c r="P947" i="1" s="1"/>
  <c r="K948" i="1"/>
  <c r="P948" i="1" s="1"/>
  <c r="K949" i="1"/>
  <c r="P949" i="1" s="1"/>
  <c r="K950" i="1"/>
  <c r="P950" i="1" s="1"/>
  <c r="K951" i="1"/>
  <c r="K952" i="1"/>
  <c r="K953" i="1"/>
  <c r="K954" i="1"/>
  <c r="K955" i="1"/>
  <c r="K956" i="1"/>
  <c r="P956" i="1" s="1"/>
  <c r="K957" i="1"/>
  <c r="P957" i="1" s="1"/>
  <c r="K958" i="1"/>
  <c r="P958" i="1" s="1"/>
  <c r="K959" i="1"/>
  <c r="P959" i="1" s="1"/>
  <c r="K960" i="1"/>
  <c r="P960" i="1" s="1"/>
  <c r="K961" i="1"/>
  <c r="P961" i="1" s="1"/>
  <c r="K962" i="1"/>
  <c r="P962" i="1" s="1"/>
  <c r="K963" i="1"/>
  <c r="P963" i="1" s="1"/>
  <c r="K964" i="1"/>
  <c r="P964" i="1" s="1"/>
  <c r="K965" i="1"/>
  <c r="P965" i="1" s="1"/>
  <c r="K966" i="1"/>
  <c r="P966" i="1" s="1"/>
  <c r="K967" i="1"/>
  <c r="K968" i="1"/>
  <c r="K969" i="1"/>
  <c r="P969" i="1" s="1"/>
  <c r="K970" i="1"/>
  <c r="P970" i="1" s="1"/>
  <c r="K971" i="1"/>
  <c r="P971" i="1" s="1"/>
  <c r="K972" i="1"/>
  <c r="P972" i="1" s="1"/>
  <c r="K973" i="1"/>
  <c r="P973" i="1" s="1"/>
  <c r="K974" i="1"/>
  <c r="P974" i="1" s="1"/>
  <c r="K975" i="1"/>
  <c r="K976" i="1"/>
  <c r="P976" i="1" s="1"/>
  <c r="K977" i="1"/>
  <c r="P977" i="1" s="1"/>
  <c r="K978" i="1"/>
  <c r="P978" i="1" s="1"/>
  <c r="K979" i="1"/>
  <c r="P979" i="1" s="1"/>
  <c r="K980" i="1"/>
  <c r="P980" i="1" s="1"/>
  <c r="K981" i="1"/>
  <c r="P981" i="1" s="1"/>
  <c r="K982" i="1"/>
  <c r="P982" i="1" s="1"/>
  <c r="K983" i="1"/>
  <c r="P983" i="1" s="1"/>
  <c r="K984" i="1"/>
  <c r="P984" i="1" s="1"/>
  <c r="K985" i="1"/>
  <c r="P985" i="1" s="1"/>
  <c r="K986" i="1"/>
  <c r="P986" i="1" s="1"/>
  <c r="K987" i="1"/>
  <c r="K988" i="1"/>
  <c r="K989" i="1"/>
  <c r="K990" i="1"/>
  <c r="K991" i="1"/>
  <c r="K992" i="1"/>
  <c r="P992" i="1" s="1"/>
  <c r="K993" i="1"/>
  <c r="P993" i="1" s="1"/>
  <c r="K994" i="1"/>
  <c r="P994" i="1" s="1"/>
  <c r="K995" i="1"/>
  <c r="P995" i="1" s="1"/>
  <c r="K996" i="1"/>
  <c r="P996" i="1" s="1"/>
  <c r="K997" i="1"/>
  <c r="P997" i="1" s="1"/>
  <c r="K998" i="1"/>
  <c r="P998" i="1" s="1"/>
  <c r="K999" i="1"/>
  <c r="P999" i="1" s="1"/>
  <c r="K1000" i="1"/>
  <c r="P1000" i="1" s="1"/>
  <c r="K1001" i="1"/>
  <c r="P1001" i="1" s="1"/>
  <c r="K1002" i="1"/>
  <c r="P1002" i="1" s="1"/>
  <c r="K1003" i="1"/>
  <c r="K1004" i="1"/>
  <c r="K1005" i="1"/>
  <c r="P1005" i="1" s="1"/>
  <c r="K1006" i="1"/>
  <c r="P1006" i="1" s="1"/>
  <c r="K1007" i="1"/>
  <c r="P1007" i="1" s="1"/>
  <c r="K1008" i="1"/>
  <c r="P1008" i="1" s="1"/>
  <c r="K1009" i="1"/>
  <c r="P1009" i="1" s="1"/>
  <c r="K1010" i="1"/>
  <c r="P1010" i="1" s="1"/>
  <c r="K1011" i="1"/>
  <c r="K1012" i="1"/>
  <c r="P1012" i="1" s="1"/>
  <c r="K1013" i="1"/>
  <c r="P1013" i="1" s="1"/>
  <c r="K1014" i="1"/>
  <c r="P1014" i="1" s="1"/>
  <c r="K1015" i="1"/>
  <c r="P1015" i="1" s="1"/>
  <c r="K1016" i="1"/>
  <c r="P1016" i="1" s="1"/>
  <c r="K1017" i="1"/>
  <c r="P1017" i="1" s="1"/>
  <c r="K1018" i="1"/>
  <c r="P1018" i="1" s="1"/>
  <c r="K1019" i="1"/>
  <c r="P1019" i="1" s="1"/>
  <c r="K1020" i="1"/>
  <c r="P1020" i="1" s="1"/>
  <c r="K1021" i="1"/>
  <c r="P1021" i="1" s="1"/>
  <c r="K1022" i="1"/>
  <c r="P1022" i="1" s="1"/>
  <c r="K1023" i="1"/>
  <c r="K1024" i="1"/>
  <c r="P1024" i="1" s="1"/>
  <c r="K1025" i="1"/>
  <c r="P1025" i="1" s="1"/>
  <c r="K1026" i="1"/>
  <c r="P1026" i="1" s="1"/>
  <c r="K1027" i="1"/>
  <c r="P1027" i="1" s="1"/>
  <c r="K1028" i="1"/>
  <c r="P1028" i="1" s="1"/>
  <c r="K1029" i="1"/>
  <c r="P1029" i="1" s="1"/>
  <c r="K1030" i="1"/>
  <c r="P1030" i="1" s="1"/>
  <c r="K1031" i="1"/>
  <c r="P1031" i="1" s="1"/>
  <c r="K1032" i="1"/>
  <c r="P1032" i="1" s="1"/>
  <c r="K1033" i="1"/>
  <c r="P1033" i="1" s="1"/>
  <c r="K1034" i="1"/>
  <c r="P1034" i="1" s="1"/>
  <c r="K1035" i="1"/>
  <c r="K1036" i="1"/>
  <c r="P1036" i="1" s="1"/>
  <c r="K1037" i="1"/>
  <c r="P1037" i="1" s="1"/>
  <c r="K1038" i="1"/>
  <c r="P1038" i="1" s="1"/>
  <c r="K1039" i="1"/>
  <c r="P1039" i="1" s="1"/>
  <c r="K1040" i="1"/>
  <c r="P1040" i="1" s="1"/>
  <c r="K1041" i="1"/>
  <c r="P1041" i="1" s="1"/>
  <c r="K1042" i="1"/>
  <c r="P1042" i="1" s="1"/>
  <c r="K1043" i="1"/>
  <c r="P1043" i="1" s="1"/>
  <c r="K1044" i="1"/>
  <c r="P1044" i="1" s="1"/>
  <c r="K1045" i="1"/>
  <c r="P1045" i="1" s="1"/>
  <c r="K1046" i="1"/>
  <c r="P1046" i="1" s="1"/>
  <c r="K1047" i="1"/>
  <c r="K1048" i="1"/>
  <c r="P1048" i="1" s="1"/>
  <c r="K1049" i="1"/>
  <c r="P1049" i="1" s="1"/>
  <c r="K1050" i="1"/>
  <c r="P1050" i="1" s="1"/>
  <c r="K1051" i="1"/>
  <c r="P1051" i="1" s="1"/>
  <c r="K1052" i="1"/>
  <c r="P1052" i="1" s="1"/>
  <c r="K1053" i="1"/>
  <c r="P1053" i="1" s="1"/>
  <c r="K1054" i="1"/>
  <c r="P1054" i="1" s="1"/>
  <c r="K1055" i="1"/>
  <c r="P1055" i="1" s="1"/>
  <c r="K1056" i="1"/>
  <c r="P1056" i="1" s="1"/>
  <c r="K1057" i="1"/>
  <c r="P1057" i="1" s="1"/>
  <c r="K1058" i="1"/>
  <c r="P1058" i="1" s="1"/>
  <c r="K1059" i="1"/>
  <c r="K1060" i="1"/>
  <c r="P1060" i="1" s="1"/>
  <c r="K1061" i="1"/>
  <c r="P1061" i="1" s="1"/>
  <c r="K1062" i="1"/>
  <c r="P1062" i="1" s="1"/>
  <c r="K1063" i="1"/>
  <c r="P1063" i="1" s="1"/>
  <c r="K1064" i="1"/>
  <c r="P1064" i="1" s="1"/>
  <c r="K1065" i="1"/>
  <c r="P1065" i="1" s="1"/>
  <c r="K1066" i="1"/>
  <c r="P1066" i="1" s="1"/>
  <c r="K1067" i="1"/>
  <c r="P1067" i="1" s="1"/>
  <c r="K1068" i="1"/>
  <c r="P1068" i="1" s="1"/>
  <c r="K1069" i="1"/>
  <c r="P1069" i="1" s="1"/>
  <c r="K1070" i="1"/>
  <c r="P1070" i="1" s="1"/>
  <c r="K1071" i="1"/>
  <c r="K1072" i="1"/>
  <c r="P1072" i="1" s="1"/>
  <c r="K1073" i="1"/>
  <c r="P1073" i="1" s="1"/>
  <c r="K1074" i="1"/>
  <c r="P1074" i="1" s="1"/>
  <c r="K1075" i="1"/>
  <c r="P1075" i="1" s="1"/>
  <c r="K1076" i="1"/>
  <c r="P1076" i="1" s="1"/>
  <c r="K1077" i="1"/>
  <c r="P1077" i="1" s="1"/>
  <c r="K1078" i="1"/>
  <c r="P1078" i="1" s="1"/>
  <c r="K1079" i="1"/>
  <c r="P1079" i="1" s="1"/>
  <c r="K1080" i="1"/>
  <c r="P1080" i="1" s="1"/>
  <c r="K1081" i="1"/>
  <c r="P1081" i="1" s="1"/>
  <c r="K1082" i="1"/>
  <c r="P1082" i="1" s="1"/>
  <c r="K1083" i="1"/>
  <c r="K1084" i="1"/>
  <c r="P1084" i="1" s="1"/>
  <c r="K1085" i="1"/>
  <c r="P1085" i="1" s="1"/>
  <c r="K1086" i="1"/>
  <c r="P1086" i="1" s="1"/>
  <c r="K1087" i="1"/>
  <c r="P1087" i="1" s="1"/>
  <c r="K1088" i="1"/>
  <c r="P1088" i="1" s="1"/>
  <c r="K1089" i="1"/>
  <c r="P1089" i="1" s="1"/>
  <c r="K1090" i="1"/>
  <c r="P1090" i="1" s="1"/>
  <c r="K1091" i="1"/>
  <c r="P1091" i="1" s="1"/>
  <c r="K1092" i="1"/>
  <c r="P1092" i="1" s="1"/>
  <c r="K1093" i="1"/>
  <c r="P1093" i="1" s="1"/>
  <c r="K1094" i="1"/>
  <c r="P1094" i="1" s="1"/>
  <c r="K1095" i="1"/>
  <c r="K1096" i="1"/>
  <c r="P1096" i="1" s="1"/>
  <c r="K1097" i="1"/>
  <c r="P1097" i="1" s="1"/>
  <c r="K1098" i="1"/>
  <c r="P1098" i="1" s="1"/>
  <c r="K1099" i="1"/>
  <c r="P1099" i="1" s="1"/>
  <c r="K1100" i="1"/>
  <c r="P1100" i="1" s="1"/>
  <c r="K1101" i="1"/>
  <c r="P1101" i="1" s="1"/>
  <c r="K1102" i="1"/>
  <c r="P1102" i="1" s="1"/>
  <c r="K1103" i="1"/>
  <c r="P1103" i="1" s="1"/>
  <c r="K1104" i="1"/>
  <c r="P1104" i="1" s="1"/>
  <c r="K1105" i="1"/>
  <c r="P1105" i="1" s="1"/>
  <c r="K1106" i="1"/>
  <c r="P1106" i="1" s="1"/>
  <c r="K1107" i="1"/>
  <c r="K1108" i="1"/>
  <c r="P1108" i="1" s="1"/>
  <c r="K1109" i="1"/>
  <c r="P1109" i="1" s="1"/>
  <c r="K1110" i="1"/>
  <c r="P1110" i="1" s="1"/>
  <c r="K1111" i="1"/>
  <c r="P1111" i="1" s="1"/>
  <c r="K1112" i="1"/>
  <c r="P1112" i="1" s="1"/>
  <c r="K1113" i="1"/>
  <c r="P1113" i="1" s="1"/>
  <c r="K1114" i="1"/>
  <c r="P1114" i="1" s="1"/>
  <c r="K1115" i="1"/>
  <c r="P1115" i="1" s="1"/>
  <c r="K1116" i="1"/>
  <c r="P1116" i="1" s="1"/>
  <c r="K1117" i="1"/>
  <c r="P1117" i="1" s="1"/>
  <c r="K1118" i="1"/>
  <c r="P1118" i="1" s="1"/>
  <c r="K1119" i="1"/>
  <c r="K1120" i="1"/>
  <c r="P1120" i="1" s="1"/>
  <c r="K1121" i="1"/>
  <c r="P1121" i="1" s="1"/>
  <c r="K1122" i="1"/>
  <c r="P1122" i="1" s="1"/>
  <c r="K1123" i="1"/>
  <c r="P1123" i="1" s="1"/>
  <c r="K1124" i="1"/>
  <c r="P1124" i="1" s="1"/>
  <c r="K1125" i="1"/>
  <c r="P1125" i="1" s="1"/>
  <c r="K1126" i="1"/>
  <c r="P1126" i="1" s="1"/>
  <c r="K1127" i="1"/>
  <c r="P1127" i="1" s="1"/>
  <c r="K1128" i="1"/>
  <c r="P1128" i="1" s="1"/>
  <c r="K1129" i="1"/>
  <c r="P1129" i="1" s="1"/>
  <c r="K1130" i="1"/>
  <c r="P1130" i="1" s="1"/>
  <c r="K1131" i="1"/>
  <c r="K1132" i="1"/>
  <c r="P1132" i="1" s="1"/>
  <c r="K1133" i="1"/>
  <c r="P1133" i="1" s="1"/>
  <c r="K1134" i="1"/>
  <c r="P1134" i="1" s="1"/>
  <c r="K1135" i="1"/>
  <c r="P1135" i="1" s="1"/>
  <c r="K1136" i="1"/>
  <c r="P1136" i="1" s="1"/>
  <c r="K1137" i="1"/>
  <c r="P1137" i="1" s="1"/>
  <c r="K1138" i="1"/>
  <c r="P1138" i="1" s="1"/>
  <c r="K1139" i="1"/>
  <c r="P1139" i="1" s="1"/>
  <c r="K1140" i="1"/>
  <c r="P1140" i="1" s="1"/>
  <c r="K1141" i="1"/>
  <c r="P1141" i="1" s="1"/>
  <c r="K1142" i="1"/>
  <c r="P1142" i="1" s="1"/>
  <c r="K1143" i="1"/>
  <c r="K1144" i="1"/>
  <c r="P1144" i="1" s="1"/>
  <c r="K1145" i="1"/>
  <c r="P1145" i="1" s="1"/>
  <c r="K1146" i="1"/>
  <c r="P1146" i="1" s="1"/>
  <c r="K1147" i="1"/>
  <c r="P1147" i="1" s="1"/>
  <c r="K1148" i="1"/>
  <c r="P1148" i="1" s="1"/>
  <c r="K1149" i="1"/>
  <c r="P1149" i="1" s="1"/>
  <c r="K1150" i="1"/>
  <c r="P1150" i="1" s="1"/>
  <c r="K1151" i="1"/>
  <c r="P1151" i="1" s="1"/>
  <c r="K1152" i="1"/>
  <c r="P1152" i="1" s="1"/>
  <c r="K1153" i="1"/>
  <c r="P1153" i="1" s="1"/>
  <c r="K1154" i="1"/>
  <c r="P1154" i="1" s="1"/>
  <c r="K1155" i="1"/>
  <c r="K1156" i="1"/>
  <c r="P1156" i="1" s="1"/>
  <c r="K1157" i="1"/>
  <c r="P1157" i="1" s="1"/>
  <c r="K1158" i="1"/>
  <c r="P1158" i="1" s="1"/>
  <c r="K1159" i="1"/>
  <c r="P1159" i="1" s="1"/>
  <c r="K1160" i="1"/>
  <c r="P1160" i="1" s="1"/>
  <c r="K1161" i="1"/>
  <c r="P1161" i="1" s="1"/>
  <c r="K1162" i="1"/>
  <c r="P1162" i="1" s="1"/>
  <c r="K1163" i="1"/>
  <c r="P1163" i="1" s="1"/>
  <c r="K1164" i="1"/>
  <c r="P1164" i="1" s="1"/>
  <c r="K1165" i="1"/>
  <c r="P1165" i="1" s="1"/>
  <c r="K1166" i="1"/>
  <c r="P1166" i="1" s="1"/>
  <c r="K1167" i="1"/>
  <c r="K1168" i="1"/>
  <c r="P1168" i="1" s="1"/>
  <c r="K1169" i="1"/>
  <c r="P1169" i="1" s="1"/>
  <c r="K1170" i="1"/>
  <c r="P1170" i="1" s="1"/>
  <c r="K1171" i="1"/>
  <c r="P1171" i="1" s="1"/>
  <c r="K1172" i="1"/>
  <c r="P1172" i="1" s="1"/>
  <c r="K1173" i="1"/>
  <c r="P1173" i="1" s="1"/>
  <c r="K1174" i="1"/>
  <c r="P1174" i="1" s="1"/>
  <c r="K1175" i="1"/>
  <c r="P1175" i="1" s="1"/>
  <c r="K1176" i="1"/>
  <c r="P1176" i="1" s="1"/>
  <c r="K1177" i="1"/>
  <c r="P1177" i="1" s="1"/>
  <c r="K1178" i="1"/>
  <c r="P1178" i="1" s="1"/>
  <c r="K1179" i="1"/>
  <c r="K1180" i="1"/>
  <c r="P1180" i="1" s="1"/>
  <c r="K1181" i="1"/>
  <c r="P1181" i="1" s="1"/>
  <c r="K1182" i="1"/>
  <c r="P1182" i="1" s="1"/>
  <c r="K1183" i="1"/>
  <c r="P1183" i="1" s="1"/>
  <c r="K1184" i="1"/>
  <c r="P1184" i="1" s="1"/>
  <c r="K1185" i="1"/>
  <c r="P1185" i="1" s="1"/>
  <c r="K1186" i="1"/>
  <c r="P1186" i="1" s="1"/>
  <c r="K1187" i="1"/>
  <c r="P1187" i="1" s="1"/>
  <c r="K1188" i="1"/>
  <c r="P1188" i="1" s="1"/>
  <c r="K1189" i="1"/>
  <c r="P1189" i="1" s="1"/>
  <c r="K1190" i="1"/>
  <c r="P1190" i="1" s="1"/>
  <c r="K1191" i="1"/>
  <c r="K1192" i="1"/>
  <c r="P1192" i="1" s="1"/>
  <c r="K1193" i="1"/>
  <c r="P1193" i="1" s="1"/>
  <c r="K1194" i="1"/>
  <c r="P1194" i="1" s="1"/>
  <c r="K1195" i="1"/>
  <c r="P1195" i="1" s="1"/>
  <c r="K1196" i="1"/>
  <c r="P1196" i="1" s="1"/>
  <c r="K1197" i="1"/>
  <c r="P1197" i="1" s="1"/>
  <c r="K1198" i="1"/>
  <c r="P1198" i="1" s="1"/>
  <c r="K1199" i="1"/>
  <c r="P1199" i="1" s="1"/>
  <c r="K1200" i="1"/>
  <c r="P1200" i="1" s="1"/>
  <c r="K1201" i="1"/>
  <c r="P1201" i="1" s="1"/>
  <c r="K1202" i="1"/>
  <c r="P1202" i="1" s="1"/>
  <c r="K1203" i="1"/>
  <c r="K1204" i="1"/>
  <c r="P1204" i="1" s="1"/>
  <c r="K1205" i="1"/>
  <c r="P1205" i="1" s="1"/>
  <c r="K1206" i="1"/>
  <c r="P1206" i="1" s="1"/>
  <c r="K1207" i="1"/>
  <c r="P1207" i="1" s="1"/>
  <c r="K1208" i="1"/>
  <c r="P1208" i="1" s="1"/>
  <c r="K1209" i="1"/>
  <c r="P1209" i="1" s="1"/>
  <c r="K1210" i="1"/>
  <c r="P1210" i="1" s="1"/>
  <c r="K1211" i="1"/>
  <c r="P1211" i="1" s="1"/>
  <c r="K1212" i="1"/>
  <c r="P1212" i="1" s="1"/>
  <c r="K1213" i="1"/>
  <c r="P1213" i="1" s="1"/>
  <c r="K1214" i="1"/>
  <c r="P1214" i="1" s="1"/>
  <c r="K1215" i="1"/>
  <c r="K1216" i="1"/>
  <c r="P1216" i="1" s="1"/>
  <c r="K1217" i="1"/>
  <c r="P1217" i="1" s="1"/>
  <c r="K1218" i="1"/>
  <c r="P1218" i="1" s="1"/>
  <c r="K1219" i="1"/>
  <c r="P1219" i="1" s="1"/>
  <c r="K1220" i="1"/>
  <c r="P1220" i="1" s="1"/>
  <c r="K1221" i="1"/>
  <c r="P1221" i="1" s="1"/>
  <c r="K1222" i="1"/>
  <c r="P1222" i="1" s="1"/>
  <c r="K1223" i="1"/>
  <c r="P1223" i="1" s="1"/>
  <c r="K1224" i="1"/>
  <c r="P1224" i="1" s="1"/>
  <c r="K1225" i="1"/>
  <c r="P1225" i="1" s="1"/>
  <c r="K1226" i="1"/>
  <c r="P1226" i="1" s="1"/>
  <c r="K1227" i="1"/>
  <c r="K1228" i="1"/>
  <c r="P1228" i="1" s="1"/>
  <c r="K1229" i="1"/>
  <c r="P1229" i="1" s="1"/>
  <c r="K1230" i="1"/>
  <c r="P1230" i="1" s="1"/>
  <c r="K1231" i="1"/>
  <c r="P1231" i="1" s="1"/>
  <c r="K1232" i="1"/>
  <c r="P1232" i="1" s="1"/>
  <c r="K1233" i="1"/>
  <c r="P1233" i="1" s="1"/>
  <c r="K1234" i="1"/>
  <c r="P1234" i="1" s="1"/>
  <c r="K1235" i="1"/>
  <c r="P1235" i="1" s="1"/>
  <c r="K1236" i="1"/>
  <c r="P1236" i="1" s="1"/>
  <c r="K1237" i="1"/>
  <c r="P1237" i="1" s="1"/>
  <c r="K1238" i="1"/>
  <c r="P1238" i="1" s="1"/>
  <c r="K1239" i="1"/>
  <c r="K1240" i="1"/>
  <c r="P1240" i="1" s="1"/>
  <c r="K1241" i="1"/>
  <c r="P1241" i="1" s="1"/>
  <c r="K1242" i="1"/>
  <c r="P1242" i="1" s="1"/>
  <c r="K1243" i="1"/>
  <c r="P1243" i="1" s="1"/>
  <c r="K1244" i="1"/>
  <c r="P1244" i="1" s="1"/>
  <c r="K1245" i="1"/>
  <c r="P1245" i="1" s="1"/>
  <c r="K1246" i="1"/>
  <c r="P1246" i="1" s="1"/>
  <c r="K1247" i="1"/>
  <c r="P1247" i="1" s="1"/>
  <c r="K1248" i="1"/>
  <c r="P1248" i="1" s="1"/>
  <c r="K1249" i="1"/>
  <c r="P1249" i="1" s="1"/>
  <c r="K1250" i="1"/>
  <c r="P1250" i="1" s="1"/>
  <c r="K1251" i="1"/>
  <c r="K1252" i="1"/>
  <c r="P1252" i="1" s="1"/>
  <c r="K1253" i="1"/>
  <c r="P1253" i="1" s="1"/>
  <c r="K1254" i="1"/>
  <c r="P1254" i="1" s="1"/>
  <c r="K1255" i="1"/>
  <c r="P1255" i="1" s="1"/>
  <c r="K1256" i="1"/>
  <c r="P1256" i="1" s="1"/>
  <c r="K1257" i="1"/>
  <c r="P1257" i="1" s="1"/>
  <c r="K1258" i="1"/>
  <c r="P1258" i="1" s="1"/>
  <c r="K1259" i="1"/>
  <c r="P1259" i="1" s="1"/>
  <c r="K1260" i="1"/>
  <c r="P1260" i="1" s="1"/>
  <c r="K1261" i="1"/>
  <c r="P1261" i="1" s="1"/>
  <c r="K1262" i="1"/>
  <c r="P1262" i="1" s="1"/>
  <c r="K1263" i="1"/>
  <c r="K1264" i="1"/>
  <c r="P1264" i="1" s="1"/>
  <c r="K1265" i="1"/>
  <c r="P1265" i="1" s="1"/>
  <c r="K1266" i="1"/>
  <c r="P1266" i="1" s="1"/>
  <c r="K1267" i="1"/>
  <c r="P1267" i="1" s="1"/>
  <c r="K1268" i="1"/>
  <c r="P1268" i="1" s="1"/>
  <c r="K1269" i="1"/>
  <c r="P1269" i="1" s="1"/>
  <c r="K1270" i="1"/>
  <c r="P1270" i="1" s="1"/>
  <c r="K1271" i="1"/>
  <c r="P1271" i="1" s="1"/>
  <c r="K1272" i="1"/>
  <c r="P1272" i="1" s="1"/>
  <c r="K1273" i="1"/>
  <c r="P1273" i="1" s="1"/>
  <c r="K1274" i="1"/>
  <c r="P1274" i="1" s="1"/>
  <c r="K1275" i="1"/>
  <c r="K1276" i="1"/>
  <c r="P1276" i="1" s="1"/>
  <c r="K1277" i="1"/>
  <c r="P1277" i="1" s="1"/>
  <c r="K1278" i="1"/>
  <c r="P1278" i="1" s="1"/>
  <c r="K1279" i="1"/>
  <c r="P1279" i="1" s="1"/>
  <c r="K1280" i="1"/>
  <c r="P1280" i="1" s="1"/>
  <c r="K1281" i="1"/>
  <c r="P1281" i="1" s="1"/>
  <c r="K1282" i="1"/>
  <c r="P1282" i="1" s="1"/>
  <c r="K1283" i="1"/>
  <c r="P1283" i="1" s="1"/>
  <c r="K1284" i="1"/>
  <c r="P1284" i="1" s="1"/>
  <c r="K1285" i="1"/>
  <c r="P1285" i="1" s="1"/>
  <c r="K1286" i="1"/>
  <c r="P1286" i="1" s="1"/>
  <c r="K1287" i="1"/>
  <c r="K1288" i="1"/>
  <c r="P1288" i="1" s="1"/>
  <c r="K1289" i="1"/>
  <c r="P1289" i="1" s="1"/>
  <c r="K1290" i="1"/>
  <c r="P1290" i="1" s="1"/>
  <c r="K1291" i="1"/>
  <c r="P1291" i="1" s="1"/>
  <c r="K1292" i="1"/>
  <c r="P1292" i="1" s="1"/>
  <c r="K1293" i="1"/>
  <c r="P1293" i="1" s="1"/>
  <c r="K1294" i="1"/>
  <c r="P1294" i="1" s="1"/>
  <c r="K1295" i="1"/>
  <c r="P1295" i="1" s="1"/>
  <c r="K1296" i="1"/>
  <c r="P1296" i="1" s="1"/>
  <c r="K1297" i="1"/>
  <c r="P1297" i="1" s="1"/>
  <c r="K1298" i="1"/>
  <c r="P1298" i="1" s="1"/>
  <c r="K1299" i="1"/>
  <c r="K1300" i="1"/>
  <c r="P1300" i="1" s="1"/>
  <c r="K1301" i="1"/>
  <c r="P1301" i="1" s="1"/>
  <c r="K1302" i="1"/>
  <c r="P1302" i="1" s="1"/>
  <c r="K1303" i="1"/>
  <c r="P1303" i="1" s="1"/>
  <c r="K1304" i="1"/>
  <c r="P1304" i="1" s="1"/>
  <c r="K1305" i="1"/>
  <c r="P1305" i="1" s="1"/>
  <c r="K1306" i="1"/>
  <c r="P1306" i="1" s="1"/>
  <c r="K1307" i="1"/>
  <c r="P1307" i="1" s="1"/>
  <c r="K1308" i="1"/>
  <c r="P1308" i="1" s="1"/>
  <c r="K1309" i="1"/>
  <c r="P1309" i="1" s="1"/>
  <c r="K1310" i="1"/>
  <c r="P1310" i="1" s="1"/>
  <c r="K1311" i="1"/>
  <c r="K1312" i="1"/>
  <c r="P1312" i="1" s="1"/>
  <c r="K1313" i="1"/>
  <c r="P1313" i="1" s="1"/>
  <c r="K1314" i="1"/>
  <c r="P1314" i="1" s="1"/>
  <c r="K1315" i="1"/>
  <c r="P1315" i="1" s="1"/>
  <c r="K1316" i="1"/>
  <c r="P1316" i="1" s="1"/>
  <c r="K8" i="1"/>
  <c r="P8" i="1" s="1"/>
  <c r="B24" i="4"/>
  <c r="B25" i="4"/>
  <c r="B26" i="4"/>
  <c r="B27" i="4"/>
  <c r="B23" i="4"/>
  <c r="B12" i="4"/>
  <c r="O1233" i="1"/>
  <c r="Y9" i="1"/>
  <c r="Y10" i="1"/>
  <c r="Y11" i="1"/>
  <c r="Y12" i="1"/>
  <c r="Y8" i="1"/>
  <c r="N9" i="1"/>
  <c r="N10" i="1"/>
  <c r="N23" i="1"/>
  <c r="N45" i="1"/>
  <c r="N48" i="1"/>
  <c r="N54" i="1"/>
  <c r="N67" i="1"/>
  <c r="N77" i="1"/>
  <c r="N78" i="1"/>
  <c r="N82" i="1"/>
  <c r="N88" i="1"/>
  <c r="N102" i="1"/>
  <c r="N114" i="1"/>
  <c r="N115" i="1"/>
  <c r="N116" i="1"/>
  <c r="N126" i="1"/>
  <c r="N129" i="1"/>
  <c r="N133" i="1"/>
  <c r="N142" i="1"/>
  <c r="N155" i="1"/>
  <c r="N160" i="1"/>
  <c r="N165" i="1"/>
  <c r="N174" i="1"/>
  <c r="N184" i="1"/>
  <c r="N187" i="1"/>
  <c r="N192" i="1"/>
  <c r="N204" i="1"/>
  <c r="N212" i="1"/>
  <c r="N227" i="1"/>
  <c r="N231" i="1"/>
  <c r="N243" i="1"/>
  <c r="N245" i="1"/>
  <c r="N249" i="1"/>
  <c r="N262" i="1"/>
  <c r="N264" i="1"/>
  <c r="N277" i="1"/>
  <c r="N281" i="1"/>
  <c r="N285" i="1"/>
  <c r="N291" i="1"/>
  <c r="N301" i="1"/>
  <c r="N305" i="1"/>
  <c r="N326" i="1"/>
  <c r="N328" i="1"/>
  <c r="N371" i="1"/>
  <c r="N385" i="1"/>
  <c r="N390" i="1"/>
  <c r="N392" i="1"/>
  <c r="N393" i="1"/>
  <c r="N406" i="1"/>
  <c r="N418" i="1"/>
  <c r="N477" i="1"/>
  <c r="N481" i="1"/>
  <c r="N485" i="1"/>
  <c r="N486" i="1"/>
  <c r="N487" i="1"/>
  <c r="N491" i="1"/>
  <c r="N499" i="1"/>
  <c r="N500" i="1"/>
  <c r="N503" i="1"/>
  <c r="N532" i="1"/>
  <c r="N536" i="1"/>
  <c r="N539" i="1"/>
  <c r="N548" i="1"/>
  <c r="N549" i="1"/>
  <c r="N556" i="1"/>
  <c r="N557" i="1"/>
  <c r="N589" i="1"/>
  <c r="N595" i="1"/>
  <c r="N603" i="1"/>
  <c r="N605" i="1"/>
  <c r="N630" i="1"/>
  <c r="N631" i="1"/>
  <c r="N632" i="1"/>
  <c r="N635" i="1"/>
  <c r="N647" i="1"/>
  <c r="N648" i="1"/>
  <c r="N680" i="1"/>
  <c r="N686" i="1"/>
  <c r="N687" i="1"/>
  <c r="N688" i="1"/>
  <c r="N689" i="1"/>
  <c r="N690" i="1"/>
  <c r="N713" i="1"/>
  <c r="N714" i="1"/>
  <c r="N764" i="1"/>
  <c r="N765" i="1"/>
  <c r="N770" i="1"/>
  <c r="N771" i="1"/>
  <c r="N775" i="1"/>
  <c r="N776" i="1"/>
  <c r="N783" i="1"/>
  <c r="N797" i="1"/>
  <c r="N803" i="1"/>
  <c r="N806" i="1"/>
  <c r="N808" i="1"/>
  <c r="N809" i="1"/>
  <c r="N810" i="1"/>
  <c r="N812" i="1"/>
  <c r="N813" i="1"/>
  <c r="N815" i="1"/>
  <c r="N816" i="1"/>
  <c r="N820" i="1"/>
  <c r="N821" i="1"/>
  <c r="N823" i="1"/>
  <c r="N824" i="1"/>
  <c r="N827" i="1"/>
  <c r="N843" i="1"/>
  <c r="N850" i="1"/>
  <c r="N851" i="1"/>
  <c r="N860" i="1"/>
  <c r="N862" i="1"/>
  <c r="N864" i="1"/>
  <c r="N866" i="1"/>
  <c r="N873" i="1"/>
  <c r="N879" i="1"/>
  <c r="N880" i="1"/>
  <c r="N882" i="1"/>
  <c r="N884" i="1"/>
  <c r="N887" i="1"/>
  <c r="N890" i="1"/>
  <c r="N894" i="1"/>
  <c r="N895" i="1"/>
  <c r="N902" i="1"/>
  <c r="N908" i="1"/>
  <c r="N909" i="1"/>
  <c r="N910" i="1"/>
  <c r="N911" i="1"/>
  <c r="N926" i="1"/>
  <c r="N928" i="1"/>
  <c r="N929" i="1"/>
  <c r="N930" i="1"/>
  <c r="N931" i="1"/>
  <c r="N934" i="1"/>
  <c r="N935" i="1"/>
  <c r="N936" i="1"/>
  <c r="N937" i="1"/>
  <c r="N938" i="1"/>
  <c r="N939" i="1"/>
  <c r="N945" i="1"/>
  <c r="N948" i="1"/>
  <c r="N950" i="1"/>
  <c r="N952" i="1"/>
  <c r="N953" i="1"/>
  <c r="N954" i="1"/>
  <c r="N956" i="1"/>
  <c r="N962" i="1"/>
  <c r="N963" i="1"/>
  <c r="N964" i="1"/>
  <c r="N965" i="1"/>
  <c r="N966" i="1"/>
  <c r="N969" i="1"/>
  <c r="N970" i="1"/>
  <c r="N979" i="1"/>
  <c r="N981" i="1"/>
  <c r="N984" i="1"/>
  <c r="N990" i="1"/>
  <c r="N991" i="1"/>
  <c r="N992" i="1"/>
  <c r="N995" i="1"/>
  <c r="N996" i="1"/>
  <c r="N997" i="1"/>
  <c r="N999" i="1"/>
  <c r="N1001" i="1"/>
  <c r="N1002" i="1"/>
  <c r="N1005" i="1"/>
  <c r="N1006" i="1"/>
  <c r="N1007" i="1"/>
  <c r="N1008" i="1"/>
  <c r="N1009" i="1"/>
  <c r="N1010" i="1"/>
  <c r="N1011" i="1"/>
  <c r="N1012" i="1"/>
  <c r="N1013" i="1"/>
  <c r="N1014" i="1"/>
  <c r="N1017" i="1"/>
  <c r="N1020" i="1"/>
  <c r="N1021" i="1"/>
  <c r="N1022" i="1"/>
  <c r="N1024" i="1"/>
  <c r="N1026" i="1"/>
  <c r="N1030" i="1"/>
  <c r="N1031" i="1"/>
  <c r="N1035" i="1"/>
  <c r="N1036" i="1"/>
  <c r="N1037" i="1"/>
  <c r="N1038" i="1"/>
  <c r="N1040" i="1"/>
  <c r="N1041" i="1"/>
  <c r="N1042" i="1"/>
  <c r="N1043" i="1"/>
  <c r="N1044" i="1"/>
  <c r="N1045" i="1"/>
  <c r="N1046" i="1"/>
  <c r="N1047" i="1"/>
  <c r="N1049" i="1"/>
  <c r="N1050" i="1"/>
  <c r="N1051" i="1"/>
  <c r="N1052" i="1"/>
  <c r="N1056" i="1"/>
  <c r="N1060" i="1"/>
  <c r="N1061" i="1"/>
  <c r="N1062" i="1"/>
  <c r="N1063" i="1"/>
  <c r="N1077" i="1"/>
  <c r="N1078" i="1"/>
  <c r="N1079" i="1"/>
  <c r="N1080" i="1"/>
  <c r="N1081" i="1"/>
  <c r="N1082" i="1"/>
  <c r="N1084" i="1"/>
  <c r="N1085" i="1"/>
  <c r="N1086" i="1"/>
  <c r="N1088" i="1"/>
  <c r="N1089" i="1"/>
  <c r="N1090" i="1"/>
  <c r="N1093" i="1"/>
  <c r="N1103" i="1"/>
  <c r="N1107" i="1"/>
  <c r="N1109" i="1"/>
  <c r="N1110" i="1"/>
  <c r="N1111" i="1"/>
  <c r="N1117" i="1"/>
  <c r="N1119" i="1"/>
  <c r="N1122" i="1"/>
  <c r="N1123" i="1"/>
  <c r="N1124" i="1"/>
  <c r="N1129" i="1"/>
  <c r="N1130" i="1"/>
  <c r="N1131" i="1"/>
  <c r="N1132" i="1"/>
  <c r="N1136" i="1"/>
  <c r="N1140" i="1"/>
  <c r="N1143" i="1"/>
  <c r="N1144" i="1"/>
  <c r="N1145" i="1"/>
  <c r="N1146" i="1"/>
  <c r="N1157" i="1"/>
  <c r="N1158" i="1"/>
  <c r="N1159" i="1"/>
  <c r="N1162" i="1"/>
  <c r="N1163" i="1"/>
  <c r="N1164" i="1"/>
  <c r="N1167" i="1"/>
  <c r="N1170" i="1"/>
  <c r="N1171" i="1"/>
  <c r="N1172" i="1"/>
  <c r="N1174" i="1"/>
  <c r="N1175" i="1"/>
  <c r="N1176" i="1"/>
  <c r="N1178" i="1"/>
  <c r="N1180" i="1"/>
  <c r="N1181" i="1"/>
  <c r="N1182" i="1"/>
  <c r="N1183" i="1"/>
  <c r="N1184" i="1"/>
  <c r="N1185" i="1"/>
  <c r="N1186" i="1"/>
  <c r="N1187" i="1"/>
  <c r="N1188" i="1"/>
  <c r="N1192" i="1"/>
  <c r="N1193" i="1"/>
  <c r="N1194" i="1"/>
  <c r="N1195" i="1"/>
  <c r="N1197" i="1"/>
  <c r="N1201" i="1"/>
  <c r="N1202" i="1"/>
  <c r="N1203" i="1"/>
  <c r="N1205" i="1"/>
  <c r="N1206" i="1"/>
  <c r="N1207" i="1"/>
  <c r="N1208" i="1"/>
  <c r="N1210" i="1"/>
  <c r="N1214" i="1"/>
  <c r="N1216" i="1"/>
  <c r="N1217" i="1"/>
  <c r="N1219" i="1"/>
  <c r="N1220" i="1"/>
  <c r="N1221" i="1"/>
  <c r="N1222" i="1"/>
  <c r="N1223" i="1"/>
  <c r="N1224" i="1"/>
  <c r="N1227" i="1"/>
  <c r="N1229" i="1"/>
  <c r="N1243" i="1"/>
  <c r="N1248" i="1"/>
  <c r="N1249" i="1"/>
  <c r="N1250" i="1"/>
  <c r="N1251" i="1"/>
  <c r="N1253" i="1"/>
  <c r="N1254" i="1"/>
  <c r="N1255" i="1"/>
  <c r="N1257" i="1"/>
  <c r="N1258" i="1"/>
  <c r="N1261" i="1"/>
  <c r="N1263" i="1"/>
  <c r="N1264" i="1"/>
  <c r="N1265" i="1"/>
  <c r="N1270" i="1"/>
  <c r="N1276" i="1"/>
  <c r="N1290" i="1"/>
  <c r="N1291" i="1"/>
  <c r="N1292" i="1"/>
  <c r="N1299" i="1"/>
  <c r="N1300" i="1"/>
  <c r="N1301" i="1"/>
  <c r="N1305" i="1"/>
  <c r="N1310" i="1"/>
  <c r="N1311" i="1"/>
  <c r="N1313" i="1"/>
  <c r="V9" i="1"/>
  <c r="N927" i="1" s="1"/>
  <c r="V10" i="1"/>
  <c r="V11" i="1"/>
  <c r="V12" i="1"/>
  <c r="N1211" i="1" s="1"/>
  <c r="V13" i="1"/>
  <c r="B10" i="4" s="1"/>
  <c r="V14" i="1"/>
  <c r="B11" i="4" s="1"/>
  <c r="N22" i="1"/>
  <c r="V8" i="1"/>
  <c r="N596" i="1" s="1"/>
  <c r="C2" i="1"/>
  <c r="G176" i="1" s="1"/>
  <c r="H176" i="1" s="1"/>
  <c r="H23" i="1"/>
  <c r="H45" i="1"/>
  <c r="H48" i="1"/>
  <c r="H54" i="1"/>
  <c r="H67" i="1"/>
  <c r="H77" i="1"/>
  <c r="H78" i="1"/>
  <c r="H82" i="1"/>
  <c r="H88" i="1"/>
  <c r="H114" i="1"/>
  <c r="H115" i="1"/>
  <c r="H116" i="1"/>
  <c r="H126" i="1"/>
  <c r="H129" i="1"/>
  <c r="H133" i="1"/>
  <c r="H142" i="1"/>
  <c r="H155" i="1"/>
  <c r="H160" i="1"/>
  <c r="H165" i="1"/>
  <c r="H174" i="1"/>
  <c r="H184" i="1"/>
  <c r="H187" i="1"/>
  <c r="H192" i="1"/>
  <c r="H204" i="1"/>
  <c r="H212" i="1"/>
  <c r="H227" i="1"/>
  <c r="H231" i="1"/>
  <c r="H243" i="1"/>
  <c r="H245" i="1"/>
  <c r="H249" i="1"/>
  <c r="H262" i="1"/>
  <c r="H264" i="1"/>
  <c r="H277" i="1"/>
  <c r="H285" i="1"/>
  <c r="H291" i="1"/>
  <c r="H301" i="1"/>
  <c r="H305" i="1"/>
  <c r="H326" i="1"/>
  <c r="H328" i="1"/>
  <c r="H371" i="1"/>
  <c r="H390" i="1"/>
  <c r="H392" i="1"/>
  <c r="H418" i="1"/>
  <c r="H477" i="1"/>
  <c r="H481" i="1"/>
  <c r="H485" i="1"/>
  <c r="H491" i="1"/>
  <c r="H499" i="1"/>
  <c r="H503" i="1"/>
  <c r="H532" i="1"/>
  <c r="H536" i="1"/>
  <c r="H539" i="1"/>
  <c r="H589" i="1"/>
  <c r="H603" i="1"/>
  <c r="H605" i="1"/>
  <c r="H680" i="1"/>
  <c r="H688" i="1"/>
  <c r="H689" i="1"/>
  <c r="H690" i="1"/>
  <c r="H713" i="1"/>
  <c r="H714" i="1"/>
  <c r="H764" i="1"/>
  <c r="H765" i="1"/>
  <c r="H775" i="1"/>
  <c r="H776" i="1"/>
  <c r="H783" i="1"/>
  <c r="H797" i="1"/>
  <c r="H803" i="1"/>
  <c r="H806" i="1"/>
  <c r="H808" i="1"/>
  <c r="H809" i="1"/>
  <c r="H810" i="1"/>
  <c r="H812" i="1"/>
  <c r="H813" i="1"/>
  <c r="H816" i="1"/>
  <c r="H820" i="1"/>
  <c r="H821" i="1"/>
  <c r="H823" i="1"/>
  <c r="H824" i="1"/>
  <c r="H827" i="1"/>
  <c r="H843" i="1"/>
  <c r="H850" i="1"/>
  <c r="H851" i="1"/>
  <c r="H860" i="1"/>
  <c r="H862" i="1"/>
  <c r="H864" i="1"/>
  <c r="H866" i="1"/>
  <c r="H873" i="1"/>
  <c r="H879" i="1"/>
  <c r="H880" i="1"/>
  <c r="H882" i="1"/>
  <c r="H884" i="1"/>
  <c r="H887" i="1"/>
  <c r="H890" i="1"/>
  <c r="H894" i="1"/>
  <c r="H895" i="1"/>
  <c r="H908" i="1"/>
  <c r="H909" i="1"/>
  <c r="H910" i="1"/>
  <c r="H911" i="1"/>
  <c r="H926" i="1"/>
  <c r="H928" i="1"/>
  <c r="H929" i="1"/>
  <c r="H930" i="1"/>
  <c r="H931" i="1"/>
  <c r="H934" i="1"/>
  <c r="H935" i="1"/>
  <c r="H936" i="1"/>
  <c r="H937" i="1"/>
  <c r="H938" i="1"/>
  <c r="H939" i="1"/>
  <c r="H948" i="1"/>
  <c r="H950" i="1"/>
  <c r="H952" i="1"/>
  <c r="H953" i="1"/>
  <c r="H954" i="1"/>
  <c r="H956" i="1"/>
  <c r="H962" i="1"/>
  <c r="H963" i="1"/>
  <c r="H964" i="1"/>
  <c r="H965" i="1"/>
  <c r="H966" i="1"/>
  <c r="H969" i="1"/>
  <c r="H970" i="1"/>
  <c r="H979" i="1"/>
  <c r="H981" i="1"/>
  <c r="H984" i="1"/>
  <c r="H990" i="1"/>
  <c r="H991" i="1"/>
  <c r="H992" i="1"/>
  <c r="H995" i="1"/>
  <c r="H996" i="1"/>
  <c r="H997" i="1"/>
  <c r="H999" i="1"/>
  <c r="H1001" i="1"/>
  <c r="H1002" i="1"/>
  <c r="H1005" i="1"/>
  <c r="H1006" i="1"/>
  <c r="H1007" i="1"/>
  <c r="H1008" i="1"/>
  <c r="H1009" i="1"/>
  <c r="H1010" i="1"/>
  <c r="H1011" i="1"/>
  <c r="H1012" i="1"/>
  <c r="H1013" i="1"/>
  <c r="H1014" i="1"/>
  <c r="H1017" i="1"/>
  <c r="H1020" i="1"/>
  <c r="H1021" i="1"/>
  <c r="H1022" i="1"/>
  <c r="H1024" i="1"/>
  <c r="H1026" i="1"/>
  <c r="H1030" i="1"/>
  <c r="H1031" i="1"/>
  <c r="H1035" i="1"/>
  <c r="H1036" i="1"/>
  <c r="H1037" i="1"/>
  <c r="H1038" i="1"/>
  <c r="H1040" i="1"/>
  <c r="H1041" i="1"/>
  <c r="H1042" i="1"/>
  <c r="H1043" i="1"/>
  <c r="H1044" i="1"/>
  <c r="H1045" i="1"/>
  <c r="H1046" i="1"/>
  <c r="H1047" i="1"/>
  <c r="H1049" i="1"/>
  <c r="H1050" i="1"/>
  <c r="H1051" i="1"/>
  <c r="H1052" i="1"/>
  <c r="H1060" i="1"/>
  <c r="H1061" i="1"/>
  <c r="H1062" i="1"/>
  <c r="H1063" i="1"/>
  <c r="H1077" i="1"/>
  <c r="H1078" i="1"/>
  <c r="H1079" i="1"/>
  <c r="H1080" i="1"/>
  <c r="H1081" i="1"/>
  <c r="H1082" i="1"/>
  <c r="H1084" i="1"/>
  <c r="H1085" i="1"/>
  <c r="H1086" i="1"/>
  <c r="H1088" i="1"/>
  <c r="H1089" i="1"/>
  <c r="H1093" i="1"/>
  <c r="H1103" i="1"/>
  <c r="H1117" i="1"/>
  <c r="H1122" i="1"/>
  <c r="H1123" i="1"/>
  <c r="H1124" i="1"/>
  <c r="H1129" i="1"/>
  <c r="H1130" i="1"/>
  <c r="H1131" i="1"/>
  <c r="H1132" i="1"/>
  <c r="H1136" i="1"/>
  <c r="H1140" i="1"/>
  <c r="H1143" i="1"/>
  <c r="H1144" i="1"/>
  <c r="H1145" i="1"/>
  <c r="H1146" i="1"/>
  <c r="H1157" i="1"/>
  <c r="H1158" i="1"/>
  <c r="H1159" i="1"/>
  <c r="H1162" i="1"/>
  <c r="H1163" i="1"/>
  <c r="H1167" i="1"/>
  <c r="H1170" i="1"/>
  <c r="H1171" i="1"/>
  <c r="H1172" i="1"/>
  <c r="H1174" i="1"/>
  <c r="H1175" i="1"/>
  <c r="H1176" i="1"/>
  <c r="H1178" i="1"/>
  <c r="H1180" i="1"/>
  <c r="H1181" i="1"/>
  <c r="H1182" i="1"/>
  <c r="H1183" i="1"/>
  <c r="H1184" i="1"/>
  <c r="H1185" i="1"/>
  <c r="H1186" i="1"/>
  <c r="H1187" i="1"/>
  <c r="H1188" i="1"/>
  <c r="H1192" i="1"/>
  <c r="H1193" i="1"/>
  <c r="H1194" i="1"/>
  <c r="H1201" i="1"/>
  <c r="H1202" i="1"/>
  <c r="H1203" i="1"/>
  <c r="H1205" i="1"/>
  <c r="H1206" i="1"/>
  <c r="H1207" i="1"/>
  <c r="H1208" i="1"/>
  <c r="H1210" i="1"/>
  <c r="H1220" i="1"/>
  <c r="H1221" i="1"/>
  <c r="H1222" i="1"/>
  <c r="H1223" i="1"/>
  <c r="H1224" i="1"/>
  <c r="H1227" i="1"/>
  <c r="H1229" i="1"/>
  <c r="H1249" i="1"/>
  <c r="H1250" i="1"/>
  <c r="H1251" i="1"/>
  <c r="H1253" i="1"/>
  <c r="H1254" i="1"/>
  <c r="H1255" i="1"/>
  <c r="H1257" i="1"/>
  <c r="H1258" i="1"/>
  <c r="H1261" i="1"/>
  <c r="H1263" i="1"/>
  <c r="H1270" i="1"/>
  <c r="H1276" i="1"/>
  <c r="H1290" i="1"/>
  <c r="H1291" i="1"/>
  <c r="H1292" i="1"/>
  <c r="H1299" i="1"/>
  <c r="H1300" i="1"/>
  <c r="H1301" i="1"/>
  <c r="H1305" i="1"/>
  <c r="H1310" i="1"/>
  <c r="H1311" i="1"/>
  <c r="H1313" i="1"/>
  <c r="G9" i="1"/>
  <c r="H9" i="1" s="1"/>
  <c r="G15" i="1"/>
  <c r="H15" i="1" s="1"/>
  <c r="G23" i="1"/>
  <c r="G31" i="1"/>
  <c r="H31" i="1" s="1"/>
  <c r="G45" i="1"/>
  <c r="G48" i="1"/>
  <c r="G54" i="1"/>
  <c r="G67" i="1"/>
  <c r="G77" i="1"/>
  <c r="G78" i="1"/>
  <c r="G82" i="1"/>
  <c r="G85" i="1"/>
  <c r="H85" i="1" s="1"/>
  <c r="G88" i="1"/>
  <c r="G101" i="1"/>
  <c r="H101" i="1" s="1"/>
  <c r="G112" i="1"/>
  <c r="H112" i="1" s="1"/>
  <c r="G114" i="1"/>
  <c r="G115" i="1"/>
  <c r="G116" i="1"/>
  <c r="G121" i="1"/>
  <c r="H121" i="1" s="1"/>
  <c r="G126" i="1"/>
  <c r="G129" i="1"/>
  <c r="G133" i="1"/>
  <c r="G136" i="1"/>
  <c r="H136" i="1" s="1"/>
  <c r="G142" i="1"/>
  <c r="G151" i="1"/>
  <c r="H151" i="1" s="1"/>
  <c r="G155" i="1"/>
  <c r="G160" i="1"/>
  <c r="G165" i="1"/>
  <c r="G174" i="1"/>
  <c r="G184" i="1"/>
  <c r="G187" i="1"/>
  <c r="G192" i="1"/>
  <c r="G204" i="1"/>
  <c r="G212" i="1"/>
  <c r="G213" i="1"/>
  <c r="H213" i="1" s="1"/>
  <c r="G227" i="1"/>
  <c r="G229" i="1"/>
  <c r="H229" i="1" s="1"/>
  <c r="G231" i="1"/>
  <c r="G243" i="1"/>
  <c r="G245" i="1"/>
  <c r="G249" i="1"/>
  <c r="G261" i="1"/>
  <c r="H261" i="1" s="1"/>
  <c r="G262" i="1"/>
  <c r="G264" i="1"/>
  <c r="G277" i="1"/>
  <c r="G285" i="1"/>
  <c r="G289" i="1"/>
  <c r="H289" i="1" s="1"/>
  <c r="G291" i="1"/>
  <c r="G297" i="1"/>
  <c r="H297" i="1" s="1"/>
  <c r="G300" i="1"/>
  <c r="H300" i="1" s="1"/>
  <c r="G301" i="1"/>
  <c r="G305" i="1"/>
  <c r="G307" i="1"/>
  <c r="H307" i="1" s="1"/>
  <c r="G308" i="1"/>
  <c r="H308" i="1" s="1"/>
  <c r="G319" i="1"/>
  <c r="H319" i="1" s="1"/>
  <c r="G326" i="1"/>
  <c r="G327" i="1"/>
  <c r="H327" i="1" s="1"/>
  <c r="G328" i="1"/>
  <c r="G333" i="1"/>
  <c r="H333" i="1" s="1"/>
  <c r="G336" i="1"/>
  <c r="H336" i="1" s="1"/>
  <c r="G343" i="1"/>
  <c r="H343" i="1" s="1"/>
  <c r="G347" i="1"/>
  <c r="H347" i="1" s="1"/>
  <c r="G353" i="1"/>
  <c r="H353" i="1" s="1"/>
  <c r="G355" i="1"/>
  <c r="H355" i="1" s="1"/>
  <c r="G363" i="1"/>
  <c r="H363" i="1" s="1"/>
  <c r="G364" i="1"/>
  <c r="H364" i="1" s="1"/>
  <c r="G371" i="1"/>
  <c r="G381" i="1"/>
  <c r="H381" i="1" s="1"/>
  <c r="G384" i="1"/>
  <c r="H384" i="1" s="1"/>
  <c r="G390" i="1"/>
  <c r="G391" i="1"/>
  <c r="H391" i="1" s="1"/>
  <c r="G392" i="1"/>
  <c r="G395" i="1"/>
  <c r="H395" i="1" s="1"/>
  <c r="G396" i="1"/>
  <c r="H396" i="1" s="1"/>
  <c r="G404" i="1"/>
  <c r="H404" i="1" s="1"/>
  <c r="G407" i="1"/>
  <c r="H407" i="1" s="1"/>
  <c r="G415" i="1"/>
  <c r="H415" i="1" s="1"/>
  <c r="G416" i="1"/>
  <c r="H416" i="1" s="1"/>
  <c r="G418" i="1"/>
  <c r="G419" i="1"/>
  <c r="H419" i="1" s="1"/>
  <c r="G420" i="1"/>
  <c r="H420" i="1" s="1"/>
  <c r="G427" i="1"/>
  <c r="H427" i="1" s="1"/>
  <c r="G429" i="1"/>
  <c r="H429" i="1" s="1"/>
  <c r="G436" i="1"/>
  <c r="H436" i="1" s="1"/>
  <c r="G440" i="1"/>
  <c r="H440" i="1" s="1"/>
  <c r="G447" i="1"/>
  <c r="H447" i="1" s="1"/>
  <c r="G448" i="1"/>
  <c r="H448" i="1" s="1"/>
  <c r="G456" i="1"/>
  <c r="H456" i="1" s="1"/>
  <c r="G457" i="1"/>
  <c r="H457" i="1" s="1"/>
  <c r="G464" i="1"/>
  <c r="H464" i="1" s="1"/>
  <c r="G475" i="1"/>
  <c r="H475" i="1" s="1"/>
  <c r="G477" i="1"/>
  <c r="G481" i="1"/>
  <c r="G483" i="1"/>
  <c r="H483" i="1" s="1"/>
  <c r="G484" i="1"/>
  <c r="H484" i="1" s="1"/>
  <c r="G485" i="1"/>
  <c r="G489" i="1"/>
  <c r="H489" i="1" s="1"/>
  <c r="G490" i="1"/>
  <c r="H490" i="1" s="1"/>
  <c r="G491" i="1"/>
  <c r="G493" i="1"/>
  <c r="H493" i="1" s="1"/>
  <c r="G494" i="1"/>
  <c r="H494" i="1" s="1"/>
  <c r="G499" i="1"/>
  <c r="G501" i="1"/>
  <c r="H501" i="1" s="1"/>
  <c r="G502" i="1"/>
  <c r="H502" i="1" s="1"/>
  <c r="G503" i="1"/>
  <c r="G505" i="1"/>
  <c r="H505" i="1" s="1"/>
  <c r="G506" i="1"/>
  <c r="H506" i="1" s="1"/>
  <c r="G507" i="1"/>
  <c r="H507" i="1" s="1"/>
  <c r="G509" i="1"/>
  <c r="H509" i="1" s="1"/>
  <c r="G510" i="1"/>
  <c r="H510" i="1" s="1"/>
  <c r="G511" i="1"/>
  <c r="H511" i="1" s="1"/>
  <c r="G513" i="1"/>
  <c r="H513" i="1" s="1"/>
  <c r="G514" i="1"/>
  <c r="H514" i="1" s="1"/>
  <c r="G517" i="1"/>
  <c r="H517" i="1" s="1"/>
  <c r="G518" i="1"/>
  <c r="H518" i="1" s="1"/>
  <c r="G519" i="1"/>
  <c r="H519" i="1" s="1"/>
  <c r="G521" i="1"/>
  <c r="H521" i="1" s="1"/>
  <c r="G522" i="1"/>
  <c r="H522" i="1" s="1"/>
  <c r="G523" i="1"/>
  <c r="H523" i="1" s="1"/>
  <c r="G525" i="1"/>
  <c r="H525" i="1" s="1"/>
  <c r="G526" i="1"/>
  <c r="H526" i="1" s="1"/>
  <c r="G527" i="1"/>
  <c r="H527" i="1" s="1"/>
  <c r="G529" i="1"/>
  <c r="H529" i="1" s="1"/>
  <c r="G530" i="1"/>
  <c r="H530" i="1" s="1"/>
  <c r="G532" i="1"/>
  <c r="G533" i="1"/>
  <c r="H533" i="1" s="1"/>
  <c r="G534" i="1"/>
  <c r="H534" i="1" s="1"/>
  <c r="G535" i="1"/>
  <c r="H535" i="1" s="1"/>
  <c r="G536" i="1"/>
  <c r="G537" i="1"/>
  <c r="H537" i="1" s="1"/>
  <c r="G538" i="1"/>
  <c r="H538" i="1" s="1"/>
  <c r="G539" i="1"/>
  <c r="G541" i="1"/>
  <c r="H541" i="1" s="1"/>
  <c r="G542" i="1"/>
  <c r="H542" i="1" s="1"/>
  <c r="G543" i="1"/>
  <c r="H543" i="1" s="1"/>
  <c r="G546" i="1"/>
  <c r="H546" i="1" s="1"/>
  <c r="G547" i="1"/>
  <c r="H547" i="1" s="1"/>
  <c r="G549" i="1"/>
  <c r="H549" i="1" s="1"/>
  <c r="G550" i="1"/>
  <c r="H550" i="1" s="1"/>
  <c r="G551" i="1"/>
  <c r="H551" i="1" s="1"/>
  <c r="G553" i="1"/>
  <c r="H553" i="1" s="1"/>
  <c r="G554" i="1"/>
  <c r="H554" i="1" s="1"/>
  <c r="G555" i="1"/>
  <c r="H555" i="1" s="1"/>
  <c r="G557" i="1"/>
  <c r="H557" i="1" s="1"/>
  <c r="G558" i="1"/>
  <c r="H558" i="1" s="1"/>
  <c r="G559" i="1"/>
  <c r="H559" i="1" s="1"/>
  <c r="G562" i="1"/>
  <c r="H562" i="1" s="1"/>
  <c r="G563" i="1"/>
  <c r="H563" i="1" s="1"/>
  <c r="G565" i="1"/>
  <c r="H565" i="1" s="1"/>
  <c r="G566" i="1"/>
  <c r="H566" i="1" s="1"/>
  <c r="G567" i="1"/>
  <c r="H567" i="1" s="1"/>
  <c r="G569" i="1"/>
  <c r="H569" i="1" s="1"/>
  <c r="G570" i="1"/>
  <c r="H570" i="1" s="1"/>
  <c r="G571" i="1"/>
  <c r="H571" i="1" s="1"/>
  <c r="G573" i="1"/>
  <c r="H573" i="1" s="1"/>
  <c r="G574" i="1"/>
  <c r="H574" i="1" s="1"/>
  <c r="G575" i="1"/>
  <c r="H575" i="1" s="1"/>
  <c r="G577" i="1"/>
  <c r="H577" i="1" s="1"/>
  <c r="G578" i="1"/>
  <c r="H578" i="1" s="1"/>
  <c r="G579" i="1"/>
  <c r="H579" i="1" s="1"/>
  <c r="G581" i="1"/>
  <c r="H581" i="1" s="1"/>
  <c r="G582" i="1"/>
  <c r="H582" i="1" s="1"/>
  <c r="G583" i="1"/>
  <c r="H583" i="1" s="1"/>
  <c r="G585" i="1"/>
  <c r="H585" i="1" s="1"/>
  <c r="G586" i="1"/>
  <c r="H586" i="1" s="1"/>
  <c r="G587" i="1"/>
  <c r="H587" i="1" s="1"/>
  <c r="G589" i="1"/>
  <c r="G590" i="1"/>
  <c r="H590" i="1" s="1"/>
  <c r="G591" i="1"/>
  <c r="H591" i="1" s="1"/>
  <c r="G593" i="1"/>
  <c r="H593" i="1" s="1"/>
  <c r="G594" i="1"/>
  <c r="H594" i="1" s="1"/>
  <c r="G595" i="1"/>
  <c r="H595" i="1" s="1"/>
  <c r="G597" i="1"/>
  <c r="H597" i="1" s="1"/>
  <c r="G598" i="1"/>
  <c r="H598" i="1" s="1"/>
  <c r="G599" i="1"/>
  <c r="H599" i="1" s="1"/>
  <c r="G601" i="1"/>
  <c r="H601" i="1" s="1"/>
  <c r="G602" i="1"/>
  <c r="H602" i="1" s="1"/>
  <c r="G603" i="1"/>
  <c r="G605" i="1"/>
  <c r="G606" i="1"/>
  <c r="H606" i="1" s="1"/>
  <c r="G607" i="1"/>
  <c r="H607" i="1" s="1"/>
  <c r="G609" i="1"/>
  <c r="H609" i="1" s="1"/>
  <c r="G610" i="1"/>
  <c r="H610" i="1" s="1"/>
  <c r="G611" i="1"/>
  <c r="H611" i="1" s="1"/>
  <c r="G613" i="1"/>
  <c r="H613" i="1" s="1"/>
  <c r="G614" i="1"/>
  <c r="H614" i="1" s="1"/>
  <c r="G615" i="1"/>
  <c r="H615" i="1" s="1"/>
  <c r="G617" i="1"/>
  <c r="H617" i="1" s="1"/>
  <c r="G618" i="1"/>
  <c r="H618" i="1" s="1"/>
  <c r="G619" i="1"/>
  <c r="H619" i="1" s="1"/>
  <c r="G621" i="1"/>
  <c r="H621" i="1" s="1"/>
  <c r="G622" i="1"/>
  <c r="H622" i="1" s="1"/>
  <c r="G623" i="1"/>
  <c r="H623" i="1" s="1"/>
  <c r="G625" i="1"/>
  <c r="H625" i="1" s="1"/>
  <c r="G626" i="1"/>
  <c r="H626" i="1" s="1"/>
  <c r="G627" i="1"/>
  <c r="H627" i="1" s="1"/>
  <c r="G629" i="1"/>
  <c r="H629" i="1" s="1"/>
  <c r="G630" i="1"/>
  <c r="H630" i="1" s="1"/>
  <c r="G631" i="1"/>
  <c r="H631" i="1" s="1"/>
  <c r="G633" i="1"/>
  <c r="H633" i="1" s="1"/>
  <c r="G634" i="1"/>
  <c r="H634" i="1" s="1"/>
  <c r="G635" i="1"/>
  <c r="H635" i="1" s="1"/>
  <c r="G637" i="1"/>
  <c r="H637" i="1" s="1"/>
  <c r="G638" i="1"/>
  <c r="H638" i="1" s="1"/>
  <c r="G639" i="1"/>
  <c r="H639" i="1" s="1"/>
  <c r="G641" i="1"/>
  <c r="H641" i="1" s="1"/>
  <c r="G642" i="1"/>
  <c r="H642" i="1" s="1"/>
  <c r="G643" i="1"/>
  <c r="H643" i="1" s="1"/>
  <c r="G645" i="1"/>
  <c r="H645" i="1" s="1"/>
  <c r="G646" i="1"/>
  <c r="H646" i="1" s="1"/>
  <c r="G647" i="1"/>
  <c r="H647" i="1" s="1"/>
  <c r="G649" i="1"/>
  <c r="H649" i="1" s="1"/>
  <c r="G650" i="1"/>
  <c r="H650" i="1" s="1"/>
  <c r="G651" i="1"/>
  <c r="H651" i="1" s="1"/>
  <c r="G653" i="1"/>
  <c r="H653" i="1" s="1"/>
  <c r="G654" i="1"/>
  <c r="H654" i="1" s="1"/>
  <c r="G655" i="1"/>
  <c r="H655" i="1" s="1"/>
  <c r="G657" i="1"/>
  <c r="H657" i="1" s="1"/>
  <c r="G658" i="1"/>
  <c r="H658" i="1" s="1"/>
  <c r="G659" i="1"/>
  <c r="H659" i="1" s="1"/>
  <c r="G661" i="1"/>
  <c r="H661" i="1" s="1"/>
  <c r="G662" i="1"/>
  <c r="H662" i="1" s="1"/>
  <c r="G663" i="1"/>
  <c r="H663" i="1" s="1"/>
  <c r="G665" i="1"/>
  <c r="H665" i="1" s="1"/>
  <c r="G666" i="1"/>
  <c r="H666" i="1" s="1"/>
  <c r="G667" i="1"/>
  <c r="H667" i="1" s="1"/>
  <c r="G669" i="1"/>
  <c r="H669" i="1" s="1"/>
  <c r="G670" i="1"/>
  <c r="H670" i="1" s="1"/>
  <c r="G671" i="1"/>
  <c r="H671" i="1" s="1"/>
  <c r="G673" i="1"/>
  <c r="H673" i="1" s="1"/>
  <c r="G674" i="1"/>
  <c r="H674" i="1" s="1"/>
  <c r="G675" i="1"/>
  <c r="H675" i="1" s="1"/>
  <c r="G677" i="1"/>
  <c r="H677" i="1" s="1"/>
  <c r="G678" i="1"/>
  <c r="H678" i="1" s="1"/>
  <c r="G679" i="1"/>
  <c r="H679" i="1" s="1"/>
  <c r="G680" i="1"/>
  <c r="G681" i="1"/>
  <c r="H681" i="1" s="1"/>
  <c r="G682" i="1"/>
  <c r="H682" i="1" s="1"/>
  <c r="G683" i="1"/>
  <c r="H683" i="1" s="1"/>
  <c r="G685" i="1"/>
  <c r="H685" i="1" s="1"/>
  <c r="G686" i="1"/>
  <c r="H686" i="1" s="1"/>
  <c r="G687" i="1"/>
  <c r="H687" i="1" s="1"/>
  <c r="G688" i="1"/>
  <c r="G689" i="1"/>
  <c r="G690" i="1"/>
  <c r="G691" i="1"/>
  <c r="H691" i="1" s="1"/>
  <c r="G693" i="1"/>
  <c r="H693" i="1" s="1"/>
  <c r="G694" i="1"/>
  <c r="H694" i="1" s="1"/>
  <c r="G695" i="1"/>
  <c r="H695" i="1" s="1"/>
  <c r="G697" i="1"/>
  <c r="H697" i="1" s="1"/>
  <c r="G698" i="1"/>
  <c r="H698" i="1" s="1"/>
  <c r="G699" i="1"/>
  <c r="H699" i="1" s="1"/>
  <c r="G701" i="1"/>
  <c r="H701" i="1" s="1"/>
  <c r="G702" i="1"/>
  <c r="H702" i="1" s="1"/>
  <c r="G703" i="1"/>
  <c r="H703" i="1" s="1"/>
  <c r="G705" i="1"/>
  <c r="H705" i="1" s="1"/>
  <c r="G706" i="1"/>
  <c r="H706" i="1" s="1"/>
  <c r="G707" i="1"/>
  <c r="H707" i="1" s="1"/>
  <c r="G709" i="1"/>
  <c r="H709" i="1" s="1"/>
  <c r="G710" i="1"/>
  <c r="H710" i="1" s="1"/>
  <c r="G711" i="1"/>
  <c r="H711" i="1" s="1"/>
  <c r="G712" i="1"/>
  <c r="H712" i="1" s="1"/>
  <c r="G713" i="1"/>
  <c r="G714" i="1"/>
  <c r="G715" i="1"/>
  <c r="H715" i="1" s="1"/>
  <c r="G716" i="1"/>
  <c r="H716" i="1" s="1"/>
  <c r="G717" i="1"/>
  <c r="H717" i="1" s="1"/>
  <c r="G718" i="1"/>
  <c r="H718" i="1" s="1"/>
  <c r="G719" i="1"/>
  <c r="H719" i="1" s="1"/>
  <c r="G720" i="1"/>
  <c r="H720" i="1" s="1"/>
  <c r="G721" i="1"/>
  <c r="H721" i="1" s="1"/>
  <c r="G722" i="1"/>
  <c r="H722" i="1" s="1"/>
  <c r="G723" i="1"/>
  <c r="H723" i="1" s="1"/>
  <c r="G724" i="1"/>
  <c r="H724" i="1" s="1"/>
  <c r="G725" i="1"/>
  <c r="H725" i="1" s="1"/>
  <c r="G726" i="1"/>
  <c r="H726" i="1" s="1"/>
  <c r="G727" i="1"/>
  <c r="H727" i="1" s="1"/>
  <c r="G728" i="1"/>
  <c r="H728" i="1" s="1"/>
  <c r="G729" i="1"/>
  <c r="H729" i="1" s="1"/>
  <c r="G730" i="1"/>
  <c r="H730" i="1" s="1"/>
  <c r="G731" i="1"/>
  <c r="H731" i="1" s="1"/>
  <c r="G732" i="1"/>
  <c r="H732" i="1" s="1"/>
  <c r="G733" i="1"/>
  <c r="H733" i="1" s="1"/>
  <c r="G734" i="1"/>
  <c r="H734" i="1" s="1"/>
  <c r="G735" i="1"/>
  <c r="H735" i="1" s="1"/>
  <c r="G736" i="1"/>
  <c r="H736" i="1" s="1"/>
  <c r="G737" i="1"/>
  <c r="H737" i="1" s="1"/>
  <c r="G738" i="1"/>
  <c r="H738" i="1" s="1"/>
  <c r="G739" i="1"/>
  <c r="H739" i="1" s="1"/>
  <c r="G740" i="1"/>
  <c r="H740" i="1" s="1"/>
  <c r="G741" i="1"/>
  <c r="H741" i="1" s="1"/>
  <c r="G742" i="1"/>
  <c r="H742" i="1" s="1"/>
  <c r="G743" i="1"/>
  <c r="H743" i="1" s="1"/>
  <c r="G744" i="1"/>
  <c r="H744" i="1" s="1"/>
  <c r="G745" i="1"/>
  <c r="H745" i="1" s="1"/>
  <c r="G746" i="1"/>
  <c r="H746" i="1" s="1"/>
  <c r="G747" i="1"/>
  <c r="H747" i="1" s="1"/>
  <c r="G748" i="1"/>
  <c r="H748" i="1" s="1"/>
  <c r="G749" i="1"/>
  <c r="H749" i="1" s="1"/>
  <c r="G750" i="1"/>
  <c r="H750" i="1" s="1"/>
  <c r="G751" i="1"/>
  <c r="H751" i="1" s="1"/>
  <c r="G752" i="1"/>
  <c r="H752" i="1" s="1"/>
  <c r="G753" i="1"/>
  <c r="H753" i="1" s="1"/>
  <c r="G754" i="1"/>
  <c r="H754" i="1" s="1"/>
  <c r="G755" i="1"/>
  <c r="H755" i="1" s="1"/>
  <c r="G756" i="1"/>
  <c r="H756" i="1" s="1"/>
  <c r="G757" i="1"/>
  <c r="H757" i="1" s="1"/>
  <c r="G758" i="1"/>
  <c r="H758" i="1" s="1"/>
  <c r="G759" i="1"/>
  <c r="H759" i="1" s="1"/>
  <c r="G760" i="1"/>
  <c r="H760" i="1" s="1"/>
  <c r="G761" i="1"/>
  <c r="H761" i="1" s="1"/>
  <c r="G762" i="1"/>
  <c r="H762" i="1" s="1"/>
  <c r="G763" i="1"/>
  <c r="H763" i="1" s="1"/>
  <c r="G764" i="1"/>
  <c r="G765" i="1"/>
  <c r="G766" i="1"/>
  <c r="H766" i="1" s="1"/>
  <c r="G767" i="1"/>
  <c r="H767" i="1" s="1"/>
  <c r="G768" i="1"/>
  <c r="H768" i="1" s="1"/>
  <c r="G769" i="1"/>
  <c r="H769" i="1" s="1"/>
  <c r="G770" i="1"/>
  <c r="H770" i="1" s="1"/>
  <c r="G771" i="1"/>
  <c r="H771" i="1" s="1"/>
  <c r="G772" i="1"/>
  <c r="H772" i="1" s="1"/>
  <c r="G773" i="1"/>
  <c r="H773" i="1" s="1"/>
  <c r="G774" i="1"/>
  <c r="H774" i="1" s="1"/>
  <c r="G775" i="1"/>
  <c r="G776" i="1"/>
  <c r="G777" i="1"/>
  <c r="H777" i="1" s="1"/>
  <c r="G778" i="1"/>
  <c r="H778" i="1" s="1"/>
  <c r="G779" i="1"/>
  <c r="H779" i="1" s="1"/>
  <c r="G780" i="1"/>
  <c r="H780" i="1" s="1"/>
  <c r="G781" i="1"/>
  <c r="H781" i="1" s="1"/>
  <c r="G782" i="1"/>
  <c r="H782" i="1" s="1"/>
  <c r="G783" i="1"/>
  <c r="G784" i="1"/>
  <c r="H784" i="1" s="1"/>
  <c r="G785" i="1"/>
  <c r="H785" i="1" s="1"/>
  <c r="G786" i="1"/>
  <c r="H786" i="1" s="1"/>
  <c r="G787" i="1"/>
  <c r="H787" i="1" s="1"/>
  <c r="G788" i="1"/>
  <c r="H788" i="1" s="1"/>
  <c r="G789" i="1"/>
  <c r="H789" i="1" s="1"/>
  <c r="G790" i="1"/>
  <c r="H790" i="1" s="1"/>
  <c r="G791" i="1"/>
  <c r="H791" i="1" s="1"/>
  <c r="G792" i="1"/>
  <c r="H792" i="1" s="1"/>
  <c r="G793" i="1"/>
  <c r="H793" i="1" s="1"/>
  <c r="G794" i="1"/>
  <c r="H794" i="1" s="1"/>
  <c r="G795" i="1"/>
  <c r="H795" i="1" s="1"/>
  <c r="G796" i="1"/>
  <c r="H796" i="1" s="1"/>
  <c r="G797" i="1"/>
  <c r="G798" i="1"/>
  <c r="H798" i="1" s="1"/>
  <c r="G799" i="1"/>
  <c r="H799" i="1" s="1"/>
  <c r="G800" i="1"/>
  <c r="H800" i="1" s="1"/>
  <c r="G801" i="1"/>
  <c r="H801" i="1" s="1"/>
  <c r="G802" i="1"/>
  <c r="H802" i="1" s="1"/>
  <c r="G803" i="1"/>
  <c r="G804" i="1"/>
  <c r="H804" i="1" s="1"/>
  <c r="G805" i="1"/>
  <c r="H805" i="1" s="1"/>
  <c r="G806" i="1"/>
  <c r="G807" i="1"/>
  <c r="H807" i="1" s="1"/>
  <c r="G808" i="1"/>
  <c r="G809" i="1"/>
  <c r="G810" i="1"/>
  <c r="G811" i="1"/>
  <c r="H811" i="1" s="1"/>
  <c r="G812" i="1"/>
  <c r="G813" i="1"/>
  <c r="G814" i="1"/>
  <c r="H814" i="1" s="1"/>
  <c r="G815" i="1"/>
  <c r="H815" i="1" s="1"/>
  <c r="G816" i="1"/>
  <c r="G817" i="1"/>
  <c r="H817" i="1" s="1"/>
  <c r="G818" i="1"/>
  <c r="H818" i="1" s="1"/>
  <c r="G819" i="1"/>
  <c r="H819" i="1" s="1"/>
  <c r="G820" i="1"/>
  <c r="G821" i="1"/>
  <c r="G822" i="1"/>
  <c r="H822" i="1" s="1"/>
  <c r="G823" i="1"/>
  <c r="G824" i="1"/>
  <c r="G825" i="1"/>
  <c r="H825" i="1" s="1"/>
  <c r="G826" i="1"/>
  <c r="H826" i="1" s="1"/>
  <c r="G827" i="1"/>
  <c r="G828" i="1"/>
  <c r="H828" i="1" s="1"/>
  <c r="G829" i="1"/>
  <c r="H829" i="1" s="1"/>
  <c r="G830" i="1"/>
  <c r="H830" i="1" s="1"/>
  <c r="G831" i="1"/>
  <c r="H831" i="1" s="1"/>
  <c r="G832" i="1"/>
  <c r="H832" i="1" s="1"/>
  <c r="G833" i="1"/>
  <c r="H833" i="1" s="1"/>
  <c r="G834" i="1"/>
  <c r="H834" i="1" s="1"/>
  <c r="G835" i="1"/>
  <c r="H835" i="1" s="1"/>
  <c r="G836" i="1"/>
  <c r="H836" i="1" s="1"/>
  <c r="G837" i="1"/>
  <c r="H837" i="1" s="1"/>
  <c r="G838" i="1"/>
  <c r="H838" i="1" s="1"/>
  <c r="G839" i="1"/>
  <c r="H839" i="1" s="1"/>
  <c r="G840" i="1"/>
  <c r="H840" i="1" s="1"/>
  <c r="G841" i="1"/>
  <c r="H841" i="1" s="1"/>
  <c r="G842" i="1"/>
  <c r="H842" i="1" s="1"/>
  <c r="G843" i="1"/>
  <c r="G844" i="1"/>
  <c r="H844" i="1" s="1"/>
  <c r="G845" i="1"/>
  <c r="H845" i="1" s="1"/>
  <c r="G846" i="1"/>
  <c r="H846" i="1" s="1"/>
  <c r="G847" i="1"/>
  <c r="H847" i="1" s="1"/>
  <c r="G848" i="1"/>
  <c r="H848" i="1" s="1"/>
  <c r="G849" i="1"/>
  <c r="H849" i="1" s="1"/>
  <c r="G850" i="1"/>
  <c r="G851" i="1"/>
  <c r="G852" i="1"/>
  <c r="H852" i="1" s="1"/>
  <c r="G853" i="1"/>
  <c r="H853" i="1" s="1"/>
  <c r="G854" i="1"/>
  <c r="H854" i="1" s="1"/>
  <c r="G855" i="1"/>
  <c r="H855" i="1" s="1"/>
  <c r="G856" i="1"/>
  <c r="H856" i="1" s="1"/>
  <c r="G857" i="1"/>
  <c r="H857" i="1" s="1"/>
  <c r="G858" i="1"/>
  <c r="H858" i="1" s="1"/>
  <c r="G859" i="1"/>
  <c r="H859" i="1" s="1"/>
  <c r="G860" i="1"/>
  <c r="G861" i="1"/>
  <c r="H861" i="1" s="1"/>
  <c r="G862" i="1"/>
  <c r="G863" i="1"/>
  <c r="H863" i="1" s="1"/>
  <c r="G864" i="1"/>
  <c r="G865" i="1"/>
  <c r="H865" i="1" s="1"/>
  <c r="G866" i="1"/>
  <c r="G867" i="1"/>
  <c r="H867" i="1" s="1"/>
  <c r="G868" i="1"/>
  <c r="H868" i="1" s="1"/>
  <c r="G869" i="1"/>
  <c r="H869" i="1" s="1"/>
  <c r="G870" i="1"/>
  <c r="H870" i="1" s="1"/>
  <c r="G871" i="1"/>
  <c r="H871" i="1" s="1"/>
  <c r="G872" i="1"/>
  <c r="H872" i="1" s="1"/>
  <c r="G873" i="1"/>
  <c r="G874" i="1"/>
  <c r="H874" i="1" s="1"/>
  <c r="G875" i="1"/>
  <c r="H875" i="1" s="1"/>
  <c r="G876" i="1"/>
  <c r="H876" i="1" s="1"/>
  <c r="G877" i="1"/>
  <c r="H877" i="1" s="1"/>
  <c r="G878" i="1"/>
  <c r="H878" i="1" s="1"/>
  <c r="G879" i="1"/>
  <c r="G880" i="1"/>
  <c r="G881" i="1"/>
  <c r="H881" i="1" s="1"/>
  <c r="G882" i="1"/>
  <c r="G883" i="1"/>
  <c r="H883" i="1" s="1"/>
  <c r="G884" i="1"/>
  <c r="G885" i="1"/>
  <c r="H885" i="1" s="1"/>
  <c r="G886" i="1"/>
  <c r="H886" i="1" s="1"/>
  <c r="G887" i="1"/>
  <c r="G888" i="1"/>
  <c r="H888" i="1" s="1"/>
  <c r="G889" i="1"/>
  <c r="H889" i="1" s="1"/>
  <c r="G890" i="1"/>
  <c r="G891" i="1"/>
  <c r="H891" i="1" s="1"/>
  <c r="G892" i="1"/>
  <c r="H892" i="1" s="1"/>
  <c r="G893" i="1"/>
  <c r="H893" i="1" s="1"/>
  <c r="G894" i="1"/>
  <c r="G895" i="1"/>
  <c r="G896" i="1"/>
  <c r="H896" i="1" s="1"/>
  <c r="G897" i="1"/>
  <c r="H897" i="1" s="1"/>
  <c r="G898" i="1"/>
  <c r="H898" i="1" s="1"/>
  <c r="G899" i="1"/>
  <c r="H899" i="1" s="1"/>
  <c r="G900" i="1"/>
  <c r="H900" i="1" s="1"/>
  <c r="G901" i="1"/>
  <c r="H901" i="1" s="1"/>
  <c r="G902" i="1"/>
  <c r="H902" i="1" s="1"/>
  <c r="G903" i="1"/>
  <c r="H903" i="1" s="1"/>
  <c r="G904" i="1"/>
  <c r="H904" i="1" s="1"/>
  <c r="G905" i="1"/>
  <c r="H905" i="1" s="1"/>
  <c r="G906" i="1"/>
  <c r="H906" i="1" s="1"/>
  <c r="G907" i="1"/>
  <c r="H907" i="1" s="1"/>
  <c r="G908" i="1"/>
  <c r="G909" i="1"/>
  <c r="G910" i="1"/>
  <c r="G911" i="1"/>
  <c r="G912" i="1"/>
  <c r="H912" i="1" s="1"/>
  <c r="G913" i="1"/>
  <c r="H913" i="1" s="1"/>
  <c r="G914" i="1"/>
  <c r="H914" i="1" s="1"/>
  <c r="G915" i="1"/>
  <c r="H915" i="1" s="1"/>
  <c r="G916" i="1"/>
  <c r="H916" i="1" s="1"/>
  <c r="G917" i="1"/>
  <c r="H917" i="1" s="1"/>
  <c r="G918" i="1"/>
  <c r="H918" i="1" s="1"/>
  <c r="G919" i="1"/>
  <c r="H919" i="1" s="1"/>
  <c r="G920" i="1"/>
  <c r="H920" i="1" s="1"/>
  <c r="G921" i="1"/>
  <c r="H921" i="1" s="1"/>
  <c r="G922" i="1"/>
  <c r="H922" i="1" s="1"/>
  <c r="G923" i="1"/>
  <c r="H923" i="1" s="1"/>
  <c r="G924" i="1"/>
  <c r="H924" i="1" s="1"/>
  <c r="G925" i="1"/>
  <c r="H925" i="1" s="1"/>
  <c r="G926" i="1"/>
  <c r="G927" i="1"/>
  <c r="H927" i="1" s="1"/>
  <c r="G928" i="1"/>
  <c r="G929" i="1"/>
  <c r="G930" i="1"/>
  <c r="G931" i="1"/>
  <c r="G932" i="1"/>
  <c r="H932" i="1" s="1"/>
  <c r="G933" i="1"/>
  <c r="H933" i="1" s="1"/>
  <c r="G934" i="1"/>
  <c r="G935" i="1"/>
  <c r="G936" i="1"/>
  <c r="G937" i="1"/>
  <c r="G938" i="1"/>
  <c r="G939" i="1"/>
  <c r="G940" i="1"/>
  <c r="H940" i="1" s="1"/>
  <c r="G941" i="1"/>
  <c r="H941" i="1" s="1"/>
  <c r="G942" i="1"/>
  <c r="H942" i="1" s="1"/>
  <c r="G943" i="1"/>
  <c r="H943" i="1" s="1"/>
  <c r="G944" i="1"/>
  <c r="H944" i="1" s="1"/>
  <c r="G945" i="1"/>
  <c r="H945" i="1" s="1"/>
  <c r="G946" i="1"/>
  <c r="H946" i="1" s="1"/>
  <c r="G947" i="1"/>
  <c r="H947" i="1" s="1"/>
  <c r="G948" i="1"/>
  <c r="G949" i="1"/>
  <c r="H949" i="1" s="1"/>
  <c r="G950" i="1"/>
  <c r="G951" i="1"/>
  <c r="H951" i="1" s="1"/>
  <c r="G952" i="1"/>
  <c r="G953" i="1"/>
  <c r="G954" i="1"/>
  <c r="G955" i="1"/>
  <c r="H955" i="1" s="1"/>
  <c r="G956" i="1"/>
  <c r="G957" i="1"/>
  <c r="H957" i="1" s="1"/>
  <c r="G958" i="1"/>
  <c r="H958" i="1" s="1"/>
  <c r="G959" i="1"/>
  <c r="H959" i="1" s="1"/>
  <c r="G960" i="1"/>
  <c r="H960" i="1" s="1"/>
  <c r="G961" i="1"/>
  <c r="H961" i="1" s="1"/>
  <c r="G962" i="1"/>
  <c r="G963" i="1"/>
  <c r="G964" i="1"/>
  <c r="G965" i="1"/>
  <c r="G966" i="1"/>
  <c r="G967" i="1"/>
  <c r="H967" i="1" s="1"/>
  <c r="G968" i="1"/>
  <c r="H968" i="1" s="1"/>
  <c r="G969" i="1"/>
  <c r="G970" i="1"/>
  <c r="G971" i="1"/>
  <c r="H971" i="1" s="1"/>
  <c r="G972" i="1"/>
  <c r="H972" i="1" s="1"/>
  <c r="G973" i="1"/>
  <c r="H973" i="1" s="1"/>
  <c r="G974" i="1"/>
  <c r="H974" i="1" s="1"/>
  <c r="G975" i="1"/>
  <c r="H975" i="1" s="1"/>
  <c r="G976" i="1"/>
  <c r="H976" i="1" s="1"/>
  <c r="G977" i="1"/>
  <c r="H977" i="1" s="1"/>
  <c r="G978" i="1"/>
  <c r="H978" i="1" s="1"/>
  <c r="G979" i="1"/>
  <c r="G980" i="1"/>
  <c r="H980" i="1" s="1"/>
  <c r="G981" i="1"/>
  <c r="G982" i="1"/>
  <c r="H982" i="1" s="1"/>
  <c r="G983" i="1"/>
  <c r="H983" i="1" s="1"/>
  <c r="G984" i="1"/>
  <c r="G985" i="1"/>
  <c r="H985" i="1" s="1"/>
  <c r="G986" i="1"/>
  <c r="H986" i="1" s="1"/>
  <c r="G987" i="1"/>
  <c r="H987" i="1" s="1"/>
  <c r="G988" i="1"/>
  <c r="H988" i="1" s="1"/>
  <c r="G989" i="1"/>
  <c r="H989" i="1" s="1"/>
  <c r="G990" i="1"/>
  <c r="G991" i="1"/>
  <c r="G992" i="1"/>
  <c r="G993" i="1"/>
  <c r="H993" i="1" s="1"/>
  <c r="G994" i="1"/>
  <c r="H994" i="1" s="1"/>
  <c r="G995" i="1"/>
  <c r="G996" i="1"/>
  <c r="G997" i="1"/>
  <c r="G998" i="1"/>
  <c r="H998" i="1" s="1"/>
  <c r="G999" i="1"/>
  <c r="G1000" i="1"/>
  <c r="H1000" i="1" s="1"/>
  <c r="G1001" i="1"/>
  <c r="G1002" i="1"/>
  <c r="G1003" i="1"/>
  <c r="H1003" i="1" s="1"/>
  <c r="G1004" i="1"/>
  <c r="H1004" i="1" s="1"/>
  <c r="G1005" i="1"/>
  <c r="G1006" i="1"/>
  <c r="G1007" i="1"/>
  <c r="G1008" i="1"/>
  <c r="G1009" i="1"/>
  <c r="G1010" i="1"/>
  <c r="G1011" i="1"/>
  <c r="G1012" i="1"/>
  <c r="G1013" i="1"/>
  <c r="G1014" i="1"/>
  <c r="G1015" i="1"/>
  <c r="H1015" i="1" s="1"/>
  <c r="G1016" i="1"/>
  <c r="H1016" i="1" s="1"/>
  <c r="G1017" i="1"/>
  <c r="G1018" i="1"/>
  <c r="H1018" i="1" s="1"/>
  <c r="G1019" i="1"/>
  <c r="H1019" i="1" s="1"/>
  <c r="G1020" i="1"/>
  <c r="G1021" i="1"/>
  <c r="G1022" i="1"/>
  <c r="G1023" i="1"/>
  <c r="H1023" i="1" s="1"/>
  <c r="G1024" i="1"/>
  <c r="G1025" i="1"/>
  <c r="H1025" i="1" s="1"/>
  <c r="G1026" i="1"/>
  <c r="G1027" i="1"/>
  <c r="H1027" i="1" s="1"/>
  <c r="G1028" i="1"/>
  <c r="H1028" i="1" s="1"/>
  <c r="G1029" i="1"/>
  <c r="H1029" i="1" s="1"/>
  <c r="G1030" i="1"/>
  <c r="G1031" i="1"/>
  <c r="G1032" i="1"/>
  <c r="H1032" i="1" s="1"/>
  <c r="G1033" i="1"/>
  <c r="H1033" i="1" s="1"/>
  <c r="G1034" i="1"/>
  <c r="H1034" i="1" s="1"/>
  <c r="G1035" i="1"/>
  <c r="G1036" i="1"/>
  <c r="G1037" i="1"/>
  <c r="G1038" i="1"/>
  <c r="G1039" i="1"/>
  <c r="H1039" i="1" s="1"/>
  <c r="G1040" i="1"/>
  <c r="G1041" i="1"/>
  <c r="G1042" i="1"/>
  <c r="G1043" i="1"/>
  <c r="G1044" i="1"/>
  <c r="G1045" i="1"/>
  <c r="G1046" i="1"/>
  <c r="G1047" i="1"/>
  <c r="G1048" i="1"/>
  <c r="H1048" i="1" s="1"/>
  <c r="G1049" i="1"/>
  <c r="G1050" i="1"/>
  <c r="G1051" i="1"/>
  <c r="G1052" i="1"/>
  <c r="G1053" i="1"/>
  <c r="H1053" i="1" s="1"/>
  <c r="G1054" i="1"/>
  <c r="H1054" i="1" s="1"/>
  <c r="G1055" i="1"/>
  <c r="H1055" i="1" s="1"/>
  <c r="G1056" i="1"/>
  <c r="H1056" i="1" s="1"/>
  <c r="G1057" i="1"/>
  <c r="H1057" i="1" s="1"/>
  <c r="G1058" i="1"/>
  <c r="H1058" i="1" s="1"/>
  <c r="G1059" i="1"/>
  <c r="H1059" i="1" s="1"/>
  <c r="G1060" i="1"/>
  <c r="G1061" i="1"/>
  <c r="G1062" i="1"/>
  <c r="G1063" i="1"/>
  <c r="G1064" i="1"/>
  <c r="H1064" i="1" s="1"/>
  <c r="G1065" i="1"/>
  <c r="H1065" i="1" s="1"/>
  <c r="G1066" i="1"/>
  <c r="H1066" i="1" s="1"/>
  <c r="G1067" i="1"/>
  <c r="H1067" i="1" s="1"/>
  <c r="G1068" i="1"/>
  <c r="H1068" i="1" s="1"/>
  <c r="G1069" i="1"/>
  <c r="H1069" i="1" s="1"/>
  <c r="G1070" i="1"/>
  <c r="H1070" i="1" s="1"/>
  <c r="G1071" i="1"/>
  <c r="H1071" i="1" s="1"/>
  <c r="G1072" i="1"/>
  <c r="H1072" i="1" s="1"/>
  <c r="G1073" i="1"/>
  <c r="H1073" i="1" s="1"/>
  <c r="G1074" i="1"/>
  <c r="H1074" i="1" s="1"/>
  <c r="G1075" i="1"/>
  <c r="H1075" i="1" s="1"/>
  <c r="G1076" i="1"/>
  <c r="H1076" i="1" s="1"/>
  <c r="G1077" i="1"/>
  <c r="G1078" i="1"/>
  <c r="G1079" i="1"/>
  <c r="G1080" i="1"/>
  <c r="G1081" i="1"/>
  <c r="G1082" i="1"/>
  <c r="G1083" i="1"/>
  <c r="H1083" i="1" s="1"/>
  <c r="G1084" i="1"/>
  <c r="G1085" i="1"/>
  <c r="G1086" i="1"/>
  <c r="G1087" i="1"/>
  <c r="H1087" i="1" s="1"/>
  <c r="G1088" i="1"/>
  <c r="G1089" i="1"/>
  <c r="G1090" i="1"/>
  <c r="H1090" i="1" s="1"/>
  <c r="G1091" i="1"/>
  <c r="H1091" i="1" s="1"/>
  <c r="G1092" i="1"/>
  <c r="H1092" i="1" s="1"/>
  <c r="G1093" i="1"/>
  <c r="G1094" i="1"/>
  <c r="H1094" i="1" s="1"/>
  <c r="G1095" i="1"/>
  <c r="H1095" i="1" s="1"/>
  <c r="G1096" i="1"/>
  <c r="H1096" i="1" s="1"/>
  <c r="G1097" i="1"/>
  <c r="H1097" i="1" s="1"/>
  <c r="G1098" i="1"/>
  <c r="H1098" i="1" s="1"/>
  <c r="G1099" i="1"/>
  <c r="H1099" i="1" s="1"/>
  <c r="G1100" i="1"/>
  <c r="H1100" i="1" s="1"/>
  <c r="G1101" i="1"/>
  <c r="H1101" i="1" s="1"/>
  <c r="G1102" i="1"/>
  <c r="H1102" i="1" s="1"/>
  <c r="G1103" i="1"/>
  <c r="G1104" i="1"/>
  <c r="H1104" i="1" s="1"/>
  <c r="G1105" i="1"/>
  <c r="H1105" i="1" s="1"/>
  <c r="G1106" i="1"/>
  <c r="H1106" i="1" s="1"/>
  <c r="G1107" i="1"/>
  <c r="H1107" i="1" s="1"/>
  <c r="G1108" i="1"/>
  <c r="H1108" i="1" s="1"/>
  <c r="G1109" i="1"/>
  <c r="H1109" i="1" s="1"/>
  <c r="G1110" i="1"/>
  <c r="H1110" i="1" s="1"/>
  <c r="G1111" i="1"/>
  <c r="H1111" i="1" s="1"/>
  <c r="G1112" i="1"/>
  <c r="H1112" i="1" s="1"/>
  <c r="G1113" i="1"/>
  <c r="H1113" i="1" s="1"/>
  <c r="G1114" i="1"/>
  <c r="H1114" i="1" s="1"/>
  <c r="G1115" i="1"/>
  <c r="H1115" i="1" s="1"/>
  <c r="G1116" i="1"/>
  <c r="H1116" i="1" s="1"/>
  <c r="G1117" i="1"/>
  <c r="G1118" i="1"/>
  <c r="H1118" i="1" s="1"/>
  <c r="G1119" i="1"/>
  <c r="H1119" i="1" s="1"/>
  <c r="G1120" i="1"/>
  <c r="H1120" i="1" s="1"/>
  <c r="G1121" i="1"/>
  <c r="H1121" i="1" s="1"/>
  <c r="G1122" i="1"/>
  <c r="G1123" i="1"/>
  <c r="G1124" i="1"/>
  <c r="G1125" i="1"/>
  <c r="H1125" i="1" s="1"/>
  <c r="G1126" i="1"/>
  <c r="H1126" i="1" s="1"/>
  <c r="G1127" i="1"/>
  <c r="H1127" i="1" s="1"/>
  <c r="G1128" i="1"/>
  <c r="H1128" i="1" s="1"/>
  <c r="G1129" i="1"/>
  <c r="G1130" i="1"/>
  <c r="G1131" i="1"/>
  <c r="G1132" i="1"/>
  <c r="G1133" i="1"/>
  <c r="H1133" i="1" s="1"/>
  <c r="G1134" i="1"/>
  <c r="H1134" i="1" s="1"/>
  <c r="G1135" i="1"/>
  <c r="H1135" i="1" s="1"/>
  <c r="G1136" i="1"/>
  <c r="G1137" i="1"/>
  <c r="H1137" i="1" s="1"/>
  <c r="G1138" i="1"/>
  <c r="H1138" i="1" s="1"/>
  <c r="G1139" i="1"/>
  <c r="H1139" i="1" s="1"/>
  <c r="G1140" i="1"/>
  <c r="G1141" i="1"/>
  <c r="H1141" i="1" s="1"/>
  <c r="G1142" i="1"/>
  <c r="H1142" i="1" s="1"/>
  <c r="G1143" i="1"/>
  <c r="G1144" i="1"/>
  <c r="G1145" i="1"/>
  <c r="G1146" i="1"/>
  <c r="G1147" i="1"/>
  <c r="H1147" i="1" s="1"/>
  <c r="G1148" i="1"/>
  <c r="H1148" i="1" s="1"/>
  <c r="G1149" i="1"/>
  <c r="H1149" i="1" s="1"/>
  <c r="G1150" i="1"/>
  <c r="H1150" i="1" s="1"/>
  <c r="G1151" i="1"/>
  <c r="H1151" i="1" s="1"/>
  <c r="G1152" i="1"/>
  <c r="H1152" i="1" s="1"/>
  <c r="G1153" i="1"/>
  <c r="H1153" i="1" s="1"/>
  <c r="G1154" i="1"/>
  <c r="H1154" i="1" s="1"/>
  <c r="G1155" i="1"/>
  <c r="H1155" i="1" s="1"/>
  <c r="G1156" i="1"/>
  <c r="H1156" i="1" s="1"/>
  <c r="G1157" i="1"/>
  <c r="G1158" i="1"/>
  <c r="G1159" i="1"/>
  <c r="G1160" i="1"/>
  <c r="H1160" i="1" s="1"/>
  <c r="G1161" i="1"/>
  <c r="H1161" i="1" s="1"/>
  <c r="G1162" i="1"/>
  <c r="G1163" i="1"/>
  <c r="G1164" i="1"/>
  <c r="H1164" i="1" s="1"/>
  <c r="G1165" i="1"/>
  <c r="H1165" i="1" s="1"/>
  <c r="G1166" i="1"/>
  <c r="H1166" i="1" s="1"/>
  <c r="G1167" i="1"/>
  <c r="G1168" i="1"/>
  <c r="H1168" i="1" s="1"/>
  <c r="G1169" i="1"/>
  <c r="H1169" i="1" s="1"/>
  <c r="G1170" i="1"/>
  <c r="G1171" i="1"/>
  <c r="G1172" i="1"/>
  <c r="G1173" i="1"/>
  <c r="H1173" i="1" s="1"/>
  <c r="G1174" i="1"/>
  <c r="G1175" i="1"/>
  <c r="G1176" i="1"/>
  <c r="G1177" i="1"/>
  <c r="H1177" i="1" s="1"/>
  <c r="G1178" i="1"/>
  <c r="G1179" i="1"/>
  <c r="H1179" i="1" s="1"/>
  <c r="G1180" i="1"/>
  <c r="G1181" i="1"/>
  <c r="G1182" i="1"/>
  <c r="G1183" i="1"/>
  <c r="G1184" i="1"/>
  <c r="G1185" i="1"/>
  <c r="G1186" i="1"/>
  <c r="G1187" i="1"/>
  <c r="G1188" i="1"/>
  <c r="G1189" i="1"/>
  <c r="H1189" i="1" s="1"/>
  <c r="G1190" i="1"/>
  <c r="H1190" i="1" s="1"/>
  <c r="G1191" i="1"/>
  <c r="H1191" i="1" s="1"/>
  <c r="G1192" i="1"/>
  <c r="G1193" i="1"/>
  <c r="G1194" i="1"/>
  <c r="G1195" i="1"/>
  <c r="H1195" i="1" s="1"/>
  <c r="G1196" i="1"/>
  <c r="H1196" i="1" s="1"/>
  <c r="G1197" i="1"/>
  <c r="H1197" i="1" s="1"/>
  <c r="G1198" i="1"/>
  <c r="H1198" i="1" s="1"/>
  <c r="G1199" i="1"/>
  <c r="H1199" i="1" s="1"/>
  <c r="G1200" i="1"/>
  <c r="H1200" i="1" s="1"/>
  <c r="G1201" i="1"/>
  <c r="G1202" i="1"/>
  <c r="G1203" i="1"/>
  <c r="G1204" i="1"/>
  <c r="H1204" i="1" s="1"/>
  <c r="G1205" i="1"/>
  <c r="G1206" i="1"/>
  <c r="G1207" i="1"/>
  <c r="G1208" i="1"/>
  <c r="G1209" i="1"/>
  <c r="H1209" i="1" s="1"/>
  <c r="G1210" i="1"/>
  <c r="G1211" i="1"/>
  <c r="H1211" i="1" s="1"/>
  <c r="G1212" i="1"/>
  <c r="H1212" i="1" s="1"/>
  <c r="G1213" i="1"/>
  <c r="H1213" i="1" s="1"/>
  <c r="G1214" i="1"/>
  <c r="H1214" i="1" s="1"/>
  <c r="G1215" i="1"/>
  <c r="H1215" i="1" s="1"/>
  <c r="G1216" i="1"/>
  <c r="H1216" i="1" s="1"/>
  <c r="G1217" i="1"/>
  <c r="H1217" i="1" s="1"/>
  <c r="G1218" i="1"/>
  <c r="H1218" i="1" s="1"/>
  <c r="G1219" i="1"/>
  <c r="H1219" i="1" s="1"/>
  <c r="G1220" i="1"/>
  <c r="G1221" i="1"/>
  <c r="G1222" i="1"/>
  <c r="G1223" i="1"/>
  <c r="G1224" i="1"/>
  <c r="G1225" i="1"/>
  <c r="H1225" i="1" s="1"/>
  <c r="G1226" i="1"/>
  <c r="H1226" i="1" s="1"/>
  <c r="G1227" i="1"/>
  <c r="G1228" i="1"/>
  <c r="H1228" i="1" s="1"/>
  <c r="G1229" i="1"/>
  <c r="G1230" i="1"/>
  <c r="H1230" i="1" s="1"/>
  <c r="G1231" i="1"/>
  <c r="H1231" i="1" s="1"/>
  <c r="G1232" i="1"/>
  <c r="H1232" i="1" s="1"/>
  <c r="G1233" i="1"/>
  <c r="H1233" i="1" s="1"/>
  <c r="G1234" i="1"/>
  <c r="H1234" i="1" s="1"/>
  <c r="G1235" i="1"/>
  <c r="H1235" i="1" s="1"/>
  <c r="G1236" i="1"/>
  <c r="H1236" i="1" s="1"/>
  <c r="G1237" i="1"/>
  <c r="H1237" i="1" s="1"/>
  <c r="G1238" i="1"/>
  <c r="H1238" i="1" s="1"/>
  <c r="G1239" i="1"/>
  <c r="H1239" i="1" s="1"/>
  <c r="G1240" i="1"/>
  <c r="H1240" i="1" s="1"/>
  <c r="G1241" i="1"/>
  <c r="H1241" i="1" s="1"/>
  <c r="G1242" i="1"/>
  <c r="H1242" i="1" s="1"/>
  <c r="G1243" i="1"/>
  <c r="H1243" i="1" s="1"/>
  <c r="G1244" i="1"/>
  <c r="H1244" i="1" s="1"/>
  <c r="G1245" i="1"/>
  <c r="H1245" i="1" s="1"/>
  <c r="G1246" i="1"/>
  <c r="H1246" i="1" s="1"/>
  <c r="G1247" i="1"/>
  <c r="H1247" i="1" s="1"/>
  <c r="G1248" i="1"/>
  <c r="H1248" i="1" s="1"/>
  <c r="G1249" i="1"/>
  <c r="G1250" i="1"/>
  <c r="G1251" i="1"/>
  <c r="G1252" i="1"/>
  <c r="H1252" i="1" s="1"/>
  <c r="G1253" i="1"/>
  <c r="G1254" i="1"/>
  <c r="G1255" i="1"/>
  <c r="G1256" i="1"/>
  <c r="H1256" i="1" s="1"/>
  <c r="G1257" i="1"/>
  <c r="G1258" i="1"/>
  <c r="G1259" i="1"/>
  <c r="H1259" i="1" s="1"/>
  <c r="G1260" i="1"/>
  <c r="H1260" i="1" s="1"/>
  <c r="G1261" i="1"/>
  <c r="G1262" i="1"/>
  <c r="H1262" i="1" s="1"/>
  <c r="G1263" i="1"/>
  <c r="G1264" i="1"/>
  <c r="H1264" i="1" s="1"/>
  <c r="G1265" i="1"/>
  <c r="H1265" i="1" s="1"/>
  <c r="G1266" i="1"/>
  <c r="H1266" i="1" s="1"/>
  <c r="G1267" i="1"/>
  <c r="H1267" i="1" s="1"/>
  <c r="G1268" i="1"/>
  <c r="H1268" i="1" s="1"/>
  <c r="G1269" i="1"/>
  <c r="H1269" i="1" s="1"/>
  <c r="G1270" i="1"/>
  <c r="G1271" i="1"/>
  <c r="H1271" i="1" s="1"/>
  <c r="G1272" i="1"/>
  <c r="H1272" i="1" s="1"/>
  <c r="G1273" i="1"/>
  <c r="H1273" i="1" s="1"/>
  <c r="G1274" i="1"/>
  <c r="H1274" i="1" s="1"/>
  <c r="G1275" i="1"/>
  <c r="H1275" i="1" s="1"/>
  <c r="G1276" i="1"/>
  <c r="G1277" i="1"/>
  <c r="H1277" i="1" s="1"/>
  <c r="G1278" i="1"/>
  <c r="H1278" i="1" s="1"/>
  <c r="G1279" i="1"/>
  <c r="H1279" i="1" s="1"/>
  <c r="G1280" i="1"/>
  <c r="H1280" i="1" s="1"/>
  <c r="G1281" i="1"/>
  <c r="H1281" i="1" s="1"/>
  <c r="G1282" i="1"/>
  <c r="H1282" i="1" s="1"/>
  <c r="G1283" i="1"/>
  <c r="H1283" i="1" s="1"/>
  <c r="G1284" i="1"/>
  <c r="H1284" i="1" s="1"/>
  <c r="G1285" i="1"/>
  <c r="H1285" i="1" s="1"/>
  <c r="G1286" i="1"/>
  <c r="H1286" i="1" s="1"/>
  <c r="G1287" i="1"/>
  <c r="H1287" i="1" s="1"/>
  <c r="G1288" i="1"/>
  <c r="H1288" i="1" s="1"/>
  <c r="G1289" i="1"/>
  <c r="H1289" i="1" s="1"/>
  <c r="G1290" i="1"/>
  <c r="G1291" i="1"/>
  <c r="G1292" i="1"/>
  <c r="G1293" i="1"/>
  <c r="H1293" i="1" s="1"/>
  <c r="G1294" i="1"/>
  <c r="H1294" i="1" s="1"/>
  <c r="G1295" i="1"/>
  <c r="H1295" i="1" s="1"/>
  <c r="G1296" i="1"/>
  <c r="H1296" i="1" s="1"/>
  <c r="G1297" i="1"/>
  <c r="H1297" i="1" s="1"/>
  <c r="G1298" i="1"/>
  <c r="H1298" i="1" s="1"/>
  <c r="G1299" i="1"/>
  <c r="G1300" i="1"/>
  <c r="G1301" i="1"/>
  <c r="G1302" i="1"/>
  <c r="H1302" i="1" s="1"/>
  <c r="G1303" i="1"/>
  <c r="H1303" i="1" s="1"/>
  <c r="G1304" i="1"/>
  <c r="H1304" i="1" s="1"/>
  <c r="G1305" i="1"/>
  <c r="G1306" i="1"/>
  <c r="H1306" i="1" s="1"/>
  <c r="G1307" i="1"/>
  <c r="H1307" i="1" s="1"/>
  <c r="G1308" i="1"/>
  <c r="H1308" i="1" s="1"/>
  <c r="G1309" i="1"/>
  <c r="H1309" i="1" s="1"/>
  <c r="G1310" i="1"/>
  <c r="G1311" i="1"/>
  <c r="G1312" i="1"/>
  <c r="H1312" i="1" s="1"/>
  <c r="G1313" i="1"/>
  <c r="G1314" i="1"/>
  <c r="H1314" i="1" s="1"/>
  <c r="G1315" i="1"/>
  <c r="H1315" i="1" s="1"/>
  <c r="G1316" i="1"/>
  <c r="H1316" i="1" s="1"/>
  <c r="G269" i="1" l="1"/>
  <c r="H269" i="1" s="1"/>
  <c r="G316" i="1"/>
  <c r="H316" i="1" s="1"/>
  <c r="G56" i="1"/>
  <c r="H56" i="1" s="1"/>
  <c r="N434" i="1"/>
  <c r="N1293" i="1"/>
  <c r="N1238" i="1"/>
  <c r="N1153" i="1"/>
  <c r="N1106" i="1"/>
  <c r="N942" i="1"/>
  <c r="N924" i="1"/>
  <c r="N834" i="1"/>
  <c r="N619" i="1"/>
  <c r="N367" i="1"/>
  <c r="N1152" i="1"/>
  <c r="N1105" i="1"/>
  <c r="N833" i="1"/>
  <c r="N667" i="1"/>
  <c r="N348" i="1"/>
  <c r="O942" i="1"/>
  <c r="G561" i="1"/>
  <c r="H561" i="1" s="1"/>
  <c r="G545" i="1"/>
  <c r="H545" i="1" s="1"/>
  <c r="G531" i="1"/>
  <c r="H531" i="1" s="1"/>
  <c r="G515" i="1"/>
  <c r="H515" i="1" s="1"/>
  <c r="G468" i="1"/>
  <c r="H468" i="1" s="1"/>
  <c r="G375" i="1"/>
  <c r="H375" i="1" s="1"/>
  <c r="N1151" i="1"/>
  <c r="N1104" i="1"/>
  <c r="N828" i="1"/>
  <c r="N755" i="1"/>
  <c r="N666" i="1"/>
  <c r="N442" i="1"/>
  <c r="N347" i="1"/>
  <c r="N1150" i="1"/>
  <c r="N1033" i="1"/>
  <c r="N874" i="1"/>
  <c r="N742" i="1"/>
  <c r="N665" i="1"/>
  <c r="N599" i="1"/>
  <c r="N523" i="1"/>
  <c r="N438" i="1"/>
  <c r="N741" i="1"/>
  <c r="N651" i="1"/>
  <c r="N598" i="1"/>
  <c r="N522" i="1"/>
  <c r="N435" i="1"/>
  <c r="B5" i="4"/>
  <c r="N1120" i="1"/>
  <c r="N1092" i="1"/>
  <c r="N903" i="1"/>
  <c r="N802" i="1"/>
  <c r="N649" i="1"/>
  <c r="C44" i="4"/>
  <c r="C43" i="4"/>
  <c r="C42" i="4"/>
  <c r="C46" i="4"/>
  <c r="C45" i="4"/>
  <c r="C41" i="4"/>
  <c r="G498" i="1"/>
  <c r="H498" i="1" s="1"/>
  <c r="G492" i="1"/>
  <c r="H492" i="1" s="1"/>
  <c r="G488" i="1"/>
  <c r="H488" i="1" s="1"/>
  <c r="G472" i="1"/>
  <c r="H472" i="1" s="1"/>
  <c r="G463" i="1"/>
  <c r="H463" i="1" s="1"/>
  <c r="G453" i="1"/>
  <c r="H453" i="1" s="1"/>
  <c r="G443" i="1"/>
  <c r="H443" i="1" s="1"/>
  <c r="G435" i="1"/>
  <c r="H435" i="1" s="1"/>
  <c r="G425" i="1"/>
  <c r="H425" i="1" s="1"/>
  <c r="G411" i="1"/>
  <c r="H411" i="1" s="1"/>
  <c r="G401" i="1"/>
  <c r="H401" i="1" s="1"/>
  <c r="G393" i="1"/>
  <c r="H393" i="1" s="1"/>
  <c r="G389" i="1"/>
  <c r="H389" i="1" s="1"/>
  <c r="G379" i="1"/>
  <c r="H379" i="1" s="1"/>
  <c r="G369" i="1"/>
  <c r="H369" i="1" s="1"/>
  <c r="G360" i="1"/>
  <c r="H360" i="1" s="1"/>
  <c r="G349" i="1"/>
  <c r="H349" i="1" s="1"/>
  <c r="G341" i="1"/>
  <c r="H341" i="1" s="1"/>
  <c r="G332" i="1"/>
  <c r="H332" i="1" s="1"/>
  <c r="G323" i="1"/>
  <c r="H323" i="1" s="1"/>
  <c r="G313" i="1"/>
  <c r="H313" i="1" s="1"/>
  <c r="G293" i="1"/>
  <c r="H293" i="1" s="1"/>
  <c r="G281" i="1"/>
  <c r="H281" i="1" s="1"/>
  <c r="G265" i="1"/>
  <c r="H265" i="1" s="1"/>
  <c r="G257" i="1"/>
  <c r="H257" i="1" s="1"/>
  <c r="G161" i="1"/>
  <c r="H161" i="1" s="1"/>
  <c r="G145" i="1"/>
  <c r="H145" i="1" s="1"/>
  <c r="G96" i="1"/>
  <c r="H96" i="1" s="1"/>
  <c r="G25" i="1"/>
  <c r="H25" i="1" s="1"/>
  <c r="N1287" i="1"/>
  <c r="N1149" i="1"/>
  <c r="N1071" i="1"/>
  <c r="G497" i="1"/>
  <c r="H497" i="1" s="1"/>
  <c r="G479" i="1"/>
  <c r="H479" i="1" s="1"/>
  <c r="G469" i="1"/>
  <c r="H469" i="1" s="1"/>
  <c r="G461" i="1"/>
  <c r="H461" i="1" s="1"/>
  <c r="G451" i="1"/>
  <c r="H451" i="1" s="1"/>
  <c r="G441" i="1"/>
  <c r="H441" i="1" s="1"/>
  <c r="G432" i="1"/>
  <c r="H432" i="1" s="1"/>
  <c r="G421" i="1"/>
  <c r="H421" i="1" s="1"/>
  <c r="G417" i="1"/>
  <c r="H417" i="1" s="1"/>
  <c r="G409" i="1"/>
  <c r="H409" i="1" s="1"/>
  <c r="G400" i="1"/>
  <c r="H400" i="1" s="1"/>
  <c r="G385" i="1"/>
  <c r="H385" i="1" s="1"/>
  <c r="G376" i="1"/>
  <c r="H376" i="1" s="1"/>
  <c r="G368" i="1"/>
  <c r="H368" i="1" s="1"/>
  <c r="G357" i="1"/>
  <c r="H357" i="1" s="1"/>
  <c r="G348" i="1"/>
  <c r="H348" i="1" s="1"/>
  <c r="G339" i="1"/>
  <c r="H339" i="1" s="1"/>
  <c r="G321" i="1"/>
  <c r="H321" i="1" s="1"/>
  <c r="G312" i="1"/>
  <c r="H312" i="1" s="1"/>
  <c r="G279" i="1"/>
  <c r="H279" i="1" s="1"/>
  <c r="G253" i="1"/>
  <c r="H253" i="1" s="1"/>
  <c r="G241" i="1"/>
  <c r="H241" i="1" s="1"/>
  <c r="G219" i="1"/>
  <c r="H219" i="1" s="1"/>
  <c r="G203" i="1"/>
  <c r="H203" i="1" s="1"/>
  <c r="N1247" i="1"/>
  <c r="N1271" i="1"/>
  <c r="N1215" i="1"/>
  <c r="N987" i="1"/>
  <c r="N1295" i="1"/>
  <c r="N1135" i="1"/>
  <c r="B7" i="4"/>
  <c r="N8" i="1"/>
  <c r="N976" i="1"/>
  <c r="N967" i="1"/>
  <c r="O1314" i="1"/>
  <c r="O1310" i="1"/>
  <c r="O1306" i="1"/>
  <c r="O1302" i="1"/>
  <c r="O1298" i="1"/>
  <c r="O1294" i="1"/>
  <c r="O1290" i="1"/>
  <c r="O1286" i="1"/>
  <c r="O1282" i="1"/>
  <c r="O1278" i="1"/>
  <c r="O1274" i="1"/>
  <c r="O1270" i="1"/>
  <c r="O1266" i="1"/>
  <c r="O1262" i="1"/>
  <c r="O1258" i="1"/>
  <c r="O1254" i="1"/>
  <c r="O1250" i="1"/>
  <c r="O1246" i="1"/>
  <c r="O1242" i="1"/>
  <c r="O1238" i="1"/>
  <c r="O1234" i="1"/>
  <c r="O1230" i="1"/>
  <c r="O1226" i="1"/>
  <c r="O1222" i="1"/>
  <c r="O1218" i="1"/>
  <c r="O1214" i="1"/>
  <c r="O1210" i="1"/>
  <c r="O1206" i="1"/>
  <c r="O1202" i="1"/>
  <c r="O1197" i="1"/>
  <c r="O1192" i="1"/>
  <c r="O1186" i="1"/>
  <c r="O1181" i="1"/>
  <c r="O1176" i="1"/>
  <c r="O1170" i="1"/>
  <c r="O1165" i="1"/>
  <c r="O1160" i="1"/>
  <c r="O1154" i="1"/>
  <c r="O1149" i="1"/>
  <c r="O1144" i="1"/>
  <c r="O1138" i="1"/>
  <c r="O1133" i="1"/>
  <c r="O1128" i="1"/>
  <c r="O1122" i="1"/>
  <c r="O1117" i="1"/>
  <c r="O1112" i="1"/>
  <c r="O1106" i="1"/>
  <c r="O1101" i="1"/>
  <c r="O1096" i="1"/>
  <c r="O1090" i="1"/>
  <c r="O1085" i="1"/>
  <c r="O1080" i="1"/>
  <c r="O1074" i="1"/>
  <c r="O1066" i="1"/>
  <c r="O1058" i="1"/>
  <c r="O1050" i="1"/>
  <c r="O1042" i="1"/>
  <c r="O1034" i="1"/>
  <c r="O1026" i="1"/>
  <c r="O1018" i="1"/>
  <c r="O1010" i="1"/>
  <c r="O1002" i="1"/>
  <c r="O994" i="1"/>
  <c r="O982" i="1"/>
  <c r="O966" i="1"/>
  <c r="O950" i="1"/>
  <c r="O934" i="1"/>
  <c r="N303" i="1"/>
  <c r="B6" i="4"/>
  <c r="N1306" i="1"/>
  <c r="N1283" i="1"/>
  <c r="N1275" i="1"/>
  <c r="N1267" i="1"/>
  <c r="N1179" i="1"/>
  <c r="N1156" i="1"/>
  <c r="N1116" i="1"/>
  <c r="N1065" i="1"/>
  <c r="N971" i="1"/>
  <c r="N740" i="1"/>
  <c r="N664" i="1"/>
  <c r="O8" i="1"/>
  <c r="O1313" i="1"/>
  <c r="O1309" i="1"/>
  <c r="O1305" i="1"/>
  <c r="O1301" i="1"/>
  <c r="O1297" i="1"/>
  <c r="O1293" i="1"/>
  <c r="O1289" i="1"/>
  <c r="O1285" i="1"/>
  <c r="O1281" i="1"/>
  <c r="O1277" i="1"/>
  <c r="O1273" i="1"/>
  <c r="O1269" i="1"/>
  <c r="O1265" i="1"/>
  <c r="O1261" i="1"/>
  <c r="O1257" i="1"/>
  <c r="O1253" i="1"/>
  <c r="O1249" i="1"/>
  <c r="O1245" i="1"/>
  <c r="O1241" i="1"/>
  <c r="O1237" i="1"/>
  <c r="O1229" i="1"/>
  <c r="O1225" i="1"/>
  <c r="O1221" i="1"/>
  <c r="O1217" i="1"/>
  <c r="O1213" i="1"/>
  <c r="O1209" i="1"/>
  <c r="O1205" i="1"/>
  <c r="O1201" i="1"/>
  <c r="O1196" i="1"/>
  <c r="O1190" i="1"/>
  <c r="O1185" i="1"/>
  <c r="O1180" i="1"/>
  <c r="O1174" i="1"/>
  <c r="O1169" i="1"/>
  <c r="O1164" i="1"/>
  <c r="O1158" i="1"/>
  <c r="O1153" i="1"/>
  <c r="O1148" i="1"/>
  <c r="O1142" i="1"/>
  <c r="O1137" i="1"/>
  <c r="O1132" i="1"/>
  <c r="O1126" i="1"/>
  <c r="O1121" i="1"/>
  <c r="O1116" i="1"/>
  <c r="O1110" i="1"/>
  <c r="O1105" i="1"/>
  <c r="O1100" i="1"/>
  <c r="O1094" i="1"/>
  <c r="O1089" i="1"/>
  <c r="O1084" i="1"/>
  <c r="O1078" i="1"/>
  <c r="O1073" i="1"/>
  <c r="O1065" i="1"/>
  <c r="O1057" i="1"/>
  <c r="O1049" i="1"/>
  <c r="O1041" i="1"/>
  <c r="O1033" i="1"/>
  <c r="O1025" i="1"/>
  <c r="O1017" i="1"/>
  <c r="O1009" i="1"/>
  <c r="O1001" i="1"/>
  <c r="O993" i="1"/>
  <c r="O978" i="1"/>
  <c r="O962" i="1"/>
  <c r="O946" i="1"/>
  <c r="N128" i="1"/>
  <c r="B9" i="4"/>
  <c r="N1282" i="1"/>
  <c r="N1274" i="1"/>
  <c r="N1259" i="1"/>
  <c r="N1226" i="1"/>
  <c r="N588" i="1"/>
  <c r="N552" i="1"/>
  <c r="O1316" i="1"/>
  <c r="O1312" i="1"/>
  <c r="O1308" i="1"/>
  <c r="O1304" i="1"/>
  <c r="O1300" i="1"/>
  <c r="O1296" i="1"/>
  <c r="O1292" i="1"/>
  <c r="O1288" i="1"/>
  <c r="O1284" i="1"/>
  <c r="O1280" i="1"/>
  <c r="O1276" i="1"/>
  <c r="O1272" i="1"/>
  <c r="O1268" i="1"/>
  <c r="O1264" i="1"/>
  <c r="O1260" i="1"/>
  <c r="O1256" i="1"/>
  <c r="O1252" i="1"/>
  <c r="O1248" i="1"/>
  <c r="O1244" i="1"/>
  <c r="O1240" i="1"/>
  <c r="O1236" i="1"/>
  <c r="O1232" i="1"/>
  <c r="O1228" i="1"/>
  <c r="O1224" i="1"/>
  <c r="O1220" i="1"/>
  <c r="O1216" i="1"/>
  <c r="O1212" i="1"/>
  <c r="O1208" i="1"/>
  <c r="O1204" i="1"/>
  <c r="O1200" i="1"/>
  <c r="O1194" i="1"/>
  <c r="O1189" i="1"/>
  <c r="O1184" i="1"/>
  <c r="O1178" i="1"/>
  <c r="O1173" i="1"/>
  <c r="O1168" i="1"/>
  <c r="O1162" i="1"/>
  <c r="O1157" i="1"/>
  <c r="O1152" i="1"/>
  <c r="O1146" i="1"/>
  <c r="O1141" i="1"/>
  <c r="O1136" i="1"/>
  <c r="O1130" i="1"/>
  <c r="O1125" i="1"/>
  <c r="O1120" i="1"/>
  <c r="O1114" i="1"/>
  <c r="O1109" i="1"/>
  <c r="O1104" i="1"/>
  <c r="O1098" i="1"/>
  <c r="O1093" i="1"/>
  <c r="O1088" i="1"/>
  <c r="O1082" i="1"/>
  <c r="O1077" i="1"/>
  <c r="O1070" i="1"/>
  <c r="O1062" i="1"/>
  <c r="O1054" i="1"/>
  <c r="O1046" i="1"/>
  <c r="O1038" i="1"/>
  <c r="O1030" i="1"/>
  <c r="O1022" i="1"/>
  <c r="O1014" i="1"/>
  <c r="O1006" i="1"/>
  <c r="O998" i="1"/>
  <c r="O990" i="1"/>
  <c r="O974" i="1"/>
  <c r="O958" i="1"/>
  <c r="N271" i="1"/>
  <c r="B8" i="4"/>
  <c r="N1294" i="1"/>
  <c r="N1277" i="1"/>
  <c r="N1230" i="1"/>
  <c r="N1191" i="1"/>
  <c r="N1177" i="1"/>
  <c r="N1147" i="1"/>
  <c r="N1039" i="1"/>
  <c r="N920" i="1"/>
  <c r="N883" i="1"/>
  <c r="N568" i="1"/>
  <c r="O10" i="1"/>
  <c r="O14" i="1"/>
  <c r="O18" i="1"/>
  <c r="O22" i="1"/>
  <c r="O26" i="1"/>
  <c r="O30" i="1"/>
  <c r="O34" i="1"/>
  <c r="O38" i="1"/>
  <c r="O42" i="1"/>
  <c r="O46" i="1"/>
  <c r="O50" i="1"/>
  <c r="O54" i="1"/>
  <c r="O58" i="1"/>
  <c r="O62" i="1"/>
  <c r="O66" i="1"/>
  <c r="O70" i="1"/>
  <c r="O74" i="1"/>
  <c r="O78" i="1"/>
  <c r="O82" i="1"/>
  <c r="O86" i="1"/>
  <c r="O90" i="1"/>
  <c r="O94" i="1"/>
  <c r="O98" i="1"/>
  <c r="O102" i="1"/>
  <c r="O106" i="1"/>
  <c r="O110" i="1"/>
  <c r="O114" i="1"/>
  <c r="O118" i="1"/>
  <c r="O122" i="1"/>
  <c r="O126" i="1"/>
  <c r="O130" i="1"/>
  <c r="O134" i="1"/>
  <c r="O138" i="1"/>
  <c r="O142" i="1"/>
  <c r="O146" i="1"/>
  <c r="O150" i="1"/>
  <c r="O154" i="1"/>
  <c r="O158" i="1"/>
  <c r="O162" i="1"/>
  <c r="O166" i="1"/>
  <c r="O170" i="1"/>
  <c r="O174" i="1"/>
  <c r="O178" i="1"/>
  <c r="O182" i="1"/>
  <c r="O186" i="1"/>
  <c r="O190" i="1"/>
  <c r="O194" i="1"/>
  <c r="O198" i="1"/>
  <c r="O202" i="1"/>
  <c r="O206" i="1"/>
  <c r="O210" i="1"/>
  <c r="O214" i="1"/>
  <c r="O218" i="1"/>
  <c r="O222" i="1"/>
  <c r="O226" i="1"/>
  <c r="O230" i="1"/>
  <c r="O234" i="1"/>
  <c r="O238" i="1"/>
  <c r="O242" i="1"/>
  <c r="O246" i="1"/>
  <c r="O250" i="1"/>
  <c r="O254" i="1"/>
  <c r="O258" i="1"/>
  <c r="O262" i="1"/>
  <c r="O266" i="1"/>
  <c r="O270" i="1"/>
  <c r="O274" i="1"/>
  <c r="O278" i="1"/>
  <c r="O282" i="1"/>
  <c r="O286" i="1"/>
  <c r="O290" i="1"/>
  <c r="O294" i="1"/>
  <c r="O298" i="1"/>
  <c r="O302" i="1"/>
  <c r="O306" i="1"/>
  <c r="O310" i="1"/>
  <c r="O314" i="1"/>
  <c r="O318" i="1"/>
  <c r="O322" i="1"/>
  <c r="O326" i="1"/>
  <c r="O330" i="1"/>
  <c r="O9" i="1"/>
  <c r="O15" i="1"/>
  <c r="O20" i="1"/>
  <c r="O25" i="1"/>
  <c r="O31" i="1"/>
  <c r="O36" i="1"/>
  <c r="O41" i="1"/>
  <c r="O47" i="1"/>
  <c r="O52" i="1"/>
  <c r="O57" i="1"/>
  <c r="O63" i="1"/>
  <c r="O68" i="1"/>
  <c r="O73" i="1"/>
  <c r="O79" i="1"/>
  <c r="O84" i="1"/>
  <c r="O89" i="1"/>
  <c r="O95" i="1"/>
  <c r="O100" i="1"/>
  <c r="O105" i="1"/>
  <c r="O111" i="1"/>
  <c r="O116" i="1"/>
  <c r="O121" i="1"/>
  <c r="O127" i="1"/>
  <c r="O132" i="1"/>
  <c r="O137" i="1"/>
  <c r="O143" i="1"/>
  <c r="O148" i="1"/>
  <c r="O153" i="1"/>
  <c r="O159" i="1"/>
  <c r="O164" i="1"/>
  <c r="O169" i="1"/>
  <c r="O175" i="1"/>
  <c r="O180" i="1"/>
  <c r="O185" i="1"/>
  <c r="O191" i="1"/>
  <c r="O196" i="1"/>
  <c r="O201" i="1"/>
  <c r="O207" i="1"/>
  <c r="O212" i="1"/>
  <c r="O217" i="1"/>
  <c r="O223" i="1"/>
  <c r="O228" i="1"/>
  <c r="O233" i="1"/>
  <c r="O239" i="1"/>
  <c r="O244" i="1"/>
  <c r="O249" i="1"/>
  <c r="O255" i="1"/>
  <c r="O260" i="1"/>
  <c r="O265" i="1"/>
  <c r="O271" i="1"/>
  <c r="O276" i="1"/>
  <c r="O281" i="1"/>
  <c r="O287" i="1"/>
  <c r="O292" i="1"/>
  <c r="O297" i="1"/>
  <c r="O303" i="1"/>
  <c r="O308" i="1"/>
  <c r="O313" i="1"/>
  <c r="O319" i="1"/>
  <c r="O324" i="1"/>
  <c r="O329" i="1"/>
  <c r="O334" i="1"/>
  <c r="O338" i="1"/>
  <c r="O342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11" i="1"/>
  <c r="O16" i="1"/>
  <c r="O21" i="1"/>
  <c r="O27" i="1"/>
  <c r="O32" i="1"/>
  <c r="O37" i="1"/>
  <c r="O43" i="1"/>
  <c r="O48" i="1"/>
  <c r="O53" i="1"/>
  <c r="O59" i="1"/>
  <c r="O64" i="1"/>
  <c r="O69" i="1"/>
  <c r="O75" i="1"/>
  <c r="O80" i="1"/>
  <c r="O85" i="1"/>
  <c r="O91" i="1"/>
  <c r="O96" i="1"/>
  <c r="O101" i="1"/>
  <c r="O107" i="1"/>
  <c r="O112" i="1"/>
  <c r="O117" i="1"/>
  <c r="O123" i="1"/>
  <c r="O128" i="1"/>
  <c r="O133" i="1"/>
  <c r="O139" i="1"/>
  <c r="O144" i="1"/>
  <c r="O149" i="1"/>
  <c r="O155" i="1"/>
  <c r="O160" i="1"/>
  <c r="O165" i="1"/>
  <c r="O171" i="1"/>
  <c r="O176" i="1"/>
  <c r="O181" i="1"/>
  <c r="O187" i="1"/>
  <c r="O192" i="1"/>
  <c r="O197" i="1"/>
  <c r="O203" i="1"/>
  <c r="O208" i="1"/>
  <c r="O213" i="1"/>
  <c r="O219" i="1"/>
  <c r="O224" i="1"/>
  <c r="O229" i="1"/>
  <c r="O235" i="1"/>
  <c r="O240" i="1"/>
  <c r="O245" i="1"/>
  <c r="O251" i="1"/>
  <c r="O256" i="1"/>
  <c r="O261" i="1"/>
  <c r="O267" i="1"/>
  <c r="O272" i="1"/>
  <c r="O277" i="1"/>
  <c r="O283" i="1"/>
  <c r="O288" i="1"/>
  <c r="O293" i="1"/>
  <c r="O299" i="1"/>
  <c r="O304" i="1"/>
  <c r="O309" i="1"/>
  <c r="O315" i="1"/>
  <c r="O320" i="1"/>
  <c r="O325" i="1"/>
  <c r="O331" i="1"/>
  <c r="O335" i="1"/>
  <c r="O339" i="1"/>
  <c r="O343" i="1"/>
  <c r="O347" i="1"/>
  <c r="O351" i="1"/>
  <c r="O355" i="1"/>
  <c r="O359" i="1"/>
  <c r="O363" i="1"/>
  <c r="O367" i="1"/>
  <c r="O371" i="1"/>
  <c r="O375" i="1"/>
  <c r="O379" i="1"/>
  <c r="O383" i="1"/>
  <c r="O387" i="1"/>
  <c r="O391" i="1"/>
  <c r="O395" i="1"/>
  <c r="O399" i="1"/>
  <c r="O403" i="1"/>
  <c r="O407" i="1"/>
  <c r="O411" i="1"/>
  <c r="O415" i="1"/>
  <c r="O12" i="1"/>
  <c r="O17" i="1"/>
  <c r="O23" i="1"/>
  <c r="O28" i="1"/>
  <c r="O33" i="1"/>
  <c r="O39" i="1"/>
  <c r="O44" i="1"/>
  <c r="O49" i="1"/>
  <c r="O55" i="1"/>
  <c r="O60" i="1"/>
  <c r="O65" i="1"/>
  <c r="O71" i="1"/>
  <c r="O76" i="1"/>
  <c r="O81" i="1"/>
  <c r="O87" i="1"/>
  <c r="O92" i="1"/>
  <c r="O97" i="1"/>
  <c r="O103" i="1"/>
  <c r="O108" i="1"/>
  <c r="O113" i="1"/>
  <c r="O119" i="1"/>
  <c r="O124" i="1"/>
  <c r="O129" i="1"/>
  <c r="O135" i="1"/>
  <c r="O140" i="1"/>
  <c r="O145" i="1"/>
  <c r="O151" i="1"/>
  <c r="O156" i="1"/>
  <c r="O161" i="1"/>
  <c r="O167" i="1"/>
  <c r="O172" i="1"/>
  <c r="O177" i="1"/>
  <c r="O183" i="1"/>
  <c r="O13" i="1"/>
  <c r="C25" i="4" s="1"/>
  <c r="O35" i="1"/>
  <c r="O56" i="1"/>
  <c r="O77" i="1"/>
  <c r="O99" i="1"/>
  <c r="O120" i="1"/>
  <c r="O141" i="1"/>
  <c r="O163" i="1"/>
  <c r="O184" i="1"/>
  <c r="O195" i="1"/>
  <c r="O205" i="1"/>
  <c r="O216" i="1"/>
  <c r="O227" i="1"/>
  <c r="O237" i="1"/>
  <c r="O248" i="1"/>
  <c r="O259" i="1"/>
  <c r="O269" i="1"/>
  <c r="O280" i="1"/>
  <c r="O291" i="1"/>
  <c r="O301" i="1"/>
  <c r="O312" i="1"/>
  <c r="O323" i="1"/>
  <c r="O333" i="1"/>
  <c r="O341" i="1"/>
  <c r="O349" i="1"/>
  <c r="O357" i="1"/>
  <c r="O365" i="1"/>
  <c r="O373" i="1"/>
  <c r="O381" i="1"/>
  <c r="O389" i="1"/>
  <c r="O397" i="1"/>
  <c r="O405" i="1"/>
  <c r="O413" i="1"/>
  <c r="O420" i="1"/>
  <c r="O425" i="1"/>
  <c r="O431" i="1"/>
  <c r="O436" i="1"/>
  <c r="O441" i="1"/>
  <c r="O447" i="1"/>
  <c r="O452" i="1"/>
  <c r="O457" i="1"/>
  <c r="O463" i="1"/>
  <c r="O468" i="1"/>
  <c r="O473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574" i="1"/>
  <c r="O578" i="1"/>
  <c r="O582" i="1"/>
  <c r="O586" i="1"/>
  <c r="O590" i="1"/>
  <c r="O594" i="1"/>
  <c r="O598" i="1"/>
  <c r="O602" i="1"/>
  <c r="O606" i="1"/>
  <c r="O610" i="1"/>
  <c r="O614" i="1"/>
  <c r="O618" i="1"/>
  <c r="O622" i="1"/>
  <c r="O626" i="1"/>
  <c r="O630" i="1"/>
  <c r="O634" i="1"/>
  <c r="O638" i="1"/>
  <c r="O642" i="1"/>
  <c r="O646" i="1"/>
  <c r="O650" i="1"/>
  <c r="O654" i="1"/>
  <c r="O658" i="1"/>
  <c r="O662" i="1"/>
  <c r="O666" i="1"/>
  <c r="O670" i="1"/>
  <c r="O674" i="1"/>
  <c r="O678" i="1"/>
  <c r="O682" i="1"/>
  <c r="O686" i="1"/>
  <c r="O690" i="1"/>
  <c r="O694" i="1"/>
  <c r="O698" i="1"/>
  <c r="O702" i="1"/>
  <c r="O706" i="1"/>
  <c r="O710" i="1"/>
  <c r="O714" i="1"/>
  <c r="O718" i="1"/>
  <c r="O722" i="1"/>
  <c r="O726" i="1"/>
  <c r="O730" i="1"/>
  <c r="O734" i="1"/>
  <c r="O738" i="1"/>
  <c r="O742" i="1"/>
  <c r="O746" i="1"/>
  <c r="O750" i="1"/>
  <c r="O754" i="1"/>
  <c r="O758" i="1"/>
  <c r="O762" i="1"/>
  <c r="O766" i="1"/>
  <c r="O770" i="1"/>
  <c r="O774" i="1"/>
  <c r="O778" i="1"/>
  <c r="O782" i="1"/>
  <c r="O19" i="1"/>
  <c r="O40" i="1"/>
  <c r="O61" i="1"/>
  <c r="O83" i="1"/>
  <c r="O104" i="1"/>
  <c r="O125" i="1"/>
  <c r="O147" i="1"/>
  <c r="O168" i="1"/>
  <c r="O188" i="1"/>
  <c r="O199" i="1"/>
  <c r="O209" i="1"/>
  <c r="O220" i="1"/>
  <c r="O231" i="1"/>
  <c r="O241" i="1"/>
  <c r="O252" i="1"/>
  <c r="O263" i="1"/>
  <c r="O273" i="1"/>
  <c r="O284" i="1"/>
  <c r="O295" i="1"/>
  <c r="O305" i="1"/>
  <c r="O316" i="1"/>
  <c r="O327" i="1"/>
  <c r="O336" i="1"/>
  <c r="O344" i="1"/>
  <c r="O352" i="1"/>
  <c r="O360" i="1"/>
  <c r="O368" i="1"/>
  <c r="O376" i="1"/>
  <c r="O384" i="1"/>
  <c r="O392" i="1"/>
  <c r="O400" i="1"/>
  <c r="O408" i="1"/>
  <c r="O416" i="1"/>
  <c r="O421" i="1"/>
  <c r="O427" i="1"/>
  <c r="O432" i="1"/>
  <c r="O437" i="1"/>
  <c r="O443" i="1"/>
  <c r="O448" i="1"/>
  <c r="O453" i="1"/>
  <c r="O459" i="1"/>
  <c r="O464" i="1"/>
  <c r="O469" i="1"/>
  <c r="O475" i="1"/>
  <c r="O479" i="1"/>
  <c r="O483" i="1"/>
  <c r="O487" i="1"/>
  <c r="O491" i="1"/>
  <c r="O495" i="1"/>
  <c r="O499" i="1"/>
  <c r="O503" i="1"/>
  <c r="O507" i="1"/>
  <c r="O511" i="1"/>
  <c r="O515" i="1"/>
  <c r="O519" i="1"/>
  <c r="O523" i="1"/>
  <c r="O527" i="1"/>
  <c r="O531" i="1"/>
  <c r="O535" i="1"/>
  <c r="O539" i="1"/>
  <c r="O543" i="1"/>
  <c r="O547" i="1"/>
  <c r="O551" i="1"/>
  <c r="O555" i="1"/>
  <c r="O559" i="1"/>
  <c r="O563" i="1"/>
  <c r="O567" i="1"/>
  <c r="O571" i="1"/>
  <c r="O575" i="1"/>
  <c r="O579" i="1"/>
  <c r="O583" i="1"/>
  <c r="O587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24" i="1"/>
  <c r="O45" i="1"/>
  <c r="C27" i="4" s="1"/>
  <c r="O67" i="1"/>
  <c r="O88" i="1"/>
  <c r="O109" i="1"/>
  <c r="O131" i="1"/>
  <c r="O152" i="1"/>
  <c r="O173" i="1"/>
  <c r="O189" i="1"/>
  <c r="O200" i="1"/>
  <c r="O211" i="1"/>
  <c r="O221" i="1"/>
  <c r="O232" i="1"/>
  <c r="O243" i="1"/>
  <c r="O253" i="1"/>
  <c r="O264" i="1"/>
  <c r="O275" i="1"/>
  <c r="O285" i="1"/>
  <c r="O296" i="1"/>
  <c r="O307" i="1"/>
  <c r="O317" i="1"/>
  <c r="O328" i="1"/>
  <c r="O337" i="1"/>
  <c r="O345" i="1"/>
  <c r="O353" i="1"/>
  <c r="O361" i="1"/>
  <c r="O369" i="1"/>
  <c r="O377" i="1"/>
  <c r="O385" i="1"/>
  <c r="O393" i="1"/>
  <c r="O401" i="1"/>
  <c r="O409" i="1"/>
  <c r="O417" i="1"/>
  <c r="O423" i="1"/>
  <c r="O428" i="1"/>
  <c r="O433" i="1"/>
  <c r="O439" i="1"/>
  <c r="O444" i="1"/>
  <c r="O449" i="1"/>
  <c r="O455" i="1"/>
  <c r="O460" i="1"/>
  <c r="O465" i="1"/>
  <c r="O471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536" i="1"/>
  <c r="O540" i="1"/>
  <c r="O544" i="1"/>
  <c r="O548" i="1"/>
  <c r="O552" i="1"/>
  <c r="O556" i="1"/>
  <c r="O560" i="1"/>
  <c r="O564" i="1"/>
  <c r="O568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51" i="1"/>
  <c r="O136" i="1"/>
  <c r="O204" i="1"/>
  <c r="O247" i="1"/>
  <c r="O289" i="1"/>
  <c r="O332" i="1"/>
  <c r="O364" i="1"/>
  <c r="O396" i="1"/>
  <c r="O424" i="1"/>
  <c r="O445" i="1"/>
  <c r="O467" i="1"/>
  <c r="O485" i="1"/>
  <c r="O501" i="1"/>
  <c r="O517" i="1"/>
  <c r="O533" i="1"/>
  <c r="O549" i="1"/>
  <c r="O565" i="1"/>
  <c r="O581" i="1"/>
  <c r="O597" i="1"/>
  <c r="O613" i="1"/>
  <c r="O629" i="1"/>
  <c r="O644" i="1"/>
  <c r="O649" i="1"/>
  <c r="O655" i="1"/>
  <c r="O660" i="1"/>
  <c r="O665" i="1"/>
  <c r="O671" i="1"/>
  <c r="O676" i="1"/>
  <c r="O681" i="1"/>
  <c r="O687" i="1"/>
  <c r="O692" i="1"/>
  <c r="O697" i="1"/>
  <c r="O703" i="1"/>
  <c r="O708" i="1"/>
  <c r="O713" i="1"/>
  <c r="O719" i="1"/>
  <c r="O724" i="1"/>
  <c r="O729" i="1"/>
  <c r="O735" i="1"/>
  <c r="O740" i="1"/>
  <c r="O745" i="1"/>
  <c r="O751" i="1"/>
  <c r="O756" i="1"/>
  <c r="O761" i="1"/>
  <c r="O767" i="1"/>
  <c r="O772" i="1"/>
  <c r="O777" i="1"/>
  <c r="O783" i="1"/>
  <c r="O787" i="1"/>
  <c r="O791" i="1"/>
  <c r="O795" i="1"/>
  <c r="O799" i="1"/>
  <c r="O803" i="1"/>
  <c r="O807" i="1"/>
  <c r="O811" i="1"/>
  <c r="O815" i="1"/>
  <c r="O819" i="1"/>
  <c r="O823" i="1"/>
  <c r="O827" i="1"/>
  <c r="O831" i="1"/>
  <c r="O835" i="1"/>
  <c r="O839" i="1"/>
  <c r="O843" i="1"/>
  <c r="O847" i="1"/>
  <c r="O851" i="1"/>
  <c r="O855" i="1"/>
  <c r="O859" i="1"/>
  <c r="O863" i="1"/>
  <c r="O867" i="1"/>
  <c r="O871" i="1"/>
  <c r="O875" i="1"/>
  <c r="O879" i="1"/>
  <c r="O883" i="1"/>
  <c r="O887" i="1"/>
  <c r="O891" i="1"/>
  <c r="O895" i="1"/>
  <c r="O899" i="1"/>
  <c r="O903" i="1"/>
  <c r="O907" i="1"/>
  <c r="O911" i="1"/>
  <c r="O915" i="1"/>
  <c r="O919" i="1"/>
  <c r="O923" i="1"/>
  <c r="O927" i="1"/>
  <c r="O931" i="1"/>
  <c r="O935" i="1"/>
  <c r="O939" i="1"/>
  <c r="O943" i="1"/>
  <c r="O947" i="1"/>
  <c r="O951" i="1"/>
  <c r="O955" i="1"/>
  <c r="O959" i="1"/>
  <c r="O963" i="1"/>
  <c r="O967" i="1"/>
  <c r="O971" i="1"/>
  <c r="O975" i="1"/>
  <c r="O979" i="1"/>
  <c r="O983" i="1"/>
  <c r="O987" i="1"/>
  <c r="O991" i="1"/>
  <c r="O995" i="1"/>
  <c r="O999" i="1"/>
  <c r="O1003" i="1"/>
  <c r="O1007" i="1"/>
  <c r="O1011" i="1"/>
  <c r="O1015" i="1"/>
  <c r="O1019" i="1"/>
  <c r="O1023" i="1"/>
  <c r="O1027" i="1"/>
  <c r="O1031" i="1"/>
  <c r="O1035" i="1"/>
  <c r="O1039" i="1"/>
  <c r="O1043" i="1"/>
  <c r="O1047" i="1"/>
  <c r="O1051" i="1"/>
  <c r="O1055" i="1"/>
  <c r="O1059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72" i="1"/>
  <c r="C24" i="4" s="1"/>
  <c r="O157" i="1"/>
  <c r="O215" i="1"/>
  <c r="O257" i="1"/>
  <c r="O300" i="1"/>
  <c r="O340" i="1"/>
  <c r="O372" i="1"/>
  <c r="O404" i="1"/>
  <c r="O429" i="1"/>
  <c r="O451" i="1"/>
  <c r="O472" i="1"/>
  <c r="O489" i="1"/>
  <c r="O505" i="1"/>
  <c r="O521" i="1"/>
  <c r="O537" i="1"/>
  <c r="O553" i="1"/>
  <c r="O569" i="1"/>
  <c r="O585" i="1"/>
  <c r="O601" i="1"/>
  <c r="O617" i="1"/>
  <c r="O633" i="1"/>
  <c r="O645" i="1"/>
  <c r="O651" i="1"/>
  <c r="O656" i="1"/>
  <c r="O661" i="1"/>
  <c r="O667" i="1"/>
  <c r="O672" i="1"/>
  <c r="O677" i="1"/>
  <c r="O683" i="1"/>
  <c r="O688" i="1"/>
  <c r="O693" i="1"/>
  <c r="O699" i="1"/>
  <c r="O704" i="1"/>
  <c r="O709" i="1"/>
  <c r="O715" i="1"/>
  <c r="O720" i="1"/>
  <c r="O725" i="1"/>
  <c r="O731" i="1"/>
  <c r="O736" i="1"/>
  <c r="O741" i="1"/>
  <c r="O747" i="1"/>
  <c r="O752" i="1"/>
  <c r="O757" i="1"/>
  <c r="O763" i="1"/>
  <c r="O768" i="1"/>
  <c r="O773" i="1"/>
  <c r="O779" i="1"/>
  <c r="O784" i="1"/>
  <c r="O788" i="1"/>
  <c r="O792" i="1"/>
  <c r="O796" i="1"/>
  <c r="O800" i="1"/>
  <c r="O804" i="1"/>
  <c r="O808" i="1"/>
  <c r="O812" i="1"/>
  <c r="O816" i="1"/>
  <c r="O820" i="1"/>
  <c r="O824" i="1"/>
  <c r="O828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1004" i="1"/>
  <c r="O1008" i="1"/>
  <c r="O1012" i="1"/>
  <c r="O1016" i="1"/>
  <c r="O1020" i="1"/>
  <c r="O1024" i="1"/>
  <c r="O1028" i="1"/>
  <c r="O1032" i="1"/>
  <c r="O1036" i="1"/>
  <c r="O1040" i="1"/>
  <c r="O1044" i="1"/>
  <c r="O1048" i="1"/>
  <c r="O1052" i="1"/>
  <c r="O1056" i="1"/>
  <c r="O1060" i="1"/>
  <c r="O1064" i="1"/>
  <c r="O1068" i="1"/>
  <c r="O1072" i="1"/>
  <c r="O93" i="1"/>
  <c r="O179" i="1"/>
  <c r="O225" i="1"/>
  <c r="O268" i="1"/>
  <c r="O311" i="1"/>
  <c r="O348" i="1"/>
  <c r="O380" i="1"/>
  <c r="O412" i="1"/>
  <c r="O435" i="1"/>
  <c r="O456" i="1"/>
  <c r="O477" i="1"/>
  <c r="O493" i="1"/>
  <c r="O509" i="1"/>
  <c r="O525" i="1"/>
  <c r="O541" i="1"/>
  <c r="O557" i="1"/>
  <c r="O573" i="1"/>
  <c r="O589" i="1"/>
  <c r="O605" i="1"/>
  <c r="O621" i="1"/>
  <c r="O637" i="1"/>
  <c r="O647" i="1"/>
  <c r="O652" i="1"/>
  <c r="O657" i="1"/>
  <c r="O663" i="1"/>
  <c r="O668" i="1"/>
  <c r="O673" i="1"/>
  <c r="O679" i="1"/>
  <c r="O684" i="1"/>
  <c r="O689" i="1"/>
  <c r="O695" i="1"/>
  <c r="O700" i="1"/>
  <c r="O705" i="1"/>
  <c r="O711" i="1"/>
  <c r="O716" i="1"/>
  <c r="O721" i="1"/>
  <c r="O727" i="1"/>
  <c r="O732" i="1"/>
  <c r="O737" i="1"/>
  <c r="O743" i="1"/>
  <c r="O748" i="1"/>
  <c r="O753" i="1"/>
  <c r="O759" i="1"/>
  <c r="O764" i="1"/>
  <c r="O769" i="1"/>
  <c r="O775" i="1"/>
  <c r="O780" i="1"/>
  <c r="O785" i="1"/>
  <c r="O789" i="1"/>
  <c r="O793" i="1"/>
  <c r="O797" i="1"/>
  <c r="O801" i="1"/>
  <c r="O805" i="1"/>
  <c r="O809" i="1"/>
  <c r="O813" i="1"/>
  <c r="O817" i="1"/>
  <c r="O821" i="1"/>
  <c r="O825" i="1"/>
  <c r="O829" i="1"/>
  <c r="O833" i="1"/>
  <c r="O837" i="1"/>
  <c r="O841" i="1"/>
  <c r="O845" i="1"/>
  <c r="O849" i="1"/>
  <c r="O853" i="1"/>
  <c r="O857" i="1"/>
  <c r="O861" i="1"/>
  <c r="O865" i="1"/>
  <c r="O869" i="1"/>
  <c r="O873" i="1"/>
  <c r="O877" i="1"/>
  <c r="O881" i="1"/>
  <c r="O885" i="1"/>
  <c r="O889" i="1"/>
  <c r="O893" i="1"/>
  <c r="O897" i="1"/>
  <c r="O901" i="1"/>
  <c r="O905" i="1"/>
  <c r="O909" i="1"/>
  <c r="O913" i="1"/>
  <c r="O917" i="1"/>
  <c r="O921" i="1"/>
  <c r="O925" i="1"/>
  <c r="O929" i="1"/>
  <c r="O933" i="1"/>
  <c r="O937" i="1"/>
  <c r="O941" i="1"/>
  <c r="O945" i="1"/>
  <c r="O949" i="1"/>
  <c r="O953" i="1"/>
  <c r="O957" i="1"/>
  <c r="O961" i="1"/>
  <c r="O965" i="1"/>
  <c r="O969" i="1"/>
  <c r="O973" i="1"/>
  <c r="O977" i="1"/>
  <c r="O981" i="1"/>
  <c r="O985" i="1"/>
  <c r="O989" i="1"/>
  <c r="O29" i="1"/>
  <c r="O115" i="1"/>
  <c r="O193" i="1"/>
  <c r="O236" i="1"/>
  <c r="O279" i="1"/>
  <c r="O321" i="1"/>
  <c r="O356" i="1"/>
  <c r="O388" i="1"/>
  <c r="O419" i="1"/>
  <c r="O440" i="1"/>
  <c r="O461" i="1"/>
  <c r="O481" i="1"/>
  <c r="O497" i="1"/>
  <c r="O513" i="1"/>
  <c r="O529" i="1"/>
  <c r="O545" i="1"/>
  <c r="O561" i="1"/>
  <c r="O577" i="1"/>
  <c r="O593" i="1"/>
  <c r="O609" i="1"/>
  <c r="O625" i="1"/>
  <c r="O641" i="1"/>
  <c r="O648" i="1"/>
  <c r="O653" i="1"/>
  <c r="O659" i="1"/>
  <c r="O664" i="1"/>
  <c r="O669" i="1"/>
  <c r="O675" i="1"/>
  <c r="O680" i="1"/>
  <c r="O685" i="1"/>
  <c r="O691" i="1"/>
  <c r="O696" i="1"/>
  <c r="O701" i="1"/>
  <c r="O707" i="1"/>
  <c r="O712" i="1"/>
  <c r="O717" i="1"/>
  <c r="O723" i="1"/>
  <c r="O728" i="1"/>
  <c r="O733" i="1"/>
  <c r="O739" i="1"/>
  <c r="O744" i="1"/>
  <c r="O749" i="1"/>
  <c r="O755" i="1"/>
  <c r="O760" i="1"/>
  <c r="O765" i="1"/>
  <c r="O771" i="1"/>
  <c r="O776" i="1"/>
  <c r="O781" i="1"/>
  <c r="O786" i="1"/>
  <c r="O790" i="1"/>
  <c r="O794" i="1"/>
  <c r="O798" i="1"/>
  <c r="O802" i="1"/>
  <c r="O806" i="1"/>
  <c r="O810" i="1"/>
  <c r="O814" i="1"/>
  <c r="O818" i="1"/>
  <c r="O822" i="1"/>
  <c r="O826" i="1"/>
  <c r="O830" i="1"/>
  <c r="O834" i="1"/>
  <c r="O838" i="1"/>
  <c r="O842" i="1"/>
  <c r="O846" i="1"/>
  <c r="O850" i="1"/>
  <c r="O854" i="1"/>
  <c r="O858" i="1"/>
  <c r="O862" i="1"/>
  <c r="O866" i="1"/>
  <c r="O870" i="1"/>
  <c r="O874" i="1"/>
  <c r="O878" i="1"/>
  <c r="O882" i="1"/>
  <c r="O886" i="1"/>
  <c r="O890" i="1"/>
  <c r="O894" i="1"/>
  <c r="O898" i="1"/>
  <c r="O902" i="1"/>
  <c r="O906" i="1"/>
  <c r="O910" i="1"/>
  <c r="O914" i="1"/>
  <c r="O918" i="1"/>
  <c r="O922" i="1"/>
  <c r="O926" i="1"/>
  <c r="O930" i="1"/>
  <c r="O1315" i="1"/>
  <c r="O1311" i="1"/>
  <c r="O1307" i="1"/>
  <c r="O1303" i="1"/>
  <c r="O1299" i="1"/>
  <c r="O1295" i="1"/>
  <c r="O1291" i="1"/>
  <c r="O1287" i="1"/>
  <c r="O1283" i="1"/>
  <c r="O1279" i="1"/>
  <c r="O1275" i="1"/>
  <c r="O1271" i="1"/>
  <c r="O1267" i="1"/>
  <c r="O1263" i="1"/>
  <c r="O1259" i="1"/>
  <c r="O1255" i="1"/>
  <c r="O1251" i="1"/>
  <c r="O1247" i="1"/>
  <c r="O1243" i="1"/>
  <c r="O1239" i="1"/>
  <c r="O1235" i="1"/>
  <c r="O1231" i="1"/>
  <c r="O1227" i="1"/>
  <c r="O1223" i="1"/>
  <c r="O1219" i="1"/>
  <c r="O1215" i="1"/>
  <c r="O1211" i="1"/>
  <c r="O1207" i="1"/>
  <c r="O1203" i="1"/>
  <c r="O1198" i="1"/>
  <c r="O1193" i="1"/>
  <c r="O1188" i="1"/>
  <c r="O1182" i="1"/>
  <c r="O1177" i="1"/>
  <c r="O1172" i="1"/>
  <c r="O1166" i="1"/>
  <c r="O1161" i="1"/>
  <c r="O1156" i="1"/>
  <c r="O1150" i="1"/>
  <c r="O1145" i="1"/>
  <c r="O1140" i="1"/>
  <c r="O1134" i="1"/>
  <c r="O1129" i="1"/>
  <c r="O1124" i="1"/>
  <c r="O1118" i="1"/>
  <c r="O1113" i="1"/>
  <c r="O1108" i="1"/>
  <c r="O1102" i="1"/>
  <c r="O1097" i="1"/>
  <c r="O1092" i="1"/>
  <c r="O1086" i="1"/>
  <c r="O1081" i="1"/>
  <c r="O1076" i="1"/>
  <c r="O1069" i="1"/>
  <c r="O1061" i="1"/>
  <c r="O1053" i="1"/>
  <c r="O1045" i="1"/>
  <c r="O1037" i="1"/>
  <c r="O1029" i="1"/>
  <c r="O1021" i="1"/>
  <c r="O1013" i="1"/>
  <c r="O1005" i="1"/>
  <c r="O997" i="1"/>
  <c r="O986" i="1"/>
  <c r="O970" i="1"/>
  <c r="O954" i="1"/>
  <c r="O938" i="1"/>
  <c r="C23" i="4"/>
  <c r="G8" i="1"/>
  <c r="H8" i="1" s="1"/>
  <c r="G47" i="1"/>
  <c r="H47" i="1" s="1"/>
  <c r="G81" i="1"/>
  <c r="H81" i="1" s="1"/>
  <c r="G91" i="1"/>
  <c r="H91" i="1" s="1"/>
  <c r="G141" i="1"/>
  <c r="H141" i="1" s="1"/>
  <c r="G172" i="1"/>
  <c r="H172" i="1" s="1"/>
  <c r="G208" i="1"/>
  <c r="H208" i="1" s="1"/>
  <c r="G224" i="1"/>
  <c r="H224" i="1" s="1"/>
  <c r="G233" i="1"/>
  <c r="H233" i="1" s="1"/>
  <c r="G287" i="1"/>
  <c r="H287" i="1" s="1"/>
  <c r="G295" i="1"/>
  <c r="H295" i="1" s="1"/>
  <c r="G303" i="1"/>
  <c r="H303" i="1" s="1"/>
  <c r="G311" i="1"/>
  <c r="H311" i="1" s="1"/>
  <c r="G317" i="1"/>
  <c r="H317" i="1" s="1"/>
  <c r="G324" i="1"/>
  <c r="H324" i="1" s="1"/>
  <c r="G331" i="1"/>
  <c r="H331" i="1" s="1"/>
  <c r="G337" i="1"/>
  <c r="H337" i="1" s="1"/>
  <c r="G344" i="1"/>
  <c r="H344" i="1" s="1"/>
  <c r="G352" i="1"/>
  <c r="H352" i="1" s="1"/>
  <c r="G359" i="1"/>
  <c r="H359" i="1" s="1"/>
  <c r="G365" i="1"/>
  <c r="H365" i="1" s="1"/>
  <c r="G373" i="1"/>
  <c r="H373" i="1" s="1"/>
  <c r="G380" i="1"/>
  <c r="H380" i="1" s="1"/>
  <c r="G387" i="1"/>
  <c r="H387" i="1" s="1"/>
  <c r="G399" i="1"/>
  <c r="H399" i="1" s="1"/>
  <c r="G405" i="1"/>
  <c r="H405" i="1" s="1"/>
  <c r="G412" i="1"/>
  <c r="H412" i="1" s="1"/>
  <c r="G424" i="1"/>
  <c r="H424" i="1" s="1"/>
  <c r="G431" i="1"/>
  <c r="H431" i="1" s="1"/>
  <c r="G437" i="1"/>
  <c r="H437" i="1" s="1"/>
  <c r="G445" i="1"/>
  <c r="H445" i="1" s="1"/>
  <c r="G452" i="1"/>
  <c r="H452" i="1" s="1"/>
  <c r="G459" i="1"/>
  <c r="H459" i="1" s="1"/>
  <c r="G467" i="1"/>
  <c r="H467" i="1" s="1"/>
  <c r="G473" i="1"/>
  <c r="H473" i="1" s="1"/>
  <c r="G480" i="1"/>
  <c r="H480" i="1" s="1"/>
  <c r="G496" i="1"/>
  <c r="H496" i="1" s="1"/>
  <c r="G500" i="1"/>
  <c r="H500" i="1" s="1"/>
  <c r="G504" i="1"/>
  <c r="H504" i="1" s="1"/>
  <c r="G508" i="1"/>
  <c r="H508" i="1" s="1"/>
  <c r="G512" i="1"/>
  <c r="H512" i="1" s="1"/>
  <c r="G516" i="1"/>
  <c r="H516" i="1" s="1"/>
  <c r="G520" i="1"/>
  <c r="H520" i="1" s="1"/>
  <c r="G524" i="1"/>
  <c r="H524" i="1" s="1"/>
  <c r="G528" i="1"/>
  <c r="H528" i="1" s="1"/>
  <c r="G540" i="1"/>
  <c r="H540" i="1" s="1"/>
  <c r="G544" i="1"/>
  <c r="H544" i="1" s="1"/>
  <c r="G548" i="1"/>
  <c r="H548" i="1" s="1"/>
  <c r="G552" i="1"/>
  <c r="H552" i="1" s="1"/>
  <c r="G556" i="1"/>
  <c r="H556" i="1" s="1"/>
  <c r="G560" i="1"/>
  <c r="H560" i="1" s="1"/>
  <c r="G564" i="1"/>
  <c r="H564" i="1" s="1"/>
  <c r="G568" i="1"/>
  <c r="H568" i="1" s="1"/>
  <c r="G572" i="1"/>
  <c r="H572" i="1" s="1"/>
  <c r="G576" i="1"/>
  <c r="H576" i="1" s="1"/>
  <c r="G580" i="1"/>
  <c r="H580" i="1" s="1"/>
  <c r="G584" i="1"/>
  <c r="H584" i="1" s="1"/>
  <c r="G588" i="1"/>
  <c r="H588" i="1" s="1"/>
  <c r="G592" i="1"/>
  <c r="H592" i="1" s="1"/>
  <c r="G596" i="1"/>
  <c r="H596" i="1" s="1"/>
  <c r="G600" i="1"/>
  <c r="H600" i="1" s="1"/>
  <c r="G604" i="1"/>
  <c r="H604" i="1" s="1"/>
  <c r="G608" i="1"/>
  <c r="H608" i="1" s="1"/>
  <c r="G612" i="1"/>
  <c r="H612" i="1" s="1"/>
  <c r="G616" i="1"/>
  <c r="H616" i="1" s="1"/>
  <c r="G620" i="1"/>
  <c r="H620" i="1" s="1"/>
  <c r="G624" i="1"/>
  <c r="H624" i="1" s="1"/>
  <c r="G628" i="1"/>
  <c r="H628" i="1" s="1"/>
  <c r="G632" i="1"/>
  <c r="H632" i="1" s="1"/>
  <c r="G636" i="1"/>
  <c r="H636" i="1" s="1"/>
  <c r="G640" i="1"/>
  <c r="H640" i="1" s="1"/>
  <c r="G644" i="1"/>
  <c r="H644" i="1" s="1"/>
  <c r="G648" i="1"/>
  <c r="H648" i="1" s="1"/>
  <c r="G652" i="1"/>
  <c r="H652" i="1" s="1"/>
  <c r="G656" i="1"/>
  <c r="H656" i="1" s="1"/>
  <c r="G660" i="1"/>
  <c r="H660" i="1" s="1"/>
  <c r="G664" i="1"/>
  <c r="H664" i="1" s="1"/>
  <c r="G668" i="1"/>
  <c r="H668" i="1" s="1"/>
  <c r="G672" i="1"/>
  <c r="H672" i="1" s="1"/>
  <c r="G676" i="1"/>
  <c r="H676" i="1" s="1"/>
  <c r="G684" i="1"/>
  <c r="H684" i="1" s="1"/>
  <c r="G692" i="1"/>
  <c r="H692" i="1" s="1"/>
  <c r="G696" i="1"/>
  <c r="H696" i="1" s="1"/>
  <c r="G700" i="1"/>
  <c r="H700" i="1" s="1"/>
  <c r="G704" i="1"/>
  <c r="H704" i="1" s="1"/>
  <c r="G708" i="1"/>
  <c r="H708" i="1" s="1"/>
  <c r="G72" i="1"/>
  <c r="H72" i="1" s="1"/>
  <c r="G10" i="1"/>
  <c r="H10" i="1" s="1"/>
  <c r="G11" i="1"/>
  <c r="H11" i="1" s="1"/>
  <c r="G16" i="1"/>
  <c r="H16" i="1" s="1"/>
  <c r="G21" i="1"/>
  <c r="H21" i="1" s="1"/>
  <c r="G27" i="1"/>
  <c r="H27" i="1" s="1"/>
  <c r="G32" i="1"/>
  <c r="H32" i="1" s="1"/>
  <c r="G37" i="1"/>
  <c r="H37" i="1" s="1"/>
  <c r="G43" i="1"/>
  <c r="H43" i="1" s="1"/>
  <c r="G53" i="1"/>
  <c r="H53" i="1" s="1"/>
  <c r="G57" i="1"/>
  <c r="H57" i="1" s="1"/>
  <c r="G63" i="1"/>
  <c r="H63" i="1" s="1"/>
  <c r="G68" i="1"/>
  <c r="H68" i="1" s="1"/>
  <c r="G73" i="1"/>
  <c r="H73" i="1" s="1"/>
  <c r="G87" i="1"/>
  <c r="H87" i="1" s="1"/>
  <c r="G92" i="1"/>
  <c r="H92" i="1" s="1"/>
  <c r="G97" i="1"/>
  <c r="H97" i="1" s="1"/>
  <c r="G103" i="1"/>
  <c r="H103" i="1" s="1"/>
  <c r="G108" i="1"/>
  <c r="H108" i="1" s="1"/>
  <c r="G113" i="1"/>
  <c r="H113" i="1" s="1"/>
  <c r="G117" i="1"/>
  <c r="H117" i="1" s="1"/>
  <c r="G123" i="1"/>
  <c r="H123" i="1" s="1"/>
  <c r="G127" i="1"/>
  <c r="H127" i="1" s="1"/>
  <c r="G132" i="1"/>
  <c r="H132" i="1" s="1"/>
  <c r="G137" i="1"/>
  <c r="H137" i="1" s="1"/>
  <c r="G147" i="1"/>
  <c r="H147" i="1" s="1"/>
  <c r="G152" i="1"/>
  <c r="H152" i="1" s="1"/>
  <c r="G157" i="1"/>
  <c r="H157" i="1" s="1"/>
  <c r="G163" i="1"/>
  <c r="H163" i="1" s="1"/>
  <c r="G168" i="1"/>
  <c r="H168" i="1" s="1"/>
  <c r="G173" i="1"/>
  <c r="H173" i="1" s="1"/>
  <c r="G177" i="1"/>
  <c r="H177" i="1" s="1"/>
  <c r="G183" i="1"/>
  <c r="H183" i="1" s="1"/>
  <c r="G188" i="1"/>
  <c r="H188" i="1" s="1"/>
  <c r="G193" i="1"/>
  <c r="H193" i="1" s="1"/>
  <c r="G199" i="1"/>
  <c r="H199" i="1" s="1"/>
  <c r="G209" i="1"/>
  <c r="H209" i="1" s="1"/>
  <c r="G215" i="1"/>
  <c r="H215" i="1" s="1"/>
  <c r="G220" i="1"/>
  <c r="H220" i="1" s="1"/>
  <c r="G225" i="1"/>
  <c r="H225" i="1" s="1"/>
  <c r="G230" i="1"/>
  <c r="H230" i="1" s="1"/>
  <c r="G234" i="1"/>
  <c r="H234" i="1" s="1"/>
  <c r="G238" i="1"/>
  <c r="H238" i="1" s="1"/>
  <c r="G242" i="1"/>
  <c r="H242" i="1" s="1"/>
  <c r="G246" i="1"/>
  <c r="H246" i="1" s="1"/>
  <c r="G250" i="1"/>
  <c r="H250" i="1" s="1"/>
  <c r="G254" i="1"/>
  <c r="H254" i="1" s="1"/>
  <c r="G258" i="1"/>
  <c r="H258" i="1" s="1"/>
  <c r="G266" i="1"/>
  <c r="H266" i="1" s="1"/>
  <c r="G270" i="1"/>
  <c r="H270" i="1" s="1"/>
  <c r="G274" i="1"/>
  <c r="H274" i="1" s="1"/>
  <c r="G278" i="1"/>
  <c r="H278" i="1" s="1"/>
  <c r="G282" i="1"/>
  <c r="H282" i="1" s="1"/>
  <c r="G286" i="1"/>
  <c r="H286" i="1" s="1"/>
  <c r="G290" i="1"/>
  <c r="H290" i="1" s="1"/>
  <c r="G294" i="1"/>
  <c r="H294" i="1" s="1"/>
  <c r="G298" i="1"/>
  <c r="H298" i="1" s="1"/>
  <c r="G302" i="1"/>
  <c r="H302" i="1" s="1"/>
  <c r="G306" i="1"/>
  <c r="H306" i="1" s="1"/>
  <c r="G310" i="1"/>
  <c r="H310" i="1" s="1"/>
  <c r="G314" i="1"/>
  <c r="H314" i="1" s="1"/>
  <c r="G318" i="1"/>
  <c r="H318" i="1" s="1"/>
  <c r="G322" i="1"/>
  <c r="H322" i="1" s="1"/>
  <c r="G330" i="1"/>
  <c r="H330" i="1" s="1"/>
  <c r="G334" i="1"/>
  <c r="H334" i="1" s="1"/>
  <c r="G338" i="1"/>
  <c r="H338" i="1" s="1"/>
  <c r="G342" i="1"/>
  <c r="H342" i="1" s="1"/>
  <c r="G346" i="1"/>
  <c r="H346" i="1" s="1"/>
  <c r="G350" i="1"/>
  <c r="H350" i="1" s="1"/>
  <c r="G354" i="1"/>
  <c r="H354" i="1" s="1"/>
  <c r="G358" i="1"/>
  <c r="H358" i="1" s="1"/>
  <c r="G362" i="1"/>
  <c r="H362" i="1" s="1"/>
  <c r="G366" i="1"/>
  <c r="H366" i="1" s="1"/>
  <c r="G370" i="1"/>
  <c r="H370" i="1" s="1"/>
  <c r="G374" i="1"/>
  <c r="H374" i="1" s="1"/>
  <c r="G378" i="1"/>
  <c r="H378" i="1" s="1"/>
  <c r="G382" i="1"/>
  <c r="H382" i="1" s="1"/>
  <c r="G386" i="1"/>
  <c r="H386" i="1" s="1"/>
  <c r="G394" i="1"/>
  <c r="H394" i="1" s="1"/>
  <c r="G398" i="1"/>
  <c r="H398" i="1" s="1"/>
  <c r="G402" i="1"/>
  <c r="H402" i="1" s="1"/>
  <c r="G406" i="1"/>
  <c r="H406" i="1" s="1"/>
  <c r="G410" i="1"/>
  <c r="H410" i="1" s="1"/>
  <c r="G414" i="1"/>
  <c r="H414" i="1" s="1"/>
  <c r="G422" i="1"/>
  <c r="H422" i="1" s="1"/>
  <c r="G426" i="1"/>
  <c r="H426" i="1" s="1"/>
  <c r="G430" i="1"/>
  <c r="H430" i="1" s="1"/>
  <c r="G434" i="1"/>
  <c r="H434" i="1" s="1"/>
  <c r="G438" i="1"/>
  <c r="H438" i="1" s="1"/>
  <c r="G442" i="1"/>
  <c r="H442" i="1" s="1"/>
  <c r="G446" i="1"/>
  <c r="H446" i="1" s="1"/>
  <c r="G450" i="1"/>
  <c r="H450" i="1" s="1"/>
  <c r="G454" i="1"/>
  <c r="H454" i="1" s="1"/>
  <c r="G458" i="1"/>
  <c r="H458" i="1" s="1"/>
  <c r="G462" i="1"/>
  <c r="H462" i="1" s="1"/>
  <c r="G466" i="1"/>
  <c r="H466" i="1" s="1"/>
  <c r="G470" i="1"/>
  <c r="H470" i="1" s="1"/>
  <c r="G474" i="1"/>
  <c r="H474" i="1" s="1"/>
  <c r="G478" i="1"/>
  <c r="H478" i="1" s="1"/>
  <c r="G482" i="1"/>
  <c r="H482" i="1" s="1"/>
  <c r="G486" i="1"/>
  <c r="H486" i="1" s="1"/>
  <c r="G12" i="1"/>
  <c r="H12" i="1" s="1"/>
  <c r="G17" i="1"/>
  <c r="H17" i="1" s="1"/>
  <c r="G28" i="1"/>
  <c r="H28" i="1" s="1"/>
  <c r="G33" i="1"/>
  <c r="H33" i="1" s="1"/>
  <c r="G39" i="1"/>
  <c r="H39" i="1" s="1"/>
  <c r="G44" i="1"/>
  <c r="H44" i="1" s="1"/>
  <c r="G49" i="1"/>
  <c r="H49" i="1" s="1"/>
  <c r="G59" i="1"/>
  <c r="H59" i="1" s="1"/>
  <c r="G64" i="1"/>
  <c r="H64" i="1" s="1"/>
  <c r="G69" i="1"/>
  <c r="H69" i="1" s="1"/>
  <c r="G75" i="1"/>
  <c r="H75" i="1" s="1"/>
  <c r="G79" i="1"/>
  <c r="H79" i="1" s="1"/>
  <c r="G83" i="1"/>
  <c r="H83" i="1" s="1"/>
  <c r="G93" i="1"/>
  <c r="H93" i="1" s="1"/>
  <c r="G99" i="1"/>
  <c r="H99" i="1" s="1"/>
  <c r="G104" i="1"/>
  <c r="H104" i="1" s="1"/>
  <c r="G109" i="1"/>
  <c r="H109" i="1" s="1"/>
  <c r="G119" i="1"/>
  <c r="H119" i="1" s="1"/>
  <c r="G124" i="1"/>
  <c r="H124" i="1" s="1"/>
  <c r="G128" i="1"/>
  <c r="H128" i="1" s="1"/>
  <c r="G139" i="1"/>
  <c r="H139" i="1" s="1"/>
  <c r="G143" i="1"/>
  <c r="H143" i="1" s="1"/>
  <c r="G148" i="1"/>
  <c r="H148" i="1" s="1"/>
  <c r="G153" i="1"/>
  <c r="H153" i="1" s="1"/>
  <c r="G159" i="1"/>
  <c r="H159" i="1" s="1"/>
  <c r="G164" i="1"/>
  <c r="H164" i="1" s="1"/>
  <c r="G169" i="1"/>
  <c r="H169" i="1" s="1"/>
  <c r="G179" i="1"/>
  <c r="H179" i="1" s="1"/>
  <c r="G189" i="1"/>
  <c r="H189" i="1" s="1"/>
  <c r="G195" i="1"/>
  <c r="H195" i="1" s="1"/>
  <c r="G200" i="1"/>
  <c r="H200" i="1" s="1"/>
  <c r="G205" i="1"/>
  <c r="H205" i="1" s="1"/>
  <c r="G211" i="1"/>
  <c r="H211" i="1" s="1"/>
  <c r="G216" i="1"/>
  <c r="H216" i="1" s="1"/>
  <c r="G221" i="1"/>
  <c r="H221" i="1" s="1"/>
  <c r="G235" i="1"/>
  <c r="H235" i="1" s="1"/>
  <c r="G239" i="1"/>
  <c r="H239" i="1" s="1"/>
  <c r="G247" i="1"/>
  <c r="H247" i="1" s="1"/>
  <c r="G251" i="1"/>
  <c r="H251" i="1" s="1"/>
  <c r="G255" i="1"/>
  <c r="H255" i="1" s="1"/>
  <c r="G259" i="1"/>
  <c r="H259" i="1" s="1"/>
  <c r="G263" i="1"/>
  <c r="H263" i="1" s="1"/>
  <c r="G267" i="1"/>
  <c r="H267" i="1" s="1"/>
  <c r="G271" i="1"/>
  <c r="H271" i="1" s="1"/>
  <c r="G275" i="1"/>
  <c r="H275" i="1" s="1"/>
  <c r="G13" i="1"/>
  <c r="H13" i="1" s="1"/>
  <c r="G19" i="1"/>
  <c r="H19" i="1" s="1"/>
  <c r="G24" i="1"/>
  <c r="H24" i="1" s="1"/>
  <c r="G29" i="1"/>
  <c r="H29" i="1" s="1"/>
  <c r="G35" i="1"/>
  <c r="H35" i="1" s="1"/>
  <c r="G40" i="1"/>
  <c r="H40" i="1" s="1"/>
  <c r="G51" i="1"/>
  <c r="H51" i="1" s="1"/>
  <c r="G55" i="1"/>
  <c r="H55" i="1" s="1"/>
  <c r="G60" i="1"/>
  <c r="H60" i="1" s="1"/>
  <c r="G65" i="1"/>
  <c r="H65" i="1" s="1"/>
  <c r="G71" i="1"/>
  <c r="H71" i="1" s="1"/>
  <c r="G76" i="1"/>
  <c r="H76" i="1" s="1"/>
  <c r="G80" i="1"/>
  <c r="H80" i="1" s="1"/>
  <c r="G84" i="1"/>
  <c r="H84" i="1" s="1"/>
  <c r="G89" i="1"/>
  <c r="H89" i="1" s="1"/>
  <c r="G95" i="1"/>
  <c r="H95" i="1" s="1"/>
  <c r="G100" i="1"/>
  <c r="H100" i="1" s="1"/>
  <c r="G105" i="1"/>
  <c r="H105" i="1" s="1"/>
  <c r="G111" i="1"/>
  <c r="H111" i="1" s="1"/>
  <c r="G120" i="1"/>
  <c r="H120" i="1" s="1"/>
  <c r="G125" i="1"/>
  <c r="H125" i="1" s="1"/>
  <c r="G135" i="1"/>
  <c r="H135" i="1" s="1"/>
  <c r="G140" i="1"/>
  <c r="H140" i="1" s="1"/>
  <c r="G144" i="1"/>
  <c r="H144" i="1" s="1"/>
  <c r="G149" i="1"/>
  <c r="H149" i="1" s="1"/>
  <c r="G171" i="1"/>
  <c r="H171" i="1" s="1"/>
  <c r="G175" i="1"/>
  <c r="H175" i="1" s="1"/>
  <c r="G180" i="1"/>
  <c r="H180" i="1" s="1"/>
  <c r="G185" i="1"/>
  <c r="H185" i="1" s="1"/>
  <c r="G191" i="1"/>
  <c r="H191" i="1" s="1"/>
  <c r="G196" i="1"/>
  <c r="H196" i="1" s="1"/>
  <c r="G201" i="1"/>
  <c r="H201" i="1" s="1"/>
  <c r="G207" i="1"/>
  <c r="H207" i="1" s="1"/>
  <c r="G217" i="1"/>
  <c r="H217" i="1" s="1"/>
  <c r="G223" i="1"/>
  <c r="H223" i="1" s="1"/>
  <c r="G228" i="1"/>
  <c r="H228" i="1" s="1"/>
  <c r="G232" i="1"/>
  <c r="H232" i="1" s="1"/>
  <c r="G236" i="1"/>
  <c r="H236" i="1" s="1"/>
  <c r="G240" i="1"/>
  <c r="H240" i="1" s="1"/>
  <c r="G244" i="1"/>
  <c r="H244" i="1" s="1"/>
  <c r="G248" i="1"/>
  <c r="H248" i="1" s="1"/>
  <c r="G252" i="1"/>
  <c r="H252" i="1" s="1"/>
  <c r="G256" i="1"/>
  <c r="H256" i="1" s="1"/>
  <c r="G260" i="1"/>
  <c r="H260" i="1" s="1"/>
  <c r="G268" i="1"/>
  <c r="H268" i="1" s="1"/>
  <c r="G272" i="1"/>
  <c r="H272" i="1" s="1"/>
  <c r="G276" i="1"/>
  <c r="H276" i="1" s="1"/>
  <c r="G280" i="1"/>
  <c r="H280" i="1" s="1"/>
  <c r="G284" i="1"/>
  <c r="H284" i="1" s="1"/>
  <c r="G288" i="1"/>
  <c r="H288" i="1" s="1"/>
  <c r="G292" i="1"/>
  <c r="H292" i="1" s="1"/>
  <c r="G296" i="1"/>
  <c r="H296" i="1" s="1"/>
  <c r="N213" i="1"/>
  <c r="N225" i="1"/>
  <c r="N229" i="1"/>
  <c r="N293" i="1"/>
  <c r="N313" i="1"/>
  <c r="N329" i="1"/>
  <c r="N14" i="1"/>
  <c r="N51" i="1"/>
  <c r="N91" i="1"/>
  <c r="N123" i="1"/>
  <c r="N295" i="1"/>
  <c r="N308" i="1"/>
  <c r="N463" i="1"/>
  <c r="N495" i="1"/>
  <c r="N519" i="1"/>
  <c r="N86" i="1"/>
  <c r="N124" i="1"/>
  <c r="N440" i="1"/>
  <c r="N464" i="1"/>
  <c r="N131" i="1"/>
  <c r="N287" i="1"/>
  <c r="N292" i="1"/>
  <c r="N311" i="1"/>
  <c r="N359" i="1"/>
  <c r="N294" i="1"/>
  <c r="N602" i="1"/>
  <c r="N790" i="1"/>
  <c r="N312" i="1"/>
  <c r="N1233" i="1"/>
  <c r="N1269" i="1"/>
  <c r="N260" i="1"/>
  <c r="N1076" i="1"/>
  <c r="N21" i="1"/>
  <c r="N33" i="1"/>
  <c r="N37" i="1"/>
  <c r="N81" i="1"/>
  <c r="N105" i="1"/>
  <c r="N121" i="1"/>
  <c r="N161" i="1"/>
  <c r="N197" i="1"/>
  <c r="N233" i="1"/>
  <c r="N273" i="1"/>
  <c r="N321" i="1"/>
  <c r="N325" i="1"/>
  <c r="N353" i="1"/>
  <c r="N357" i="1"/>
  <c r="N361" i="1"/>
  <c r="N369" i="1"/>
  <c r="N377" i="1"/>
  <c r="N381" i="1"/>
  <c r="N401" i="1"/>
  <c r="N30" i="1"/>
  <c r="N34" i="1"/>
  <c r="N79" i="1"/>
  <c r="N95" i="1"/>
  <c r="N119" i="1"/>
  <c r="N20" i="1"/>
  <c r="N32" i="1"/>
  <c r="N138" i="1"/>
  <c r="N148" i="1"/>
  <c r="N159" i="1"/>
  <c r="N211" i="1"/>
  <c r="N222" i="1"/>
  <c r="N335" i="1"/>
  <c r="N340" i="1"/>
  <c r="N346" i="1"/>
  <c r="N356" i="1"/>
  <c r="N362" i="1"/>
  <c r="N378" i="1"/>
  <c r="N383" i="1"/>
  <c r="N396" i="1"/>
  <c r="N411" i="1"/>
  <c r="N415" i="1"/>
  <c r="N427" i="1"/>
  <c r="N439" i="1"/>
  <c r="N455" i="1"/>
  <c r="N471" i="1"/>
  <c r="N475" i="1"/>
  <c r="N483" i="1"/>
  <c r="N515" i="1"/>
  <c r="N527" i="1"/>
  <c r="N531" i="1"/>
  <c r="N535" i="1"/>
  <c r="N547" i="1"/>
  <c r="N555" i="1"/>
  <c r="N563" i="1"/>
  <c r="N567" i="1"/>
  <c r="N575" i="1"/>
  <c r="N579" i="1"/>
  <c r="N583" i="1"/>
  <c r="N44" i="1"/>
  <c r="N72" i="1"/>
  <c r="N110" i="1"/>
  <c r="N130" i="1"/>
  <c r="N207" i="1"/>
  <c r="N228" i="1"/>
  <c r="N234" i="1"/>
  <c r="N244" i="1"/>
  <c r="N263" i="1"/>
  <c r="N315" i="1"/>
  <c r="N342" i="1"/>
  <c r="N368" i="1"/>
  <c r="N384" i="1"/>
  <c r="N388" i="1"/>
  <c r="N412" i="1"/>
  <c r="N428" i="1"/>
  <c r="N436" i="1"/>
  <c r="N452" i="1"/>
  <c r="N460" i="1"/>
  <c r="N468" i="1"/>
  <c r="N476" i="1"/>
  <c r="N488" i="1"/>
  <c r="N528" i="1"/>
  <c r="N12" i="1"/>
  <c r="N24" i="1"/>
  <c r="N60" i="1"/>
  <c r="N80" i="1"/>
  <c r="N140" i="1"/>
  <c r="N151" i="1"/>
  <c r="N198" i="1"/>
  <c r="N230" i="1"/>
  <c r="N235" i="1"/>
  <c r="N259" i="1"/>
  <c r="N279" i="1"/>
  <c r="N332" i="1"/>
  <c r="N354" i="1"/>
  <c r="N364" i="1"/>
  <c r="N380" i="1"/>
  <c r="N399" i="1"/>
  <c r="N409" i="1"/>
  <c r="N425" i="1"/>
  <c r="N429" i="1"/>
  <c r="N445" i="1"/>
  <c r="N461" i="1"/>
  <c r="N473" i="1"/>
  <c r="N489" i="1"/>
  <c r="N276" i="1"/>
  <c r="N323" i="1"/>
  <c r="N450" i="1"/>
  <c r="N494" i="1"/>
  <c r="N533" i="1"/>
  <c r="N558" i="1"/>
  <c r="N564" i="1"/>
  <c r="N580" i="1"/>
  <c r="N593" i="1"/>
  <c r="N597" i="1"/>
  <c r="N613" i="1"/>
  <c r="N617" i="1"/>
  <c r="N621" i="1"/>
  <c r="N625" i="1"/>
  <c r="N641" i="1"/>
  <c r="N645" i="1"/>
  <c r="N653" i="1"/>
  <c r="N657" i="1"/>
  <c r="N681" i="1"/>
  <c r="N685" i="1"/>
  <c r="N693" i="1"/>
  <c r="N697" i="1"/>
  <c r="N701" i="1"/>
  <c r="N721" i="1"/>
  <c r="N733" i="1"/>
  <c r="N749" i="1"/>
  <c r="N757" i="1"/>
  <c r="N761" i="1"/>
  <c r="N777" i="1"/>
  <c r="N793" i="1"/>
  <c r="N825" i="1"/>
  <c r="N853" i="1"/>
  <c r="N857" i="1"/>
  <c r="N861" i="1"/>
  <c r="N865" i="1"/>
  <c r="N869" i="1"/>
  <c r="N877" i="1"/>
  <c r="N885" i="1"/>
  <c r="N889" i="1"/>
  <c r="N897" i="1"/>
  <c r="N901" i="1"/>
  <c r="N921" i="1"/>
  <c r="N941" i="1"/>
  <c r="N120" i="1"/>
  <c r="N454" i="1"/>
  <c r="N470" i="1"/>
  <c r="N529" i="1"/>
  <c r="N534" i="1"/>
  <c r="N554" i="1"/>
  <c r="N565" i="1"/>
  <c r="N581" i="1"/>
  <c r="N594" i="1"/>
  <c r="N606" i="1"/>
  <c r="N614" i="1"/>
  <c r="N622" i="1"/>
  <c r="N638" i="1"/>
  <c r="N642" i="1"/>
  <c r="N662" i="1"/>
  <c r="N678" i="1"/>
  <c r="N694" i="1"/>
  <c r="N698" i="1"/>
  <c r="N710" i="1"/>
  <c r="N726" i="1"/>
  <c r="N730" i="1"/>
  <c r="N738" i="1"/>
  <c r="N754" i="1"/>
  <c r="N758" i="1"/>
  <c r="N762" i="1"/>
  <c r="N774" i="1"/>
  <c r="N814" i="1"/>
  <c r="N822" i="1"/>
  <c r="N846" i="1"/>
  <c r="N854" i="1"/>
  <c r="N858" i="1"/>
  <c r="N870" i="1"/>
  <c r="N878" i="1"/>
  <c r="N886" i="1"/>
  <c r="N898" i="1"/>
  <c r="N914" i="1"/>
  <c r="N958" i="1"/>
  <c r="N974" i="1"/>
  <c r="N978" i="1"/>
  <c r="N986" i="1"/>
  <c r="N994" i="1"/>
  <c r="N998" i="1"/>
  <c r="N1018" i="1"/>
  <c r="N1034" i="1"/>
  <c r="N1054" i="1"/>
  <c r="N1066" i="1"/>
  <c r="N1070" i="1"/>
  <c r="N1074" i="1"/>
  <c r="N1098" i="1"/>
  <c r="N1126" i="1"/>
  <c r="N1134" i="1"/>
  <c r="N1142" i="1"/>
  <c r="N152" i="1"/>
  <c r="N280" i="1"/>
  <c r="N430" i="1"/>
  <c r="N502" i="1"/>
  <c r="N561" i="1"/>
  <c r="N582" i="1"/>
  <c r="N587" i="1"/>
  <c r="N607" i="1"/>
  <c r="N623" i="1"/>
  <c r="N639" i="1"/>
  <c r="N643" i="1"/>
  <c r="N671" i="1"/>
  <c r="N675" i="1"/>
  <c r="N679" i="1"/>
  <c r="N683" i="1"/>
  <c r="N695" i="1"/>
  <c r="N711" i="1"/>
  <c r="N715" i="1"/>
  <c r="N719" i="1"/>
  <c r="N723" i="1"/>
  <c r="N751" i="1"/>
  <c r="N759" i="1"/>
  <c r="N787" i="1"/>
  <c r="N791" i="1"/>
  <c r="N811" i="1"/>
  <c r="N855" i="1"/>
  <c r="N98" i="1"/>
  <c r="N400" i="1"/>
  <c r="N573" i="1"/>
  <c r="N672" i="1"/>
  <c r="N704" i="1"/>
  <c r="N728" i="1"/>
  <c r="N792" i="1"/>
  <c r="N848" i="1"/>
  <c r="N891" i="1"/>
  <c r="N915" i="1"/>
  <c r="N923" i="1"/>
  <c r="N955" i="1"/>
  <c r="N960" i="1"/>
  <c r="N983" i="1"/>
  <c r="N988" i="1"/>
  <c r="N1027" i="1"/>
  <c r="N1048" i="1"/>
  <c r="N1057" i="1"/>
  <c r="N1067" i="1"/>
  <c r="N1099" i="1"/>
  <c r="N1108" i="1"/>
  <c r="N1127" i="1"/>
  <c r="N1155" i="1"/>
  <c r="N1196" i="1"/>
  <c r="N1200" i="1"/>
  <c r="N1204" i="1"/>
  <c r="N1212" i="1"/>
  <c r="N1232" i="1"/>
  <c r="N1288" i="1"/>
  <c r="N1304" i="1"/>
  <c r="N1316" i="1"/>
  <c r="N391" i="1"/>
  <c r="N656" i="1"/>
  <c r="N676" i="1"/>
  <c r="N716" i="1"/>
  <c r="N772" i="1"/>
  <c r="N868" i="1"/>
  <c r="N916" i="1"/>
  <c r="N943" i="1"/>
  <c r="N961" i="1"/>
  <c r="N973" i="1"/>
  <c r="N993" i="1"/>
  <c r="N1028" i="1"/>
  <c r="N1032" i="1"/>
  <c r="N1073" i="1"/>
  <c r="N1095" i="1"/>
  <c r="N1100" i="1"/>
  <c r="N1128" i="1"/>
  <c r="N1137" i="1"/>
  <c r="N1173" i="1"/>
  <c r="N1189" i="1"/>
  <c r="N1209" i="1"/>
  <c r="N1237" i="1"/>
  <c r="N1245" i="1"/>
  <c r="N1285" i="1"/>
  <c r="N1289" i="1"/>
  <c r="N1297" i="1"/>
  <c r="N382" i="1"/>
  <c r="N525" i="1"/>
  <c r="N562" i="1"/>
  <c r="N660" i="1"/>
  <c r="N696" i="1"/>
  <c r="N712" i="1"/>
  <c r="N720" i="1"/>
  <c r="N871" i="1"/>
  <c r="N875" i="1"/>
  <c r="N888" i="1"/>
  <c r="N907" i="1"/>
  <c r="N919" i="1"/>
  <c r="N944" i="1"/>
  <c r="N949" i="1"/>
  <c r="N957" i="1"/>
  <c r="N980" i="1"/>
  <c r="N985" i="1"/>
  <c r="N1025" i="1"/>
  <c r="N1029" i="1"/>
  <c r="N1069" i="1"/>
  <c r="N1075" i="1"/>
  <c r="N1083" i="1"/>
  <c r="N1087" i="1"/>
  <c r="N1091" i="1"/>
  <c r="N1115" i="1"/>
  <c r="N1133" i="1"/>
  <c r="N1148" i="1"/>
  <c r="N1190" i="1"/>
  <c r="N1198" i="1"/>
  <c r="N1242" i="1"/>
  <c r="N1246" i="1"/>
  <c r="N1262" i="1"/>
  <c r="N1266" i="1"/>
  <c r="N1278" i="1"/>
  <c r="N1286" i="1"/>
  <c r="N1302" i="1"/>
  <c r="N1314" i="1"/>
  <c r="N446" i="1"/>
  <c r="N541" i="1"/>
  <c r="N624" i="1"/>
  <c r="N668" i="1"/>
  <c r="N724" i="1"/>
  <c r="N760" i="1"/>
  <c r="N788" i="1"/>
  <c r="N844" i="1"/>
  <c r="N852" i="1"/>
  <c r="N872" i="1"/>
  <c r="N912" i="1"/>
  <c r="N940" i="1"/>
  <c r="N959" i="1"/>
  <c r="N1097" i="1"/>
  <c r="N1121" i="1"/>
  <c r="N1125" i="1"/>
  <c r="N1199" i="1"/>
  <c r="N1231" i="1"/>
  <c r="N1235" i="1"/>
  <c r="N1239" i="1"/>
  <c r="N1279" i="1"/>
  <c r="G52" i="1"/>
  <c r="H52" i="1" s="1"/>
  <c r="G41" i="1"/>
  <c r="H41" i="1" s="1"/>
  <c r="N1303" i="1"/>
  <c r="G495" i="1"/>
  <c r="H495" i="1" s="1"/>
  <c r="G487" i="1"/>
  <c r="H487" i="1" s="1"/>
  <c r="G476" i="1"/>
  <c r="H476" i="1" s="1"/>
  <c r="G471" i="1"/>
  <c r="H471" i="1" s="1"/>
  <c r="G465" i="1"/>
  <c r="H465" i="1" s="1"/>
  <c r="G460" i="1"/>
  <c r="H460" i="1" s="1"/>
  <c r="G455" i="1"/>
  <c r="H455" i="1" s="1"/>
  <c r="G449" i="1"/>
  <c r="H449" i="1" s="1"/>
  <c r="G444" i="1"/>
  <c r="H444" i="1" s="1"/>
  <c r="G439" i="1"/>
  <c r="H439" i="1" s="1"/>
  <c r="G433" i="1"/>
  <c r="H433" i="1" s="1"/>
  <c r="G428" i="1"/>
  <c r="H428" i="1" s="1"/>
  <c r="G423" i="1"/>
  <c r="H423" i="1" s="1"/>
  <c r="G413" i="1"/>
  <c r="H413" i="1" s="1"/>
  <c r="G408" i="1"/>
  <c r="H408" i="1" s="1"/>
  <c r="G403" i="1"/>
  <c r="H403" i="1" s="1"/>
  <c r="G397" i="1"/>
  <c r="H397" i="1" s="1"/>
  <c r="G388" i="1"/>
  <c r="H388" i="1" s="1"/>
  <c r="G383" i="1"/>
  <c r="H383" i="1" s="1"/>
  <c r="G377" i="1"/>
  <c r="H377" i="1" s="1"/>
  <c r="G372" i="1"/>
  <c r="H372" i="1" s="1"/>
  <c r="G367" i="1"/>
  <c r="H367" i="1" s="1"/>
  <c r="G361" i="1"/>
  <c r="H361" i="1" s="1"/>
  <c r="G356" i="1"/>
  <c r="H356" i="1" s="1"/>
  <c r="G351" i="1"/>
  <c r="H351" i="1" s="1"/>
  <c r="G345" i="1"/>
  <c r="H345" i="1" s="1"/>
  <c r="G340" i="1"/>
  <c r="H340" i="1" s="1"/>
  <c r="G335" i="1"/>
  <c r="H335" i="1" s="1"/>
  <c r="G329" i="1"/>
  <c r="H329" i="1" s="1"/>
  <c r="G325" i="1"/>
  <c r="H325" i="1" s="1"/>
  <c r="G320" i="1"/>
  <c r="H320" i="1" s="1"/>
  <c r="G315" i="1"/>
  <c r="H315" i="1" s="1"/>
  <c r="G309" i="1"/>
  <c r="H309" i="1" s="1"/>
  <c r="G304" i="1"/>
  <c r="H304" i="1" s="1"/>
  <c r="G299" i="1"/>
  <c r="H299" i="1" s="1"/>
  <c r="G283" i="1"/>
  <c r="H283" i="1" s="1"/>
  <c r="G273" i="1"/>
  <c r="H273" i="1" s="1"/>
  <c r="G237" i="1"/>
  <c r="H237" i="1" s="1"/>
  <c r="G197" i="1"/>
  <c r="H197" i="1" s="1"/>
  <c r="G181" i="1"/>
  <c r="H181" i="1" s="1"/>
  <c r="G167" i="1"/>
  <c r="H167" i="1" s="1"/>
  <c r="G156" i="1"/>
  <c r="H156" i="1" s="1"/>
  <c r="G131" i="1"/>
  <c r="H131" i="1" s="1"/>
  <c r="G107" i="1"/>
  <c r="H107" i="1" s="1"/>
  <c r="G61" i="1"/>
  <c r="H61" i="1" s="1"/>
  <c r="G36" i="1"/>
  <c r="H36" i="1" s="1"/>
  <c r="G20" i="1"/>
  <c r="H20" i="1" s="1"/>
  <c r="N1315" i="1"/>
  <c r="N1307" i="1"/>
  <c r="N876" i="1"/>
  <c r="N800" i="1"/>
  <c r="N748" i="1"/>
  <c r="N700" i="1"/>
  <c r="N684" i="1"/>
  <c r="N644" i="1"/>
  <c r="N612" i="1"/>
  <c r="N518" i="1"/>
  <c r="N366" i="1"/>
  <c r="N178" i="1"/>
  <c r="N25" i="1"/>
  <c r="N41" i="1"/>
  <c r="N101" i="1"/>
  <c r="N169" i="1"/>
  <c r="N177" i="1"/>
  <c r="N209" i="1"/>
  <c r="N241" i="1"/>
  <c r="N405" i="1"/>
  <c r="N87" i="1"/>
  <c r="N103" i="1"/>
  <c r="N127" i="1"/>
  <c r="N56" i="1"/>
  <c r="N200" i="1"/>
  <c r="N272" i="1"/>
  <c r="N290" i="1"/>
  <c r="N314" i="1"/>
  <c r="N324" i="1"/>
  <c r="N559" i="1"/>
  <c r="N50" i="1"/>
  <c r="N58" i="1"/>
  <c r="N94" i="1"/>
  <c r="N144" i="1"/>
  <c r="N180" i="1"/>
  <c r="N196" i="1"/>
  <c r="N218" i="1"/>
  <c r="N223" i="1"/>
  <c r="N239" i="1"/>
  <c r="N274" i="1"/>
  <c r="N320" i="1"/>
  <c r="N374" i="1"/>
  <c r="N480" i="1"/>
  <c r="N496" i="1"/>
  <c r="N516" i="1"/>
  <c r="N104" i="1"/>
  <c r="N112" i="1"/>
  <c r="N162" i="1"/>
  <c r="N166" i="1"/>
  <c r="N182" i="1"/>
  <c r="N254" i="1"/>
  <c r="N270" i="1"/>
  <c r="N275" i="1"/>
  <c r="N298" i="1"/>
  <c r="N316" i="1"/>
  <c r="N322" i="1"/>
  <c r="N338" i="1"/>
  <c r="N343" i="1"/>
  <c r="N375" i="1"/>
  <c r="N433" i="1"/>
  <c r="N449" i="1"/>
  <c r="N457" i="1"/>
  <c r="N284" i="1"/>
  <c r="N569" i="1"/>
  <c r="N841" i="1"/>
  <c r="N147" i="1"/>
  <c r="N194" i="1"/>
  <c r="N16" i="1"/>
  <c r="N163" i="1"/>
  <c r="N255" i="1"/>
  <c r="N288" i="1"/>
  <c r="N458" i="1"/>
  <c r="N498" i="1"/>
  <c r="N61" i="1"/>
  <c r="N145" i="1"/>
  <c r="N201" i="1"/>
  <c r="N205" i="1"/>
  <c r="N237" i="1"/>
  <c r="N257" i="1"/>
  <c r="N297" i="1"/>
  <c r="N345" i="1"/>
  <c r="N349" i="1"/>
  <c r="N19" i="1"/>
  <c r="N35" i="1"/>
  <c r="N63" i="1"/>
  <c r="N100" i="1"/>
  <c r="N122" i="1"/>
  <c r="N195" i="1"/>
  <c r="N206" i="1"/>
  <c r="N372" i="1"/>
  <c r="N402" i="1"/>
  <c r="N511" i="1"/>
  <c r="N258" i="1"/>
  <c r="N278" i="1"/>
  <c r="N352" i="1"/>
  <c r="N358" i="1"/>
  <c r="N398" i="1"/>
  <c r="N403" i="1"/>
  <c r="N416" i="1"/>
  <c r="N424" i="1"/>
  <c r="N203" i="1"/>
  <c r="N224" i="1"/>
  <c r="N394" i="1"/>
  <c r="N413" i="1"/>
  <c r="N453" i="1"/>
  <c r="N167" i="1"/>
  <c r="N339" i="1"/>
  <c r="N466" i="1"/>
  <c r="N521" i="1"/>
  <c r="N526" i="1"/>
  <c r="N538" i="1"/>
  <c r="N542" i="1"/>
  <c r="N609" i="1"/>
  <c r="N629" i="1"/>
  <c r="N633" i="1"/>
  <c r="N661" i="1"/>
  <c r="N669" i="1"/>
  <c r="N673" i="1"/>
  <c r="N677" i="1"/>
  <c r="N709" i="1"/>
  <c r="N717" i="1"/>
  <c r="N725" i="1"/>
  <c r="N745" i="1"/>
  <c r="N769" i="1"/>
  <c r="N785" i="1"/>
  <c r="N817" i="1"/>
  <c r="N837" i="1"/>
  <c r="N849" i="1"/>
  <c r="N893" i="1"/>
  <c r="N560" i="1"/>
  <c r="N576" i="1"/>
  <c r="N590" i="1"/>
  <c r="N610" i="1"/>
  <c r="N650" i="1"/>
  <c r="N658" i="1"/>
  <c r="N702" i="1"/>
  <c r="N706" i="1"/>
  <c r="N746" i="1"/>
  <c r="N794" i="1"/>
  <c r="N818" i="1"/>
  <c r="N826" i="1"/>
  <c r="N838" i="1"/>
  <c r="N906" i="1"/>
  <c r="N918" i="1"/>
  <c r="N946" i="1"/>
  <c r="N1058" i="1"/>
  <c r="N1138" i="1"/>
  <c r="N62" i="1"/>
  <c r="N490" i="1"/>
  <c r="N509" i="1"/>
  <c r="N566" i="1"/>
  <c r="N577" i="1"/>
  <c r="N615" i="1"/>
  <c r="N627" i="1"/>
  <c r="N703" i="1"/>
  <c r="N727" i="1"/>
  <c r="N739" i="1"/>
  <c r="N763" i="1"/>
  <c r="N779" i="1"/>
  <c r="N795" i="1"/>
  <c r="N799" i="1"/>
  <c r="N807" i="1"/>
  <c r="N835" i="1"/>
  <c r="N847" i="1"/>
  <c r="N863" i="1"/>
  <c r="N867" i="1"/>
  <c r="N1298" i="1"/>
  <c r="N1234" i="1"/>
  <c r="N1218" i="1"/>
  <c r="N1165" i="1"/>
  <c r="N1161" i="1"/>
  <c r="N1139" i="1"/>
  <c r="N1101" i="1"/>
  <c r="N1096" i="1"/>
  <c r="N1064" i="1"/>
  <c r="N1055" i="1"/>
  <c r="N1016" i="1"/>
  <c r="N1004" i="1"/>
  <c r="N1000" i="1"/>
  <c r="N975" i="1"/>
  <c r="N900" i="1"/>
  <c r="N804" i="1"/>
  <c r="N784" i="1"/>
  <c r="N768" i="1"/>
  <c r="N756" i="1"/>
  <c r="N744" i="1"/>
  <c r="N736" i="1"/>
  <c r="N640" i="1"/>
  <c r="N620" i="1"/>
  <c r="N608" i="1"/>
  <c r="N600" i="1"/>
  <c r="N584" i="1"/>
  <c r="N510" i="1"/>
  <c r="N220" i="1"/>
  <c r="N188" i="1"/>
  <c r="N13" i="1"/>
  <c r="N29" i="1"/>
  <c r="N49" i="1"/>
  <c r="N53" i="1"/>
  <c r="N141" i="1"/>
  <c r="N149" i="1"/>
  <c r="N153" i="1"/>
  <c r="N185" i="1"/>
  <c r="N189" i="1"/>
  <c r="N193" i="1"/>
  <c r="N261" i="1"/>
  <c r="N289" i="1"/>
  <c r="N309" i="1"/>
  <c r="N365" i="1"/>
  <c r="N373" i="1"/>
  <c r="N18" i="1"/>
  <c r="N31" i="1"/>
  <c r="N39" i="1"/>
  <c r="N43" i="1"/>
  <c r="N47" i="1"/>
  <c r="N55" i="1"/>
  <c r="N71" i="1"/>
  <c r="N83" i="1"/>
  <c r="N107" i="1"/>
  <c r="N42" i="1"/>
  <c r="N70" i="1"/>
  <c r="N108" i="1"/>
  <c r="N154" i="1"/>
  <c r="N164" i="1"/>
  <c r="N168" i="1"/>
  <c r="N179" i="1"/>
  <c r="N232" i="1"/>
  <c r="N251" i="1"/>
  <c r="N300" i="1"/>
  <c r="N319" i="1"/>
  <c r="N407" i="1"/>
  <c r="N443" i="1"/>
  <c r="N447" i="1"/>
  <c r="N459" i="1"/>
  <c r="N467" i="1"/>
  <c r="N479" i="1"/>
  <c r="N543" i="1"/>
  <c r="N66" i="1"/>
  <c r="N139" i="1"/>
  <c r="N150" i="1"/>
  <c r="N170" i="1"/>
  <c r="N186" i="1"/>
  <c r="N248" i="1"/>
  <c r="N268" i="1"/>
  <c r="N282" i="1"/>
  <c r="N296" i="1"/>
  <c r="N379" i="1"/>
  <c r="N444" i="1"/>
  <c r="N448" i="1"/>
  <c r="N508" i="1"/>
  <c r="N38" i="1"/>
  <c r="N52" i="1"/>
  <c r="N156" i="1"/>
  <c r="N208" i="1"/>
  <c r="N214" i="1"/>
  <c r="N219" i="1"/>
  <c r="N240" i="1"/>
  <c r="N283" i="1"/>
  <c r="N302" i="1"/>
  <c r="N437" i="1"/>
  <c r="N469" i="1"/>
  <c r="N158" i="1"/>
  <c r="N183" i="1"/>
  <c r="N505" i="1"/>
  <c r="N513" i="1"/>
  <c r="N574" i="1"/>
  <c r="N781" i="1"/>
  <c r="N801" i="1"/>
  <c r="N805" i="1"/>
  <c r="N881" i="1"/>
  <c r="N933" i="1"/>
  <c r="N76" i="1"/>
  <c r="N106" i="1"/>
  <c r="N132" i="1"/>
  <c r="N307" i="1"/>
  <c r="N355" i="1"/>
  <c r="N426" i="1"/>
  <c r="N497" i="1"/>
  <c r="N618" i="1"/>
  <c r="N670" i="1"/>
  <c r="N674" i="1"/>
  <c r="N750" i="1"/>
  <c r="N782" i="1"/>
  <c r="N830" i="1"/>
  <c r="N1114" i="1"/>
  <c r="N1166" i="1"/>
  <c r="N360" i="1"/>
  <c r="N395" i="1"/>
  <c r="N414" i="1"/>
  <c r="N540" i="1"/>
  <c r="N572" i="1"/>
  <c r="N591" i="1"/>
  <c r="N655" i="1"/>
  <c r="N691" i="1"/>
  <c r="N747" i="1"/>
  <c r="N819" i="1"/>
  <c r="N839" i="1"/>
  <c r="N859" i="1"/>
  <c r="N1309" i="1"/>
  <c r="N1281" i="1"/>
  <c r="N1273" i="1"/>
  <c r="N1241" i="1"/>
  <c r="N1225" i="1"/>
  <c r="N1213" i="1"/>
  <c r="N1169" i="1"/>
  <c r="N1160" i="1"/>
  <c r="N1113" i="1"/>
  <c r="N1068" i="1"/>
  <c r="N1059" i="1"/>
  <c r="N1053" i="1"/>
  <c r="N1015" i="1"/>
  <c r="N1003" i="1"/>
  <c r="N989" i="1"/>
  <c r="N904" i="1"/>
  <c r="N899" i="1"/>
  <c r="N892" i="1"/>
  <c r="N840" i="1"/>
  <c r="N832" i="1"/>
  <c r="N796" i="1"/>
  <c r="N732" i="1"/>
  <c r="N708" i="1"/>
  <c r="N692" i="1"/>
  <c r="N636" i="1"/>
  <c r="N592" i="1"/>
  <c r="N578" i="1"/>
  <c r="N537" i="1"/>
  <c r="N318" i="1"/>
  <c r="N236" i="1"/>
  <c r="N136" i="1"/>
  <c r="N17" i="1"/>
  <c r="N69" i="1"/>
  <c r="N89" i="1"/>
  <c r="N143" i="1"/>
  <c r="N514" i="1"/>
  <c r="N735" i="1"/>
  <c r="N57" i="1"/>
  <c r="N65" i="1"/>
  <c r="N73" i="1"/>
  <c r="N85" i="1"/>
  <c r="N93" i="1"/>
  <c r="N97" i="1"/>
  <c r="N109" i="1"/>
  <c r="N113" i="1"/>
  <c r="N117" i="1"/>
  <c r="N125" i="1"/>
  <c r="N137" i="1"/>
  <c r="N157" i="1"/>
  <c r="N173" i="1"/>
  <c r="N181" i="1"/>
  <c r="N217" i="1"/>
  <c r="N221" i="1"/>
  <c r="N253" i="1"/>
  <c r="N265" i="1"/>
  <c r="N269" i="1"/>
  <c r="N317" i="1"/>
  <c r="N333" i="1"/>
  <c r="N337" i="1"/>
  <c r="N341" i="1"/>
  <c r="N389" i="1"/>
  <c r="N397" i="1"/>
  <c r="N26" i="1"/>
  <c r="N11" i="1"/>
  <c r="N15" i="1"/>
  <c r="N27" i="1"/>
  <c r="N59" i="1"/>
  <c r="N75" i="1"/>
  <c r="N99" i="1"/>
  <c r="N111" i="1"/>
  <c r="N64" i="1"/>
  <c r="N84" i="1"/>
  <c r="N92" i="1"/>
  <c r="N190" i="1"/>
  <c r="N216" i="1"/>
  <c r="N238" i="1"/>
  <c r="N247" i="1"/>
  <c r="N256" i="1"/>
  <c r="N267" i="1"/>
  <c r="N304" i="1"/>
  <c r="N330" i="1"/>
  <c r="N351" i="1"/>
  <c r="N387" i="1"/>
  <c r="N419" i="1"/>
  <c r="N423" i="1"/>
  <c r="N431" i="1"/>
  <c r="N451" i="1"/>
  <c r="N507" i="1"/>
  <c r="N551" i="1"/>
  <c r="N571" i="1"/>
  <c r="N36" i="1"/>
  <c r="N134" i="1"/>
  <c r="N175" i="1"/>
  <c r="N191" i="1"/>
  <c r="N202" i="1"/>
  <c r="N252" i="1"/>
  <c r="N286" i="1"/>
  <c r="N310" i="1"/>
  <c r="N331" i="1"/>
  <c r="N336" i="1"/>
  <c r="N363" i="1"/>
  <c r="N408" i="1"/>
  <c r="N420" i="1"/>
  <c r="N432" i="1"/>
  <c r="N456" i="1"/>
  <c r="N472" i="1"/>
  <c r="N484" i="1"/>
  <c r="N492" i="1"/>
  <c r="N504" i="1"/>
  <c r="N512" i="1"/>
  <c r="N520" i="1"/>
  <c r="N524" i="1"/>
  <c r="N74" i="1"/>
  <c r="N96" i="1"/>
  <c r="N118" i="1"/>
  <c r="N135" i="1"/>
  <c r="N146" i="1"/>
  <c r="N171" i="1"/>
  <c r="N176" i="1"/>
  <c r="N306" i="1"/>
  <c r="N327" i="1"/>
  <c r="N370" i="1"/>
  <c r="N404" i="1"/>
  <c r="N417" i="1"/>
  <c r="N421" i="1"/>
  <c r="N441" i="1"/>
  <c r="N465" i="1"/>
  <c r="N493" i="1"/>
  <c r="N28" i="1"/>
  <c r="N68" i="1"/>
  <c r="N210" i="1"/>
  <c r="N226" i="1"/>
  <c r="N242" i="1"/>
  <c r="N350" i="1"/>
  <c r="N422" i="1"/>
  <c r="N478" i="1"/>
  <c r="N553" i="1"/>
  <c r="N585" i="1"/>
  <c r="N601" i="1"/>
  <c r="N637" i="1"/>
  <c r="N705" i="1"/>
  <c r="N729" i="1"/>
  <c r="N737" i="1"/>
  <c r="N753" i="1"/>
  <c r="N773" i="1"/>
  <c r="N789" i="1"/>
  <c r="N829" i="1"/>
  <c r="N845" i="1"/>
  <c r="N905" i="1"/>
  <c r="N913" i="1"/>
  <c r="N917" i="1"/>
  <c r="N925" i="1"/>
  <c r="N40" i="1"/>
  <c r="N172" i="1"/>
  <c r="N250" i="1"/>
  <c r="N299" i="1"/>
  <c r="N344" i="1"/>
  <c r="N386" i="1"/>
  <c r="N410" i="1"/>
  <c r="N501" i="1"/>
  <c r="N506" i="1"/>
  <c r="N544" i="1"/>
  <c r="N570" i="1"/>
  <c r="N586" i="1"/>
  <c r="N626" i="1"/>
  <c r="N634" i="1"/>
  <c r="N646" i="1"/>
  <c r="N654" i="1"/>
  <c r="N682" i="1"/>
  <c r="N718" i="1"/>
  <c r="N722" i="1"/>
  <c r="N734" i="1"/>
  <c r="N766" i="1"/>
  <c r="N778" i="1"/>
  <c r="N786" i="1"/>
  <c r="N798" i="1"/>
  <c r="N842" i="1"/>
  <c r="N922" i="1"/>
  <c r="N982" i="1"/>
  <c r="N1094" i="1"/>
  <c r="N1102" i="1"/>
  <c r="N1118" i="1"/>
  <c r="N1154" i="1"/>
  <c r="N90" i="1"/>
  <c r="N199" i="1"/>
  <c r="N215" i="1"/>
  <c r="N266" i="1"/>
  <c r="N376" i="1"/>
  <c r="N474" i="1"/>
  <c r="N482" i="1"/>
  <c r="N517" i="1"/>
  <c r="N530" i="1"/>
  <c r="N545" i="1"/>
  <c r="N550" i="1"/>
  <c r="N611" i="1"/>
  <c r="N659" i="1"/>
  <c r="N663" i="1"/>
  <c r="N699" i="1"/>
  <c r="N707" i="1"/>
  <c r="N731" i="1"/>
  <c r="N743" i="1"/>
  <c r="N767" i="1"/>
  <c r="N831" i="1"/>
  <c r="N1312" i="1"/>
  <c r="N1308" i="1"/>
  <c r="N1296" i="1"/>
  <c r="N1284" i="1"/>
  <c r="N1280" i="1"/>
  <c r="N1272" i="1"/>
  <c r="N1268" i="1"/>
  <c r="N1260" i="1"/>
  <c r="N1256" i="1"/>
  <c r="N1252" i="1"/>
  <c r="N1244" i="1"/>
  <c r="N1240" i="1"/>
  <c r="N1236" i="1"/>
  <c r="N1228" i="1"/>
  <c r="N1168" i="1"/>
  <c r="N1141" i="1"/>
  <c r="N1112" i="1"/>
  <c r="N1072" i="1"/>
  <c r="N1023" i="1"/>
  <c r="N1019" i="1"/>
  <c r="N977" i="1"/>
  <c r="N972" i="1"/>
  <c r="N968" i="1"/>
  <c r="N951" i="1"/>
  <c r="N947" i="1"/>
  <c r="N932" i="1"/>
  <c r="N896" i="1"/>
  <c r="N856" i="1"/>
  <c r="N836" i="1"/>
  <c r="N780" i="1"/>
  <c r="N752" i="1"/>
  <c r="N652" i="1"/>
  <c r="N628" i="1"/>
  <c r="N616" i="1"/>
  <c r="N604" i="1"/>
  <c r="N546" i="1"/>
  <c r="N462" i="1"/>
  <c r="N334" i="1"/>
  <c r="N246" i="1"/>
  <c r="N46" i="1"/>
  <c r="G226" i="1"/>
  <c r="H226" i="1" s="1"/>
  <c r="G222" i="1"/>
  <c r="H222" i="1" s="1"/>
  <c r="G218" i="1"/>
  <c r="H218" i="1" s="1"/>
  <c r="G214" i="1"/>
  <c r="H214" i="1" s="1"/>
  <c r="G210" i="1"/>
  <c r="H210" i="1" s="1"/>
  <c r="G206" i="1"/>
  <c r="H206" i="1" s="1"/>
  <c r="G202" i="1"/>
  <c r="H202" i="1" s="1"/>
  <c r="G198" i="1"/>
  <c r="H198" i="1" s="1"/>
  <c r="G194" i="1"/>
  <c r="H194" i="1" s="1"/>
  <c r="G190" i="1"/>
  <c r="H190" i="1" s="1"/>
  <c r="G186" i="1"/>
  <c r="H186" i="1" s="1"/>
  <c r="G182" i="1"/>
  <c r="H182" i="1" s="1"/>
  <c r="G178" i="1"/>
  <c r="H178" i="1" s="1"/>
  <c r="G170" i="1"/>
  <c r="H170" i="1" s="1"/>
  <c r="G166" i="1"/>
  <c r="H166" i="1" s="1"/>
  <c r="G162" i="1"/>
  <c r="H162" i="1" s="1"/>
  <c r="G158" i="1"/>
  <c r="H158" i="1" s="1"/>
  <c r="G154" i="1"/>
  <c r="H154" i="1" s="1"/>
  <c r="G150" i="1"/>
  <c r="H150" i="1" s="1"/>
  <c r="G146" i="1"/>
  <c r="H146" i="1" s="1"/>
  <c r="G138" i="1"/>
  <c r="H138" i="1" s="1"/>
  <c r="G134" i="1"/>
  <c r="H134" i="1" s="1"/>
  <c r="G130" i="1"/>
  <c r="H130" i="1" s="1"/>
  <c r="G122" i="1"/>
  <c r="H122" i="1" s="1"/>
  <c r="G118" i="1"/>
  <c r="H118" i="1" s="1"/>
  <c r="G110" i="1"/>
  <c r="H110" i="1" s="1"/>
  <c r="G106" i="1"/>
  <c r="H106" i="1" s="1"/>
  <c r="G102" i="1"/>
  <c r="H102" i="1" s="1"/>
  <c r="G98" i="1"/>
  <c r="H98" i="1" s="1"/>
  <c r="G94" i="1"/>
  <c r="H94" i="1" s="1"/>
  <c r="G90" i="1"/>
  <c r="H90" i="1" s="1"/>
  <c r="G86" i="1"/>
  <c r="H86" i="1" s="1"/>
  <c r="G74" i="1"/>
  <c r="H74" i="1" s="1"/>
  <c r="G70" i="1"/>
  <c r="H70" i="1" s="1"/>
  <c r="G66" i="1"/>
  <c r="H66" i="1" s="1"/>
  <c r="G62" i="1"/>
  <c r="H62" i="1" s="1"/>
  <c r="G58" i="1"/>
  <c r="H58" i="1" s="1"/>
  <c r="G50" i="1"/>
  <c r="H50" i="1" s="1"/>
  <c r="G46" i="1"/>
  <c r="H46" i="1" s="1"/>
  <c r="G42" i="1"/>
  <c r="H42" i="1" s="1"/>
  <c r="G38" i="1"/>
  <c r="H38" i="1" s="1"/>
  <c r="G34" i="1"/>
  <c r="H34" i="1" s="1"/>
  <c r="G30" i="1"/>
  <c r="H30" i="1" s="1"/>
  <c r="G26" i="1"/>
  <c r="H26" i="1" s="1"/>
  <c r="G22" i="1"/>
  <c r="H22" i="1" s="1"/>
  <c r="G18" i="1"/>
  <c r="H18" i="1" s="1"/>
  <c r="G14" i="1"/>
  <c r="H14" i="1" s="1"/>
  <c r="C26" i="4" l="1"/>
  <c r="C11" i="4"/>
  <c r="C10" i="4"/>
  <c r="C12" i="4"/>
  <c r="C8" i="4"/>
  <c r="C5" i="4"/>
  <c r="C6" i="4"/>
  <c r="C9" i="4"/>
  <c r="C7" i="4"/>
  <c r="C62" i="2"/>
</calcChain>
</file>

<file path=xl/sharedStrings.xml><?xml version="1.0" encoding="utf-8"?>
<sst xmlns="http://schemas.openxmlformats.org/spreadsheetml/2006/main" count="5407" uniqueCount="2154">
  <si>
    <t>Allen, Miss. Elisabeth Walton</t>
  </si>
  <si>
    <t>B5</t>
  </si>
  <si>
    <t>St Louis, MO</t>
  </si>
  <si>
    <t>Allison, Master. Hudson Trevor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</si>
  <si>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</si>
  <si>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</si>
  <si>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</si>
  <si>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</si>
  <si>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</si>
  <si>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</si>
  <si>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</si>
  <si>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</si>
  <si>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</si>
  <si>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</si>
  <si>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</si>
  <si>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</si>
  <si>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</si>
  <si>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</si>
  <si>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</si>
  <si>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</si>
  <si>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</si>
  <si>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</si>
  <si>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</si>
  <si>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</si>
  <si>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</si>
  <si>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</si>
  <si>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</si>
  <si>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</si>
  <si>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</si>
  <si>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</si>
  <si>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</si>
  <si>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</si>
  <si>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</si>
  <si>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</si>
  <si>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</si>
  <si>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</si>
  <si>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</si>
  <si>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</si>
  <si>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</si>
  <si>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</si>
  <si>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</si>
  <si>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</si>
  <si>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</si>
  <si>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</si>
  <si>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</si>
  <si>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</si>
  <si>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</si>
  <si>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</si>
  <si>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</si>
  <si>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</si>
  <si>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</si>
  <si>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</si>
  <si>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</si>
  <si>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</si>
  <si>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</si>
  <si>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</si>
  <si>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</si>
  <si>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</si>
  <si>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</si>
  <si>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</si>
  <si>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</si>
  <si>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</si>
  <si>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</si>
  <si>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</si>
  <si>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</si>
  <si>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</si>
  <si>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</si>
  <si>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</si>
  <si>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</si>
  <si>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</si>
  <si>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</si>
  <si>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</si>
  <si>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</si>
  <si>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</si>
  <si>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</si>
  <si>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</si>
  <si>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</si>
  <si>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</si>
  <si>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</si>
  <si>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</si>
  <si>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</si>
  <si>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</si>
  <si>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</si>
  <si>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</si>
  <si>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</si>
  <si>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</si>
  <si>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</si>
  <si>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</si>
  <si>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</si>
  <si>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</si>
  <si>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</si>
  <si>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</si>
  <si>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</si>
  <si>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</si>
  <si>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</si>
  <si>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</si>
  <si>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</si>
  <si>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</si>
  <si>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</si>
  <si>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</si>
  <si>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</si>
  <si>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</si>
  <si>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</si>
  <si>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</si>
  <si>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</si>
  <si>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</si>
  <si>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</si>
  <si>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</si>
  <si>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</si>
  <si>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</si>
  <si>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</si>
  <si>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</si>
  <si>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</si>
  <si>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</si>
  <si>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</si>
  <si>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</si>
  <si>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</si>
  <si>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</si>
  <si>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</si>
  <si>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</si>
  <si>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</si>
  <si>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</si>
  <si>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</si>
  <si>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</si>
  <si>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</si>
  <si>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</si>
  <si>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</si>
  <si>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</si>
  <si>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</si>
  <si>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</si>
  <si>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</si>
  <si>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</si>
  <si>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</si>
  <si>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</si>
  <si>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</si>
  <si>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</si>
  <si>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</si>
  <si>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</si>
  <si>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</si>
  <si>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</si>
  <si>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</si>
  <si>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</si>
  <si>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</si>
  <si>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</si>
  <si>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</si>
  <si>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</si>
  <si>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</si>
  <si>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</si>
  <si>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</si>
  <si>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</si>
  <si>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</si>
  <si>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</si>
  <si>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</si>
  <si>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</si>
  <si>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</si>
  <si>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</si>
  <si>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</si>
  <si>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</si>
  <si>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</si>
  <si>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</si>
  <si>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</si>
  <si>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</si>
  <si>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</si>
  <si>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</si>
  <si>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</si>
  <si>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</si>
  <si>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</si>
  <si>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</si>
  <si>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</si>
  <si>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</si>
  <si>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</si>
  <si>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</si>
  <si>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</si>
  <si>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</si>
  <si>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</si>
  <si>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</si>
  <si>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</si>
  <si>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</si>
  <si>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</si>
  <si>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</si>
  <si>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</si>
  <si>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</si>
  <si>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</si>
  <si>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</si>
  <si>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</si>
  <si>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</si>
  <si>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</si>
  <si>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</si>
  <si>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</si>
  <si>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</si>
  <si>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</si>
  <si>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</si>
  <si>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</si>
  <si>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</si>
  <si>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</si>
  <si>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</si>
  <si>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</si>
  <si>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</si>
  <si>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</si>
  <si>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</si>
  <si>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</si>
  <si>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</si>
  <si>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</si>
  <si>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</si>
  <si>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</si>
  <si>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</si>
  <si>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</si>
  <si>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</si>
  <si>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</si>
  <si>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</si>
  <si>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</si>
  <si>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</si>
  <si>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</si>
  <si>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</si>
  <si>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</si>
  <si>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</si>
  <si>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</si>
  <si>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</si>
  <si>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</si>
  <si>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</si>
  <si>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</si>
  <si>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</si>
  <si>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</si>
  <si>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</si>
  <si>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</si>
  <si>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</si>
  <si>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</si>
  <si>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</si>
  <si>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</si>
  <si>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</si>
  <si>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</si>
  <si>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</si>
  <si>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</si>
  <si>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</si>
  <si>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</si>
  <si>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</si>
  <si>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</si>
  <si>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</si>
  <si>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</si>
  <si>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</si>
  <si>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</si>
  <si>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</si>
  <si>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</si>
  <si>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</si>
  <si>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</si>
  <si>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</si>
  <si>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</si>
  <si>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</si>
  <si>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</si>
  <si>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</si>
  <si>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</si>
  <si>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</si>
  <si>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</si>
  <si>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</si>
  <si>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</si>
  <si>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</si>
  <si>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</si>
  <si>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</si>
  <si>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</si>
  <si>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</si>
  <si>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</si>
  <si>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</si>
  <si>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</si>
  <si>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</si>
  <si>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</si>
  <si>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</si>
  <si>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</si>
  <si>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</si>
  <si>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</si>
  <si>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</si>
  <si>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</si>
  <si>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</si>
  <si>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</si>
  <si>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</si>
  <si>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</si>
  <si>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</si>
  <si>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</si>
  <si>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</si>
  <si>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</si>
  <si>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</si>
  <si>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</si>
  <si>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</si>
  <si>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</si>
  <si>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</si>
  <si>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</si>
  <si>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</si>
  <si>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</si>
  <si>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</si>
  <si>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</si>
  <si>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</si>
  <si>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</si>
  <si>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</si>
  <si>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</si>
  <si>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</si>
  <si>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</si>
  <si>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</si>
  <si>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</si>
  <si>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</si>
  <si>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</si>
  <si>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</si>
  <si>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</si>
  <si>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</si>
  <si>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</si>
  <si>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</si>
  <si>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</si>
  <si>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</si>
  <si>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</si>
  <si>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</si>
  <si>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</si>
  <si>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</si>
  <si>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</si>
  <si>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</si>
  <si>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</si>
  <si>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</si>
  <si>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</si>
  <si>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</si>
  <si>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</si>
  <si>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</si>
  <si>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</si>
  <si>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</si>
  <si>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</si>
  <si>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</si>
  <si>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</si>
  <si>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</si>
  <si>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</si>
  <si>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</si>
  <si>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</si>
  <si>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</si>
  <si>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</si>
  <si>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</si>
  <si>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</si>
  <si>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</si>
  <si>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</si>
  <si>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</si>
  <si>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</si>
  <si>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</si>
  <si>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</si>
  <si>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</si>
  <si>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</si>
  <si>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</si>
  <si>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</si>
  <si>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</si>
  <si>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</si>
  <si>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</si>
  <si>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</si>
  <si>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</si>
  <si>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</si>
  <si>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</si>
  <si>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</si>
  <si>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</si>
  <si>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</si>
  <si>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</si>
  <si>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</si>
  <si>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</si>
  <si>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</si>
  <si>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</si>
  <si>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</si>
  <si>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</si>
  <si>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</si>
  <si>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</si>
  <si>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</si>
  <si>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</si>
  <si>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</si>
  <si>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</si>
  <si>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</si>
  <si>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</si>
  <si>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</si>
  <si>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</si>
  <si>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</si>
  <si>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</si>
  <si>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</si>
  <si>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</si>
  <si>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</si>
  <si>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</si>
  <si>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</si>
  <si>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</si>
  <si>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</si>
  <si>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</si>
  <si>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</si>
  <si>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</si>
  <si>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</si>
  <si>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</si>
  <si>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</si>
  <si>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</si>
  <si>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</si>
  <si>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</si>
  <si>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</si>
  <si>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</si>
  <si>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</si>
  <si>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</si>
  <si>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</si>
  <si>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</si>
  <si>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</si>
  <si>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</si>
  <si>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</si>
  <si>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</si>
  <si>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</si>
  <si>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</si>
  <si>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</si>
  <si>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</si>
  <si>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</si>
  <si>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</si>
  <si>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</si>
  <si>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</si>
  <si>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</si>
  <si>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</si>
  <si>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</si>
  <si>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</si>
  <si>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</si>
  <si>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</si>
  <si>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</si>
  <si>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</si>
  <si>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</si>
  <si>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</si>
  <si>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</si>
  <si>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</si>
  <si>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</si>
  <si>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</si>
  <si>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</si>
  <si>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</si>
  <si>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</si>
  <si>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</si>
  <si>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</si>
  <si>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</si>
  <si>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</si>
  <si>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</si>
  <si>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</si>
  <si>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</si>
  <si>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</si>
  <si>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</si>
  <si>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</si>
  <si>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</si>
  <si>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</si>
  <si>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</si>
  <si>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</si>
  <si>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</si>
  <si>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</si>
  <si>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</si>
  <si>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</si>
  <si>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</si>
  <si>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</si>
  <si>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</si>
  <si>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</si>
  <si>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</si>
  <si>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</si>
  <si>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</si>
  <si>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</si>
  <si>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</si>
  <si>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</si>
  <si>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</si>
  <si>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</si>
  <si>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</si>
  <si>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</si>
  <si>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</si>
  <si>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</si>
  <si>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</si>
  <si>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</si>
  <si>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</si>
  <si>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</si>
  <si>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</si>
  <si>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</si>
  <si>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</si>
  <si>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</si>
  <si>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</si>
  <si>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</si>
  <si>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</si>
  <si>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</si>
  <si>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</si>
  <si>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</si>
  <si>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</si>
  <si>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</si>
  <si>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</si>
  <si>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</si>
  <si>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</si>
  <si>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</si>
  <si>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</si>
  <si>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</si>
  <si>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</si>
  <si>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</si>
  <si>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</si>
  <si>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</si>
  <si>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</si>
  <si>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</si>
  <si>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</si>
  <si>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</si>
  <si>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</si>
  <si>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</si>
  <si>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</si>
  <si>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</si>
  <si>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</si>
  <si>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</si>
  <si>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</si>
  <si>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</si>
  <si>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</si>
  <si>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</si>
  <si>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</si>
  <si>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</si>
  <si>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</si>
  <si>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</si>
  <si>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</si>
  <si>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</si>
  <si>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</si>
  <si>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</si>
  <si>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</si>
  <si>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</si>
  <si>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</si>
  <si>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</si>
  <si>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</si>
  <si>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</si>
  <si>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</si>
  <si>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</si>
  <si>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</si>
  <si>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</si>
  <si>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</si>
  <si>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</si>
  <si>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</si>
  <si>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</si>
  <si>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</si>
  <si>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</si>
  <si>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</si>
  <si>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</si>
  <si>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</si>
  <si>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</si>
  <si>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</si>
  <si>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</si>
  <si>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</si>
  <si>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</si>
  <si>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</si>
  <si>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</si>
  <si>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</si>
  <si>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</si>
  <si>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</si>
  <si>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</si>
  <si>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</si>
  <si>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</si>
  <si>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</si>
  <si>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</si>
  <si>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</si>
  <si>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</si>
  <si>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</si>
  <si>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</si>
  <si>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</si>
  <si>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</si>
  <si>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</si>
  <si>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</si>
  <si>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</si>
  <si>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</si>
  <si>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</si>
  <si>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</si>
  <si>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</si>
  <si>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</si>
  <si>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</si>
  <si>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</si>
  <si>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</si>
  <si>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</si>
  <si>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</si>
  <si>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</si>
  <si>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</si>
  <si>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</si>
  <si>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</si>
  <si>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</si>
  <si>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</si>
  <si>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</si>
  <si>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</si>
  <si>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</si>
  <si>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</si>
  <si>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</si>
  <si>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</si>
  <si>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</si>
  <si>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</si>
  <si>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</si>
  <si>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</si>
  <si>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</si>
  <si>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</si>
  <si>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</si>
  <si>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</si>
  <si>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</si>
  <si>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</si>
  <si>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</si>
  <si>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</si>
  <si>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</si>
  <si>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</si>
  <si>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</si>
  <si>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</si>
  <si>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</si>
  <si>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</si>
  <si>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</si>
  <si>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</si>
  <si>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</si>
  <si>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</si>
  <si>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</si>
  <si>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</si>
  <si>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</si>
  <si>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</si>
  <si>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</si>
  <si>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</si>
  <si>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</si>
  <si>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</si>
  <si>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</si>
  <si>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</si>
  <si>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</si>
  <si>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</si>
  <si>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</si>
  <si>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</si>
  <si>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</si>
  <si>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</si>
  <si>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</si>
  <si>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</si>
  <si>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</si>
  <si>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</si>
  <si>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</si>
  <si>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</si>
  <si>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</si>
  <si>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</si>
  <si>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</si>
  <si>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</si>
  <si>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</si>
  <si>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</si>
  <si>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</si>
  <si>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</si>
  <si>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</si>
  <si>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</si>
  <si>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</si>
  <si>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</si>
  <si>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</si>
  <si>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</si>
  <si>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</si>
  <si>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</si>
  <si>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</si>
  <si>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</si>
  <si>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</si>
  <si>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</si>
  <si>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</si>
  <si>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</si>
  <si>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</si>
  <si>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</si>
  <si>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</si>
  <si>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</si>
  <si>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</si>
  <si>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</si>
  <si>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</si>
  <si>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</si>
  <si>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</si>
  <si>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</si>
  <si>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</si>
  <si>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</si>
  <si>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</si>
  <si>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</si>
  <si>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</si>
  <si>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</si>
  <si>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</si>
  <si>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</si>
  <si>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</si>
  <si>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</si>
  <si>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</si>
  <si>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</si>
  <si>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</si>
  <si>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</si>
  <si>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</si>
  <si>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</si>
  <si>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</si>
  <si>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</si>
  <si>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</si>
  <si>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</si>
  <si>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</si>
  <si>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</si>
  <si>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</si>
  <si>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</si>
  <si>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</si>
  <si>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</si>
  <si>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</si>
  <si>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</si>
  <si>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</si>
  <si>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</si>
  <si>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</si>
  <si>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</si>
  <si>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</si>
  <si>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</si>
  <si>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</si>
  <si>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</si>
  <si>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</si>
  <si>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</si>
  <si>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</si>
  <si>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</si>
  <si>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</si>
  <si>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</si>
  <si>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</si>
  <si>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</si>
  <si>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</si>
  <si>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</si>
  <si>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</si>
  <si>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</si>
  <si>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</si>
  <si>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</si>
  <si>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</si>
  <si>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</si>
  <si>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</si>
  <si>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</si>
  <si>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</si>
  <si>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</si>
  <si>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</si>
  <si>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</si>
  <si>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</si>
  <si>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</si>
  <si>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</si>
  <si>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</si>
  <si>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</si>
  <si>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</si>
  <si>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</si>
  <si>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</si>
  <si>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</si>
  <si>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</si>
  <si>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</si>
  <si>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</si>
  <si>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</si>
  <si>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</si>
  <si>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</si>
  <si>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</si>
  <si>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</si>
  <si>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</si>
  <si>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</si>
  <si>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</si>
  <si>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</si>
  <si>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</si>
  <si>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</si>
  <si>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</si>
  <si>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</si>
  <si>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</si>
  <si>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</si>
  <si>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</si>
  <si>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</si>
  <si>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</si>
  <si>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</si>
  <si>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</si>
  <si>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</si>
  <si>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</si>
  <si>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</si>
  <si>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</si>
  <si>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</si>
  <si>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</si>
  <si>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</si>
  <si>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</si>
  <si>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</si>
  <si>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</si>
  <si>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</si>
  <si>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</si>
  <si>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</si>
  <si>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</si>
  <si>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</si>
  <si>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</si>
  <si>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</si>
  <si>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</si>
  <si>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</si>
  <si>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</si>
  <si>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</si>
  <si>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</si>
  <si>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</si>
  <si>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</si>
  <si>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</si>
  <si>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</si>
  <si>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</si>
  <si>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</si>
  <si>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</si>
  <si>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</si>
  <si>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</si>
  <si>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</si>
  <si>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</si>
  <si>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</si>
  <si>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</si>
  <si>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</si>
  <si>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</si>
  <si>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</si>
  <si>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</si>
  <si>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</si>
  <si>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</si>
  <si>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</si>
  <si>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</si>
  <si>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</si>
  <si>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</si>
  <si>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</si>
  <si>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</si>
  <si>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</si>
  <si>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</si>
  <si>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</si>
  <si>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</si>
  <si>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</si>
  <si>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</si>
  <si>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</si>
  <si>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</si>
  <si>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</si>
  <si>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</si>
  <si>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</si>
  <si>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</si>
  <si>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</si>
  <si>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</si>
  <si>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</si>
  <si>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</si>
  <si>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</si>
  <si>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</si>
  <si>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</si>
  <si>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</si>
  <si>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</si>
  <si>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</si>
  <si>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</si>
  <si>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</si>
  <si>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</si>
  <si>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</si>
  <si>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</si>
  <si>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</si>
  <si>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</si>
  <si>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</si>
  <si>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</si>
  <si>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</si>
  <si>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</si>
  <si>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</si>
  <si>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</si>
  <si>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</si>
  <si>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</si>
  <si>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</si>
  <si>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</si>
  <si>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</si>
  <si>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</si>
  <si>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</si>
  <si>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</si>
  <si>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</si>
  <si>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</si>
  <si>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</si>
  <si>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</si>
  <si>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</si>
  <si>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</si>
  <si>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</si>
  <si>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</si>
  <si>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</si>
  <si>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</si>
  <si>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</si>
  <si>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</si>
  <si>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</si>
  <si>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</si>
  <si>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</si>
  <si>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</si>
  <si>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</si>
  <si>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</si>
  <si>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</si>
  <si>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</si>
  <si>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</si>
  <si>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</si>
  <si>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</si>
  <si>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</si>
  <si>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</si>
  <si>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</si>
  <si>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</si>
  <si>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</si>
  <si>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</si>
  <si>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</si>
  <si>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</si>
  <si>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</si>
  <si>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</si>
  <si>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</si>
  <si>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</si>
  <si>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</si>
  <si>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</si>
  <si>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</si>
  <si>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</si>
  <si>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</si>
  <si>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</si>
  <si>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</si>
  <si>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</si>
  <si>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</si>
  <si>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</si>
  <si>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</si>
  <si>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</si>
  <si>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</si>
  <si>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</si>
  <si>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</si>
  <si>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</si>
  <si>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</si>
  <si>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</si>
  <si>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</si>
  <si>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</si>
  <si>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</si>
  <si>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</si>
  <si>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</si>
  <si>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</si>
  <si>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</si>
  <si>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</si>
  <si>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</si>
  <si>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</si>
  <si>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</si>
  <si>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</si>
  <si>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</si>
  <si>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</si>
  <si>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</si>
  <si>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</si>
  <si>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</si>
  <si>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</si>
  <si>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</si>
  <si>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</si>
  <si>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</si>
  <si>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</si>
  <si>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</si>
  <si>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</si>
  <si>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</si>
  <si>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</si>
  <si>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</si>
  <si>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</si>
  <si>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</si>
  <si>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</si>
  <si>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</si>
  <si>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</si>
  <si>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</si>
  <si>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</si>
  <si>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</si>
  <si>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</si>
  <si>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</si>
  <si>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</si>
  <si>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</si>
  <si>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</si>
  <si>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</si>
  <si>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</si>
  <si>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</si>
  <si>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</si>
  <si>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</si>
  <si>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</si>
  <si>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</si>
  <si>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</si>
  <si>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</si>
  <si>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</si>
  <si>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</si>
  <si>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</si>
  <si>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</si>
  <si>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</si>
  <si>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</si>
  <si>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</si>
  <si>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</si>
  <si>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</si>
  <si>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</si>
  <si>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</si>
  <si>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</si>
  <si>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</si>
  <si>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</si>
  <si>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</si>
  <si>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</si>
  <si>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</si>
  <si>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</si>
  <si>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</si>
  <si>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</si>
  <si>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</si>
  <si>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</si>
  <si>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</si>
  <si>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</si>
  <si>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</si>
  <si>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</si>
  <si>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</si>
  <si>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</si>
  <si>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</si>
  <si>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</si>
  <si>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</si>
  <si>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</si>
  <si>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</si>
  <si>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</si>
  <si>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</si>
  <si>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</si>
  <si>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</si>
  <si>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</si>
  <si>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</si>
  <si>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</si>
  <si>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</si>
  <si>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</si>
  <si>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</si>
  <si>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</si>
  <si>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</si>
  <si>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</si>
  <si>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</si>
  <si>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</si>
  <si>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</si>
  <si>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</si>
  <si>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</si>
  <si>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</si>
  <si>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</si>
  <si>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</si>
  <si>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</si>
  <si>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</si>
  <si>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</si>
  <si>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</si>
  <si>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</si>
  <si>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</si>
  <si>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</si>
  <si>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</si>
  <si>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</si>
  <si>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</si>
  <si>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</si>
  <si>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</si>
  <si>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</si>
  <si>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</si>
  <si>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</si>
  <si>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</si>
  <si>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</si>
  <si>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</si>
  <si>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</si>
  <si>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</si>
  <si>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</si>
  <si>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</si>
  <si>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</si>
  <si>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</si>
  <si>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</si>
  <si>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</si>
  <si>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</si>
  <si>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</si>
  <si>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</si>
  <si>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</si>
  <si>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</si>
  <si>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</si>
  <si>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</si>
  <si>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</si>
  <si>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</si>
  <si>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</si>
  <si>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</si>
  <si>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</si>
  <si>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</si>
  <si>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</si>
  <si>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</si>
  <si>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</si>
  <si>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</si>
  <si>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</si>
  <si>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</si>
  <si>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</si>
  <si>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</si>
  <si>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</si>
  <si>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</si>
  <si>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</si>
  <si>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</si>
  <si>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</si>
  <si>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</si>
  <si>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</si>
  <si>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</si>
  <si>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</si>
  <si>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</si>
  <si>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</si>
  <si>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</si>
  <si>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</si>
  <si>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</si>
  <si>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</si>
  <si>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</si>
  <si>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</si>
  <si>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</si>
  <si>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</si>
  <si>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</si>
  <si>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</si>
  <si>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</si>
  <si>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</si>
  <si>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</si>
  <si>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</si>
  <si>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</si>
  <si>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</si>
  <si>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</si>
  <si>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</si>
  <si>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</si>
  <si>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</si>
  <si>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</si>
  <si>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</si>
  <si>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</si>
  <si>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</si>
  <si>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</si>
  <si>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</si>
  <si>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</si>
  <si>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</si>
  <si>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</si>
  <si>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</si>
  <si>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</si>
  <si>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</si>
  <si>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</si>
  <si>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</si>
  <si>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</si>
  <si>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</si>
  <si>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</si>
  <si>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</si>
  <si>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</si>
  <si>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</si>
  <si>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</si>
  <si>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</si>
  <si>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</si>
  <si>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</si>
  <si>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</si>
  <si>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</si>
  <si>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</si>
  <si>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</si>
  <si>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</si>
  <si>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</si>
  <si>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</si>
  <si>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</si>
  <si>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</si>
  <si>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</si>
  <si>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</si>
  <si>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</si>
  <si>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</si>
  <si>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</si>
  <si>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</si>
  <si>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</si>
  <si>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</si>
  <si>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</si>
  <si>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</si>
  <si>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</si>
  <si>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</si>
  <si>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</si>
  <si>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</si>
  <si>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</si>
  <si>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</si>
  <si>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</si>
  <si>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</si>
  <si>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</si>
  <si>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</si>
  <si>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</si>
  <si>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</si>
  <si>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</si>
  <si>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</si>
  <si>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</si>
  <si>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</si>
  <si>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</si>
  <si>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</si>
  <si>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</si>
  <si>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</si>
  <si>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</si>
  <si>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</si>
  <si>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</si>
  <si>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</si>
  <si>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</si>
  <si>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</si>
  <si>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</si>
  <si>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</si>
  <si>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</si>
  <si>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</si>
  <si>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</si>
  <si>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</si>
  <si>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</si>
  <si>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</si>
  <si>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</si>
  <si>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</si>
  <si>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</si>
  <si>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</si>
  <si>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</si>
  <si>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</si>
  <si>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</si>
  <si>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</si>
  <si>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</si>
  <si>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</si>
  <si>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</si>
  <si>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</si>
  <si>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</si>
  <si>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</si>
  <si>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</si>
  <si>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</si>
  <si>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</si>
  <si>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</si>
  <si>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</si>
  <si>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</si>
  <si>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</si>
  <si>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</si>
  <si>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</si>
  <si>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</si>
  <si>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</si>
  <si>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</si>
  <si>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</si>
  <si>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</si>
  <si>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</si>
  <si>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</si>
  <si>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</si>
  <si>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</si>
  <si>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</si>
  <si>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</si>
  <si>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</si>
  <si>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</si>
  <si>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</si>
  <si>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</si>
  <si>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</si>
  <si>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</si>
  <si>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</si>
  <si>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</si>
  <si>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</si>
  <si>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</si>
  <si>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</si>
  <si>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</si>
  <si>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</si>
  <si>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</si>
  <si>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</si>
  <si>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</si>
  <si>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</si>
  <si>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</si>
  <si>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</si>
  <si>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</si>
  <si>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</si>
  <si>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</si>
  <si>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</si>
  <si>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</si>
  <si>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</si>
  <si>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</si>
  <si>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</si>
  <si>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</si>
  <si>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</si>
  <si>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</si>
  <si>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</si>
  <si>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</si>
  <si>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</si>
  <si>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</si>
  <si>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</si>
  <si>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</si>
  <si>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</si>
  <si>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</si>
  <si>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</si>
  <si>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</si>
  <si>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</si>
  <si>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</si>
  <si>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</si>
  <si>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</si>
  <si>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</si>
  <si>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</si>
  <si>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</si>
  <si>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</si>
  <si>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</si>
  <si>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</si>
  <si>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</si>
  <si>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</si>
  <si>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</si>
  <si>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</si>
  <si>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</si>
  <si>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</si>
  <si>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</si>
  <si>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</si>
  <si>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</si>
  <si>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</si>
  <si>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</si>
  <si>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</si>
  <si>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</si>
  <si>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</si>
  <si>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</si>
  <si>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</si>
  <si>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</si>
  <si>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</si>
  <si>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</si>
  <si>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</si>
  <si>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</si>
  <si>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</si>
  <si>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</si>
  <si>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</si>
  <si>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</si>
  <si>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</si>
  <si>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</si>
  <si>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</si>
  <si>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</si>
  <si>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</si>
  <si>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</si>
  <si>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</si>
  <si>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</si>
  <si>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</si>
  <si>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</si>
  <si>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</si>
  <si>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</si>
  <si>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</si>
  <si>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</si>
  <si>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</si>
  <si>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</si>
  <si>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</si>
  <si>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</si>
  <si>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</si>
  <si>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</si>
  <si>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</si>
  <si>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</si>
  <si>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</si>
  <si>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</si>
  <si>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</si>
  <si>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</si>
  <si>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</si>
  <si>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</si>
  <si>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</si>
  <si>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</si>
  <si>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</si>
  <si>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</si>
  <si>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</si>
  <si>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</si>
  <si>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</si>
  <si>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</si>
  <si>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</si>
  <si>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</si>
  <si>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</si>
  <si>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</si>
  <si>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</si>
  <si>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</si>
  <si>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</si>
  <si>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</si>
  <si>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</si>
  <si>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</si>
  <si>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</si>
  <si>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</si>
  <si>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</si>
  <si>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</si>
  <si>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</si>
  <si>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</si>
  <si>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</si>
  <si>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</si>
  <si>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</si>
  <si>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</si>
  <si>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</si>
  <si>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</si>
  <si>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</si>
  <si>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</si>
  <si>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</si>
  <si>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</si>
  <si>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</si>
  <si>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</si>
  <si>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</si>
  <si>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</si>
  <si>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</si>
  <si>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</si>
  <si>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</si>
  <si>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</si>
  <si>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</si>
  <si>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</si>
  <si>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</si>
  <si>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</si>
  <si>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</si>
  <si>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</si>
  <si>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</si>
  <si>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</si>
  <si>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</si>
  <si>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</si>
  <si>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</si>
  <si>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</si>
  <si>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</si>
  <si>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</si>
  <si>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</si>
  <si>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</si>
  <si>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</si>
  <si>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</si>
  <si>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</si>
  <si>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</si>
  <si>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</si>
  <si>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</si>
  <si>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</si>
  <si>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</si>
  <si>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</si>
  <si>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</si>
  <si>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</si>
  <si>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</si>
  <si>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</si>
  <si>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</si>
  <si>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</si>
  <si>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</si>
  <si>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</si>
  <si>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</si>
  <si>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</si>
  <si>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</si>
  <si>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</si>
  <si>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</si>
  <si>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</si>
  <si>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</si>
  <si>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</si>
  <si>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</si>
  <si>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</si>
  <si>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</si>
  <si>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</si>
  <si>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</si>
  <si>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</si>
  <si>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</si>
  <si>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</si>
  <si>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</si>
  <si>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</si>
  <si>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</si>
  <si>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</si>
  <si>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</si>
  <si>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</si>
  <si>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</si>
  <si>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</si>
  <si>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</si>
  <si>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</si>
  <si>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</si>
  <si>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</si>
  <si>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</si>
  <si>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</si>
  <si>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</si>
  <si>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</si>
  <si>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</si>
  <si>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</si>
  <si>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</si>
  <si>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</si>
  <si>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</si>
  <si>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</si>
  <si>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</si>
  <si>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</si>
  <si>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</si>
  <si>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</si>
  <si>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</si>
  <si>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</si>
  <si>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</si>
  <si>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</si>
  <si>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</si>
  <si>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</si>
  <si>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</si>
  <si>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</si>
  <si>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</si>
  <si>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</si>
  <si>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</si>
  <si>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</si>
  <si>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</si>
  <si>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</si>
  <si>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</si>
  <si>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</si>
  <si>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</si>
  <si>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</si>
  <si>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</si>
  <si>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</si>
  <si>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</si>
  <si>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</si>
  <si>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</si>
  <si>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</si>
  <si>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</si>
  <si>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</si>
  <si>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</si>
  <si>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</si>
  <si>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</si>
  <si>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</si>
  <si>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</si>
  <si>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</si>
  <si>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</si>
  <si>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</si>
  <si>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</si>
  <si>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</si>
  <si>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</si>
  <si>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</si>
  <si>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</si>
  <si>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</si>
  <si>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</si>
  <si>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</si>
  <si>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</si>
  <si>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</si>
  <si>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</si>
  <si>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</si>
  <si>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</si>
  <si>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</si>
  <si>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</si>
  <si>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</si>
  <si>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</si>
  <si>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</si>
  <si>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</si>
  <si>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</si>
  <si>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</si>
  <si>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</si>
  <si>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</si>
  <si>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</si>
  <si>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</si>
  <si>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</si>
  <si>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</si>
  <si>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</si>
  <si>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</si>
  <si>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</si>
  <si>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</si>
  <si>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</si>
  <si>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</si>
  <si>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</si>
  <si>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</si>
  <si>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</si>
  <si>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</si>
  <si>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</si>
  <si>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</si>
  <si>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</si>
  <si>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</si>
  <si>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</si>
  <si>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</si>
  <si>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</si>
  <si>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</si>
  <si>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</si>
  <si>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</si>
  <si>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</si>
  <si>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</si>
  <si>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</si>
  <si>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</si>
  <si>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</si>
  <si>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</si>
  <si>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</si>
  <si>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</si>
  <si>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</si>
  <si>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</si>
  <si>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</si>
  <si>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</si>
  <si>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</si>
  <si>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</si>
  <si>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</si>
  <si>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</si>
  <si>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</si>
  <si>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</si>
  <si>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</si>
  <si>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</si>
  <si>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</si>
  <si>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</si>
  <si>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</si>
  <si>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</si>
  <si>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</si>
  <si>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</si>
  <si>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</si>
  <si>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</si>
  <si>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</si>
  <si>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</si>
  <si>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</si>
  <si>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</si>
  <si>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</si>
  <si>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</si>
  <si>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</si>
  <si>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</si>
  <si>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</si>
  <si>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</si>
  <si>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</si>
  <si>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</si>
  <si>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</si>
  <si>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</si>
  <si>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</si>
  <si>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</si>
  <si>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</si>
  <si>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</si>
  <si>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</si>
  <si>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</si>
  <si>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</si>
  <si>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</si>
  <si>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</si>
  <si>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</si>
  <si>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</si>
  <si>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</si>
  <si>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</si>
  <si>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</si>
  <si>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</si>
  <si>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</si>
  <si>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</si>
  <si>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</si>
  <si>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</si>
  <si>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</si>
  <si>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</si>
  <si>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</si>
  <si>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</si>
  <si>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</si>
  <si>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</si>
  <si>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</si>
  <si>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</si>
  <si>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</si>
  <si>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</si>
  <si>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</si>
  <si>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</si>
  <si>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</si>
  <si>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</si>
  <si>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</si>
  <si>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</si>
  <si>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</si>
  <si>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</si>
  <si>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</si>
  <si>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</si>
  <si>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</si>
  <si>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</si>
  <si>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</si>
  <si>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</si>
  <si>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</si>
  <si>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</si>
  <si>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</si>
  <si>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</si>
  <si>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</si>
  <si>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</si>
  <si>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</si>
  <si>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</si>
  <si>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</si>
  <si>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</si>
  <si>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</si>
  <si>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</si>
  <si>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</si>
  <si>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</si>
  <si>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</si>
  <si>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</si>
  <si>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</si>
  <si>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</si>
  <si>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</si>
  <si>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</si>
  <si>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</si>
  <si>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</si>
  <si>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</si>
  <si>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</si>
  <si>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</si>
  <si>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</si>
  <si>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</si>
  <si>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</si>
  <si>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</si>
  <si>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</si>
  <si>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</si>
  <si>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</si>
  <si>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</si>
  <si>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</si>
  <si>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</si>
  <si>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</si>
  <si>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</si>
  <si>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</si>
  <si>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</si>
  <si>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</si>
  <si>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</si>
  <si>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</si>
  <si>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</si>
  <si>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</si>
  <si>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</si>
  <si>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</si>
  <si>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</si>
  <si>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</si>
  <si>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</si>
  <si>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</si>
  <si>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</si>
  <si>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</si>
  <si>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</si>
  <si>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</si>
  <si>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</si>
  <si>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</si>
  <si>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</si>
  <si>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</si>
  <si>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</si>
  <si>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</si>
  <si>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</si>
  <si>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</si>
  <si>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</si>
  <si>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</si>
  <si>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</si>
  <si>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</si>
  <si>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</si>
  <si>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</si>
  <si>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</si>
  <si>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</si>
  <si>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</si>
  <si>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</si>
  <si>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</si>
  <si>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</si>
  <si>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</si>
  <si>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</si>
  <si>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</si>
  <si>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</si>
  <si>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</si>
  <si>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</si>
  <si>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</si>
  <si>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</si>
  <si>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</si>
  <si>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</si>
  <si>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</si>
  <si>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</si>
  <si>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</si>
  <si>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</si>
  <si>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</si>
  <si>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</si>
  <si>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</si>
  <si>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</si>
  <si>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</si>
  <si>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</si>
  <si>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</si>
  <si>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</si>
  <si>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</si>
  <si>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</si>
  <si>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</si>
  <si>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</si>
  <si>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</si>
  <si>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</si>
  <si>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</si>
  <si>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</si>
  <si>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</si>
  <si>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</si>
  <si>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</si>
  <si>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</si>
  <si>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</si>
  <si>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</si>
  <si>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</si>
  <si>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</si>
  <si>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</si>
  <si>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</si>
  <si>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</si>
  <si>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</si>
  <si>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</si>
  <si>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</si>
  <si>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</si>
  <si>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</si>
  <si>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</si>
  <si>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</si>
  <si>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</si>
  <si>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</si>
  <si>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</si>
  <si>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</si>
  <si>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</si>
  <si>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</si>
  <si>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</si>
  <si>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</si>
  <si>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</si>
  <si>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</si>
  <si>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</si>
  <si>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</si>
  <si>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</si>
  <si>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</si>
  <si>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</si>
  <si>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</si>
  <si>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</si>
  <si>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</si>
  <si>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</si>
  <si>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</si>
  <si>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</si>
  <si>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</si>
  <si>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</si>
  <si>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</si>
  <si>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</si>
  <si>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</si>
  <si>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</si>
  <si>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</si>
  <si>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</si>
  <si>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</si>
  <si>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</si>
  <si>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</si>
  <si>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</si>
  <si>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</si>
  <si>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</si>
  <si>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</si>
  <si>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</si>
  <si>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</si>
  <si>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</si>
  <si>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</si>
  <si>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</si>
  <si>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</si>
  <si>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</si>
  <si>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</si>
  <si>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</si>
  <si>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</si>
  <si>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</si>
  <si>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</si>
  <si>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</si>
  <si>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</si>
  <si>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</si>
  <si>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</si>
  <si>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</si>
  <si>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</si>
  <si>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</si>
  <si>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</si>
  <si>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</si>
  <si>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</si>
  <si>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</si>
  <si>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</si>
  <si>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</si>
  <si>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</si>
  <si>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</si>
  <si>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</si>
  <si>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</si>
  <si>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</si>
  <si>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</si>
  <si>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</si>
  <si>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</si>
  <si>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</si>
  <si>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</si>
  <si>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</si>
  <si>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</si>
  <si>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</si>
  <si>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</si>
  <si>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</si>
  <si>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</si>
  <si>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</si>
  <si>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</si>
  <si>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</si>
  <si>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</si>
  <si>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</si>
  <si>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</si>
  <si>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</si>
  <si>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</si>
  <si>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</si>
  <si>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</si>
  <si>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</si>
  <si>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</si>
  <si>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</si>
  <si>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</si>
  <si>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</si>
  <si>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</si>
  <si>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</si>
  <si>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</si>
  <si>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</si>
  <si>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</si>
  <si>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</si>
  <si>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</si>
  <si>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</si>
  <si>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</si>
  <si>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</si>
  <si>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</si>
  <si>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</si>
  <si>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</si>
  <si>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</si>
  <si>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</si>
  <si>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</si>
  <si>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</si>
  <si>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</si>
  <si>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</si>
  <si>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</si>
  <si>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</si>
  <si>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</si>
  <si>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</si>
  <si>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</si>
  <si>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</si>
  <si>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</si>
  <si>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</si>
  <si>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</si>
  <si>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</si>
  <si>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</si>
  <si>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</si>
  <si>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</si>
  <si>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</si>
  <si>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</si>
  <si>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</si>
  <si>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</si>
  <si>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</si>
  <si>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</si>
  <si>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</si>
  <si>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</si>
  <si>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</si>
  <si>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</si>
  <si>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</si>
  <si>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</si>
  <si>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</si>
  <si>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</si>
  <si>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</si>
  <si>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</si>
  <si>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</si>
  <si>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</si>
  <si>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</si>
  <si>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</si>
  <si>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</si>
  <si>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</si>
  <si>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</si>
  <si>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</si>
  <si>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</si>
  <si>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</si>
  <si>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</si>
  <si>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</si>
  <si>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</si>
  <si>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</si>
  <si>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</si>
  <si>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</si>
  <si>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</si>
  <si>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</si>
  <si>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</si>
  <si>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</si>
  <si>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</si>
  <si>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</si>
  <si>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</si>
  <si>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</si>
  <si>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</si>
  <si>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</si>
  <si>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</si>
  <si>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</si>
  <si>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</si>
  <si>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</si>
  <si>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</si>
  <si>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</si>
  <si>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</si>
  <si>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</si>
  <si>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</si>
  <si>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</si>
  <si>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</si>
  <si>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</si>
  <si>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</si>
  <si>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</si>
  <si>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</si>
  <si>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</si>
  <si>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</si>
  <si>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</si>
  <si>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</si>
  <si>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</si>
  <si>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</si>
  <si>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</si>
  <si>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</si>
  <si>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</si>
  <si>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</si>
  <si>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</si>
  <si>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</si>
  <si>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</si>
  <si>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</si>
  <si>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</si>
  <si>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</si>
  <si>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</si>
  <si>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</si>
  <si>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</si>
  <si>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</si>
  <si>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</si>
  <si>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</si>
  <si>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</si>
  <si>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</si>
  <si>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</si>
  <si>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</si>
  <si>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</si>
  <si>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</si>
  <si>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</si>
  <si>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</si>
  <si>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</si>
  <si>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</si>
  <si>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</si>
  <si>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</si>
  <si>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</si>
  <si>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</si>
  <si>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</si>
  <si>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</si>
  <si>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</si>
  <si>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</si>
  <si>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</si>
  <si>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</si>
  <si>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</si>
  <si>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</si>
  <si>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</si>
  <si>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</si>
  <si>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</si>
  <si>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</si>
  <si>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</si>
  <si>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</si>
  <si>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</si>
  <si>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</si>
  <si>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</si>
  <si>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</si>
  <si>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</si>
  <si>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</si>
  <si>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</si>
  <si>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</si>
  <si>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</si>
  <si>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</si>
  <si>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</si>
  <si>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</si>
  <si>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</si>
  <si>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</si>
  <si>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</si>
  <si>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</si>
  <si>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</si>
  <si>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</si>
  <si>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</si>
  <si>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</si>
  <si>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</si>
  <si>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</si>
  <si>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</si>
  <si>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</si>
  <si>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</si>
  <si>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</si>
  <si>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</si>
  <si>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</si>
  <si>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</si>
  <si>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</si>
  <si>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</si>
  <si>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</si>
  <si>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</si>
  <si>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</si>
  <si>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</si>
  <si>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</si>
  <si>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</si>
  <si>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</si>
  <si>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</si>
  <si>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</si>
  <si>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</si>
  <si>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</si>
  <si>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</si>
  <si>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</si>
  <si>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</si>
  <si>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</si>
  <si>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</si>
  <si>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</si>
  <si>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</si>
  <si>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</si>
  <si>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</si>
  <si>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</si>
  <si>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</si>
  <si>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</si>
  <si>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</si>
  <si>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</si>
  <si>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</si>
  <si>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</si>
  <si>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</si>
  <si>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</si>
  <si>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</si>
  <si>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</si>
  <si>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</si>
  <si>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</si>
  <si>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</si>
  <si>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</si>
  <si>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</si>
  <si>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</si>
  <si>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</si>
  <si>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</si>
  <si>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</si>
  <si>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</si>
  <si>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</si>
  <si>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</si>
  <si>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</si>
  <si>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</si>
  <si>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</si>
  <si>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</si>
  <si>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</si>
  <si>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</si>
  <si>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</si>
  <si>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</si>
  <si>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</si>
  <si>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</si>
  <si>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</si>
  <si>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</si>
  <si>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</si>
  <si>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</si>
  <si>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</si>
  <si>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</si>
  <si>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</si>
  <si>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</si>
  <si>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</si>
  <si>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</si>
  <si>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</si>
  <si>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</si>
  <si>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</si>
  <si>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</si>
  <si>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</si>
  <si>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</si>
  <si>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</si>
  <si>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</si>
  <si>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</si>
  <si>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</si>
  <si>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</si>
  <si>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</si>
  <si>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</si>
  <si>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</si>
  <si>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</si>
  <si>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</si>
  <si>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</si>
  <si>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</si>
  <si>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</si>
  <si>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</si>
  <si>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</si>
  <si>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</si>
  <si>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</si>
  <si>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</si>
  <si>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</si>
  <si>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</si>
  <si>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</si>
  <si>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</si>
  <si>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</si>
  <si>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</si>
  <si>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</si>
  <si>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</si>
  <si>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</si>
  <si>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</si>
  <si>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</si>
  <si>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</si>
  <si>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</si>
  <si>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</si>
  <si>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</si>
  <si>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</si>
  <si>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</si>
  <si>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</si>
  <si>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</si>
  <si>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</si>
  <si>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</si>
  <si>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</si>
  <si>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</si>
  <si>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</si>
  <si>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</si>
  <si>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</si>
  <si>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</si>
  <si>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</si>
  <si>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</si>
  <si>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</si>
  <si>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</si>
  <si>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</si>
  <si>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</si>
  <si>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</si>
  <si>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</si>
  <si>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</si>
  <si>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</si>
  <si>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</si>
  <si>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</si>
  <si>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</si>
  <si>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</si>
  <si>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</si>
  <si>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</si>
  <si>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</si>
  <si>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</si>
  <si>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</si>
  <si>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</si>
  <si>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</si>
  <si>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</si>
  <si>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</si>
  <si>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</si>
  <si>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</si>
  <si>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</si>
  <si>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</si>
  <si>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</si>
  <si>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</si>
  <si>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</si>
  <si>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</si>
  <si>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</si>
  <si>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</si>
  <si>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Passenger ID</t>
  </si>
  <si>
    <t>Passenger Class</t>
  </si>
  <si>
    <t>Survived</t>
  </si>
  <si>
    <t>Name</t>
  </si>
  <si>
    <t>Sex</t>
  </si>
  <si>
    <t>Age</t>
  </si>
  <si>
    <t>On-Board Siblings or Spouses</t>
  </si>
  <si>
    <t>On-Board Parents or Children</t>
  </si>
  <si>
    <t>Fare</t>
  </si>
  <si>
    <t>Ticket Number</t>
  </si>
  <si>
    <t>Cabin</t>
  </si>
  <si>
    <t>Port of Embarkation</t>
  </si>
  <si>
    <t>Destination</t>
  </si>
  <si>
    <t>Cherbourg</t>
  </si>
  <si>
    <t>Queenstown</t>
  </si>
  <si>
    <t>Female</t>
  </si>
  <si>
    <t>Male</t>
  </si>
  <si>
    <t>Child Age</t>
  </si>
  <si>
    <t>Child Indicator</t>
  </si>
  <si>
    <t>Max Child Age</t>
  </si>
  <si>
    <t>Should Get Lifeboat</t>
  </si>
  <si>
    <t>Grand Total</t>
  </si>
  <si>
    <t>Yes</t>
  </si>
  <si>
    <t>No</t>
  </si>
  <si>
    <t>Unknown</t>
  </si>
  <si>
    <t>Values</t>
  </si>
  <si>
    <t>Percent</t>
  </si>
  <si>
    <t>Total Percent</t>
  </si>
  <si>
    <t>Count</t>
  </si>
  <si>
    <t>Total Count</t>
  </si>
  <si>
    <t>Pivot Table With Only Percents for Chart</t>
  </si>
  <si>
    <t>Did Not Survive</t>
  </si>
  <si>
    <t>Varying Child Age</t>
  </si>
  <si>
    <t>Percent Survived Among</t>
  </si>
  <si>
    <t>"Should Get Lifeboat"</t>
  </si>
  <si>
    <t>PivotTable with Counts and Percents</t>
  </si>
  <si>
    <t>Age Cohort</t>
  </si>
  <si>
    <t>Age Cohort Lookup</t>
  </si>
  <si>
    <t>Cohort</t>
  </si>
  <si>
    <t>Fare Category</t>
  </si>
  <si>
    <t>Category</t>
  </si>
  <si>
    <t>Percentile</t>
  </si>
  <si>
    <t>Fare Category Lookup</t>
  </si>
  <si>
    <t>0-20</t>
  </si>
  <si>
    <t>20-40</t>
  </si>
  <si>
    <t>40-60</t>
  </si>
  <si>
    <t>60-80</t>
  </si>
  <si>
    <t>80-100</t>
  </si>
  <si>
    <t>Survival by Age Cohort</t>
  </si>
  <si>
    <t>70+</t>
  </si>
  <si>
    <t>Fare Percentile</t>
  </si>
  <si>
    <t>Survival by Fare Percentile</t>
  </si>
  <si>
    <t>Parameter</t>
  </si>
  <si>
    <t>Family Category</t>
  </si>
  <si>
    <t>On-Board Family</t>
  </si>
  <si>
    <t>0</t>
  </si>
  <si>
    <t>1</t>
  </si>
  <si>
    <t>2</t>
  </si>
  <si>
    <t>5+</t>
  </si>
  <si>
    <t>4</t>
  </si>
  <si>
    <t>3</t>
  </si>
  <si>
    <t>Survival by On-Board Family Members</t>
  </si>
  <si>
    <t>On-Board Family Members</t>
  </si>
  <si>
    <t>Family Lookup</t>
  </si>
  <si>
    <t>Data Table Instructions</t>
  </si>
  <si>
    <t>Select the child ages to use, the cells for output, and the template output (B62:C92)</t>
  </si>
  <si>
    <t>From Data-&gt;What If Analysis, select Data Table</t>
  </si>
  <si>
    <t>Leave "Row Input Cell" blank, and select $C$4 for the "Column Input Cell". Click "OK"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</si>
</sst>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1" applyNumberFormat="0" applyFill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NumberFormat="1"/>
    <xf numFmtId="10" fontId="0" fillId="0" borderId="0" xfId="0" applyNumberFormat="1"/>
    <xf numFmtId="0" fontId="1" fillId="0" borderId="0" xfId="0" applyFont="1"/>
    <xf numFmtId="9" fontId="0" fillId="0" borderId="0" xfId="1" applyFont="1"/>
    <xf numFmtId="0" fontId="0" fillId="0" borderId="0" xfId="0" quotePrefix="1"/>
    <xf numFmtId="0" fontId="3" fillId="0" borderId="1" xfId="2"/>
    <xf numFmtId="0" fontId="3" fillId="0" borderId="1" xfId="2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1" applyNumberFormat="1" applyFont="1"/>
    <xf numFmtId="0" fontId="0" fillId="2" borderId="0" xfId="0" applyFill="1"/>
    <xf numFmtId="9" fontId="0" fillId="2" borderId="0" xfId="1" applyFont="1" applyFill="1"/>
  </cellXfs>
  <cellStyles count="3">
    <cellStyle name="Heading 2" xfId="2" builtinId="17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Analysis.xlsx]Analysis!PivotTable2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Analysis!$C$33:$C$34</c:f>
              <c:strCache>
                <c:ptCount val="1"/>
                <c:pt idx="0">
                  <c:v>Survived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Analysis!$B$35:$B$38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Unknown</c:v>
                </c:pt>
              </c:strCache>
            </c:strRef>
          </c:cat>
          <c:val>
            <c:numRef>
              <c:f>Analysis!$C$35:$C$38</c:f>
              <c:numCache>
                <c:formatCode>0.00%</c:formatCode>
                <c:ptCount val="3"/>
                <c:pt idx="0">
                  <c:v>0.71812080536912748</c:v>
                </c:pt>
                <c:pt idx="1">
                  <c:v>0.17696160267111852</c:v>
                </c:pt>
                <c:pt idx="2">
                  <c:v>0.27756653992395436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EB-8742-B35A-7FA8417A0AF6}"/>
            </c:ext>
          </c:extLst>
        </c:ser>
        <c:ser>
          <c:idx val="1"/>
          <c:order val="1"/>
          <c:tx>
            <c:strRef>
              <c:f>Analysis!$D$33:$D$34</c:f>
              <c:strCache>
                <c:ptCount val="1"/>
                <c:pt idx="0">
                  <c:v>Did Not Survive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Analysis!$B$35:$B$38</c:f>
              <c:strCache>
                <c:ptCount val="3"/>
                <c:pt idx="0">
                  <c:v>Yes</c:v>
                </c:pt>
                <c:pt idx="1">
                  <c:v>No</c:v>
                </c:pt>
                <c:pt idx="2">
                  <c:v>Unknown</c:v>
                </c:pt>
              </c:strCache>
            </c:strRef>
          </c:cat>
          <c:val>
            <c:numRef>
              <c:f>Analysis!$D$35:$D$38</c:f>
              <c:numCache>
                <c:formatCode>0.00%</c:formatCode>
                <c:ptCount val="3"/>
                <c:pt idx="0">
                  <c:v>0.28187919463087246</c:v>
                </c:pt>
                <c:pt idx="1">
                  <c:v>0.82303839732888151</c:v>
                </c:pt>
                <c:pt idx="2">
                  <c:v>0.72243346007604559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EB-8742-B35A-7FA8417A0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0225312"/>
        <c:axId val="1280226992"/>
      </c:barChart>
      <c:catAx>
        <c:axId val="128022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Should</a:t>
                </a:r>
                <a:r>
                  <a:rPr lang="en-US" baseline="0"/>
                  <a:t> Get Lifeboat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226992"/>
        <c:crosses val="autoZero"/>
        <c:auto val="1"/>
        <c:lblAlgn val="ctr"/>
        <c:lblOffset val="100"/>
        <c:noMultiLvlLbl val="0"/>
      </c:catAx>
      <c:valAx>
        <c:axId val="128022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22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Survived Among "Should Get Lifeboat" vs. Child Age Cutoff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Analysis!$C$62</c:f>
              <c:strCache>
                <c:ptCount val="1"/>
                <c:pt idx="0">
                  <c:v>72%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Analysis!$B$63:$B$92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Analysis!$C$63:$C$92</c:f>
              <c:numCache>
                <c:formatCode>0%</c:formatCode>
                <c:ptCount val="30"/>
                <c:pt idx="0">
                  <c:v>0.75062344139650872</c:v>
                </c:pt>
                <c:pt idx="1">
                  <c:v>0.74630541871921185</c:v>
                </c:pt>
                <c:pt idx="2">
                  <c:v>0.74878048780487805</c:v>
                </c:pt>
                <c:pt idx="3">
                  <c:v>0.74457831325301205</c:v>
                </c:pt>
                <c:pt idx="4">
                  <c:v>0.74278846153846156</c:v>
                </c:pt>
                <c:pt idx="5">
                  <c:v>0.74047619047619051</c:v>
                </c:pt>
                <c:pt idx="6">
                  <c:v>0.73758865248226946</c:v>
                </c:pt>
                <c:pt idx="7">
                  <c:v>0.73708920187793425</c:v>
                </c:pt>
                <c:pt idx="8">
                  <c:v>0.73549883990719256</c:v>
                </c:pt>
                <c:pt idx="9">
                  <c:v>0.73210161662817552</c:v>
                </c:pt>
                <c:pt idx="10">
                  <c:v>0.72935779816513757</c:v>
                </c:pt>
                <c:pt idx="11">
                  <c:v>0.72831050228310501</c:v>
                </c:pt>
                <c:pt idx="12">
                  <c:v>0.7256235827664399</c:v>
                </c:pt>
                <c:pt idx="13">
                  <c:v>0.72134831460674154</c:v>
                </c:pt>
                <c:pt idx="14">
                  <c:v>0.71812080536912748</c:v>
                </c:pt>
                <c:pt idx="15">
                  <c:v>0.70305676855895194</c:v>
                </c:pt>
                <c:pt idx="16">
                  <c:v>0.68723404255319154</c:v>
                </c:pt>
                <c:pt idx="17">
                  <c:v>0.66257668711656437</c:v>
                </c:pt>
                <c:pt idx="18">
                  <c:v>0.63921568627450975</c:v>
                </c:pt>
                <c:pt idx="19">
                  <c:v>0.62808349146110054</c:v>
                </c:pt>
                <c:pt idx="20">
                  <c:v>0.60107334525939182</c:v>
                </c:pt>
                <c:pt idx="21">
                  <c:v>0.58448275862068966</c:v>
                </c:pt>
                <c:pt idx="22">
                  <c:v>0.57118927973199329</c:v>
                </c:pt>
                <c:pt idx="23">
                  <c:v>0.55288461538461542</c:v>
                </c:pt>
                <c:pt idx="24">
                  <c:v>0.5405819295558959</c:v>
                </c:pt>
                <c:pt idx="25">
                  <c:v>0.53115727002967361</c:v>
                </c:pt>
                <c:pt idx="26">
                  <c:v>0.52374100719424466</c:v>
                </c:pt>
                <c:pt idx="27">
                  <c:v>0.50974930362116988</c:v>
                </c:pt>
                <c:pt idx="28">
                  <c:v>0.50202976995940463</c:v>
                </c:pt>
                <c:pt idx="29">
                  <c:v>0.49081364829396323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7E-4D43-9B2F-88D976043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454608"/>
        <c:axId val="1313535872"/>
      </c:scatterChart>
      <c:valAx>
        <c:axId val="131745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Child Age Cutoff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535872"/>
        <c:crosses val="autoZero"/>
        <c:crossBetween val="midCat"/>
      </c:valAx>
      <c:valAx>
        <c:axId val="131353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Survived Among "Should Get Lifeboat"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45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Survival by Age Cohort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'Other Visualizations'!$C$4</c:f>
              <c:strCache>
                <c:ptCount val="1"/>
                <c:pt idx="0">
                  <c:v>Survived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'Other Visualizations'!$B$5:$B$12</c:f>
              <c:strCache>
                <c:ptCount val="8"/>
                <c:pt idx="0">
                  <c:v>0-9</c:v>
                </c:pt>
                <c:pt idx="1">
                  <c:v>10-19</c:v>
                </c:pt>
                <c:pt idx="2">
                  <c:v>20-29</c:v>
                </c:pt>
                <c:pt idx="3">
                  <c:v>30-39</c:v>
                </c:pt>
                <c:pt idx="4">
                  <c:v>40-49</c:v>
                </c:pt>
                <c:pt idx="5">
                  <c:v>50-59</c:v>
                </c:pt>
                <c:pt idx="6">
                  <c:v>60-69</c:v>
                </c:pt>
                <c:pt idx="7">
                  <c:v>70+</c:v>
                </c:pt>
              </c:strCache>
            </c:strRef>
          </c:cat>
          <c:val>
            <c:numRef>
              <c:f>'Other Visualizations'!$C$5:$C$12</c:f>
              <c:numCache>
                <c:formatCode>0%</c:formatCode>
                <c:ptCount val="8"/>
                <c:pt idx="0">
                  <c:v>0.6097560975609756</c:v>
                </c:pt>
                <c:pt idx="1">
                  <c:v>0.39160839160839161</c:v>
                </c:pt>
                <c:pt idx="2">
                  <c:v>0.3691860465116279</c:v>
                </c:pt>
                <c:pt idx="3">
                  <c:v>0.42241379310344829</c:v>
                </c:pt>
                <c:pt idx="4">
                  <c:v>0.38518518518518519</c:v>
                </c:pt>
                <c:pt idx="5">
                  <c:v>0.45714285714285713</c:v>
                </c:pt>
                <c:pt idx="6">
                  <c:v>0.3125</c:v>
                </c:pt>
                <c:pt idx="7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07-4848-9FBE-F076C4E6B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4235760"/>
        <c:axId val="1184070560"/>
      </c:barChart>
      <c:catAx>
        <c:axId val="132423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070560"/>
        <c:crosses val="autoZero"/>
        <c:auto val="1"/>
        <c:lblAlgn val="ctr"/>
        <c:lblOffset val="100"/>
        <c:noMultiLvlLbl val="0"/>
      </c:catAx>
      <c:valAx>
        <c:axId val="118407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23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Survival by Fare Percentile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'Other Visualizations'!$B$23:$B$27</c:f>
              <c:strCache>
                <c:ptCount val="5"/>
                <c:pt idx="0">
                  <c:v>0-20</c:v>
                </c:pt>
                <c:pt idx="1">
                  <c:v>20-40</c:v>
                </c:pt>
                <c:pt idx="2">
                  <c:v>40-60</c:v>
                </c:pt>
                <c:pt idx="3">
                  <c:v>60-80</c:v>
                </c:pt>
                <c:pt idx="4">
                  <c:v>80-100</c:v>
                </c:pt>
              </c:strCache>
            </c:strRef>
          </c:cat>
          <c:val>
            <c:numRef>
              <c:f>'Other Visualizations'!$C$23:$C$27</c:f>
              <c:numCache>
                <c:formatCode>0%</c:formatCode>
                <c:ptCount val="5"/>
                <c:pt idx="0">
                  <c:v>0.26377952755905509</c:v>
                </c:pt>
                <c:pt idx="1">
                  <c:v>0.17916666666666667</c:v>
                </c:pt>
                <c:pt idx="2">
                  <c:v>0.37931034482758619</c:v>
                </c:pt>
                <c:pt idx="3">
                  <c:v>0.44827586206896552</c:v>
                </c:pt>
                <c:pt idx="4">
                  <c:v>0.61977186311787069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1-2E45-A451-4144AEE6C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2788224"/>
        <c:axId val="1352789904"/>
      </c:barChart>
      <c:catAx>
        <c:axId val="135278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789904"/>
        <c:crosses val="autoZero"/>
        <c:auto val="1"/>
        <c:lblAlgn val="ctr"/>
        <c:lblOffset val="100"/>
        <c:noMultiLvlLbl val="0"/>
      </c:catAx>
      <c:valAx>
        <c:axId val="135278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78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Survival by On-Board Family Members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'Other Visualizations'!$C$40</c:f>
              <c:strCache>
                <c:ptCount val="1"/>
                <c:pt idx="0">
                  <c:v>Survived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'Other Visualizations'!$B$41:$B$46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5+</c:v>
                </c:pt>
              </c:strCache>
            </c:strRef>
          </c:cat>
          <c:val>
            <c:numRef>
              <c:f>'Other Visualizations'!$C$41:$C$46</c:f>
              <c:numCache>
                <c:formatCode>0%</c:formatCode>
                <c:ptCount val="6"/>
                <c:pt idx="0">
                  <c:v>0.30253164556962026</c:v>
                </c:pt>
                <c:pt idx="1">
                  <c:v>0.53617021276595744</c:v>
                </c:pt>
                <c:pt idx="2">
                  <c:v>0.56603773584905659</c:v>
                </c:pt>
                <c:pt idx="3">
                  <c:v>0.69767441860465118</c:v>
                </c:pt>
                <c:pt idx="4">
                  <c:v>0.27272727272727271</c:v>
                </c:pt>
                <c:pt idx="5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BC-A648-A7BF-9FF1CC453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0644672"/>
        <c:axId val="1350646352"/>
      </c:barChart>
      <c:catAx>
        <c:axId val="135064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646352"/>
        <c:crosses val="autoZero"/>
        <c:auto val="1"/>
        <c:lblAlgn val="ctr"/>
        <c:lblOffset val="100"/>
        <c:noMultiLvlLbl val="0"/>
      </c:catAx>
      <c:valAx>
        <c:axId val="135064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64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30</xdr:row>
      <xdr:rowOff>209550</xdr:rowOff>
    </xdr:from>
    <xdr:to>
      <xdr:col>10</xdr:col>
      <xdr:colOff>0</xdr:colOff>
      <xdr:row>51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52FFE3-FECA-D649-92AD-D0108EA6C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61</xdr:row>
      <xdr:rowOff>196850</xdr:rowOff>
    </xdr:from>
    <xdr:to>
      <xdr:col>9</xdr:col>
      <xdr:colOff>622300</xdr:colOff>
      <xdr:row>90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A279AE-0A18-9141-9C40-471311F19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1</xdr:row>
      <xdr:rowOff>196850</xdr:rowOff>
    </xdr:from>
    <xdr:to>
      <xdr:col>11</xdr:col>
      <xdr:colOff>469900</xdr:colOff>
      <xdr:row>14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FA7D9C-C0FA-7A47-A09F-7303121CDB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20</xdr:row>
      <xdr:rowOff>6350</xdr:rowOff>
    </xdr:from>
    <xdr:to>
      <xdr:col>12</xdr:col>
      <xdr:colOff>0</xdr:colOff>
      <xdr:row>33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623DD-E55D-9441-8F01-4CBDF1B29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6350</xdr:colOff>
      <xdr:row>38</xdr:row>
      <xdr:rowOff>209550</xdr:rowOff>
    </xdr:from>
    <xdr:to>
      <xdr:col>12</xdr:col>
      <xdr:colOff>12700</xdr:colOff>
      <xdr:row>52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3C7E24-F32A-1D4F-95B3-AFFFF8C40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352.674880439816" createdVersion="6" refreshedVersion="6" minRefreshableVersion="3" recordCount="1309" xr:uid="{CAF83FE4-F979-9E4D-B4B5-089A13FB133C}">
  <cacheSource type="worksheet">
    <worksheetSource ref="A7:S1316" sheet="Titanic"/>
  </cacheSource>
  <cacheFields count="15">
    <cacheField name="Passenger ID" numFmtId="0">
      <sharedItems containsSemiMixedTypes="0" containsString="0" containsNumber="1" containsInteger="1" minValue="1" maxValue="1309"/>
    </cacheField>
    <cacheField name="Passenger Class" numFmtId="0">
      <sharedItems containsSemiMixedTypes="0" containsString="0" containsNumber="1" containsInteger="1" minValue="1" maxValue="3"/>
    </cacheField>
    <cacheField name="Survived" numFmtId="0">
      <sharedItems containsSemiMixedTypes="0" containsString="0" containsNumber="1" containsInteger="1" minValue="0" maxValue="1" count="2">
        <n v="1"/>
        <n v="0"/>
      </sharedItems>
    </cacheField>
    <cacheField name="Name" numFmtId="0">
      <sharedItems/>
    </cacheField>
    <cacheField name="Sex" numFmtId="0">
      <sharedItems/>
    </cacheField>
    <cacheField name="Age" numFmtId="0">
      <sharedItems containsString="0" containsBlank="1" containsNumber="1" minValue="0.16669999999999999" maxValue="80"/>
    </cacheField>
    <cacheField name="Child Indicator" numFmtId="0">
      <sharedItems containsMixedTypes="1" containsNumber="1" containsInteger="1" minValue="0" maxValue="1"/>
    </cacheField>
    <cacheField name="Should Get Lifeboat" numFmtId="0">
      <sharedItems containsMixedTypes="1" containsNumber="1" containsInteger="1" minValue="0" maxValue="1" count="5">
        <s v="Yes"/>
        <s v="No"/>
        <s v="Unknown"/>
        <n v="0" u="1"/>
        <n v="1" u="1"/>
      </sharedItems>
    </cacheField>
    <cacheField name="On-Board Siblings or Spouses" numFmtId="0">
      <sharedItems containsSemiMixedTypes="0" containsString="0" containsNumber="1" containsInteger="1" minValue="0" maxValue="8"/>
    </cacheField>
    <cacheField name="On-Board Parents or Children" numFmtId="0">
      <sharedItems containsSemiMixedTypes="0" containsString="0" containsNumber="1" containsInteger="1" minValue="0" maxValue="9"/>
    </cacheField>
    <cacheField name="Ticket Number" numFmtId="0">
      <sharedItems containsMixedTypes="1" containsNumber="1" containsInteger="1" minValue="680" maxValue="3101298"/>
    </cacheField>
    <cacheField name="Fare" numFmtId="0">
      <sharedItems containsString="0" containsBlank="1" containsNumber="1" minValue="0" maxValue="512.32920000000001"/>
    </cacheField>
    <cacheField name="Cabin" numFmtId="0">
      <sharedItems containsBlank="1"/>
    </cacheField>
    <cacheField name="Port of Embarkation" numFmtId="0">
      <sharedItems/>
    </cacheField>
    <cacheField name="Destin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9">
  <r>
    <n v="1"/>
    <n v="1"/>
    <x v="0"/>
    <s v="Allen, Miss. Elisabeth Walton"/>
    <s v="Female"/>
    <n v="29"/>
    <n v="0"/>
    <x v="0"/>
    <n v="0"/>
    <n v="0"/>
    <n v="24160"/>
    <n v="211.33750000000001"/>
    <s v="B5"/>
    <s v="Southampton"/>
    <s v="St Louis, MO"/>
  </r>
  <r>
    <n v="2"/>
    <n v="1"/>
    <x v="0"/>
    <s v="Allison, Master. Hudson Trevor"/>
    <s v="Male"/>
    <n v="0.91669999999999996"/>
    <n v="1"/>
    <x v="0"/>
    <n v="1"/>
    <n v="2"/>
    <n v="113781"/>
    <n v="151.55000000000001"/>
    <s v="C22 C26"/>
    <s v="Southampton"/>
    <s v="Montreal, PQ / Chesterville, ON"/>
  </r>
  <r>
    <n v="3"/>
    <n v="1"/>
    <x v="1"/>
    <s v="Allison, Miss. Helen Loraine"/>
    <s v="Female"/>
    <n v="2"/>
    <n v="1"/>
    <x v="0"/>
    <n v="1"/>
    <n v="2"/>
    <n v="113781"/>
    <n v="151.55000000000001"/>
    <s v="C22 C26"/>
    <s v="Southampton"/>
    <s v="Montreal, PQ / Chesterville, ON"/>
  </r>
  <r>
    <n v="4"/>
    <n v="1"/>
    <x v="1"/>
    <s v="Allison, Mr. Hudson Joshua Creighton"/>
    <s v="Male"/>
    <n v="30"/>
    <n v="0"/>
    <x v="1"/>
    <n v="1"/>
    <n v="2"/>
    <n v="113781"/>
    <n v="151.55000000000001"/>
    <s v="C22 C26"/>
    <s v="Southampton"/>
    <s v="Montreal, PQ / Chesterville, ON"/>
  </r>
  <r>
    <n v="5"/>
    <n v="1"/>
    <x v="1"/>
    <s v="Allison, Mrs. Hudson J C (Bessie Waldo Daniels)"/>
    <s v="Female"/>
    <n v="25"/>
    <n v="0"/>
    <x v="0"/>
    <n v="1"/>
    <n v="2"/>
    <n v="113781"/>
    <n v="151.55000000000001"/>
    <s v="C22 C26"/>
    <s v="Southampton"/>
    <s v="Montreal, PQ / Chesterville, ON"/>
  </r>
  <r>
    <n v="6"/>
    <n v="1"/>
    <x v="0"/>
    <s v="Anderson, Mr. Harry"/>
    <s v="Male"/>
    <n v="48"/>
    <n v="0"/>
    <x v="1"/>
    <n v="0"/>
    <n v="0"/>
    <n v="19952"/>
    <n v="26.55"/>
    <s v="E12"/>
    <s v="Southampton"/>
    <s v="New York, NY"/>
  </r>
  <r>
    <n v="7"/>
    <n v="1"/>
    <x v="0"/>
    <s v="Andrews, Miss. Kornelia Theodosia"/>
    <s v="Female"/>
    <n v="63"/>
    <n v="0"/>
    <x v="0"/>
    <n v="1"/>
    <n v="0"/>
    <n v="13502"/>
    <n v="77.958299999999994"/>
    <s v="D7"/>
    <s v="Southampton"/>
    <s v="Hudson, NY"/>
  </r>
  <r>
    <n v="8"/>
    <n v="1"/>
    <x v="1"/>
    <s v="Andrews, Mr. Thomas Jr"/>
    <s v="Male"/>
    <n v="39"/>
    <n v="0"/>
    <x v="1"/>
    <n v="0"/>
    <n v="0"/>
    <n v="112050"/>
    <n v="0"/>
    <s v="A36"/>
    <s v="Southampton"/>
    <s v="Belfast, NI"/>
  </r>
  <r>
    <n v="9"/>
    <n v="1"/>
    <x v="0"/>
    <s v="Appleton, Mrs. Edward Dale (Charlotte Lamson)"/>
    <s v="Female"/>
    <n v="53"/>
    <n v="0"/>
    <x v="0"/>
    <n v="2"/>
    <n v="0"/>
    <n v="11769"/>
    <n v="51.479199999999999"/>
    <s v="C101"/>
    <s v="Southampton"/>
    <s v="Bayside, Queens, NY"/>
  </r>
  <r>
    <n v="10"/>
    <n v="1"/>
    <x v="1"/>
    <s v="Artagaveytia, Mr. Ramon"/>
    <s v="Male"/>
    <n v="71"/>
    <n v="0"/>
    <x v="1"/>
    <n v="0"/>
    <n v="0"/>
    <s v="PC 17609"/>
    <n v="49.504199999999997"/>
    <m/>
    <s v="Cherbourg"/>
    <s v="Montevideo, Uruguay"/>
  </r>
  <r>
    <n v="11"/>
    <n v="1"/>
    <x v="1"/>
    <s v="Astor, Col. John Jacob"/>
    <s v="Male"/>
    <n v="47"/>
    <n v="0"/>
    <x v="1"/>
    <n v="1"/>
    <n v="0"/>
    <s v="PC 17757"/>
    <n v="227.52500000000001"/>
    <s v="C62 C64"/>
    <s v="Cherbourg"/>
    <s v="New York, NY"/>
  </r>
  <r>
    <n v="12"/>
    <n v="1"/>
    <x v="0"/>
    <s v="Astor, Mrs. John Jacob (Madeleine Talmadge Force)"/>
    <s v="Female"/>
    <n v="18"/>
    <n v="0"/>
    <x v="0"/>
    <n v="1"/>
    <n v="0"/>
    <s v="PC 17757"/>
    <n v="227.52500000000001"/>
    <s v="C62 C64"/>
    <s v="Cherbourg"/>
    <s v="New York, NY"/>
  </r>
  <r>
    <n v="13"/>
    <n v="1"/>
    <x v="0"/>
    <s v="Aubart, Mme. Leontine Pauline"/>
    <s v="Female"/>
    <n v="24"/>
    <n v="0"/>
    <x v="0"/>
    <n v="0"/>
    <n v="0"/>
    <s v="PC 17477"/>
    <n v="69.3"/>
    <s v="B35"/>
    <s v="Cherbourg"/>
    <s v="Paris, France"/>
  </r>
  <r>
    <n v="14"/>
    <n v="1"/>
    <x v="0"/>
    <s v="Barber, Miss. Ellen &quot;Nellie&quot;"/>
    <s v="Female"/>
    <n v="26"/>
    <n v="0"/>
    <x v="0"/>
    <n v="0"/>
    <n v="0"/>
    <n v="19877"/>
    <n v="78.849999999999994"/>
    <m/>
    <s v="Southampton"/>
    <m/>
  </r>
  <r>
    <n v="15"/>
    <n v="1"/>
    <x v="0"/>
    <s v="Barkworth, Mr. Algernon Henry Wilson"/>
    <s v="Male"/>
    <n v="80"/>
    <n v="0"/>
    <x v="1"/>
    <n v="0"/>
    <n v="0"/>
    <n v="27042"/>
    <n v="30"/>
    <s v="A23"/>
    <s v="Southampton"/>
    <s v="Hessle, Yorks"/>
  </r>
  <r>
    <n v="16"/>
    <n v="1"/>
    <x v="1"/>
    <s v="Baumann, Mr. John D"/>
    <s v="Male"/>
    <m/>
    <s v=""/>
    <x v="2"/>
    <n v="0"/>
    <n v="0"/>
    <s v="PC 17318"/>
    <n v="25.925000000000001"/>
    <m/>
    <s v="Southampton"/>
    <s v="New York, NY"/>
  </r>
  <r>
    <n v="17"/>
    <n v="1"/>
    <x v="1"/>
    <s v="Baxter, Mr. Quigg Edmond"/>
    <s v="Male"/>
    <n v="24"/>
    <n v="0"/>
    <x v="1"/>
    <n v="0"/>
    <n v="1"/>
    <s v="PC 17558"/>
    <n v="247.52080000000001"/>
    <s v="B58 B60"/>
    <s v="Cherbourg"/>
    <s v="Montreal, PQ"/>
  </r>
  <r>
    <n v="18"/>
    <n v="1"/>
    <x v="0"/>
    <s v="Baxter, Mrs. James (Helene DeLaudeniere Chaput)"/>
    <s v="Female"/>
    <n v="50"/>
    <n v="0"/>
    <x v="0"/>
    <n v="0"/>
    <n v="1"/>
    <s v="PC 17558"/>
    <n v="247.52080000000001"/>
    <s v="B58 B60"/>
    <s v="Cherbourg"/>
    <s v="Montreal, PQ"/>
  </r>
  <r>
    <n v="19"/>
    <n v="1"/>
    <x v="0"/>
    <s v="Bazzani, Miss. Albina"/>
    <s v="Female"/>
    <n v="32"/>
    <n v="0"/>
    <x v="0"/>
    <n v="0"/>
    <n v="0"/>
    <n v="11813"/>
    <n v="76.291700000000006"/>
    <s v="D15"/>
    <s v="Cherbourg"/>
    <m/>
  </r>
  <r>
    <n v="20"/>
    <n v="1"/>
    <x v="1"/>
    <s v="Beattie, Mr. Thomson"/>
    <s v="Male"/>
    <n v="36"/>
    <n v="0"/>
    <x v="1"/>
    <n v="0"/>
    <n v="0"/>
    <n v="13050"/>
    <n v="75.241699999999994"/>
    <s v="C6"/>
    <s v="Cherbourg"/>
    <s v="Winnipeg, MN"/>
  </r>
  <r>
    <n v="21"/>
    <n v="1"/>
    <x v="0"/>
    <s v="Beckwith, Mr. Richard Leonard"/>
    <s v="Male"/>
    <n v="37"/>
    <n v="0"/>
    <x v="1"/>
    <n v="1"/>
    <n v="1"/>
    <n v="11751"/>
    <n v="52.554200000000002"/>
    <s v="D35"/>
    <s v="Southampton"/>
    <s v="New York, NY"/>
  </r>
  <r>
    <n v="22"/>
    <n v="1"/>
    <x v="0"/>
    <s v="Beckwith, Mrs. Richard Leonard (Sallie Monypeny)"/>
    <s v="Female"/>
    <n v="47"/>
    <n v="0"/>
    <x v="0"/>
    <n v="1"/>
    <n v="1"/>
    <n v="11751"/>
    <n v="52.554200000000002"/>
    <s v="D35"/>
    <s v="Southampton"/>
    <s v="New York, NY"/>
  </r>
  <r>
    <n v="23"/>
    <n v="1"/>
    <x v="0"/>
    <s v="Behr, Mr. Karl Howell"/>
    <s v="Male"/>
    <n v="26"/>
    <n v="0"/>
    <x v="1"/>
    <n v="0"/>
    <n v="0"/>
    <n v="111369"/>
    <n v="30"/>
    <s v="C148"/>
    <s v="Cherbourg"/>
    <s v="New York, NY"/>
  </r>
  <r>
    <n v="24"/>
    <n v="1"/>
    <x v="0"/>
    <s v="Bidois, Miss. Rosalie"/>
    <s v="Female"/>
    <n v="42"/>
    <n v="0"/>
    <x v="0"/>
    <n v="0"/>
    <n v="0"/>
    <s v="PC 17757"/>
    <n v="227.52500000000001"/>
    <m/>
    <s v="Cherbourg"/>
    <m/>
  </r>
  <r>
    <n v="25"/>
    <n v="1"/>
    <x v="0"/>
    <s v="Bird, Miss. Ellen"/>
    <s v="Female"/>
    <n v="29"/>
    <n v="0"/>
    <x v="0"/>
    <n v="0"/>
    <n v="0"/>
    <s v="PC 17483"/>
    <n v="221.7792"/>
    <s v="C97"/>
    <s v="Southampton"/>
    <m/>
  </r>
  <r>
    <n v="26"/>
    <n v="1"/>
    <x v="1"/>
    <s v="Birnbaum, Mr. Jakob"/>
    <s v="Male"/>
    <n v="25"/>
    <n v="0"/>
    <x v="1"/>
    <n v="0"/>
    <n v="0"/>
    <n v="13905"/>
    <n v="26"/>
    <m/>
    <s v="Cherbourg"/>
    <s v="San Francisco, CA"/>
  </r>
  <r>
    <n v="27"/>
    <n v="1"/>
    <x v="0"/>
    <s v="Bishop, Mr. Dickinson H"/>
    <s v="Male"/>
    <n v="25"/>
    <n v="0"/>
    <x v="1"/>
    <n v="1"/>
    <n v="0"/>
    <n v="11967"/>
    <n v="91.0792"/>
    <s v="B49"/>
    <s v="Cherbourg"/>
    <s v="Dowagiac, MI"/>
  </r>
  <r>
    <n v="28"/>
    <n v="1"/>
    <x v="0"/>
    <s v="Bishop, Mrs. Dickinson H (Helen Walton)"/>
    <s v="Female"/>
    <n v="19"/>
    <n v="0"/>
    <x v="0"/>
    <n v="1"/>
    <n v="0"/>
    <n v="11967"/>
    <n v="91.0792"/>
    <s v="B49"/>
    <s v="Cherbourg"/>
    <s v="Dowagiac, MI"/>
  </r>
  <r>
    <n v="29"/>
    <n v="1"/>
    <x v="0"/>
    <s v="Bissette, Miss. Amelia"/>
    <s v="Female"/>
    <n v="35"/>
    <n v="0"/>
    <x v="0"/>
    <n v="0"/>
    <n v="0"/>
    <s v="PC 17760"/>
    <n v="135.63329999999999"/>
    <s v="C99"/>
    <s v="Southampton"/>
    <m/>
  </r>
  <r>
    <n v="30"/>
    <n v="1"/>
    <x v="0"/>
    <s v="Bjornstrom-Steffansson, Mr. Mauritz Hakan"/>
    <s v="Male"/>
    <n v="28"/>
    <n v="0"/>
    <x v="1"/>
    <n v="0"/>
    <n v="0"/>
    <n v="110564"/>
    <n v="26.55"/>
    <s v="C52"/>
    <s v="Southampton"/>
    <s v="Stockholm, Sweden / Washington, DC"/>
  </r>
  <r>
    <n v="31"/>
    <n v="1"/>
    <x v="1"/>
    <s v="Blackwell, Mr. Stephen Weart"/>
    <s v="Male"/>
    <n v="45"/>
    <n v="0"/>
    <x v="1"/>
    <n v="0"/>
    <n v="0"/>
    <n v="113784"/>
    <n v="35.5"/>
    <s v="T"/>
    <s v="Southampton"/>
    <s v="Trenton, NJ"/>
  </r>
  <r>
    <n v="32"/>
    <n v="1"/>
    <x v="0"/>
    <s v="Blank, Mr. Henry"/>
    <s v="Male"/>
    <n v="40"/>
    <n v="0"/>
    <x v="1"/>
    <n v="0"/>
    <n v="0"/>
    <n v="112277"/>
    <n v="31"/>
    <s v="A31"/>
    <s v="Cherbourg"/>
    <s v="Glen Ridge, NJ"/>
  </r>
  <r>
    <n v="33"/>
    <n v="1"/>
    <x v="0"/>
    <s v="Bonnell, Miss. Caroline"/>
    <s v="Female"/>
    <n v="30"/>
    <n v="0"/>
    <x v="0"/>
    <n v="0"/>
    <n v="0"/>
    <n v="36928"/>
    <n v="164.86670000000001"/>
    <s v="C7"/>
    <s v="Southampton"/>
    <s v="Youngstown, OH"/>
  </r>
  <r>
    <n v="34"/>
    <n v="1"/>
    <x v="0"/>
    <s v="Bonnell, Miss. Elizabeth"/>
    <s v="Female"/>
    <n v="58"/>
    <n v="0"/>
    <x v="0"/>
    <n v="0"/>
    <n v="0"/>
    <n v="113783"/>
    <n v="26.55"/>
    <s v="C103"/>
    <s v="Southampton"/>
    <s v="Birkdale, England Cleveland, Ohio"/>
  </r>
  <r>
    <n v="35"/>
    <n v="1"/>
    <x v="1"/>
    <s v="Borebank, Mr. John James"/>
    <s v="Male"/>
    <n v="42"/>
    <n v="0"/>
    <x v="1"/>
    <n v="0"/>
    <n v="0"/>
    <n v="110489"/>
    <n v="26.55"/>
    <s v="D22"/>
    <s v="Southampton"/>
    <s v="London / Winnipeg, MB"/>
  </r>
  <r>
    <n v="36"/>
    <n v="1"/>
    <x v="0"/>
    <s v="Bowen, Miss. Grace Scott"/>
    <s v="Female"/>
    <n v="45"/>
    <n v="0"/>
    <x v="0"/>
    <n v="0"/>
    <n v="0"/>
    <s v="PC 17608"/>
    <n v="262.375"/>
    <m/>
    <s v="Cherbourg"/>
    <s v="Cooperstown, NY"/>
  </r>
  <r>
    <n v="37"/>
    <n v="1"/>
    <x v="0"/>
    <s v="Bowerman, Miss. Elsie Edith"/>
    <s v="Female"/>
    <n v="22"/>
    <n v="0"/>
    <x v="0"/>
    <n v="0"/>
    <n v="1"/>
    <n v="113505"/>
    <n v="55"/>
    <s v="E33"/>
    <s v="Southampton"/>
    <s v="St Leonards-on-Sea, England Ohio"/>
  </r>
  <r>
    <n v="38"/>
    <n v="1"/>
    <x v="0"/>
    <s v="Bradley, Mr. George (&quot;George Arthur Brayton&quot;)"/>
    <s v="Male"/>
    <m/>
    <s v=""/>
    <x v="2"/>
    <n v="0"/>
    <n v="0"/>
    <n v="111427"/>
    <n v="26.55"/>
    <m/>
    <s v="Southampton"/>
    <s v="Los Angeles, CA"/>
  </r>
  <r>
    <n v="39"/>
    <n v="1"/>
    <x v="1"/>
    <s v="Brady, Mr. John Bertram"/>
    <s v="Male"/>
    <n v="41"/>
    <n v="0"/>
    <x v="1"/>
    <n v="0"/>
    <n v="0"/>
    <n v="113054"/>
    <n v="30.5"/>
    <s v="A21"/>
    <s v="Southampton"/>
    <s v="Pomeroy, WA"/>
  </r>
  <r>
    <n v="40"/>
    <n v="1"/>
    <x v="1"/>
    <s v="Brandeis, Mr. Emil"/>
    <s v="Male"/>
    <n v="48"/>
    <n v="0"/>
    <x v="1"/>
    <n v="0"/>
    <n v="0"/>
    <s v="PC 17591"/>
    <n v="50.495800000000003"/>
    <s v="B10"/>
    <s v="Cherbourg"/>
    <s v="Omaha, NE"/>
  </r>
  <r>
    <n v="41"/>
    <n v="1"/>
    <x v="1"/>
    <s v="Brewe, Dr. Arthur Jackson"/>
    <s v="Male"/>
    <m/>
    <s v=""/>
    <x v="2"/>
    <n v="0"/>
    <n v="0"/>
    <n v="112379"/>
    <n v="39.6"/>
    <m/>
    <s v="Cherbourg"/>
    <s v="Philadelphia, PA"/>
  </r>
  <r>
    <n v="42"/>
    <n v="1"/>
    <x v="0"/>
    <s v="Brown, Mrs. James Joseph (Margaret Tobin)"/>
    <s v="Female"/>
    <n v="44"/>
    <n v="0"/>
    <x v="0"/>
    <n v="0"/>
    <n v="0"/>
    <s v="PC 17610"/>
    <n v="27.720800000000001"/>
    <s v="B4"/>
    <s v="Cherbourg"/>
    <s v="Denver, CO"/>
  </r>
  <r>
    <n v="43"/>
    <n v="1"/>
    <x v="0"/>
    <s v="Brown, Mrs. John Murray (Caroline Lane Lamson)"/>
    <s v="Female"/>
    <n v="59"/>
    <n v="0"/>
    <x v="0"/>
    <n v="2"/>
    <n v="0"/>
    <n v="11769"/>
    <n v="51.479199999999999"/>
    <s v="C101"/>
    <s v="Southampton"/>
    <s v="Belmont, MA"/>
  </r>
  <r>
    <n v="44"/>
    <n v="1"/>
    <x v="0"/>
    <s v="Bucknell, Mrs. William Robert (Emma Eliza Ward)"/>
    <s v="Female"/>
    <n v="60"/>
    <n v="0"/>
    <x v="0"/>
    <n v="0"/>
    <n v="0"/>
    <n v="11813"/>
    <n v="76.291700000000006"/>
    <s v="D15"/>
    <s v="Cherbourg"/>
    <s v="Philadelphia, PA"/>
  </r>
  <r>
    <n v="45"/>
    <n v="1"/>
    <x v="0"/>
    <s v="Burns, Miss. Elizabeth Margaret"/>
    <s v="Female"/>
    <n v="41"/>
    <n v="0"/>
    <x v="0"/>
    <n v="0"/>
    <n v="0"/>
    <n v="16966"/>
    <n v="134.5"/>
    <s v="E40"/>
    <s v="Cherbourg"/>
    <m/>
  </r>
  <r>
    <n v="46"/>
    <n v="1"/>
    <x v="1"/>
    <s v="Butt, Major. Archibald Willingham"/>
    <s v="Male"/>
    <n v="45"/>
    <n v="0"/>
    <x v="1"/>
    <n v="0"/>
    <n v="0"/>
    <n v="113050"/>
    <n v="26.55"/>
    <s v="B38"/>
    <s v="Southampton"/>
    <s v="Washington, DC"/>
  </r>
  <r>
    <n v="47"/>
    <n v="1"/>
    <x v="1"/>
    <s v="Cairns, Mr. Alexander"/>
    <s v="Male"/>
    <m/>
    <s v=""/>
    <x v="2"/>
    <n v="0"/>
    <n v="0"/>
    <n v="113798"/>
    <n v="31"/>
    <m/>
    <s v="Southampton"/>
    <m/>
  </r>
  <r>
    <n v="48"/>
    <n v="1"/>
    <x v="0"/>
    <s v="Calderhead, Mr. Edward Pennington"/>
    <s v="Male"/>
    <n v="42"/>
    <n v="0"/>
    <x v="1"/>
    <n v="0"/>
    <n v="0"/>
    <s v="PC 17476"/>
    <n v="26.287500000000001"/>
    <s v="E24"/>
    <s v="Southampton"/>
    <s v="New York, NY"/>
  </r>
  <r>
    <n v="49"/>
    <n v="1"/>
    <x v="0"/>
    <s v="Candee, Mrs. Edward (Helen Churchill Hungerford)"/>
    <s v="Female"/>
    <n v="53"/>
    <n v="0"/>
    <x v="0"/>
    <n v="0"/>
    <n v="0"/>
    <s v="PC 17606"/>
    <n v="27.445799999999998"/>
    <m/>
    <s v="Cherbourg"/>
    <s v="Washington, DC"/>
  </r>
  <r>
    <n v="50"/>
    <n v="1"/>
    <x v="0"/>
    <s v="Cardeza, Mr. Thomas Drake Martinez"/>
    <s v="Male"/>
    <n v="36"/>
    <n v="0"/>
    <x v="1"/>
    <n v="0"/>
    <n v="1"/>
    <s v="PC 17755"/>
    <n v="512.32920000000001"/>
    <s v="B51 B53 B55"/>
    <s v="Cherbourg"/>
    <s v="Austria-Hungary / Germantown, Philadelphia, PA"/>
  </r>
  <r>
    <n v="51"/>
    <n v="1"/>
    <x v="0"/>
    <s v="Cardeza, Mrs. James Warburton Martinez (Charlotte Wardle Drake)"/>
    <s v="Female"/>
    <n v="58"/>
    <n v="0"/>
    <x v="0"/>
    <n v="0"/>
    <n v="1"/>
    <s v="PC 17755"/>
    <n v="512.32920000000001"/>
    <s v="B51 B53 B55"/>
    <s v="Cherbourg"/>
    <s v="Germantown, Philadelphia, PA"/>
  </r>
  <r>
    <n v="52"/>
    <n v="1"/>
    <x v="1"/>
    <s v="Carlsson, Mr. Frans Olof"/>
    <s v="Male"/>
    <n v="33"/>
    <n v="0"/>
    <x v="1"/>
    <n v="0"/>
    <n v="0"/>
    <n v="695"/>
    <n v="5"/>
    <s v="B51 B53 B55"/>
    <s v="Southampton"/>
    <s v="New York, NY"/>
  </r>
  <r>
    <n v="53"/>
    <n v="1"/>
    <x v="1"/>
    <s v="Carrau, Mr. Francisco M"/>
    <s v="Male"/>
    <n v="28"/>
    <n v="0"/>
    <x v="1"/>
    <n v="0"/>
    <n v="0"/>
    <n v="113059"/>
    <n v="47.1"/>
    <m/>
    <s v="Southampton"/>
    <s v="Montevideo, Uruguay"/>
  </r>
  <r>
    <n v="54"/>
    <n v="1"/>
    <x v="1"/>
    <s v="Carrau, Mr. Jose Pedro"/>
    <s v="Male"/>
    <n v="17"/>
    <n v="0"/>
    <x v="1"/>
    <n v="0"/>
    <n v="0"/>
    <n v="113059"/>
    <n v="47.1"/>
    <m/>
    <s v="Southampton"/>
    <s v="Montevideo, Uruguay"/>
  </r>
  <r>
    <n v="55"/>
    <n v="1"/>
    <x v="0"/>
    <s v="Carter, Master. William Thornton II"/>
    <s v="Male"/>
    <n v="11"/>
    <n v="1"/>
    <x v="0"/>
    <n v="1"/>
    <n v="2"/>
    <n v="113760"/>
    <n v="120"/>
    <s v="B96 B98"/>
    <s v="Southampton"/>
    <s v="Bryn Mawr, PA"/>
  </r>
  <r>
    <n v="56"/>
    <n v="1"/>
    <x v="0"/>
    <s v="Carter, Miss. Lucile Polk"/>
    <s v="Female"/>
    <n v="14"/>
    <n v="1"/>
    <x v="0"/>
    <n v="1"/>
    <n v="2"/>
    <n v="113760"/>
    <n v="120"/>
    <s v="B96 B98"/>
    <s v="Southampton"/>
    <s v="Bryn Mawr, PA"/>
  </r>
  <r>
    <n v="57"/>
    <n v="1"/>
    <x v="0"/>
    <s v="Carter, Mr. William Ernest"/>
    <s v="Male"/>
    <n v="36"/>
    <n v="0"/>
    <x v="1"/>
    <n v="1"/>
    <n v="2"/>
    <n v="113760"/>
    <n v="120"/>
    <s v="B96 B98"/>
    <s v="Southampton"/>
    <s v="Bryn Mawr, PA"/>
  </r>
  <r>
    <n v="58"/>
    <n v="1"/>
    <x v="0"/>
    <s v="Carter, Mrs. William Ernest (Lucile Polk)"/>
    <s v="Female"/>
    <n v="36"/>
    <n v="0"/>
    <x v="0"/>
    <n v="1"/>
    <n v="2"/>
    <n v="113760"/>
    <n v="120"/>
    <s v="B96 B98"/>
    <s v="Southampton"/>
    <s v="Bryn Mawr, PA"/>
  </r>
  <r>
    <n v="59"/>
    <n v="1"/>
    <x v="1"/>
    <s v="Case, Mr. Howard Brown"/>
    <s v="Male"/>
    <n v="49"/>
    <n v="0"/>
    <x v="1"/>
    <n v="0"/>
    <n v="0"/>
    <n v="19924"/>
    <n v="26"/>
    <m/>
    <s v="Southampton"/>
    <s v="Ascot, Berkshire / Rochester, NY"/>
  </r>
  <r>
    <n v="60"/>
    <n v="1"/>
    <x v="0"/>
    <s v="Cassebeer, Mrs. Henry Arthur Jr (Eleanor Genevieve Fosdick)"/>
    <s v="Female"/>
    <m/>
    <s v=""/>
    <x v="2"/>
    <n v="0"/>
    <n v="0"/>
    <n v="17770"/>
    <n v="27.720800000000001"/>
    <m/>
    <s v="Cherbourg"/>
    <s v="New York, NY"/>
  </r>
  <r>
    <n v="61"/>
    <n v="1"/>
    <x v="1"/>
    <s v="Cavendish, Mr. Tyrell William"/>
    <s v="Male"/>
    <n v="36"/>
    <n v="0"/>
    <x v="1"/>
    <n v="1"/>
    <n v="0"/>
    <n v="19877"/>
    <n v="78.849999999999994"/>
    <s v="C46"/>
    <s v="Southampton"/>
    <s v="Little Onn Hall, Staffs"/>
  </r>
  <r>
    <n v="62"/>
    <n v="1"/>
    <x v="0"/>
    <s v="Cavendish, Mrs. Tyrell William (Julia Florence Siegel)"/>
    <s v="Female"/>
    <n v="76"/>
    <n v="0"/>
    <x v="0"/>
    <n v="1"/>
    <n v="0"/>
    <n v="19877"/>
    <n v="78.849999999999994"/>
    <s v="C46"/>
    <s v="Southampton"/>
    <s v="Little Onn Hall, Staffs"/>
  </r>
  <r>
    <n v="63"/>
    <n v="1"/>
    <x v="1"/>
    <s v="Chaffee, Mr. Herbert Fuller"/>
    <s v="Male"/>
    <n v="46"/>
    <n v="0"/>
    <x v="1"/>
    <n v="1"/>
    <n v="0"/>
    <s v="W.E.P. 5734"/>
    <n v="61.174999999999997"/>
    <s v="E31"/>
    <s v="Southampton"/>
    <s v="Amenia, ND"/>
  </r>
  <r>
    <n v="64"/>
    <n v="1"/>
    <x v="0"/>
    <s v="Chaffee, Mrs. Herbert Fuller (Carrie Constance Toogood)"/>
    <s v="Female"/>
    <n v="47"/>
    <n v="0"/>
    <x v="0"/>
    <n v="1"/>
    <n v="0"/>
    <s v="W.E.P. 5734"/>
    <n v="61.174999999999997"/>
    <s v="E31"/>
    <s v="Southampton"/>
    <s v="Amenia, ND"/>
  </r>
  <r>
    <n v="65"/>
    <n v="1"/>
    <x v="0"/>
    <s v="Chambers, Mr. Norman Campbell"/>
    <s v="Male"/>
    <n v="27"/>
    <n v="0"/>
    <x v="1"/>
    <n v="1"/>
    <n v="0"/>
    <n v="113806"/>
    <n v="53.1"/>
    <s v="E8"/>
    <s v="Southampton"/>
    <s v="New York, NY / Ithaca, NY"/>
  </r>
  <r>
    <n v="66"/>
    <n v="1"/>
    <x v="0"/>
    <s v="Chambers, Mrs. Norman Campbell (Bertha Griggs)"/>
    <s v="Female"/>
    <n v="33"/>
    <n v="0"/>
    <x v="0"/>
    <n v="1"/>
    <n v="0"/>
    <n v="113806"/>
    <n v="53.1"/>
    <s v="E8"/>
    <s v="Southampton"/>
    <s v="New York, NY / Ithaca, NY"/>
  </r>
  <r>
    <n v="67"/>
    <n v="1"/>
    <x v="0"/>
    <s v="Chaudanson, Miss. Victorine"/>
    <s v="Female"/>
    <n v="36"/>
    <n v="0"/>
    <x v="0"/>
    <n v="0"/>
    <n v="0"/>
    <s v="PC 17608"/>
    <n v="262.375"/>
    <s v="B61"/>
    <s v="Cherbourg"/>
    <m/>
  </r>
  <r>
    <n v="68"/>
    <n v="1"/>
    <x v="0"/>
    <s v="Cherry, Miss. Gladys"/>
    <s v="Female"/>
    <n v="30"/>
    <n v="0"/>
    <x v="0"/>
    <n v="0"/>
    <n v="0"/>
    <n v="110152"/>
    <n v="86.5"/>
    <s v="B77"/>
    <s v="Southampton"/>
    <s v="London, England"/>
  </r>
  <r>
    <n v="69"/>
    <n v="1"/>
    <x v="0"/>
    <s v="Chevre, Mr. Paul Romaine"/>
    <s v="Male"/>
    <n v="45"/>
    <n v="0"/>
    <x v="1"/>
    <n v="0"/>
    <n v="0"/>
    <s v="PC 17594"/>
    <n v="29.7"/>
    <s v="A9"/>
    <s v="Cherbourg"/>
    <s v="Paris, France"/>
  </r>
  <r>
    <n v="70"/>
    <n v="1"/>
    <x v="0"/>
    <s v="Chibnall, Mrs. (Edith Martha Bowerman)"/>
    <s v="Female"/>
    <m/>
    <s v=""/>
    <x v="2"/>
    <n v="0"/>
    <n v="1"/>
    <n v="113505"/>
    <n v="55"/>
    <s v="E33"/>
    <s v="Southampton"/>
    <s v="St Leonards-on-Sea, England Ohio"/>
  </r>
  <r>
    <n v="71"/>
    <n v="1"/>
    <x v="1"/>
    <s v="Chisholm, Mr. Roderick Robert Crispin"/>
    <s v="Male"/>
    <m/>
    <s v=""/>
    <x v="2"/>
    <n v="0"/>
    <n v="0"/>
    <n v="112051"/>
    <n v="0"/>
    <m/>
    <s v="Southampton"/>
    <s v="Liverpool, England / Belfast"/>
  </r>
  <r>
    <n v="72"/>
    <n v="1"/>
    <x v="1"/>
    <s v="Clark, Mr. Walter Miller"/>
    <s v="Male"/>
    <n v="27"/>
    <n v="0"/>
    <x v="1"/>
    <n v="1"/>
    <n v="0"/>
    <n v="13508"/>
    <n v="136.7792"/>
    <s v="C89"/>
    <s v="Cherbourg"/>
    <s v="Los Angeles, CA"/>
  </r>
  <r>
    <n v="73"/>
    <n v="1"/>
    <x v="0"/>
    <s v="Clark, Mrs. Walter Miller (Virginia McDowell)"/>
    <s v="Female"/>
    <n v="26"/>
    <n v="0"/>
    <x v="0"/>
    <n v="1"/>
    <n v="0"/>
    <n v="13508"/>
    <n v="136.7792"/>
    <s v="C89"/>
    <s v="Cherbourg"/>
    <s v="Los Angeles, CA"/>
  </r>
  <r>
    <n v="74"/>
    <n v="1"/>
    <x v="0"/>
    <s v="Cleaver, Miss. Alice"/>
    <s v="Female"/>
    <n v="22"/>
    <n v="0"/>
    <x v="0"/>
    <n v="0"/>
    <n v="0"/>
    <n v="113781"/>
    <n v="151.55000000000001"/>
    <m/>
    <s v="Southampton"/>
    <m/>
  </r>
  <r>
    <n v="75"/>
    <n v="1"/>
    <x v="1"/>
    <s v="Clifford, Mr. George Quincy"/>
    <s v="Male"/>
    <m/>
    <s v=""/>
    <x v="2"/>
    <n v="0"/>
    <n v="0"/>
    <n v="110465"/>
    <n v="52"/>
    <s v="A14"/>
    <s v="Southampton"/>
    <s v="Stoughton, MA"/>
  </r>
  <r>
    <n v="76"/>
    <n v="1"/>
    <x v="1"/>
    <s v="Colley, Mr. Edward Pomeroy"/>
    <s v="Male"/>
    <n v="47"/>
    <n v="0"/>
    <x v="1"/>
    <n v="0"/>
    <n v="0"/>
    <n v="5727"/>
    <n v="25.587499999999999"/>
    <s v="E58"/>
    <s v="Southampton"/>
    <s v="Victoria, BC"/>
  </r>
  <r>
    <n v="77"/>
    <n v="1"/>
    <x v="0"/>
    <s v="Compton, Miss. Sara Rebecca"/>
    <s v="Female"/>
    <n v="39"/>
    <n v="0"/>
    <x v="0"/>
    <n v="1"/>
    <n v="1"/>
    <s v="PC 17756"/>
    <n v="83.158299999999997"/>
    <s v="E49"/>
    <s v="Cherbourg"/>
    <s v="Lakewood, NJ"/>
  </r>
  <r>
    <n v="78"/>
    <n v="1"/>
    <x v="1"/>
    <s v="Compton, Mr. Alexander Taylor Jr"/>
    <s v="Male"/>
    <n v="37"/>
    <n v="0"/>
    <x v="1"/>
    <n v="1"/>
    <n v="1"/>
    <s v="PC 17756"/>
    <n v="83.158299999999997"/>
    <s v="E52"/>
    <s v="Cherbourg"/>
    <s v="Lakewood, NJ"/>
  </r>
  <r>
    <n v="79"/>
    <n v="1"/>
    <x v="0"/>
    <s v="Compton, Mrs. Alexander Taylor (Mary Eliza Ingersoll)"/>
    <s v="Female"/>
    <n v="64"/>
    <n v="0"/>
    <x v="0"/>
    <n v="0"/>
    <n v="2"/>
    <s v="PC 17756"/>
    <n v="83.158299999999997"/>
    <s v="E45"/>
    <s v="Cherbourg"/>
    <s v="Lakewood, NJ"/>
  </r>
  <r>
    <n v="80"/>
    <n v="1"/>
    <x v="0"/>
    <s v="Cornell, Mrs. Robert Clifford (Malvina Helen Lamson)"/>
    <s v="Female"/>
    <n v="55"/>
    <n v="0"/>
    <x v="0"/>
    <n v="2"/>
    <n v="0"/>
    <n v="11770"/>
    <n v="25.7"/>
    <s v="C101"/>
    <s v="Southampton"/>
    <s v="New York, NY"/>
  </r>
  <r>
    <n v="81"/>
    <n v="1"/>
    <x v="1"/>
    <s v="Crafton, Mr. John Bertram"/>
    <s v="Male"/>
    <m/>
    <s v=""/>
    <x v="2"/>
    <n v="0"/>
    <n v="0"/>
    <n v="113791"/>
    <n v="26.55"/>
    <m/>
    <s v="Southampton"/>
    <s v="Roachdale, IN"/>
  </r>
  <r>
    <n v="82"/>
    <n v="1"/>
    <x v="1"/>
    <s v="Crosby, Capt. Edward Gifford"/>
    <s v="Male"/>
    <n v="70"/>
    <n v="0"/>
    <x v="1"/>
    <n v="1"/>
    <n v="1"/>
    <s v="WE/P 5735"/>
    <n v="71"/>
    <s v="B22"/>
    <s v="Southampton"/>
    <s v="Milwaukee, WI"/>
  </r>
  <r>
    <n v="83"/>
    <n v="1"/>
    <x v="0"/>
    <s v="Crosby, Miss. Harriet R"/>
    <s v="Female"/>
    <n v="36"/>
    <n v="0"/>
    <x v="0"/>
    <n v="0"/>
    <n v="2"/>
    <s v="WE/P 5735"/>
    <n v="71"/>
    <s v="B22"/>
    <s v="Southampton"/>
    <s v="Milwaukee, WI"/>
  </r>
  <r>
    <n v="84"/>
    <n v="1"/>
    <x v="0"/>
    <s v="Crosby, Mrs. Edward Gifford (Catherine Elizabeth Halstead)"/>
    <s v="Female"/>
    <n v="64"/>
    <n v="0"/>
    <x v="0"/>
    <n v="1"/>
    <n v="1"/>
    <n v="112901"/>
    <n v="26.55"/>
    <s v="B26"/>
    <s v="Southampton"/>
    <s v="Milwaukee, WI"/>
  </r>
  <r>
    <n v="85"/>
    <n v="1"/>
    <x v="1"/>
    <s v="Cumings, Mr. John Bradley"/>
    <s v="Male"/>
    <n v="39"/>
    <n v="0"/>
    <x v="1"/>
    <n v="1"/>
    <n v="0"/>
    <s v="PC 17599"/>
    <n v="71.283299999999997"/>
    <s v="C85"/>
    <s v="Cherbourg"/>
    <s v="New York, NY"/>
  </r>
  <r>
    <n v="86"/>
    <n v="1"/>
    <x v="0"/>
    <s v="Cumings, Mrs. John Bradley (Florence Briggs Thayer)"/>
    <s v="Female"/>
    <n v="38"/>
    <n v="0"/>
    <x v="0"/>
    <n v="1"/>
    <n v="0"/>
    <s v="PC 17599"/>
    <n v="71.283299999999997"/>
    <s v="C85"/>
    <s v="Cherbourg"/>
    <s v="New York, NY"/>
  </r>
  <r>
    <n v="87"/>
    <n v="1"/>
    <x v="0"/>
    <s v="Daly, Mr. Peter Denis "/>
    <s v="Male"/>
    <n v="51"/>
    <n v="0"/>
    <x v="1"/>
    <n v="0"/>
    <n v="0"/>
    <n v="113055"/>
    <n v="26.55"/>
    <s v="E17"/>
    <s v="Southampton"/>
    <s v="Lima, Peru"/>
  </r>
  <r>
    <n v="88"/>
    <n v="1"/>
    <x v="0"/>
    <s v="Daniel, Mr. Robert Williams"/>
    <s v="Male"/>
    <n v="27"/>
    <n v="0"/>
    <x v="1"/>
    <n v="0"/>
    <n v="0"/>
    <n v="113804"/>
    <n v="30.5"/>
    <m/>
    <s v="Southampton"/>
    <s v="Philadelphia, PA"/>
  </r>
  <r>
    <n v="89"/>
    <n v="1"/>
    <x v="0"/>
    <s v="Daniels, Miss. Sarah"/>
    <s v="Female"/>
    <n v="33"/>
    <n v="0"/>
    <x v="0"/>
    <n v="0"/>
    <n v="0"/>
    <n v="113781"/>
    <n v="151.55000000000001"/>
    <m/>
    <s v="Southampton"/>
    <m/>
  </r>
  <r>
    <n v="90"/>
    <n v="1"/>
    <x v="1"/>
    <s v="Davidson, Mr. Thornton"/>
    <s v="Male"/>
    <n v="31"/>
    <n v="0"/>
    <x v="1"/>
    <n v="1"/>
    <n v="0"/>
    <s v="F.C. 12750"/>
    <n v="52"/>
    <s v="B71"/>
    <s v="Southampton"/>
    <s v="Montreal, PQ"/>
  </r>
  <r>
    <n v="91"/>
    <n v="1"/>
    <x v="0"/>
    <s v="Davidson, Mrs. Thornton (Orian Hays)"/>
    <s v="Female"/>
    <n v="27"/>
    <n v="0"/>
    <x v="0"/>
    <n v="1"/>
    <n v="2"/>
    <s v="F.C. 12750"/>
    <n v="52"/>
    <s v="B71"/>
    <s v="Southampton"/>
    <s v="Montreal, PQ"/>
  </r>
  <r>
    <n v="92"/>
    <n v="1"/>
    <x v="0"/>
    <s v="Dick, Mr. Albert Adrian"/>
    <s v="Male"/>
    <n v="31"/>
    <n v="0"/>
    <x v="1"/>
    <n v="1"/>
    <n v="0"/>
    <n v="17474"/>
    <n v="57"/>
    <s v="B20"/>
    <s v="Southampton"/>
    <s v="Calgary, AB"/>
  </r>
  <r>
    <n v="93"/>
    <n v="1"/>
    <x v="0"/>
    <s v="Dick, Mrs. Albert Adrian (Vera Gillespie)"/>
    <s v="Female"/>
    <n v="17"/>
    <n v="0"/>
    <x v="0"/>
    <n v="1"/>
    <n v="0"/>
    <n v="17474"/>
    <n v="57"/>
    <s v="B20"/>
    <s v="Southampton"/>
    <s v="Calgary, AB"/>
  </r>
  <r>
    <n v="94"/>
    <n v="1"/>
    <x v="0"/>
    <s v="Dodge, Dr. Washington"/>
    <s v="Male"/>
    <n v="53"/>
    <n v="0"/>
    <x v="1"/>
    <n v="1"/>
    <n v="1"/>
    <n v="33638"/>
    <n v="81.8583"/>
    <s v="A34"/>
    <s v="Southampton"/>
    <s v="San Francisco, CA"/>
  </r>
  <r>
    <n v="95"/>
    <n v="1"/>
    <x v="0"/>
    <s v="Dodge, Master. Washington"/>
    <s v="Male"/>
    <n v="4"/>
    <n v="1"/>
    <x v="0"/>
    <n v="0"/>
    <n v="2"/>
    <n v="33638"/>
    <n v="81.8583"/>
    <s v="A34"/>
    <s v="Southampton"/>
    <s v="San Francisco, CA"/>
  </r>
  <r>
    <n v="96"/>
    <n v="1"/>
    <x v="0"/>
    <s v="Dodge, Mrs. Washington (Ruth Vidaver)"/>
    <s v="Female"/>
    <n v="54"/>
    <n v="0"/>
    <x v="0"/>
    <n v="1"/>
    <n v="1"/>
    <n v="33638"/>
    <n v="81.8583"/>
    <s v="A34"/>
    <s v="Southampton"/>
    <s v="San Francisco, CA"/>
  </r>
  <r>
    <n v="97"/>
    <n v="1"/>
    <x v="1"/>
    <s v="Douglas, Mr. Walter Donald"/>
    <s v="Male"/>
    <n v="50"/>
    <n v="0"/>
    <x v="1"/>
    <n v="1"/>
    <n v="0"/>
    <s v="PC 17761"/>
    <n v="106.425"/>
    <s v="C86"/>
    <s v="Cherbourg"/>
    <s v="Deephaven, MN / Cedar Rapids, IA"/>
  </r>
  <r>
    <n v="98"/>
    <n v="1"/>
    <x v="0"/>
    <s v="Douglas, Mrs. Frederick Charles (Mary Helene Baxter)"/>
    <s v="Female"/>
    <n v="27"/>
    <n v="0"/>
    <x v="0"/>
    <n v="1"/>
    <n v="1"/>
    <s v="PC 17558"/>
    <n v="247.52080000000001"/>
    <s v="B58 B60"/>
    <s v="Cherbourg"/>
    <s v="Montreal, PQ"/>
  </r>
  <r>
    <n v="99"/>
    <n v="1"/>
    <x v="0"/>
    <s v="Douglas, Mrs. Walter Donald (Mahala Dutton)"/>
    <s v="Female"/>
    <n v="48"/>
    <n v="0"/>
    <x v="0"/>
    <n v="1"/>
    <n v="0"/>
    <s v="PC 17761"/>
    <n v="106.425"/>
    <s v="C86"/>
    <s v="Cherbourg"/>
    <s v="Deephaven, MN / Cedar Rapids, IA"/>
  </r>
  <r>
    <n v="100"/>
    <n v="1"/>
    <x v="0"/>
    <s v="Duff Gordon, Lady. (Lucille Christiana Sutherland) (&quot;Mrs Morgan&quot;)"/>
    <s v="Female"/>
    <n v="48"/>
    <n v="0"/>
    <x v="0"/>
    <n v="1"/>
    <n v="0"/>
    <n v="11755"/>
    <n v="39.6"/>
    <s v="A16"/>
    <s v="Cherbourg"/>
    <s v="London / Paris"/>
  </r>
  <r>
    <n v="101"/>
    <n v="1"/>
    <x v="0"/>
    <s v="Duff Gordon, Sir. Cosmo Edmund (&quot;Mr Morgan&quot;)"/>
    <s v="Male"/>
    <n v="49"/>
    <n v="0"/>
    <x v="1"/>
    <n v="1"/>
    <n v="0"/>
    <s v="PC 17485"/>
    <n v="56.929200000000002"/>
    <s v="A20"/>
    <s v="Cherbourg"/>
    <s v="London / Paris"/>
  </r>
  <r>
    <n v="102"/>
    <n v="1"/>
    <x v="1"/>
    <s v="Dulles, Mr. William Crothers"/>
    <s v="Male"/>
    <n v="39"/>
    <n v="0"/>
    <x v="1"/>
    <n v="0"/>
    <n v="0"/>
    <s v="PC 17580"/>
    <n v="29.7"/>
    <s v="A18"/>
    <s v="Cherbourg"/>
    <s v="Philadelphia, PA"/>
  </r>
  <r>
    <n v="103"/>
    <n v="1"/>
    <x v="0"/>
    <s v="Earnshaw, Mrs. Boulton (Olive Potter)"/>
    <s v="Female"/>
    <n v="23"/>
    <n v="0"/>
    <x v="0"/>
    <n v="0"/>
    <n v="1"/>
    <n v="11767"/>
    <n v="83.158299999999997"/>
    <s v="C54"/>
    <s v="Cherbourg"/>
    <s v="Mt Airy, Philadelphia, PA"/>
  </r>
  <r>
    <n v="104"/>
    <n v="1"/>
    <x v="0"/>
    <s v="Endres, Miss. Caroline Louise"/>
    <s v="Female"/>
    <n v="38"/>
    <n v="0"/>
    <x v="0"/>
    <n v="0"/>
    <n v="0"/>
    <s v="PC 17757"/>
    <n v="227.52500000000001"/>
    <s v="C45"/>
    <s v="Cherbourg"/>
    <s v="New York, NY"/>
  </r>
  <r>
    <n v="105"/>
    <n v="1"/>
    <x v="0"/>
    <s v="Eustis, Miss. Elizabeth Mussey"/>
    <s v="Female"/>
    <n v="54"/>
    <n v="0"/>
    <x v="0"/>
    <n v="1"/>
    <n v="0"/>
    <n v="36947"/>
    <n v="78.2667"/>
    <s v="D20"/>
    <s v="Cherbourg"/>
    <s v="Brookline, MA"/>
  </r>
  <r>
    <n v="106"/>
    <n v="1"/>
    <x v="1"/>
    <s v="Evans, Miss. Edith Corse"/>
    <s v="Female"/>
    <n v="36"/>
    <n v="0"/>
    <x v="0"/>
    <n v="0"/>
    <n v="0"/>
    <s v="PC 17531"/>
    <n v="31.679200000000002"/>
    <s v="A29"/>
    <s v="Cherbourg"/>
    <s v="New York, NY"/>
  </r>
  <r>
    <n v="107"/>
    <n v="1"/>
    <x v="1"/>
    <s v="Farthing, Mr. John"/>
    <s v="Male"/>
    <m/>
    <s v=""/>
    <x v="2"/>
    <n v="0"/>
    <n v="0"/>
    <s v="PC 17483"/>
    <n v="221.7792"/>
    <s v="C95"/>
    <s v="Southampton"/>
    <m/>
  </r>
  <r>
    <n v="108"/>
    <n v="1"/>
    <x v="0"/>
    <s v="Flegenheim, Mrs. Alfred (Antoinette)"/>
    <s v="Female"/>
    <m/>
    <s v=""/>
    <x v="2"/>
    <n v="0"/>
    <n v="0"/>
    <s v="PC 17598"/>
    <n v="31.683299999999999"/>
    <m/>
    <s v="Southampton"/>
    <s v="New York, NY"/>
  </r>
  <r>
    <n v="109"/>
    <n v="1"/>
    <x v="0"/>
    <s v="Fleming, Miss. Margaret"/>
    <s v="Female"/>
    <m/>
    <s v=""/>
    <x v="2"/>
    <n v="0"/>
    <n v="0"/>
    <n v="17421"/>
    <n v="110.88330000000001"/>
    <m/>
    <s v="Cherbourg"/>
    <m/>
  </r>
  <r>
    <n v="110"/>
    <n v="1"/>
    <x v="0"/>
    <s v="Flynn, Mr. John Irwin (&quot;Irving&quot;)"/>
    <s v="Male"/>
    <n v="36"/>
    <n v="0"/>
    <x v="1"/>
    <n v="0"/>
    <n v="0"/>
    <s v="PC 17474"/>
    <n v="26.387499999999999"/>
    <s v="E25"/>
    <s v="Southampton"/>
    <s v="Brooklyn, NY"/>
  </r>
  <r>
    <n v="111"/>
    <n v="1"/>
    <x v="1"/>
    <s v="Foreman, Mr. Benjamin Laventall"/>
    <s v="Male"/>
    <n v="30"/>
    <n v="0"/>
    <x v="1"/>
    <n v="0"/>
    <n v="0"/>
    <n v="113051"/>
    <n v="27.75"/>
    <s v="C111"/>
    <s v="Cherbourg"/>
    <s v="New York, NY"/>
  </r>
  <r>
    <n v="112"/>
    <n v="1"/>
    <x v="0"/>
    <s v="Fortune, Miss. Alice Elizabeth"/>
    <s v="Female"/>
    <n v="24"/>
    <n v="0"/>
    <x v="0"/>
    <n v="3"/>
    <n v="2"/>
    <n v="19950"/>
    <n v="263"/>
    <s v="C23 C25 C27"/>
    <s v="Southampton"/>
    <s v="Winnipeg, MB"/>
  </r>
  <r>
    <n v="113"/>
    <n v="1"/>
    <x v="0"/>
    <s v="Fortune, Miss. Ethel Flora"/>
    <s v="Female"/>
    <n v="28"/>
    <n v="0"/>
    <x v="0"/>
    <n v="3"/>
    <n v="2"/>
    <n v="19950"/>
    <n v="263"/>
    <s v="C23 C25 C27"/>
    <s v="Southampton"/>
    <s v="Winnipeg, MB"/>
  </r>
  <r>
    <n v="114"/>
    <n v="1"/>
    <x v="0"/>
    <s v="Fortune, Miss. Mabel Helen"/>
    <s v="Female"/>
    <n v="23"/>
    <n v="0"/>
    <x v="0"/>
    <n v="3"/>
    <n v="2"/>
    <n v="19950"/>
    <n v="263"/>
    <s v="C23 C25 C27"/>
    <s v="Southampton"/>
    <s v="Winnipeg, MB"/>
  </r>
  <r>
    <n v="115"/>
    <n v="1"/>
    <x v="1"/>
    <s v="Fortune, Mr. Charles Alexander"/>
    <s v="Male"/>
    <n v="19"/>
    <n v="0"/>
    <x v="1"/>
    <n v="3"/>
    <n v="2"/>
    <n v="19950"/>
    <n v="263"/>
    <s v="C23 C25 C27"/>
    <s v="Southampton"/>
    <s v="Winnipeg, MB"/>
  </r>
  <r>
    <n v="116"/>
    <n v="1"/>
    <x v="1"/>
    <s v="Fortune, Mr. Mark"/>
    <s v="Male"/>
    <n v="64"/>
    <n v="0"/>
    <x v="1"/>
    <n v="1"/>
    <n v="4"/>
    <n v="19950"/>
    <n v="263"/>
    <s v="C23 C25 C27"/>
    <s v="Southampton"/>
    <s v="Winnipeg, MB"/>
  </r>
  <r>
    <n v="117"/>
    <n v="1"/>
    <x v="0"/>
    <s v="Fortune, Mrs. Mark (Mary McDougald)"/>
    <s v="Female"/>
    <n v="60"/>
    <n v="0"/>
    <x v="0"/>
    <n v="1"/>
    <n v="4"/>
    <n v="19950"/>
    <n v="263"/>
    <s v="C23 C25 C27"/>
    <s v="Southampton"/>
    <s v="Winnipeg, MB"/>
  </r>
  <r>
    <n v="118"/>
    <n v="1"/>
    <x v="0"/>
    <s v="Francatelli, Miss. Laura Mabel"/>
    <s v="Female"/>
    <n v="30"/>
    <n v="0"/>
    <x v="0"/>
    <n v="0"/>
    <n v="0"/>
    <s v="PC 17485"/>
    <n v="56.929200000000002"/>
    <s v="E36"/>
    <s v="Cherbourg"/>
    <m/>
  </r>
  <r>
    <n v="119"/>
    <n v="1"/>
    <x v="1"/>
    <s v="Franklin, Mr. Thomas Parham"/>
    <s v="Male"/>
    <m/>
    <s v=""/>
    <x v="2"/>
    <n v="0"/>
    <n v="0"/>
    <n v="113778"/>
    <n v="26.55"/>
    <s v="D34"/>
    <s v="Southampton"/>
    <s v="Westcliff-on-Sea, Essex"/>
  </r>
  <r>
    <n v="120"/>
    <n v="1"/>
    <x v="0"/>
    <s v="Frauenthal, Dr. Henry William"/>
    <s v="Male"/>
    <n v="50"/>
    <n v="0"/>
    <x v="1"/>
    <n v="2"/>
    <n v="0"/>
    <s v="PC 17611"/>
    <n v="133.65"/>
    <m/>
    <s v="Southampton"/>
    <s v="New York, NY"/>
  </r>
  <r>
    <n v="121"/>
    <n v="1"/>
    <x v="0"/>
    <s v="Frauenthal, Mr. Isaac Gerald"/>
    <s v="Male"/>
    <n v="43"/>
    <n v="0"/>
    <x v="1"/>
    <n v="1"/>
    <n v="0"/>
    <n v="17765"/>
    <n v="27.720800000000001"/>
    <s v="D40"/>
    <s v="Cherbourg"/>
    <s v="New York, NY"/>
  </r>
  <r>
    <n v="122"/>
    <n v="1"/>
    <x v="0"/>
    <s v="Frauenthal, Mrs. Henry William (Clara Heinsheimer)"/>
    <s v="Female"/>
    <m/>
    <s v=""/>
    <x v="2"/>
    <n v="1"/>
    <n v="0"/>
    <s v="PC 17611"/>
    <n v="133.65"/>
    <m/>
    <s v="Southampton"/>
    <s v="New York, NY"/>
  </r>
  <r>
    <n v="123"/>
    <n v="1"/>
    <x v="0"/>
    <s v="Frolicher, Miss. Hedwig Margaritha"/>
    <s v="Female"/>
    <n v="22"/>
    <n v="0"/>
    <x v="0"/>
    <n v="0"/>
    <n v="2"/>
    <n v="13568"/>
    <n v="49.5"/>
    <s v="B39"/>
    <s v="Cherbourg"/>
    <s v="Zurich, Switzerland"/>
  </r>
  <r>
    <n v="124"/>
    <n v="1"/>
    <x v="0"/>
    <s v="Frolicher-Stehli, Mr. Maxmillian"/>
    <s v="Male"/>
    <n v="60"/>
    <n v="0"/>
    <x v="1"/>
    <n v="1"/>
    <n v="1"/>
    <n v="13567"/>
    <n v="79.2"/>
    <s v="B41"/>
    <s v="Cherbourg"/>
    <s v="Zurich, Switzerland"/>
  </r>
  <r>
    <n v="125"/>
    <n v="1"/>
    <x v="0"/>
    <s v="Frolicher-Stehli, Mrs. Maxmillian (Margaretha Emerentia Stehli)"/>
    <s v="Female"/>
    <n v="48"/>
    <n v="0"/>
    <x v="0"/>
    <n v="1"/>
    <n v="1"/>
    <n v="13567"/>
    <n v="79.2"/>
    <s v="B41"/>
    <s v="Cherbourg"/>
    <s v="Zurich, Switzerland"/>
  </r>
  <r>
    <n v="126"/>
    <n v="1"/>
    <x v="1"/>
    <s v="Fry, Mr. Richard"/>
    <s v="Male"/>
    <m/>
    <s v=""/>
    <x v="2"/>
    <n v="0"/>
    <n v="0"/>
    <n v="112058"/>
    <n v="0"/>
    <s v="B102"/>
    <s v="Southampton"/>
    <m/>
  </r>
  <r>
    <n v="127"/>
    <n v="1"/>
    <x v="1"/>
    <s v="Futrelle, Mr. Jacques Heath"/>
    <s v="Male"/>
    <n v="37"/>
    <n v="0"/>
    <x v="1"/>
    <n v="1"/>
    <n v="0"/>
    <n v="113803"/>
    <n v="53.1"/>
    <s v="C123"/>
    <s v="Southampton"/>
    <s v="Scituate, MA"/>
  </r>
  <r>
    <n v="128"/>
    <n v="1"/>
    <x v="0"/>
    <s v="Futrelle, Mrs. Jacques Heath (Lily May Peel)"/>
    <s v="Female"/>
    <n v="35"/>
    <n v="0"/>
    <x v="0"/>
    <n v="1"/>
    <n v="0"/>
    <n v="113803"/>
    <n v="53.1"/>
    <s v="C123"/>
    <s v="Southampton"/>
    <s v="Scituate, MA"/>
  </r>
  <r>
    <n v="129"/>
    <n v="1"/>
    <x v="1"/>
    <s v="Gee, Mr. Arthur H"/>
    <s v="Male"/>
    <n v="47"/>
    <n v="0"/>
    <x v="1"/>
    <n v="0"/>
    <n v="0"/>
    <n v="111320"/>
    <n v="38.5"/>
    <s v="E63"/>
    <s v="Southampton"/>
    <s v="St Anne's-on-Sea, Lancashire"/>
  </r>
  <r>
    <n v="130"/>
    <n v="1"/>
    <x v="0"/>
    <s v="Geiger, Miss. Amalie"/>
    <s v="Female"/>
    <n v="35"/>
    <n v="0"/>
    <x v="0"/>
    <n v="0"/>
    <n v="0"/>
    <n v="113503"/>
    <n v="211.5"/>
    <s v="C130"/>
    <s v="Cherbourg"/>
    <m/>
  </r>
  <r>
    <n v="131"/>
    <n v="1"/>
    <x v="0"/>
    <s v="Gibson, Miss. Dorothy Winifred"/>
    <s v="Female"/>
    <n v="22"/>
    <n v="0"/>
    <x v="0"/>
    <n v="0"/>
    <n v="1"/>
    <n v="112378"/>
    <n v="59.4"/>
    <m/>
    <s v="Cherbourg"/>
    <s v="New York, NY"/>
  </r>
  <r>
    <n v="132"/>
    <n v="1"/>
    <x v="0"/>
    <s v="Gibson, Mrs. Leonard (Pauline C Boeson)"/>
    <s v="Female"/>
    <n v="45"/>
    <n v="0"/>
    <x v="0"/>
    <n v="0"/>
    <n v="1"/>
    <n v="112378"/>
    <n v="59.4"/>
    <m/>
    <s v="Cherbourg"/>
    <s v="New York, NY"/>
  </r>
  <r>
    <n v="133"/>
    <n v="1"/>
    <x v="1"/>
    <s v="Giglio, Mr. Victor"/>
    <s v="Male"/>
    <n v="24"/>
    <n v="0"/>
    <x v="1"/>
    <n v="0"/>
    <n v="0"/>
    <s v="PC 17593"/>
    <n v="79.2"/>
    <s v="B86"/>
    <s v="Cherbourg"/>
    <m/>
  </r>
  <r>
    <n v="134"/>
    <n v="1"/>
    <x v="0"/>
    <s v="Goldenberg, Mr. Samuel L"/>
    <s v="Male"/>
    <n v="49"/>
    <n v="0"/>
    <x v="1"/>
    <n v="1"/>
    <n v="0"/>
    <n v="17453"/>
    <n v="89.104200000000006"/>
    <s v="C92"/>
    <s v="Cherbourg"/>
    <s v="Paris, France / New York, NY"/>
  </r>
  <r>
    <n v="135"/>
    <n v="1"/>
    <x v="0"/>
    <s v="Goldenberg, Mrs. Samuel L (Edwiga Grabowska)"/>
    <s v="Female"/>
    <m/>
    <s v=""/>
    <x v="2"/>
    <n v="1"/>
    <n v="0"/>
    <n v="17453"/>
    <n v="89.104200000000006"/>
    <s v="C92"/>
    <s v="Cherbourg"/>
    <s v="Paris, France / New York, NY"/>
  </r>
  <r>
    <n v="136"/>
    <n v="1"/>
    <x v="1"/>
    <s v="Goldschmidt, Mr. George B"/>
    <s v="Male"/>
    <n v="71"/>
    <n v="0"/>
    <x v="1"/>
    <n v="0"/>
    <n v="0"/>
    <s v="PC 17754"/>
    <n v="34.654200000000003"/>
    <s v="A5"/>
    <s v="Cherbourg"/>
    <s v="New York, NY"/>
  </r>
  <r>
    <n v="137"/>
    <n v="1"/>
    <x v="0"/>
    <s v="Gracie, Col. Archibald IV"/>
    <s v="Male"/>
    <n v="53"/>
    <n v="0"/>
    <x v="1"/>
    <n v="0"/>
    <n v="0"/>
    <n v="113780"/>
    <n v="28.5"/>
    <s v="C51"/>
    <s v="Cherbourg"/>
    <s v="Washington, DC"/>
  </r>
  <r>
    <n v="138"/>
    <n v="1"/>
    <x v="0"/>
    <s v="Graham, Miss. Margaret Edith"/>
    <s v="Female"/>
    <n v="19"/>
    <n v="0"/>
    <x v="0"/>
    <n v="0"/>
    <n v="0"/>
    <n v="112053"/>
    <n v="30"/>
    <s v="B42"/>
    <s v="Southampton"/>
    <s v="Greenwich, CT"/>
  </r>
  <r>
    <n v="139"/>
    <n v="1"/>
    <x v="1"/>
    <s v="Graham, Mr. George Edward"/>
    <s v="Male"/>
    <n v="38"/>
    <n v="0"/>
    <x v="1"/>
    <n v="0"/>
    <n v="1"/>
    <s v="PC 17582"/>
    <n v="153.46250000000001"/>
    <s v="C91"/>
    <s v="Southampton"/>
    <s v="Winnipeg, MB"/>
  </r>
  <r>
    <n v="140"/>
    <n v="1"/>
    <x v="0"/>
    <s v="Graham, Mrs. William Thompson (Edith Junkins)"/>
    <s v="Female"/>
    <n v="58"/>
    <n v="0"/>
    <x v="0"/>
    <n v="0"/>
    <n v="1"/>
    <s v="PC 17582"/>
    <n v="153.46250000000001"/>
    <s v="C125"/>
    <s v="Southampton"/>
    <s v="Greenwich, CT"/>
  </r>
  <r>
    <n v="141"/>
    <n v="1"/>
    <x v="0"/>
    <s v="Greenfield, Mr. William Bertram"/>
    <s v="Male"/>
    <n v="23"/>
    <n v="0"/>
    <x v="1"/>
    <n v="0"/>
    <n v="1"/>
    <s v="PC 17759"/>
    <n v="63.3583"/>
    <s v="D10 D12"/>
    <s v="Cherbourg"/>
    <s v="New York, NY"/>
  </r>
  <r>
    <n v="142"/>
    <n v="1"/>
    <x v="0"/>
    <s v="Greenfield, Mrs. Leo David (Blanche Strouse)"/>
    <s v="Female"/>
    <n v="45"/>
    <n v="0"/>
    <x v="0"/>
    <n v="0"/>
    <n v="1"/>
    <s v="PC 17759"/>
    <n v="63.3583"/>
    <s v="D10 D12"/>
    <s v="Cherbourg"/>
    <s v="New York, NY"/>
  </r>
  <r>
    <n v="143"/>
    <n v="1"/>
    <x v="1"/>
    <s v="Guggenheim, Mr. Benjamin"/>
    <s v="Male"/>
    <n v="46"/>
    <n v="0"/>
    <x v="1"/>
    <n v="0"/>
    <n v="0"/>
    <s v="PC 17593"/>
    <n v="79.2"/>
    <s v="B82 B84"/>
    <s v="Cherbourg"/>
    <s v="New York, NY"/>
  </r>
  <r>
    <n v="144"/>
    <n v="1"/>
    <x v="0"/>
    <s v="Harder, Mr. George Achilles"/>
    <s v="Male"/>
    <n v="25"/>
    <n v="0"/>
    <x v="1"/>
    <n v="1"/>
    <n v="0"/>
    <n v="11765"/>
    <n v="55.441699999999997"/>
    <s v="E50"/>
    <s v="Cherbourg"/>
    <s v="Brooklyn, NY"/>
  </r>
  <r>
    <n v="145"/>
    <n v="1"/>
    <x v="0"/>
    <s v="Harder, Mrs. George Achilles (Dorothy Annan)"/>
    <s v="Female"/>
    <n v="25"/>
    <n v="0"/>
    <x v="0"/>
    <n v="1"/>
    <n v="0"/>
    <n v="11765"/>
    <n v="55.441699999999997"/>
    <s v="E50"/>
    <s v="Cherbourg"/>
    <s v="Brooklyn, NY"/>
  </r>
  <r>
    <n v="146"/>
    <n v="1"/>
    <x v="0"/>
    <s v="Harper, Mr. Henry Sleeper"/>
    <s v="Male"/>
    <n v="48"/>
    <n v="0"/>
    <x v="1"/>
    <n v="1"/>
    <n v="0"/>
    <s v="PC 17572"/>
    <n v="76.729200000000006"/>
    <s v="D33"/>
    <s v="Cherbourg"/>
    <s v="New York, NY"/>
  </r>
  <r>
    <n v="147"/>
    <n v="1"/>
    <x v="0"/>
    <s v="Harper, Mrs. Henry Sleeper (Myna Haxtun)"/>
    <s v="Female"/>
    <n v="49"/>
    <n v="0"/>
    <x v="0"/>
    <n v="1"/>
    <n v="0"/>
    <s v="PC 17572"/>
    <n v="76.729200000000006"/>
    <s v="D33"/>
    <s v="Cherbourg"/>
    <s v="New York, NY"/>
  </r>
  <r>
    <n v="148"/>
    <n v="1"/>
    <x v="1"/>
    <s v="Harrington, Mr. Charles H"/>
    <s v="Male"/>
    <m/>
    <s v=""/>
    <x v="2"/>
    <n v="0"/>
    <n v="0"/>
    <n v="113796"/>
    <n v="42.4"/>
    <m/>
    <s v="Southampton"/>
    <m/>
  </r>
  <r>
    <n v="149"/>
    <n v="1"/>
    <x v="1"/>
    <s v="Harris, Mr. Henry Birkhardt"/>
    <s v="Male"/>
    <n v="45"/>
    <n v="0"/>
    <x v="1"/>
    <n v="1"/>
    <n v="0"/>
    <n v="36973"/>
    <n v="83.474999999999994"/>
    <s v="C83"/>
    <s v="Southampton"/>
    <s v="New York, NY"/>
  </r>
  <r>
    <n v="150"/>
    <n v="1"/>
    <x v="0"/>
    <s v="Harris, Mrs. Henry Birkhardt (Irene Wallach)"/>
    <s v="Female"/>
    <n v="35"/>
    <n v="0"/>
    <x v="0"/>
    <n v="1"/>
    <n v="0"/>
    <n v="36973"/>
    <n v="83.474999999999994"/>
    <s v="C83"/>
    <s v="Southampton"/>
    <s v="New York, NY"/>
  </r>
  <r>
    <n v="151"/>
    <n v="1"/>
    <x v="1"/>
    <s v="Harrison, Mr. William"/>
    <s v="Male"/>
    <n v="40"/>
    <n v="0"/>
    <x v="1"/>
    <n v="0"/>
    <n v="0"/>
    <n v="112059"/>
    <n v="0"/>
    <s v="B94"/>
    <s v="Southampton"/>
    <m/>
  </r>
  <r>
    <n v="152"/>
    <n v="1"/>
    <x v="0"/>
    <s v="Hassab, Mr. Hammad"/>
    <s v="Male"/>
    <n v="27"/>
    <n v="0"/>
    <x v="1"/>
    <n v="0"/>
    <n v="0"/>
    <s v="PC 17572"/>
    <n v="76.729200000000006"/>
    <s v="D49"/>
    <s v="Cherbourg"/>
    <m/>
  </r>
  <r>
    <n v="153"/>
    <n v="1"/>
    <x v="0"/>
    <s v="Hawksford, Mr. Walter James"/>
    <s v="Male"/>
    <m/>
    <s v=""/>
    <x v="2"/>
    <n v="0"/>
    <n v="0"/>
    <n v="16988"/>
    <n v="30"/>
    <s v="D45"/>
    <s v="Southampton"/>
    <s v="Kingston, Surrey"/>
  </r>
  <r>
    <n v="154"/>
    <n v="1"/>
    <x v="0"/>
    <s v="Hays, Miss. Margaret Bechstein"/>
    <s v="Female"/>
    <n v="24"/>
    <n v="0"/>
    <x v="0"/>
    <n v="0"/>
    <n v="0"/>
    <n v="11767"/>
    <n v="83.158299999999997"/>
    <s v="C54"/>
    <s v="Cherbourg"/>
    <s v="New York, NY"/>
  </r>
  <r>
    <n v="155"/>
    <n v="1"/>
    <x v="1"/>
    <s v="Hays, Mr. Charles Melville"/>
    <s v="Male"/>
    <n v="55"/>
    <n v="0"/>
    <x v="1"/>
    <n v="1"/>
    <n v="1"/>
    <n v="12749"/>
    <n v="93.5"/>
    <s v="B69"/>
    <s v="Southampton"/>
    <s v="Montreal, PQ"/>
  </r>
  <r>
    <n v="156"/>
    <n v="1"/>
    <x v="0"/>
    <s v="Hays, Mrs. Charles Melville (Clara Jennings Gregg)"/>
    <s v="Female"/>
    <n v="52"/>
    <n v="0"/>
    <x v="0"/>
    <n v="1"/>
    <n v="1"/>
    <n v="12749"/>
    <n v="93.5"/>
    <s v="B69"/>
    <s v="Southampton"/>
    <s v="Montreal, PQ"/>
  </r>
  <r>
    <n v="157"/>
    <n v="1"/>
    <x v="1"/>
    <s v="Head, Mr. Christopher"/>
    <s v="Male"/>
    <n v="42"/>
    <n v="0"/>
    <x v="1"/>
    <n v="0"/>
    <n v="0"/>
    <n v="113038"/>
    <n v="42.5"/>
    <s v="B11"/>
    <s v="Southampton"/>
    <s v="London / Middlesex"/>
  </r>
  <r>
    <n v="158"/>
    <n v="1"/>
    <x v="1"/>
    <s v="Hilliard, Mr. Herbert Henry"/>
    <s v="Male"/>
    <m/>
    <s v=""/>
    <x v="2"/>
    <n v="0"/>
    <n v="0"/>
    <n v="17463"/>
    <n v="51.862499999999997"/>
    <s v="E46"/>
    <s v="Southampton"/>
    <s v="Brighton, MA"/>
  </r>
  <r>
    <n v="159"/>
    <n v="1"/>
    <x v="1"/>
    <s v="Hipkins, Mr. William Edward"/>
    <s v="Male"/>
    <n v="55"/>
    <n v="0"/>
    <x v="1"/>
    <n v="0"/>
    <n v="0"/>
    <n v="680"/>
    <n v="50"/>
    <s v="C39"/>
    <s v="Southampton"/>
    <s v="London / Birmingham"/>
  </r>
  <r>
    <n v="160"/>
    <n v="1"/>
    <x v="0"/>
    <s v="Hippach, Miss. Jean Gertrude"/>
    <s v="Female"/>
    <n v="16"/>
    <n v="0"/>
    <x v="0"/>
    <n v="0"/>
    <n v="1"/>
    <n v="111361"/>
    <n v="57.979199999999999"/>
    <s v="B18"/>
    <s v="Cherbourg"/>
    <s v="Chicago, IL"/>
  </r>
  <r>
    <n v="161"/>
    <n v="1"/>
    <x v="0"/>
    <s v="Hippach, Mrs. Louis Albert (Ida Sophia Fischer)"/>
    <s v="Female"/>
    <n v="44"/>
    <n v="0"/>
    <x v="0"/>
    <n v="0"/>
    <n v="1"/>
    <n v="111361"/>
    <n v="57.979199999999999"/>
    <s v="B18"/>
    <s v="Cherbourg"/>
    <s v="Chicago, IL"/>
  </r>
  <r>
    <n v="162"/>
    <n v="1"/>
    <x v="0"/>
    <s v="Hogeboom, Mrs. John C (Anna Andrews)"/>
    <s v="Female"/>
    <n v="51"/>
    <n v="0"/>
    <x v="0"/>
    <n v="1"/>
    <n v="0"/>
    <n v="13502"/>
    <n v="77.958299999999994"/>
    <s v="D11"/>
    <s v="Southampton"/>
    <s v="Hudson, NY"/>
  </r>
  <r>
    <n v="163"/>
    <n v="1"/>
    <x v="1"/>
    <s v="Holverson, Mr. Alexander Oskar"/>
    <s v="Male"/>
    <n v="42"/>
    <n v="0"/>
    <x v="1"/>
    <n v="1"/>
    <n v="0"/>
    <n v="113789"/>
    <n v="52"/>
    <m/>
    <s v="Southampton"/>
    <s v="New York, NY"/>
  </r>
  <r>
    <n v="164"/>
    <n v="1"/>
    <x v="0"/>
    <s v="Holverson, Mrs. Alexander Oskar (Mary Aline Towner)"/>
    <s v="Female"/>
    <n v="35"/>
    <n v="0"/>
    <x v="0"/>
    <n v="1"/>
    <n v="0"/>
    <n v="113789"/>
    <n v="52"/>
    <m/>
    <s v="Southampton"/>
    <s v="New York, NY"/>
  </r>
  <r>
    <n v="165"/>
    <n v="1"/>
    <x v="0"/>
    <s v="Homer, Mr. Harry (&quot;Mr E Haven&quot;)"/>
    <s v="Male"/>
    <n v="35"/>
    <n v="0"/>
    <x v="1"/>
    <n v="0"/>
    <n v="0"/>
    <n v="111426"/>
    <n v="26.55"/>
    <m/>
    <s v="Cherbourg"/>
    <s v="Indianapolis, IN"/>
  </r>
  <r>
    <n v="166"/>
    <n v="1"/>
    <x v="0"/>
    <s v="Hoyt, Mr. Frederick Maxfield"/>
    <s v="Male"/>
    <n v="38"/>
    <n v="0"/>
    <x v="1"/>
    <n v="1"/>
    <n v="0"/>
    <n v="19943"/>
    <n v="90"/>
    <s v="C93"/>
    <s v="Southampton"/>
    <s v="New York, NY /  Stamford CT"/>
  </r>
  <r>
    <n v="167"/>
    <n v="1"/>
    <x v="1"/>
    <s v="Hoyt, Mr. William Fisher"/>
    <s v="Male"/>
    <m/>
    <s v=""/>
    <x v="2"/>
    <n v="0"/>
    <n v="0"/>
    <s v="PC 17600"/>
    <n v="30.695799999999998"/>
    <m/>
    <s v="Cherbourg"/>
    <s v="New York, NY"/>
  </r>
  <r>
    <n v="168"/>
    <n v="1"/>
    <x v="0"/>
    <s v="Hoyt, Mrs. Frederick Maxfield (Jane Anne Forby)"/>
    <s v="Female"/>
    <n v="35"/>
    <n v="0"/>
    <x v="0"/>
    <n v="1"/>
    <n v="0"/>
    <n v="19943"/>
    <n v="90"/>
    <s v="C93"/>
    <s v="Southampton"/>
    <s v="New York, NY /  Stamford CT"/>
  </r>
  <r>
    <n v="169"/>
    <n v="1"/>
    <x v="0"/>
    <s v="Icard, Miss. Amelie"/>
    <s v="Female"/>
    <n v="38"/>
    <n v="0"/>
    <x v="0"/>
    <n v="0"/>
    <n v="0"/>
    <n v="113572"/>
    <n v="80"/>
    <s v="B28"/>
    <s v="Southampton"/>
    <m/>
  </r>
  <r>
    <n v="170"/>
    <n v="1"/>
    <x v="1"/>
    <s v="Isham, Miss. Ann Elizabeth"/>
    <s v="Female"/>
    <n v="50"/>
    <n v="0"/>
    <x v="0"/>
    <n v="0"/>
    <n v="0"/>
    <s v="PC 17595"/>
    <n v="28.712499999999999"/>
    <s v="C49"/>
    <s v="Cherbourg"/>
    <s v="Paris, France New York, NY"/>
  </r>
  <r>
    <n v="171"/>
    <n v="1"/>
    <x v="0"/>
    <s v="Ismay, Mr. Joseph Bruce"/>
    <s v="Male"/>
    <n v="49"/>
    <n v="0"/>
    <x v="1"/>
    <n v="0"/>
    <n v="0"/>
    <n v="112058"/>
    <n v="0"/>
    <s v="B52 B54 B56"/>
    <s v="Southampton"/>
    <s v="Liverpool"/>
  </r>
  <r>
    <n v="172"/>
    <n v="1"/>
    <x v="1"/>
    <s v="Jones, Mr. Charles Cresson"/>
    <s v="Male"/>
    <n v="46"/>
    <n v="0"/>
    <x v="1"/>
    <n v="0"/>
    <n v="0"/>
    <n v="694"/>
    <n v="26"/>
    <m/>
    <s v="Southampton"/>
    <s v="Bennington, VT"/>
  </r>
  <r>
    <n v="173"/>
    <n v="1"/>
    <x v="1"/>
    <s v="Julian, Mr. Henry Forbes"/>
    <s v="Male"/>
    <n v="50"/>
    <n v="0"/>
    <x v="1"/>
    <n v="0"/>
    <n v="0"/>
    <n v="113044"/>
    <n v="26"/>
    <s v="E60"/>
    <s v="Southampton"/>
    <s v="London"/>
  </r>
  <r>
    <n v="174"/>
    <n v="1"/>
    <x v="1"/>
    <s v="Keeping, Mr. Edwin"/>
    <s v="Male"/>
    <n v="32.5"/>
    <n v="0"/>
    <x v="1"/>
    <n v="0"/>
    <n v="0"/>
    <n v="113503"/>
    <n v="211.5"/>
    <s v="C132"/>
    <s v="Cherbourg"/>
    <m/>
  </r>
  <r>
    <n v="175"/>
    <n v="1"/>
    <x v="1"/>
    <s v="Kent, Mr. Edward Austin"/>
    <s v="Male"/>
    <n v="58"/>
    <n v="0"/>
    <x v="1"/>
    <n v="0"/>
    <n v="0"/>
    <n v="11771"/>
    <n v="29.7"/>
    <s v="B37"/>
    <s v="Cherbourg"/>
    <s v="Buffalo, NY"/>
  </r>
  <r>
    <n v="176"/>
    <n v="1"/>
    <x v="1"/>
    <s v="Kenyon, Mr. Frederick R"/>
    <s v="Male"/>
    <n v="41"/>
    <n v="0"/>
    <x v="1"/>
    <n v="1"/>
    <n v="0"/>
    <n v="17464"/>
    <n v="51.862499999999997"/>
    <s v="D21"/>
    <s v="Southampton"/>
    <s v="Southington / Noank, CT"/>
  </r>
  <r>
    <n v="177"/>
    <n v="1"/>
    <x v="0"/>
    <s v="Kenyon, Mrs. Frederick R (Marion)"/>
    <s v="Female"/>
    <m/>
    <s v=""/>
    <x v="2"/>
    <n v="1"/>
    <n v="0"/>
    <n v="17464"/>
    <n v="51.862499999999997"/>
    <s v="D21"/>
    <s v="Southampton"/>
    <s v="Southington / Noank, CT"/>
  </r>
  <r>
    <n v="178"/>
    <n v="1"/>
    <x v="0"/>
    <s v="Kimball, Mr. Edwin Nelson Jr"/>
    <s v="Male"/>
    <n v="42"/>
    <n v="0"/>
    <x v="1"/>
    <n v="1"/>
    <n v="0"/>
    <n v="11753"/>
    <n v="52.554200000000002"/>
    <s v="D19"/>
    <s v="Southampton"/>
    <s v="Boston, MA"/>
  </r>
  <r>
    <n v="179"/>
    <n v="1"/>
    <x v="0"/>
    <s v="Kimball, Mrs. Edwin Nelson Jr (Gertrude Parsons)"/>
    <s v="Female"/>
    <n v="45"/>
    <n v="0"/>
    <x v="0"/>
    <n v="1"/>
    <n v="0"/>
    <n v="11753"/>
    <n v="52.554200000000002"/>
    <s v="D19"/>
    <s v="Southampton"/>
    <s v="Boston, MA"/>
  </r>
  <r>
    <n v="180"/>
    <n v="1"/>
    <x v="1"/>
    <s v="Klaber, Mr. Herman"/>
    <s v="Male"/>
    <m/>
    <s v=""/>
    <x v="2"/>
    <n v="0"/>
    <n v="0"/>
    <n v="113028"/>
    <n v="26.55"/>
    <s v="C124"/>
    <s v="Southampton"/>
    <s v="Portland, OR"/>
  </r>
  <r>
    <n v="181"/>
    <n v="1"/>
    <x v="0"/>
    <s v="Kreuchen, Miss. Emilie"/>
    <s v="Female"/>
    <n v="39"/>
    <n v="0"/>
    <x v="0"/>
    <n v="0"/>
    <n v="0"/>
    <n v="24160"/>
    <n v="211.33750000000001"/>
    <m/>
    <s v="Southampton"/>
    <m/>
  </r>
  <r>
    <n v="182"/>
    <n v="1"/>
    <x v="0"/>
    <s v="Leader, Dr. Alice (Farnham)"/>
    <s v="Female"/>
    <n v="49"/>
    <n v="0"/>
    <x v="0"/>
    <n v="0"/>
    <n v="0"/>
    <n v="17465"/>
    <n v="25.929200000000002"/>
    <s v="D17"/>
    <s v="Southampton"/>
    <s v="New York, NY"/>
  </r>
  <r>
    <n v="183"/>
    <n v="1"/>
    <x v="0"/>
    <s v="LeRoy, Miss. Bertha"/>
    <s v="Female"/>
    <n v="30"/>
    <n v="0"/>
    <x v="0"/>
    <n v="0"/>
    <n v="0"/>
    <s v="PC 17761"/>
    <n v="106.425"/>
    <m/>
    <s v="Cherbourg"/>
    <m/>
  </r>
  <r>
    <n v="184"/>
    <n v="1"/>
    <x v="0"/>
    <s v="Lesurer, Mr. Gustave J"/>
    <s v="Male"/>
    <n v="35"/>
    <n v="0"/>
    <x v="1"/>
    <n v="0"/>
    <n v="0"/>
    <s v="PC 17755"/>
    <n v="512.32920000000001"/>
    <s v="B101"/>
    <s v="Cherbourg"/>
    <m/>
  </r>
  <r>
    <n v="185"/>
    <n v="1"/>
    <x v="1"/>
    <s v="Lewy, Mr. Ervin G"/>
    <s v="Male"/>
    <m/>
    <s v=""/>
    <x v="2"/>
    <n v="0"/>
    <n v="0"/>
    <s v="PC 17612"/>
    <n v="27.720800000000001"/>
    <m/>
    <s v="Cherbourg"/>
    <s v="Chicago, IL"/>
  </r>
  <r>
    <n v="186"/>
    <n v="1"/>
    <x v="1"/>
    <s v="Lindeberg-Lind, Mr. Erik Gustaf (&quot;Mr Edward Lingrey&quot;)"/>
    <s v="Male"/>
    <n v="42"/>
    <n v="0"/>
    <x v="1"/>
    <n v="0"/>
    <n v="0"/>
    <n v="17475"/>
    <n v="26.55"/>
    <m/>
    <s v="Southampton"/>
    <s v="Stockholm, Sweden"/>
  </r>
  <r>
    <n v="187"/>
    <n v="1"/>
    <x v="0"/>
    <s v="Lindstrom, Mrs. Carl Johan (Sigrid Posse)"/>
    <s v="Female"/>
    <n v="55"/>
    <n v="0"/>
    <x v="0"/>
    <n v="0"/>
    <n v="0"/>
    <n v="112377"/>
    <n v="27.720800000000001"/>
    <m/>
    <s v="Cherbourg"/>
    <s v="Stockholm, Sweden"/>
  </r>
  <r>
    <n v="188"/>
    <n v="1"/>
    <x v="0"/>
    <s v="Lines, Miss. Mary Conover"/>
    <s v="Female"/>
    <n v="16"/>
    <n v="0"/>
    <x v="0"/>
    <n v="0"/>
    <n v="1"/>
    <s v="PC 17592"/>
    <n v="39.4"/>
    <s v="D28"/>
    <s v="Southampton"/>
    <s v="Paris, France"/>
  </r>
  <r>
    <n v="189"/>
    <n v="1"/>
    <x v="0"/>
    <s v="Lines, Mrs. Ernest H (Elizabeth Lindsey James)"/>
    <s v="Female"/>
    <n v="51"/>
    <n v="0"/>
    <x v="0"/>
    <n v="0"/>
    <n v="1"/>
    <s v="PC 17592"/>
    <n v="39.4"/>
    <s v="D28"/>
    <s v="Southampton"/>
    <s v="Paris, France"/>
  </r>
  <r>
    <n v="190"/>
    <n v="1"/>
    <x v="1"/>
    <s v="Long, Mr. Milton Clyde"/>
    <s v="Male"/>
    <n v="29"/>
    <n v="0"/>
    <x v="1"/>
    <n v="0"/>
    <n v="0"/>
    <n v="113501"/>
    <n v="30"/>
    <s v="D6"/>
    <s v="Southampton"/>
    <s v="Springfield, MA"/>
  </r>
  <r>
    <n v="191"/>
    <n v="1"/>
    <x v="0"/>
    <s v="Longley, Miss. Gretchen Fiske"/>
    <s v="Female"/>
    <n v="21"/>
    <n v="0"/>
    <x v="0"/>
    <n v="0"/>
    <n v="0"/>
    <n v="13502"/>
    <n v="77.958299999999994"/>
    <s v="D9"/>
    <s v="Southampton"/>
    <s v="Hudson, NY"/>
  </r>
  <r>
    <n v="192"/>
    <n v="1"/>
    <x v="1"/>
    <s v="Loring, Mr. Joseph Holland"/>
    <s v="Male"/>
    <n v="30"/>
    <n v="0"/>
    <x v="1"/>
    <n v="0"/>
    <n v="0"/>
    <n v="113801"/>
    <n v="45.5"/>
    <m/>
    <s v="Southampton"/>
    <s v="London / New York, NY"/>
  </r>
  <r>
    <n v="193"/>
    <n v="1"/>
    <x v="0"/>
    <s v="Lurette, Miss. Elise"/>
    <s v="Female"/>
    <n v="58"/>
    <n v="0"/>
    <x v="0"/>
    <n v="0"/>
    <n v="0"/>
    <s v="PC 17569"/>
    <n v="146.52080000000001"/>
    <s v="B80"/>
    <s v="Cherbourg"/>
    <m/>
  </r>
  <r>
    <n v="194"/>
    <n v="1"/>
    <x v="0"/>
    <s v="Madill, Miss. Georgette Alexandra"/>
    <s v="Female"/>
    <n v="15"/>
    <n v="1"/>
    <x v="0"/>
    <n v="0"/>
    <n v="1"/>
    <n v="24160"/>
    <n v="211.33750000000001"/>
    <s v="B5"/>
    <s v="Southampton"/>
    <s v="St Louis, MO"/>
  </r>
  <r>
    <n v="195"/>
    <n v="1"/>
    <x v="1"/>
    <s v="Maguire, Mr. John Edward"/>
    <s v="Male"/>
    <n v="30"/>
    <n v="0"/>
    <x v="1"/>
    <n v="0"/>
    <n v="0"/>
    <n v="110469"/>
    <n v="26"/>
    <s v="C106"/>
    <s v="Southampton"/>
    <s v="Brockton, MA"/>
  </r>
  <r>
    <n v="196"/>
    <n v="1"/>
    <x v="0"/>
    <s v="Maioni, Miss. Roberta"/>
    <s v="Female"/>
    <n v="16"/>
    <n v="0"/>
    <x v="0"/>
    <n v="0"/>
    <n v="0"/>
    <n v="110152"/>
    <n v="86.5"/>
    <s v="B79"/>
    <s v="Southampton"/>
    <m/>
  </r>
  <r>
    <n v="197"/>
    <n v="1"/>
    <x v="0"/>
    <s v="Marechal, Mr. Pierre"/>
    <s v="Male"/>
    <m/>
    <s v=""/>
    <x v="2"/>
    <n v="0"/>
    <n v="0"/>
    <n v="11774"/>
    <n v="29.7"/>
    <s v="C47"/>
    <s v="Cherbourg"/>
    <s v="Paris, France"/>
  </r>
  <r>
    <n v="198"/>
    <n v="1"/>
    <x v="1"/>
    <s v="Marvin, Mr. Daniel Warner"/>
    <s v="Male"/>
    <n v="19"/>
    <n v="0"/>
    <x v="1"/>
    <n v="1"/>
    <n v="0"/>
    <n v="113773"/>
    <n v="53.1"/>
    <s v="D30"/>
    <s v="Southampton"/>
    <s v="New York, NY"/>
  </r>
  <r>
    <n v="199"/>
    <n v="1"/>
    <x v="0"/>
    <s v="Marvin, Mrs. Daniel Warner (Mary Graham Carmichael Farquarson)"/>
    <s v="Female"/>
    <n v="18"/>
    <n v="0"/>
    <x v="0"/>
    <n v="1"/>
    <n v="0"/>
    <n v="113773"/>
    <n v="53.1"/>
    <s v="D30"/>
    <s v="Southampton"/>
    <s v="New York, NY"/>
  </r>
  <r>
    <n v="200"/>
    <n v="1"/>
    <x v="0"/>
    <s v="Mayne, Mlle. Berthe Antonine (&quot;Mrs de Villiers&quot;)"/>
    <s v="Female"/>
    <n v="24"/>
    <n v="0"/>
    <x v="0"/>
    <n v="0"/>
    <n v="0"/>
    <s v="PC 17482"/>
    <n v="49.504199999999997"/>
    <s v="C90"/>
    <s v="Cherbourg"/>
    <s v="Belgium  Montreal, PQ"/>
  </r>
  <r>
    <n v="201"/>
    <n v="1"/>
    <x v="1"/>
    <s v="McCaffry, Mr. Thomas Francis"/>
    <s v="Male"/>
    <n v="46"/>
    <n v="0"/>
    <x v="1"/>
    <n v="0"/>
    <n v="0"/>
    <n v="13050"/>
    <n v="75.241699999999994"/>
    <s v="C6"/>
    <s v="Cherbourg"/>
    <s v="Vancouver, BC"/>
  </r>
  <r>
    <n v="202"/>
    <n v="1"/>
    <x v="1"/>
    <s v="McCarthy, Mr. Timothy J"/>
    <s v="Male"/>
    <n v="54"/>
    <n v="0"/>
    <x v="1"/>
    <n v="0"/>
    <n v="0"/>
    <n v="17463"/>
    <n v="51.862499999999997"/>
    <s v="E46"/>
    <s v="Southampton"/>
    <s v="Dorchester, MA"/>
  </r>
  <r>
    <n v="203"/>
    <n v="1"/>
    <x v="0"/>
    <s v="McGough, Mr. James Robert"/>
    <s v="Male"/>
    <n v="36"/>
    <n v="0"/>
    <x v="1"/>
    <n v="0"/>
    <n v="0"/>
    <s v="PC 17473"/>
    <n v="26.287500000000001"/>
    <s v="E25"/>
    <s v="Southampton"/>
    <s v="Philadelphia, PA"/>
  </r>
  <r>
    <n v="204"/>
    <n v="1"/>
    <x v="1"/>
    <s v="Meyer, Mr. Edgar Joseph"/>
    <s v="Male"/>
    <n v="28"/>
    <n v="0"/>
    <x v="1"/>
    <n v="1"/>
    <n v="0"/>
    <s v="PC 17604"/>
    <n v="82.1708"/>
    <m/>
    <s v="Cherbourg"/>
    <s v="New York, NY"/>
  </r>
  <r>
    <n v="205"/>
    <n v="1"/>
    <x v="0"/>
    <s v="Meyer, Mrs. Edgar Joseph (Leila Saks)"/>
    <s v="Female"/>
    <m/>
    <s v=""/>
    <x v="2"/>
    <n v="1"/>
    <n v="0"/>
    <s v="PC 17604"/>
    <n v="82.1708"/>
    <m/>
    <s v="Cherbourg"/>
    <s v="New York, NY"/>
  </r>
  <r>
    <n v="206"/>
    <n v="1"/>
    <x v="1"/>
    <s v="Millet, Mr. Francis Davis"/>
    <s v="Male"/>
    <n v="65"/>
    <n v="0"/>
    <x v="1"/>
    <n v="0"/>
    <n v="0"/>
    <n v="13509"/>
    <n v="26.55"/>
    <s v="E38"/>
    <s v="Southampton"/>
    <s v="East Bridgewater, MA"/>
  </r>
  <r>
    <n v="207"/>
    <n v="1"/>
    <x v="1"/>
    <s v="Minahan, Dr. William Edward"/>
    <s v="Male"/>
    <n v="44"/>
    <n v="0"/>
    <x v="1"/>
    <n v="2"/>
    <n v="0"/>
    <n v="19928"/>
    <n v="90"/>
    <s v="C78"/>
    <s v="Queenstown"/>
    <s v="Fond du Lac, WI"/>
  </r>
  <r>
    <n v="208"/>
    <n v="1"/>
    <x v="0"/>
    <s v="Minahan, Miss. Daisy E"/>
    <s v="Female"/>
    <n v="33"/>
    <n v="0"/>
    <x v="0"/>
    <n v="1"/>
    <n v="0"/>
    <n v="19928"/>
    <n v="90"/>
    <s v="C78"/>
    <s v="Queenstown"/>
    <s v="Green Bay, WI"/>
  </r>
  <r>
    <n v="209"/>
    <n v="1"/>
    <x v="0"/>
    <s v="Minahan, Mrs. William Edward (Lillian E Thorpe)"/>
    <s v="Female"/>
    <n v="37"/>
    <n v="0"/>
    <x v="0"/>
    <n v="1"/>
    <n v="0"/>
    <n v="19928"/>
    <n v="90"/>
    <s v="C78"/>
    <s v="Queenstown"/>
    <s v="Fond du Lac, WI"/>
  </r>
  <r>
    <n v="210"/>
    <n v="1"/>
    <x v="0"/>
    <s v="Mock, Mr. Philipp Edmund"/>
    <s v="Male"/>
    <n v="30"/>
    <n v="0"/>
    <x v="1"/>
    <n v="1"/>
    <n v="0"/>
    <n v="13236"/>
    <n v="57.75"/>
    <s v="C78"/>
    <s v="Cherbourg"/>
    <s v="New York, NY"/>
  </r>
  <r>
    <n v="211"/>
    <n v="1"/>
    <x v="1"/>
    <s v="Molson, Mr. Harry Markland"/>
    <s v="Male"/>
    <n v="55"/>
    <n v="0"/>
    <x v="1"/>
    <n v="0"/>
    <n v="0"/>
    <n v="113787"/>
    <n v="30.5"/>
    <s v="C30"/>
    <s v="Southampton"/>
    <s v="Montreal, PQ"/>
  </r>
  <r>
    <n v="212"/>
    <n v="1"/>
    <x v="1"/>
    <s v="Moore, Mr. Clarence Bloomfield"/>
    <s v="Male"/>
    <n v="47"/>
    <n v="0"/>
    <x v="1"/>
    <n v="0"/>
    <n v="0"/>
    <n v="113796"/>
    <n v="42.4"/>
    <m/>
    <s v="Southampton"/>
    <s v="Washington, DC"/>
  </r>
  <r>
    <n v="213"/>
    <n v="1"/>
    <x v="1"/>
    <s v="Natsch, Mr. Charles H"/>
    <s v="Male"/>
    <n v="37"/>
    <n v="0"/>
    <x v="1"/>
    <n v="0"/>
    <n v="1"/>
    <s v="PC 17596"/>
    <n v="29.7"/>
    <s v="C118"/>
    <s v="Cherbourg"/>
    <s v="Brooklyn, NY"/>
  </r>
  <r>
    <n v="214"/>
    <n v="1"/>
    <x v="0"/>
    <s v="Newell, Miss. Madeleine"/>
    <s v="Female"/>
    <n v="31"/>
    <n v="0"/>
    <x v="0"/>
    <n v="1"/>
    <n v="0"/>
    <n v="35273"/>
    <n v="113.27500000000001"/>
    <s v="D36"/>
    <s v="Cherbourg"/>
    <s v="Lexington, MA"/>
  </r>
  <r>
    <n v="215"/>
    <n v="1"/>
    <x v="0"/>
    <s v="Newell, Miss. Marjorie"/>
    <s v="Female"/>
    <n v="23"/>
    <n v="0"/>
    <x v="0"/>
    <n v="1"/>
    <n v="0"/>
    <n v="35273"/>
    <n v="113.27500000000001"/>
    <s v="D36"/>
    <s v="Cherbourg"/>
    <s v="Lexington, MA"/>
  </r>
  <r>
    <n v="216"/>
    <n v="1"/>
    <x v="1"/>
    <s v="Newell, Mr. Arthur Webster"/>
    <s v="Male"/>
    <n v="58"/>
    <n v="0"/>
    <x v="1"/>
    <n v="0"/>
    <n v="2"/>
    <n v="35273"/>
    <n v="113.27500000000001"/>
    <s v="D48"/>
    <s v="Cherbourg"/>
    <s v="Lexington, MA"/>
  </r>
  <r>
    <n v="217"/>
    <n v="1"/>
    <x v="0"/>
    <s v="Newsom, Miss. Helen Monypeny"/>
    <s v="Female"/>
    <n v="19"/>
    <n v="0"/>
    <x v="0"/>
    <n v="0"/>
    <n v="2"/>
    <n v="11752"/>
    <n v="26.283300000000001"/>
    <s v="D47"/>
    <s v="Southampton"/>
    <s v="New York, NY"/>
  </r>
  <r>
    <n v="218"/>
    <n v="1"/>
    <x v="1"/>
    <s v="Nicholson, Mr. Arthur Ernest"/>
    <s v="Male"/>
    <n v="64"/>
    <n v="0"/>
    <x v="1"/>
    <n v="0"/>
    <n v="0"/>
    <n v="693"/>
    <n v="26"/>
    <m/>
    <s v="Southampton"/>
    <s v="Isle of Wight, England"/>
  </r>
  <r>
    <n v="219"/>
    <n v="1"/>
    <x v="0"/>
    <s v="Oliva y Ocana, Dona. Fermina"/>
    <s v="Female"/>
    <n v="39"/>
    <n v="0"/>
    <x v="0"/>
    <n v="0"/>
    <n v="0"/>
    <s v="PC 17758"/>
    <n v="108.9"/>
    <s v="C105"/>
    <s v="Cherbourg"/>
    <m/>
  </r>
  <r>
    <n v="220"/>
    <n v="1"/>
    <x v="0"/>
    <s v="Omont, Mr. Alfred Fernand"/>
    <s v="Male"/>
    <m/>
    <s v=""/>
    <x v="2"/>
    <n v="0"/>
    <n v="0"/>
    <s v="F.C. 12998"/>
    <n v="25.741700000000002"/>
    <m/>
    <s v="Cherbourg"/>
    <s v="Paris, France"/>
  </r>
  <r>
    <n v="221"/>
    <n v="1"/>
    <x v="0"/>
    <s v="Ostby, Miss. Helene Ragnhild"/>
    <s v="Female"/>
    <n v="22"/>
    <n v="0"/>
    <x v="0"/>
    <n v="0"/>
    <n v="1"/>
    <n v="113509"/>
    <n v="61.979199999999999"/>
    <s v="B36"/>
    <s v="Cherbourg"/>
    <s v="Providence, RI"/>
  </r>
  <r>
    <n v="222"/>
    <n v="1"/>
    <x v="1"/>
    <s v="Ostby, Mr. Engelhart Cornelius"/>
    <s v="Male"/>
    <n v="65"/>
    <n v="0"/>
    <x v="1"/>
    <n v="0"/>
    <n v="1"/>
    <n v="113509"/>
    <n v="61.979199999999999"/>
    <s v="B30"/>
    <s v="Cherbourg"/>
    <s v="Providence, RI"/>
  </r>
  <r>
    <n v="223"/>
    <n v="1"/>
    <x v="1"/>
    <s v="Ovies y Rodriguez, Mr. Servando"/>
    <s v="Male"/>
    <n v="28.5"/>
    <n v="0"/>
    <x v="1"/>
    <n v="0"/>
    <n v="0"/>
    <s v="PC 17562"/>
    <n v="27.720800000000001"/>
    <s v="D43"/>
    <s v="Cherbourg"/>
    <s v="?Havana, Cuba"/>
  </r>
  <r>
    <n v="224"/>
    <n v="1"/>
    <x v="1"/>
    <s v="Parr, Mr. William Henry Marsh"/>
    <s v="Male"/>
    <m/>
    <s v=""/>
    <x v="2"/>
    <n v="0"/>
    <n v="0"/>
    <n v="112052"/>
    <n v="0"/>
    <m/>
    <s v="Southampton"/>
    <s v="Belfast"/>
  </r>
  <r>
    <n v="225"/>
    <n v="1"/>
    <x v="1"/>
    <s v="Partner, Mr. Austen"/>
    <s v="Male"/>
    <n v="45.5"/>
    <n v="0"/>
    <x v="1"/>
    <n v="0"/>
    <n v="0"/>
    <n v="113043"/>
    <n v="28.5"/>
    <s v="C124"/>
    <s v="Southampton"/>
    <s v="Surbiton Hill, Surrey"/>
  </r>
  <r>
    <n v="226"/>
    <n v="1"/>
    <x v="1"/>
    <s v="Payne, Mr. Vivian Ponsonby"/>
    <s v="Male"/>
    <n v="23"/>
    <n v="0"/>
    <x v="1"/>
    <n v="0"/>
    <n v="0"/>
    <n v="12749"/>
    <n v="93.5"/>
    <s v="B24"/>
    <s v="Southampton"/>
    <s v="Montreal, PQ"/>
  </r>
  <r>
    <n v="227"/>
    <n v="1"/>
    <x v="1"/>
    <s v="Pears, Mr. Thomas Clinton"/>
    <s v="Male"/>
    <n v="29"/>
    <n v="0"/>
    <x v="1"/>
    <n v="1"/>
    <n v="0"/>
    <n v="113776"/>
    <n v="66.599999999999994"/>
    <s v="C2"/>
    <s v="Southampton"/>
    <s v="Isleworth, England"/>
  </r>
  <r>
    <n v="228"/>
    <n v="1"/>
    <x v="0"/>
    <s v="Pears, Mrs. Thomas (Edith Wearne)"/>
    <s v="Female"/>
    <n v="22"/>
    <n v="0"/>
    <x v="0"/>
    <n v="1"/>
    <n v="0"/>
    <n v="113776"/>
    <n v="66.599999999999994"/>
    <s v="C2"/>
    <s v="Southampton"/>
    <s v="Isleworth, England"/>
  </r>
  <r>
    <n v="229"/>
    <n v="1"/>
    <x v="1"/>
    <s v="Penasco y Castellana, Mr. Victor de Satode"/>
    <s v="Male"/>
    <n v="18"/>
    <n v="0"/>
    <x v="1"/>
    <n v="1"/>
    <n v="0"/>
    <s v="PC 17758"/>
    <n v="108.9"/>
    <s v="C65"/>
    <s v="Cherbourg"/>
    <s v="Madrid, Spain"/>
  </r>
  <r>
    <n v="230"/>
    <n v="1"/>
    <x v="0"/>
    <s v="Penasco y Castellana, Mrs. Victor de Satode (Maria Josefa Perez de Soto y Vallejo)"/>
    <s v="Female"/>
    <n v="17"/>
    <n v="0"/>
    <x v="0"/>
    <n v="1"/>
    <n v="0"/>
    <s v="PC 17758"/>
    <n v="108.9"/>
    <s v="C65"/>
    <s v="Cherbourg"/>
    <s v="Madrid, Spain"/>
  </r>
  <r>
    <n v="231"/>
    <n v="1"/>
    <x v="0"/>
    <s v="Perreault, Miss. Anne"/>
    <s v="Female"/>
    <n v="30"/>
    <n v="0"/>
    <x v="0"/>
    <n v="0"/>
    <n v="0"/>
    <n v="12749"/>
    <n v="93.5"/>
    <s v="B73"/>
    <s v="Southampton"/>
    <m/>
  </r>
  <r>
    <n v="232"/>
    <n v="1"/>
    <x v="0"/>
    <s v="Peuchen, Major. Arthur Godfrey"/>
    <s v="Male"/>
    <n v="52"/>
    <n v="0"/>
    <x v="1"/>
    <n v="0"/>
    <n v="0"/>
    <n v="113786"/>
    <n v="30.5"/>
    <s v="C104"/>
    <s v="Southampton"/>
    <s v="Toronto, ON"/>
  </r>
  <r>
    <n v="233"/>
    <n v="1"/>
    <x v="1"/>
    <s v="Porter, Mr. Walter Chamberlain"/>
    <s v="Male"/>
    <n v="47"/>
    <n v="0"/>
    <x v="1"/>
    <n v="0"/>
    <n v="0"/>
    <n v="110465"/>
    <n v="52"/>
    <s v="C110"/>
    <s v="Southampton"/>
    <s v="Worcester, MA"/>
  </r>
  <r>
    <n v="234"/>
    <n v="1"/>
    <x v="0"/>
    <s v="Potter, Mrs. Thomas Jr (Lily Alexenia Wilson)"/>
    <s v="Female"/>
    <n v="56"/>
    <n v="0"/>
    <x v="0"/>
    <n v="0"/>
    <n v="1"/>
    <n v="11767"/>
    <n v="83.158299999999997"/>
    <s v="C50"/>
    <s v="Cherbourg"/>
    <s v="Mt Airy, Philadelphia, PA"/>
  </r>
  <r>
    <n v="235"/>
    <n v="1"/>
    <x v="1"/>
    <s v="Reuchlin, Jonkheer. John George"/>
    <s v="Male"/>
    <n v="38"/>
    <n v="0"/>
    <x v="1"/>
    <n v="0"/>
    <n v="0"/>
    <n v="19972"/>
    <n v="0"/>
    <m/>
    <s v="Southampton"/>
    <s v="Rotterdam, Netherlands"/>
  </r>
  <r>
    <n v="236"/>
    <n v="1"/>
    <x v="0"/>
    <s v="Rheims, Mr. George Alexander Lucien"/>
    <s v="Male"/>
    <m/>
    <s v=""/>
    <x v="2"/>
    <n v="0"/>
    <n v="0"/>
    <s v="PC 17607"/>
    <n v="39.6"/>
    <m/>
    <s v="Southampton"/>
    <s v="Paris /  New York, NY"/>
  </r>
  <r>
    <n v="237"/>
    <n v="1"/>
    <x v="1"/>
    <s v="Ringhini, Mr. Sante"/>
    <s v="Male"/>
    <n v="22"/>
    <n v="0"/>
    <x v="1"/>
    <n v="0"/>
    <n v="0"/>
    <s v="PC 17760"/>
    <n v="135.63329999999999"/>
    <m/>
    <s v="Cherbourg"/>
    <m/>
  </r>
  <r>
    <n v="238"/>
    <n v="1"/>
    <x v="1"/>
    <s v="Robbins, Mr. Victor"/>
    <s v="Male"/>
    <m/>
    <s v=""/>
    <x v="2"/>
    <n v="0"/>
    <n v="0"/>
    <s v="PC 17757"/>
    <n v="227.52500000000001"/>
    <m/>
    <s v="Cherbourg"/>
    <m/>
  </r>
  <r>
    <n v="239"/>
    <n v="1"/>
    <x v="0"/>
    <s v="Robert, Mrs. Edward Scott (Elisabeth Walton McMillan)"/>
    <s v="Female"/>
    <n v="43"/>
    <n v="0"/>
    <x v="0"/>
    <n v="0"/>
    <n v="1"/>
    <n v="24160"/>
    <n v="211.33750000000001"/>
    <s v="B3"/>
    <s v="Southampton"/>
    <s v="St Louis, MO"/>
  </r>
  <r>
    <n v="240"/>
    <n v="1"/>
    <x v="1"/>
    <s v="Roebling, Mr. Washington Augustus II"/>
    <s v="Male"/>
    <n v="31"/>
    <n v="0"/>
    <x v="1"/>
    <n v="0"/>
    <n v="0"/>
    <s v="PC 17590"/>
    <n v="50.495800000000003"/>
    <s v="A24"/>
    <s v="Southampton"/>
    <s v="Trenton, NJ"/>
  </r>
  <r>
    <n v="241"/>
    <n v="1"/>
    <x v="0"/>
    <s v="Romaine, Mr. Charles Hallace (&quot;Mr C Rolmane&quot;)"/>
    <s v="Male"/>
    <n v="45"/>
    <n v="0"/>
    <x v="1"/>
    <n v="0"/>
    <n v="0"/>
    <n v="111428"/>
    <n v="26.55"/>
    <m/>
    <s v="Southampton"/>
    <s v="New York, NY"/>
  </r>
  <r>
    <n v="242"/>
    <n v="1"/>
    <x v="1"/>
    <s v="Rood, Mr. Hugh Roscoe"/>
    <s v="Male"/>
    <m/>
    <s v=""/>
    <x v="2"/>
    <n v="0"/>
    <n v="0"/>
    <n v="113767"/>
    <n v="50"/>
    <s v="A32"/>
    <s v="Southampton"/>
    <s v="Seattle, WA"/>
  </r>
  <r>
    <n v="243"/>
    <n v="1"/>
    <x v="0"/>
    <s v="Rosenbaum, Miss. Edith Louise"/>
    <s v="Female"/>
    <n v="33"/>
    <n v="0"/>
    <x v="0"/>
    <n v="0"/>
    <n v="0"/>
    <s v="PC 17613"/>
    <n v="27.720800000000001"/>
    <s v="A11"/>
    <s v="Cherbourg"/>
    <s v="Paris, France"/>
  </r>
  <r>
    <n v="244"/>
    <n v="1"/>
    <x v="1"/>
    <s v="Rosenshine, Mr. George (&quot;Mr George Thorne&quot;)"/>
    <s v="Male"/>
    <n v="46"/>
    <n v="0"/>
    <x v="1"/>
    <n v="0"/>
    <n v="0"/>
    <s v="PC 17585"/>
    <n v="79.2"/>
    <m/>
    <s v="Cherbourg"/>
    <s v="New York, NY"/>
  </r>
  <r>
    <n v="245"/>
    <n v="1"/>
    <x v="1"/>
    <s v="Ross, Mr. John Hugo"/>
    <s v="Male"/>
    <n v="36"/>
    <n v="0"/>
    <x v="1"/>
    <n v="0"/>
    <n v="0"/>
    <n v="13049"/>
    <n v="40.125"/>
    <s v="A10"/>
    <s v="Cherbourg"/>
    <s v="Winnipeg, MB"/>
  </r>
  <r>
    <n v="246"/>
    <n v="1"/>
    <x v="0"/>
    <s v="Rothes, the Countess. of (Lucy Noel Martha Dyer-Edwards)"/>
    <s v="Female"/>
    <n v="33"/>
    <n v="0"/>
    <x v="0"/>
    <n v="0"/>
    <n v="0"/>
    <n v="110152"/>
    <n v="86.5"/>
    <s v="B77"/>
    <s v="Southampton"/>
    <s v="London  Vancouver, BC"/>
  </r>
  <r>
    <n v="247"/>
    <n v="1"/>
    <x v="1"/>
    <s v="Rothschild, Mr. Martin"/>
    <s v="Male"/>
    <n v="55"/>
    <n v="0"/>
    <x v="1"/>
    <n v="1"/>
    <n v="0"/>
    <s v="PC 17603"/>
    <n v="59.4"/>
    <m/>
    <s v="Cherbourg"/>
    <s v="New York, NY"/>
  </r>
  <r>
    <n v="248"/>
    <n v="1"/>
    <x v="0"/>
    <s v="Rothschild, Mrs. Martin (Elizabeth L. Barrett)"/>
    <s v="Female"/>
    <n v="54"/>
    <n v="0"/>
    <x v="0"/>
    <n v="1"/>
    <n v="0"/>
    <s v="PC 17603"/>
    <n v="59.4"/>
    <m/>
    <s v="Cherbourg"/>
    <s v="New York, NY"/>
  </r>
  <r>
    <n v="249"/>
    <n v="1"/>
    <x v="1"/>
    <s v="Rowe, Mr. Alfred G"/>
    <s v="Male"/>
    <n v="33"/>
    <n v="0"/>
    <x v="1"/>
    <n v="0"/>
    <n v="0"/>
    <n v="113790"/>
    <n v="26.55"/>
    <m/>
    <s v="Southampton"/>
    <s v="London"/>
  </r>
  <r>
    <n v="250"/>
    <n v="1"/>
    <x v="0"/>
    <s v="Ryerson, Master. John Borie"/>
    <s v="Male"/>
    <n v="13"/>
    <n v="1"/>
    <x v="0"/>
    <n v="2"/>
    <n v="2"/>
    <s v="PC 17608"/>
    <n v="262.375"/>
    <s v="B57 B59 B63 B66"/>
    <s v="Cherbourg"/>
    <s v="Haverford, PA / Cooperstown, NY"/>
  </r>
  <r>
    <n v="251"/>
    <n v="1"/>
    <x v="0"/>
    <s v="Ryerson, Miss. Emily Borie"/>
    <s v="Female"/>
    <n v="18"/>
    <n v="0"/>
    <x v="0"/>
    <n v="2"/>
    <n v="2"/>
    <s v="PC 17608"/>
    <n v="262.375"/>
    <s v="B57 B59 B63 B66"/>
    <s v="Cherbourg"/>
    <s v="Haverford, PA / Cooperstown, NY"/>
  </r>
  <r>
    <n v="252"/>
    <n v="1"/>
    <x v="0"/>
    <s v="Ryerson, Miss. Susan Parker &quot;Suzette&quot;"/>
    <s v="Female"/>
    <n v="21"/>
    <n v="0"/>
    <x v="0"/>
    <n v="2"/>
    <n v="2"/>
    <s v="PC 17608"/>
    <n v="262.375"/>
    <s v="B57 B59 B63 B66"/>
    <s v="Cherbourg"/>
    <s v="Haverford, PA / Cooperstown, NY"/>
  </r>
  <r>
    <n v="253"/>
    <n v="1"/>
    <x v="1"/>
    <s v="Ryerson, Mr. Arthur Larned"/>
    <s v="Male"/>
    <n v="61"/>
    <n v="0"/>
    <x v="1"/>
    <n v="1"/>
    <n v="3"/>
    <s v="PC 17608"/>
    <n v="262.375"/>
    <s v="B57 B59 B63 B66"/>
    <s v="Cherbourg"/>
    <s v="Haverford, PA / Cooperstown, NY"/>
  </r>
  <r>
    <n v="254"/>
    <n v="1"/>
    <x v="0"/>
    <s v="Ryerson, Mrs. Arthur Larned (Emily Maria Borie)"/>
    <s v="Female"/>
    <n v="48"/>
    <n v="0"/>
    <x v="0"/>
    <n v="1"/>
    <n v="3"/>
    <s v="PC 17608"/>
    <n v="262.375"/>
    <s v="B57 B59 B63 B66"/>
    <s v="Cherbourg"/>
    <s v="Haverford, PA / Cooperstown, NY"/>
  </r>
  <r>
    <n v="255"/>
    <n v="1"/>
    <x v="0"/>
    <s v="Saalfeld, Mr. Adolphe"/>
    <s v="Male"/>
    <m/>
    <s v=""/>
    <x v="2"/>
    <n v="0"/>
    <n v="0"/>
    <n v="19988"/>
    <n v="30.5"/>
    <s v="C106"/>
    <s v="Southampton"/>
    <s v="Manchester, England"/>
  </r>
  <r>
    <n v="256"/>
    <n v="1"/>
    <x v="0"/>
    <s v="Sagesser, Mlle. Emma"/>
    <s v="Female"/>
    <n v="24"/>
    <n v="0"/>
    <x v="0"/>
    <n v="0"/>
    <n v="0"/>
    <s v="PC 17477"/>
    <n v="69.3"/>
    <s v="B35"/>
    <s v="Cherbourg"/>
    <m/>
  </r>
  <r>
    <n v="257"/>
    <n v="1"/>
    <x v="0"/>
    <s v="Salomon, Mr. Abraham L"/>
    <s v="Male"/>
    <m/>
    <s v=""/>
    <x v="2"/>
    <n v="0"/>
    <n v="0"/>
    <n v="111163"/>
    <n v="26"/>
    <m/>
    <s v="Southampton"/>
    <s v="New York, NY"/>
  </r>
  <r>
    <n v="258"/>
    <n v="1"/>
    <x v="0"/>
    <s v="Schabert, Mrs. Paul (Emma Mock)"/>
    <s v="Female"/>
    <n v="35"/>
    <n v="0"/>
    <x v="0"/>
    <n v="1"/>
    <n v="0"/>
    <n v="13236"/>
    <n v="57.75"/>
    <s v="C28"/>
    <s v="Cherbourg"/>
    <s v="New York, NY"/>
  </r>
  <r>
    <n v="259"/>
    <n v="1"/>
    <x v="0"/>
    <s v="Serepeca, Miss. Augusta"/>
    <s v="Female"/>
    <n v="30"/>
    <n v="0"/>
    <x v="0"/>
    <n v="0"/>
    <n v="0"/>
    <n v="113798"/>
    <n v="31"/>
    <m/>
    <s v="Cherbourg"/>
    <m/>
  </r>
  <r>
    <n v="260"/>
    <n v="1"/>
    <x v="0"/>
    <s v="Seward, Mr. Frederic Kimber"/>
    <s v="Male"/>
    <n v="34"/>
    <n v="0"/>
    <x v="1"/>
    <n v="0"/>
    <n v="0"/>
    <n v="113794"/>
    <n v="26.55"/>
    <m/>
    <s v="Southampton"/>
    <s v="New York, NY"/>
  </r>
  <r>
    <n v="261"/>
    <n v="1"/>
    <x v="0"/>
    <s v="Shutes, Miss. Elizabeth W"/>
    <s v="Female"/>
    <n v="40"/>
    <n v="0"/>
    <x v="0"/>
    <n v="0"/>
    <n v="0"/>
    <s v="PC 17582"/>
    <n v="153.46250000000001"/>
    <s v="C125"/>
    <s v="Southampton"/>
    <s v="New York, NY / Greenwich CT"/>
  </r>
  <r>
    <n v="262"/>
    <n v="1"/>
    <x v="0"/>
    <s v="Silverthorne, Mr. Spencer Victor"/>
    <s v="Male"/>
    <n v="35"/>
    <n v="0"/>
    <x v="1"/>
    <n v="0"/>
    <n v="0"/>
    <s v="PC 17475"/>
    <n v="26.287500000000001"/>
    <s v="E24"/>
    <s v="Southampton"/>
    <s v="St Louis, MO"/>
  </r>
  <r>
    <n v="263"/>
    <n v="1"/>
    <x v="1"/>
    <s v="Silvey, Mr. William Baird"/>
    <s v="Male"/>
    <n v="50"/>
    <n v="0"/>
    <x v="1"/>
    <n v="1"/>
    <n v="0"/>
    <n v="13507"/>
    <n v="55.9"/>
    <s v="E44"/>
    <s v="Southampton"/>
    <s v="Duluth, MN"/>
  </r>
  <r>
    <n v="264"/>
    <n v="1"/>
    <x v="0"/>
    <s v="Silvey, Mrs. William Baird (Alice Munger)"/>
    <s v="Female"/>
    <n v="39"/>
    <n v="0"/>
    <x v="0"/>
    <n v="1"/>
    <n v="0"/>
    <n v="13507"/>
    <n v="55.9"/>
    <s v="E44"/>
    <s v="Southampton"/>
    <s v="Duluth, MN"/>
  </r>
  <r>
    <n v="265"/>
    <n v="1"/>
    <x v="0"/>
    <s v="Simonius-Blumer, Col. Oberst Alfons"/>
    <s v="Male"/>
    <n v="56"/>
    <n v="0"/>
    <x v="1"/>
    <n v="0"/>
    <n v="0"/>
    <n v="13213"/>
    <n v="35.5"/>
    <s v="A26"/>
    <s v="Cherbourg"/>
    <s v="Basel, Switzerland"/>
  </r>
  <r>
    <n v="266"/>
    <n v="1"/>
    <x v="0"/>
    <s v="Sloper, Mr. William Thompson"/>
    <s v="Male"/>
    <n v="28"/>
    <n v="0"/>
    <x v="1"/>
    <n v="0"/>
    <n v="0"/>
    <n v="113788"/>
    <n v="35.5"/>
    <s v="A6"/>
    <s v="Southampton"/>
    <s v="New Britain, CT"/>
  </r>
  <r>
    <n v="267"/>
    <n v="1"/>
    <x v="1"/>
    <s v="Smart, Mr. John Montgomery"/>
    <s v="Male"/>
    <n v="56"/>
    <n v="0"/>
    <x v="1"/>
    <n v="0"/>
    <n v="0"/>
    <n v="113792"/>
    <n v="26.55"/>
    <m/>
    <s v="Southampton"/>
    <s v="New York, NY"/>
  </r>
  <r>
    <n v="268"/>
    <n v="1"/>
    <x v="1"/>
    <s v="Smith, Mr. James Clinch"/>
    <s v="Male"/>
    <n v="56"/>
    <n v="0"/>
    <x v="1"/>
    <n v="0"/>
    <n v="0"/>
    <n v="17764"/>
    <n v="30.695799999999998"/>
    <s v="A7"/>
    <s v="Cherbourg"/>
    <s v="St James, Long Island, NY"/>
  </r>
  <r>
    <n v="269"/>
    <n v="1"/>
    <x v="1"/>
    <s v="Smith, Mr. Lucien Philip"/>
    <s v="Male"/>
    <n v="24"/>
    <n v="0"/>
    <x v="1"/>
    <n v="1"/>
    <n v="0"/>
    <n v="13695"/>
    <n v="60"/>
    <s v="C31"/>
    <s v="Southampton"/>
    <s v="Huntington, WV"/>
  </r>
  <r>
    <n v="270"/>
    <n v="1"/>
    <x v="1"/>
    <s v="Smith, Mr. Richard William"/>
    <s v="Male"/>
    <m/>
    <s v=""/>
    <x v="2"/>
    <n v="0"/>
    <n v="0"/>
    <n v="113056"/>
    <n v="26"/>
    <s v="A19"/>
    <s v="Southampton"/>
    <s v="Streatham, Surrey"/>
  </r>
  <r>
    <n v="271"/>
    <n v="1"/>
    <x v="0"/>
    <s v="Smith, Mrs. Lucien Philip (Mary Eloise Hughes)"/>
    <s v="Female"/>
    <n v="18"/>
    <n v="0"/>
    <x v="0"/>
    <n v="1"/>
    <n v="0"/>
    <n v="13695"/>
    <n v="60"/>
    <s v="C31"/>
    <s v="Southampton"/>
    <s v="Huntington, WV"/>
  </r>
  <r>
    <n v="272"/>
    <n v="1"/>
    <x v="0"/>
    <s v="Snyder, Mr. John Pillsbury"/>
    <s v="Male"/>
    <n v="24"/>
    <n v="0"/>
    <x v="1"/>
    <n v="1"/>
    <n v="0"/>
    <n v="21228"/>
    <n v="82.2667"/>
    <s v="B45"/>
    <s v="Southampton"/>
    <s v="Minneapolis, MN"/>
  </r>
  <r>
    <n v="273"/>
    <n v="1"/>
    <x v="0"/>
    <s v="Snyder, Mrs. John Pillsbury (Nelle Stevenson)"/>
    <s v="Female"/>
    <n v="23"/>
    <n v="0"/>
    <x v="0"/>
    <n v="1"/>
    <n v="0"/>
    <n v="21228"/>
    <n v="82.2667"/>
    <s v="B45"/>
    <s v="Southampton"/>
    <s v="Minneapolis, MN"/>
  </r>
  <r>
    <n v="274"/>
    <n v="1"/>
    <x v="0"/>
    <s v="Spedden, Master. Robert Douglas"/>
    <s v="Male"/>
    <n v="6"/>
    <n v="1"/>
    <x v="0"/>
    <n v="0"/>
    <n v="2"/>
    <n v="16966"/>
    <n v="134.5"/>
    <s v="E34"/>
    <s v="Cherbourg"/>
    <s v="Tuxedo Park, NY"/>
  </r>
  <r>
    <n v="275"/>
    <n v="1"/>
    <x v="0"/>
    <s v="Spedden, Mr. Frederic Oakley"/>
    <s v="Male"/>
    <n v="45"/>
    <n v="0"/>
    <x v="1"/>
    <n v="1"/>
    <n v="1"/>
    <n v="16966"/>
    <n v="134.5"/>
    <s v="E34"/>
    <s v="Cherbourg"/>
    <s v="Tuxedo Park, NY"/>
  </r>
  <r>
    <n v="276"/>
    <n v="1"/>
    <x v="0"/>
    <s v="Spedden, Mrs. Frederic Oakley (Margaretta Corning Stone)"/>
    <s v="Female"/>
    <n v="40"/>
    <n v="0"/>
    <x v="0"/>
    <n v="1"/>
    <n v="1"/>
    <n v="16966"/>
    <n v="134.5"/>
    <s v="E34"/>
    <s v="Cherbourg"/>
    <s v="Tuxedo Park, NY"/>
  </r>
  <r>
    <n v="277"/>
    <n v="1"/>
    <x v="1"/>
    <s v="Spencer, Mr. William Augustus"/>
    <s v="Male"/>
    <n v="57"/>
    <n v="0"/>
    <x v="1"/>
    <n v="1"/>
    <n v="0"/>
    <s v="PC 17569"/>
    <n v="146.52080000000001"/>
    <s v="B78"/>
    <s v="Cherbourg"/>
    <s v="Paris, France"/>
  </r>
  <r>
    <n v="278"/>
    <n v="1"/>
    <x v="0"/>
    <s v="Spencer, Mrs. William Augustus (Marie Eugenie)"/>
    <s v="Female"/>
    <m/>
    <s v=""/>
    <x v="2"/>
    <n v="1"/>
    <n v="0"/>
    <s v="PC 17569"/>
    <n v="146.52080000000001"/>
    <s v="B78"/>
    <s v="Cherbourg"/>
    <s v="Paris, France"/>
  </r>
  <r>
    <n v="279"/>
    <n v="1"/>
    <x v="0"/>
    <s v="Stahelin-Maeglin, Dr. Max"/>
    <s v="Male"/>
    <n v="32"/>
    <n v="0"/>
    <x v="1"/>
    <n v="0"/>
    <n v="0"/>
    <n v="13214"/>
    <n v="30.5"/>
    <s v="B50"/>
    <s v="Cherbourg"/>
    <s v="Basel, Switzerland"/>
  </r>
  <r>
    <n v="280"/>
    <n v="1"/>
    <x v="1"/>
    <s v="Stead, Mr. William Thomas"/>
    <s v="Male"/>
    <n v="62"/>
    <n v="0"/>
    <x v="1"/>
    <n v="0"/>
    <n v="0"/>
    <n v="113514"/>
    <n v="26.55"/>
    <s v="C87"/>
    <s v="Southampton"/>
    <s v="Wimbledon Park, London / Hayling Island, Hants"/>
  </r>
  <r>
    <n v="281"/>
    <n v="1"/>
    <x v="0"/>
    <s v="Stengel, Mr. Charles Emil Henry"/>
    <s v="Male"/>
    <n v="54"/>
    <n v="0"/>
    <x v="1"/>
    <n v="1"/>
    <n v="0"/>
    <n v="11778"/>
    <n v="55.441699999999997"/>
    <s v="C116"/>
    <s v="Cherbourg"/>
    <s v="Newark, NJ"/>
  </r>
  <r>
    <n v="282"/>
    <n v="1"/>
    <x v="0"/>
    <s v="Stengel, Mrs. Charles Emil Henry (Annie May Morris)"/>
    <s v="Female"/>
    <n v="43"/>
    <n v="0"/>
    <x v="0"/>
    <n v="1"/>
    <n v="0"/>
    <n v="11778"/>
    <n v="55.441699999999997"/>
    <s v="C116"/>
    <s v="Cherbourg"/>
    <s v="Newark, NJ"/>
  </r>
  <r>
    <n v="283"/>
    <n v="1"/>
    <x v="0"/>
    <s v="Stephenson, Mrs. Walter Bertram (Martha Eustis)"/>
    <s v="Female"/>
    <n v="52"/>
    <n v="0"/>
    <x v="0"/>
    <n v="1"/>
    <n v="0"/>
    <n v="36947"/>
    <n v="78.2667"/>
    <s v="D20"/>
    <s v="Cherbourg"/>
    <s v="Haverford, PA"/>
  </r>
  <r>
    <n v="284"/>
    <n v="1"/>
    <x v="1"/>
    <s v="Stewart, Mr. Albert A"/>
    <s v="Male"/>
    <m/>
    <s v=""/>
    <x v="2"/>
    <n v="0"/>
    <n v="0"/>
    <s v="PC 17605"/>
    <n v="27.720800000000001"/>
    <m/>
    <s v="Cherbourg"/>
    <s v="Gallipolis, Ohio / ? Paris / New York"/>
  </r>
  <r>
    <n v="285"/>
    <n v="1"/>
    <x v="0"/>
    <s v="Stone, Mrs. George Nelson (Martha Evelyn)"/>
    <s v="Female"/>
    <n v="62"/>
    <n v="0"/>
    <x v="0"/>
    <n v="0"/>
    <n v="0"/>
    <n v="113572"/>
    <n v="80"/>
    <s v="B28"/>
    <s v="Southampton"/>
    <s v="Cincinatti, OH"/>
  </r>
  <r>
    <n v="286"/>
    <n v="1"/>
    <x v="1"/>
    <s v="Straus, Mr. Isidor"/>
    <s v="Male"/>
    <n v="67"/>
    <n v="0"/>
    <x v="1"/>
    <n v="1"/>
    <n v="0"/>
    <s v="PC 17483"/>
    <n v="221.7792"/>
    <s v="C55 C57"/>
    <s v="Southampton"/>
    <s v="New York, NY"/>
  </r>
  <r>
    <n v="287"/>
    <n v="1"/>
    <x v="1"/>
    <s v="Straus, Mrs. Isidor (Rosalie Ida Blun)"/>
    <s v="Female"/>
    <n v="63"/>
    <n v="0"/>
    <x v="0"/>
    <n v="1"/>
    <n v="0"/>
    <s v="PC 17483"/>
    <n v="221.7792"/>
    <s v="C55 C57"/>
    <s v="Southampton"/>
    <s v="New York, NY"/>
  </r>
  <r>
    <n v="288"/>
    <n v="1"/>
    <x v="1"/>
    <s v="Sutton, Mr. Frederick"/>
    <s v="Male"/>
    <n v="61"/>
    <n v="0"/>
    <x v="1"/>
    <n v="0"/>
    <n v="0"/>
    <n v="36963"/>
    <n v="32.320799999999998"/>
    <s v="D50"/>
    <s v="Southampton"/>
    <s v="Haddenfield, NJ"/>
  </r>
  <r>
    <n v="289"/>
    <n v="1"/>
    <x v="0"/>
    <s v="Swift, Mrs. Frederick Joel (Margaret Welles Barron)"/>
    <s v="Female"/>
    <n v="48"/>
    <n v="0"/>
    <x v="0"/>
    <n v="0"/>
    <n v="0"/>
    <n v="17466"/>
    <n v="25.929200000000002"/>
    <s v="D17"/>
    <s v="Southampton"/>
    <s v="Brooklyn, NY"/>
  </r>
  <r>
    <n v="290"/>
    <n v="1"/>
    <x v="0"/>
    <s v="Taussig, Miss. Ruth"/>
    <s v="Female"/>
    <n v="18"/>
    <n v="0"/>
    <x v="0"/>
    <n v="0"/>
    <n v="2"/>
    <n v="110413"/>
    <n v="79.650000000000006"/>
    <s v="E68"/>
    <s v="Southampton"/>
    <s v="New York, NY"/>
  </r>
  <r>
    <n v="291"/>
    <n v="1"/>
    <x v="1"/>
    <s v="Taussig, Mr. Emil"/>
    <s v="Male"/>
    <n v="52"/>
    <n v="0"/>
    <x v="1"/>
    <n v="1"/>
    <n v="1"/>
    <n v="110413"/>
    <n v="79.650000000000006"/>
    <s v="E67"/>
    <s v="Southampton"/>
    <s v="New York, NY"/>
  </r>
  <r>
    <n v="292"/>
    <n v="1"/>
    <x v="0"/>
    <s v="Taussig, Mrs. Emil (Tillie Mandelbaum)"/>
    <s v="Female"/>
    <n v="39"/>
    <n v="0"/>
    <x v="0"/>
    <n v="1"/>
    <n v="1"/>
    <n v="110413"/>
    <n v="79.650000000000006"/>
    <s v="E67"/>
    <s v="Southampton"/>
    <s v="New York, NY"/>
  </r>
  <r>
    <n v="293"/>
    <n v="1"/>
    <x v="0"/>
    <s v="Taylor, Mr. Elmer Zebley"/>
    <s v="Male"/>
    <n v="48"/>
    <n v="0"/>
    <x v="1"/>
    <n v="1"/>
    <n v="0"/>
    <n v="19996"/>
    <n v="52"/>
    <s v="C126"/>
    <s v="Southampton"/>
    <s v="London /  East Orange, NJ"/>
  </r>
  <r>
    <n v="294"/>
    <n v="1"/>
    <x v="0"/>
    <s v="Taylor, Mrs. Elmer Zebley (Juliet Cummins Wright)"/>
    <s v="Female"/>
    <m/>
    <s v=""/>
    <x v="2"/>
    <n v="1"/>
    <n v="0"/>
    <n v="19996"/>
    <n v="52"/>
    <s v="C126"/>
    <s v="Southampton"/>
    <s v="London /  East Orange, NJ"/>
  </r>
  <r>
    <n v="295"/>
    <n v="1"/>
    <x v="1"/>
    <s v="Thayer, Mr. John Borland"/>
    <s v="Male"/>
    <n v="49"/>
    <n v="0"/>
    <x v="1"/>
    <n v="1"/>
    <n v="1"/>
    <n v="17421"/>
    <n v="110.88330000000001"/>
    <s v="C68"/>
    <s v="Cherbourg"/>
    <s v="Haverford, PA"/>
  </r>
  <r>
    <n v="296"/>
    <n v="1"/>
    <x v="0"/>
    <s v="Thayer, Mr. John Borland Jr"/>
    <s v="Male"/>
    <n v="17"/>
    <n v="0"/>
    <x v="1"/>
    <n v="0"/>
    <n v="2"/>
    <n v="17421"/>
    <n v="110.88330000000001"/>
    <s v="C70"/>
    <s v="Cherbourg"/>
    <s v="Haverford, PA"/>
  </r>
  <r>
    <n v="297"/>
    <n v="1"/>
    <x v="0"/>
    <s v="Thayer, Mrs. John Borland (Marian Longstreth Morris)"/>
    <s v="Female"/>
    <n v="39"/>
    <n v="0"/>
    <x v="0"/>
    <n v="1"/>
    <n v="1"/>
    <n v="17421"/>
    <n v="110.88330000000001"/>
    <s v="C68"/>
    <s v="Cherbourg"/>
    <s v="Haverford, PA"/>
  </r>
  <r>
    <n v="298"/>
    <n v="1"/>
    <x v="0"/>
    <s v="Thorne, Mrs. Gertrude Maybelle"/>
    <s v="Female"/>
    <m/>
    <s v=""/>
    <x v="2"/>
    <n v="0"/>
    <n v="0"/>
    <s v="PC 17585"/>
    <n v="79.2"/>
    <m/>
    <s v="Cherbourg"/>
    <s v="New York, NY"/>
  </r>
  <r>
    <n v="299"/>
    <n v="1"/>
    <x v="0"/>
    <s v="Tucker, Mr. Gilbert Milligan Jr"/>
    <s v="Male"/>
    <n v="31"/>
    <n v="0"/>
    <x v="1"/>
    <n v="0"/>
    <n v="0"/>
    <n v="2543"/>
    <n v="28.537500000000001"/>
    <s v="C53"/>
    <s v="Cherbourg"/>
    <s v="Albany, NY"/>
  </r>
  <r>
    <n v="300"/>
    <n v="1"/>
    <x v="1"/>
    <s v="Uruchurtu, Don. Manuel E"/>
    <s v="Male"/>
    <n v="40"/>
    <n v="0"/>
    <x v="1"/>
    <n v="0"/>
    <n v="0"/>
    <s v="PC 17601"/>
    <n v="27.720800000000001"/>
    <m/>
    <s v="Cherbourg"/>
    <s v="Mexico City, Mexico"/>
  </r>
  <r>
    <n v="301"/>
    <n v="1"/>
    <x v="1"/>
    <s v="Van der hoef, Mr. Wyckoff"/>
    <s v="Male"/>
    <n v="61"/>
    <n v="0"/>
    <x v="1"/>
    <n v="0"/>
    <n v="0"/>
    <n v="111240"/>
    <n v="33.5"/>
    <s v="B19"/>
    <s v="Southampton"/>
    <s v="Brooklyn, NY"/>
  </r>
  <r>
    <n v="302"/>
    <n v="1"/>
    <x v="1"/>
    <s v="Walker, Mr. William Anderson"/>
    <s v="Male"/>
    <n v="47"/>
    <n v="0"/>
    <x v="1"/>
    <n v="0"/>
    <n v="0"/>
    <n v="36967"/>
    <n v="34.020800000000001"/>
    <s v="D46"/>
    <s v="Southampton"/>
    <s v="East Orange, NJ"/>
  </r>
  <r>
    <n v="303"/>
    <n v="1"/>
    <x v="0"/>
    <s v="Ward, Miss. Anna"/>
    <s v="Female"/>
    <n v="35"/>
    <n v="0"/>
    <x v="0"/>
    <n v="0"/>
    <n v="0"/>
    <s v="PC 17755"/>
    <n v="512.32920000000001"/>
    <m/>
    <s v="Cherbourg"/>
    <m/>
  </r>
  <r>
    <n v="304"/>
    <n v="1"/>
    <x v="1"/>
    <s v="Warren, Mr. Frank Manley"/>
    <s v="Male"/>
    <n v="64"/>
    <n v="0"/>
    <x v="1"/>
    <n v="1"/>
    <n v="0"/>
    <n v="110813"/>
    <n v="75.25"/>
    <s v="D37"/>
    <s v="Cherbourg"/>
    <s v="Portland, OR"/>
  </r>
  <r>
    <n v="305"/>
    <n v="1"/>
    <x v="0"/>
    <s v="Warren, Mrs. Frank Manley (Anna Sophia Atkinson)"/>
    <s v="Female"/>
    <n v="60"/>
    <n v="0"/>
    <x v="0"/>
    <n v="1"/>
    <n v="0"/>
    <n v="110813"/>
    <n v="75.25"/>
    <s v="D37"/>
    <s v="Cherbourg"/>
    <s v="Portland, OR"/>
  </r>
  <r>
    <n v="306"/>
    <n v="1"/>
    <x v="1"/>
    <s v="Weir, Col. John"/>
    <s v="Male"/>
    <n v="60"/>
    <n v="0"/>
    <x v="1"/>
    <n v="0"/>
    <n v="0"/>
    <n v="113800"/>
    <n v="26.55"/>
    <m/>
    <s v="Southampton"/>
    <s v="England Salt Lake City, Utah"/>
  </r>
  <r>
    <n v="307"/>
    <n v="1"/>
    <x v="1"/>
    <s v="White, Mr. Percival Wayland"/>
    <s v="Male"/>
    <n v="54"/>
    <n v="0"/>
    <x v="1"/>
    <n v="0"/>
    <n v="1"/>
    <n v="35281"/>
    <n v="77.287499999999994"/>
    <s v="D26"/>
    <s v="Southampton"/>
    <s v="Brunswick, ME"/>
  </r>
  <r>
    <n v="308"/>
    <n v="1"/>
    <x v="1"/>
    <s v="White, Mr. Richard Frasar"/>
    <s v="Male"/>
    <n v="21"/>
    <n v="0"/>
    <x v="1"/>
    <n v="0"/>
    <n v="1"/>
    <n v="35281"/>
    <n v="77.287499999999994"/>
    <s v="D26"/>
    <s v="Southampton"/>
    <s v="Brunswick, ME"/>
  </r>
  <r>
    <n v="309"/>
    <n v="1"/>
    <x v="0"/>
    <s v="White, Mrs. John Stuart (Ella Holmes)"/>
    <s v="Female"/>
    <n v="55"/>
    <n v="0"/>
    <x v="0"/>
    <n v="0"/>
    <n v="0"/>
    <s v="PC 17760"/>
    <n v="135.63329999999999"/>
    <s v="C32"/>
    <s v="Cherbourg"/>
    <s v="New York, NY / Briarcliff Manor NY"/>
  </r>
  <r>
    <n v="310"/>
    <n v="1"/>
    <x v="0"/>
    <s v="Wick, Miss. Mary Natalie"/>
    <s v="Female"/>
    <n v="31"/>
    <n v="0"/>
    <x v="0"/>
    <n v="0"/>
    <n v="2"/>
    <n v="36928"/>
    <n v="164.86670000000001"/>
    <s v="C7"/>
    <s v="Southampton"/>
    <s v="Youngstown, OH"/>
  </r>
  <r>
    <n v="311"/>
    <n v="1"/>
    <x v="1"/>
    <s v="Wick, Mr. George Dennick"/>
    <s v="Male"/>
    <n v="57"/>
    <n v="0"/>
    <x v="1"/>
    <n v="1"/>
    <n v="1"/>
    <n v="36928"/>
    <n v="164.86670000000001"/>
    <m/>
    <s v="Southampton"/>
    <s v="Youngstown, OH"/>
  </r>
  <r>
    <n v="312"/>
    <n v="1"/>
    <x v="0"/>
    <s v="Wick, Mrs. George Dennick (Mary Hitchcock)"/>
    <s v="Female"/>
    <n v="45"/>
    <n v="0"/>
    <x v="0"/>
    <n v="1"/>
    <n v="1"/>
    <n v="36928"/>
    <n v="164.86670000000001"/>
    <m/>
    <s v="Southampton"/>
    <s v="Youngstown, OH"/>
  </r>
  <r>
    <n v="313"/>
    <n v="1"/>
    <x v="1"/>
    <s v="Widener, Mr. George Dunton"/>
    <s v="Male"/>
    <n v="50"/>
    <n v="0"/>
    <x v="1"/>
    <n v="1"/>
    <n v="1"/>
    <n v="113503"/>
    <n v="211.5"/>
    <s v="C80"/>
    <s v="Cherbourg"/>
    <s v="Elkins Park, PA"/>
  </r>
  <r>
    <n v="314"/>
    <n v="1"/>
    <x v="1"/>
    <s v="Widener, Mr. Harry Elkins"/>
    <s v="Male"/>
    <n v="27"/>
    <n v="0"/>
    <x v="1"/>
    <n v="0"/>
    <n v="2"/>
    <n v="113503"/>
    <n v="211.5"/>
    <s v="C82"/>
    <s v="Cherbourg"/>
    <s v="Elkins Park, PA"/>
  </r>
  <r>
    <n v="315"/>
    <n v="1"/>
    <x v="0"/>
    <s v="Widener, Mrs. George Dunton (Eleanor Elkins)"/>
    <s v="Female"/>
    <n v="50"/>
    <n v="0"/>
    <x v="0"/>
    <n v="1"/>
    <n v="1"/>
    <n v="113503"/>
    <n v="211.5"/>
    <s v="C80"/>
    <s v="Cherbourg"/>
    <s v="Elkins Park, PA"/>
  </r>
  <r>
    <n v="316"/>
    <n v="1"/>
    <x v="0"/>
    <s v="Willard, Miss. Constance"/>
    <s v="Female"/>
    <n v="21"/>
    <n v="0"/>
    <x v="0"/>
    <n v="0"/>
    <n v="0"/>
    <n v="113795"/>
    <n v="26.55"/>
    <m/>
    <s v="Southampton"/>
    <s v="Duluth, MN"/>
  </r>
  <r>
    <n v="317"/>
    <n v="1"/>
    <x v="1"/>
    <s v="Williams, Mr. Charles Duane"/>
    <s v="Male"/>
    <n v="51"/>
    <n v="0"/>
    <x v="1"/>
    <n v="0"/>
    <n v="1"/>
    <s v="PC 17597"/>
    <n v="61.379199999999997"/>
    <m/>
    <s v="Cherbourg"/>
    <s v="Geneva, Switzerland / Radnor, PA"/>
  </r>
  <r>
    <n v="318"/>
    <n v="1"/>
    <x v="0"/>
    <s v="Williams, Mr. Richard Norris II"/>
    <s v="Male"/>
    <n v="21"/>
    <n v="0"/>
    <x v="1"/>
    <n v="0"/>
    <n v="1"/>
    <s v="PC 17597"/>
    <n v="61.379199999999997"/>
    <m/>
    <s v="Cherbourg"/>
    <s v="Geneva, Switzerland / Radnor, PA"/>
  </r>
  <r>
    <n v="319"/>
    <n v="1"/>
    <x v="1"/>
    <s v="Williams-Lambert, Mr. Fletcher Fellows"/>
    <s v="Male"/>
    <m/>
    <s v=""/>
    <x v="2"/>
    <n v="0"/>
    <n v="0"/>
    <n v="113510"/>
    <n v="35"/>
    <s v="C128"/>
    <s v="Southampton"/>
    <s v="London, England"/>
  </r>
  <r>
    <n v="320"/>
    <n v="1"/>
    <x v="0"/>
    <s v="Wilson, Miss. Helen Alice"/>
    <s v="Female"/>
    <n v="31"/>
    <n v="0"/>
    <x v="0"/>
    <n v="0"/>
    <n v="0"/>
    <n v="16966"/>
    <n v="134.5"/>
    <s v="E39 E41"/>
    <s v="Cherbourg"/>
    <m/>
  </r>
  <r>
    <n v="321"/>
    <n v="1"/>
    <x v="0"/>
    <s v="Woolner, Mr. Hugh"/>
    <s v="Male"/>
    <m/>
    <s v=""/>
    <x v="2"/>
    <n v="0"/>
    <n v="0"/>
    <n v="19947"/>
    <n v="35.5"/>
    <s v="C52"/>
    <s v="Southampton"/>
    <s v="London, England"/>
  </r>
  <r>
    <n v="322"/>
    <n v="1"/>
    <x v="1"/>
    <s v="Wright, Mr. George"/>
    <s v="Male"/>
    <n v="62"/>
    <n v="0"/>
    <x v="1"/>
    <n v="0"/>
    <n v="0"/>
    <n v="113807"/>
    <n v="26.55"/>
    <m/>
    <s v="Southampton"/>
    <s v="Halifax, NS"/>
  </r>
  <r>
    <n v="323"/>
    <n v="1"/>
    <x v="0"/>
    <s v="Young, Miss. Marie Grice"/>
    <s v="Female"/>
    <n v="36"/>
    <n v="0"/>
    <x v="0"/>
    <n v="0"/>
    <n v="0"/>
    <s v="PC 17760"/>
    <n v="135.63329999999999"/>
    <s v="C32"/>
    <s v="Cherbourg"/>
    <s v="New York, NY / Washington, DC"/>
  </r>
  <r>
    <n v="324"/>
    <n v="2"/>
    <x v="1"/>
    <s v="Abelson, Mr. Samuel"/>
    <s v="Male"/>
    <n v="30"/>
    <n v="0"/>
    <x v="1"/>
    <n v="1"/>
    <n v="0"/>
    <s v="P/PP 3381"/>
    <n v="24"/>
    <m/>
    <s v="Cherbourg"/>
    <s v="Russia New York, NY"/>
  </r>
  <r>
    <n v="325"/>
    <n v="2"/>
    <x v="0"/>
    <s v="Abelson, Mrs. Samuel (Hannah Wizosky)"/>
    <s v="Female"/>
    <n v="28"/>
    <n v="0"/>
    <x v="0"/>
    <n v="1"/>
    <n v="0"/>
    <s v="P/PP 3381"/>
    <n v="24"/>
    <m/>
    <s v="Cherbourg"/>
    <s v="Russia New York, NY"/>
  </r>
  <r>
    <n v="326"/>
    <n v="2"/>
    <x v="1"/>
    <s v="Aldworth, Mr. Charles Augustus"/>
    <s v="Male"/>
    <n v="30"/>
    <n v="0"/>
    <x v="1"/>
    <n v="0"/>
    <n v="0"/>
    <n v="248744"/>
    <n v="13"/>
    <m/>
    <s v="Southampton"/>
    <s v="Bryn Mawr, PA, USA"/>
  </r>
  <r>
    <n v="327"/>
    <n v="2"/>
    <x v="1"/>
    <s v="Andrew, Mr. Edgardo Samuel"/>
    <s v="Male"/>
    <n v="18"/>
    <n v="0"/>
    <x v="1"/>
    <n v="0"/>
    <n v="0"/>
    <n v="231945"/>
    <n v="11.5"/>
    <m/>
    <s v="Southampton"/>
    <s v="Buenos Aires, Argentina / New Jersey, NJ"/>
  </r>
  <r>
    <n v="328"/>
    <n v="2"/>
    <x v="1"/>
    <s v="Andrew, Mr. Frank Thomas"/>
    <s v="Male"/>
    <n v="25"/>
    <n v="0"/>
    <x v="1"/>
    <n v="0"/>
    <n v="0"/>
    <s v="C.A. 34050"/>
    <n v="10.5"/>
    <m/>
    <s v="Southampton"/>
    <s v="Cornwall, England Houghton, MI"/>
  </r>
  <r>
    <n v="329"/>
    <n v="2"/>
    <x v="1"/>
    <s v="Angle, Mr. William A"/>
    <s v="Male"/>
    <n v="34"/>
    <n v="0"/>
    <x v="1"/>
    <n v="1"/>
    <n v="0"/>
    <n v="226875"/>
    <n v="26"/>
    <m/>
    <s v="Southampton"/>
    <s v="Warwick, England"/>
  </r>
  <r>
    <n v="330"/>
    <n v="2"/>
    <x v="0"/>
    <s v="Angle, Mrs. William A (Florence &quot;Mary&quot; Agnes Hughes)"/>
    <s v="Female"/>
    <n v="36"/>
    <n v="0"/>
    <x v="0"/>
    <n v="1"/>
    <n v="0"/>
    <n v="226875"/>
    <n v="26"/>
    <m/>
    <s v="Southampton"/>
    <s v="Warwick, England"/>
  </r>
  <r>
    <n v="331"/>
    <n v="2"/>
    <x v="1"/>
    <s v="Ashby, Mr. John"/>
    <s v="Male"/>
    <n v="57"/>
    <n v="0"/>
    <x v="1"/>
    <n v="0"/>
    <n v="0"/>
    <n v="244346"/>
    <n v="13"/>
    <m/>
    <s v="Southampton"/>
    <s v="West Hoboken, NJ"/>
  </r>
  <r>
    <n v="332"/>
    <n v="2"/>
    <x v="1"/>
    <s v="Bailey, Mr. Percy Andrew"/>
    <s v="Male"/>
    <n v="18"/>
    <n v="0"/>
    <x v="1"/>
    <n v="0"/>
    <n v="0"/>
    <n v="29108"/>
    <n v="11.5"/>
    <m/>
    <s v="Southampton"/>
    <s v="Penzance, Cornwall / Akron, OH"/>
  </r>
  <r>
    <n v="333"/>
    <n v="2"/>
    <x v="1"/>
    <s v="Baimbrigge, Mr. Charles Robert"/>
    <s v="Male"/>
    <n v="23"/>
    <n v="0"/>
    <x v="1"/>
    <n v="0"/>
    <n v="0"/>
    <s v="C.A. 31030"/>
    <n v="10.5"/>
    <m/>
    <s v="Southampton"/>
    <s v="Guernsey"/>
  </r>
  <r>
    <n v="334"/>
    <n v="2"/>
    <x v="0"/>
    <s v="Ball, Mrs. (Ada E Hall)"/>
    <s v="Female"/>
    <n v="36"/>
    <n v="0"/>
    <x v="0"/>
    <n v="0"/>
    <n v="0"/>
    <n v="28551"/>
    <n v="13"/>
    <s v="D"/>
    <s v="Southampton"/>
    <s v="Bristol, Avon / Jacksonville, FL"/>
  </r>
  <r>
    <n v="335"/>
    <n v="2"/>
    <x v="1"/>
    <s v="Banfield, Mr. Frederick James"/>
    <s v="Male"/>
    <n v="28"/>
    <n v="0"/>
    <x v="1"/>
    <n v="0"/>
    <n v="0"/>
    <s v="C.A./SOTON 34068"/>
    <n v="10.5"/>
    <m/>
    <s v="Southampton"/>
    <s v="Plymouth, Dorset / Houghton, MI"/>
  </r>
  <r>
    <n v="336"/>
    <n v="2"/>
    <x v="1"/>
    <s v="Bateman, Rev. Robert James"/>
    <s v="Male"/>
    <n v="51"/>
    <n v="0"/>
    <x v="1"/>
    <n v="0"/>
    <n v="0"/>
    <s v="S.O.P. 1166"/>
    <n v="12.525"/>
    <m/>
    <s v="Southampton"/>
    <s v="Jacksonville, FL"/>
  </r>
  <r>
    <n v="337"/>
    <n v="2"/>
    <x v="0"/>
    <s v="Beane, Mr. Edward"/>
    <s v="Male"/>
    <n v="32"/>
    <n v="0"/>
    <x v="1"/>
    <n v="1"/>
    <n v="0"/>
    <n v="2908"/>
    <n v="26"/>
    <m/>
    <s v="Southampton"/>
    <s v="Norwich / New York, NY"/>
  </r>
  <r>
    <n v="338"/>
    <n v="2"/>
    <x v="0"/>
    <s v="Beane, Mrs. Edward (Ethel Clarke)"/>
    <s v="Female"/>
    <n v="19"/>
    <n v="0"/>
    <x v="0"/>
    <n v="1"/>
    <n v="0"/>
    <n v="2908"/>
    <n v="26"/>
    <m/>
    <s v="Southampton"/>
    <s v="Norwich / New York, NY"/>
  </r>
  <r>
    <n v="339"/>
    <n v="2"/>
    <x v="1"/>
    <s v="Beauchamp, Mr. Henry James"/>
    <s v="Male"/>
    <n v="28"/>
    <n v="0"/>
    <x v="1"/>
    <n v="0"/>
    <n v="0"/>
    <n v="244358"/>
    <n v="26"/>
    <m/>
    <s v="Southampton"/>
    <s v="England"/>
  </r>
  <r>
    <n v="340"/>
    <n v="2"/>
    <x v="0"/>
    <s v="Becker, Master. Richard F"/>
    <s v="Male"/>
    <n v="1"/>
    <n v="1"/>
    <x v="0"/>
    <n v="2"/>
    <n v="1"/>
    <n v="230136"/>
    <n v="39"/>
    <s v="F4"/>
    <s v="Southampton"/>
    <s v="Guntur, India / Benton Harbour, MI"/>
  </r>
  <r>
    <n v="341"/>
    <n v="2"/>
    <x v="0"/>
    <s v="Becker, Miss. Marion Louise"/>
    <s v="Female"/>
    <n v="4"/>
    <n v="1"/>
    <x v="0"/>
    <n v="2"/>
    <n v="1"/>
    <n v="230136"/>
    <n v="39"/>
    <s v="F4"/>
    <s v="Southampton"/>
    <s v="Guntur, India / Benton Harbour, MI"/>
  </r>
  <r>
    <n v="342"/>
    <n v="2"/>
    <x v="0"/>
    <s v="Becker, Miss. Ruth Elizabeth"/>
    <s v="Female"/>
    <n v="12"/>
    <n v="1"/>
    <x v="0"/>
    <n v="2"/>
    <n v="1"/>
    <n v="230136"/>
    <n v="39"/>
    <s v="F4"/>
    <s v="Southampton"/>
    <s v="Guntur, India / Benton Harbour, MI"/>
  </r>
  <r>
    <n v="343"/>
    <n v="2"/>
    <x v="0"/>
    <s v="Becker, Mrs. Allen Oliver (Nellie E Baumgardner)"/>
    <s v="Female"/>
    <n v="36"/>
    <n v="0"/>
    <x v="0"/>
    <n v="0"/>
    <n v="3"/>
    <n v="230136"/>
    <n v="39"/>
    <s v="F4"/>
    <s v="Southampton"/>
    <s v="Guntur, India / Benton Harbour, MI"/>
  </r>
  <r>
    <n v="344"/>
    <n v="2"/>
    <x v="0"/>
    <s v="Beesley, Mr. Lawrence"/>
    <s v="Male"/>
    <n v="34"/>
    <n v="0"/>
    <x v="1"/>
    <n v="0"/>
    <n v="0"/>
    <n v="248698"/>
    <n v="13"/>
    <s v="D56"/>
    <s v="Southampton"/>
    <s v="London"/>
  </r>
  <r>
    <n v="345"/>
    <n v="2"/>
    <x v="0"/>
    <s v="Bentham, Miss. Lilian W"/>
    <s v="Female"/>
    <n v="19"/>
    <n v="0"/>
    <x v="0"/>
    <n v="0"/>
    <n v="0"/>
    <n v="28404"/>
    <n v="13"/>
    <m/>
    <s v="Southampton"/>
    <s v="Rochester, NY"/>
  </r>
  <r>
    <n v="346"/>
    <n v="2"/>
    <x v="1"/>
    <s v="Berriman, Mr. William John"/>
    <s v="Male"/>
    <n v="23"/>
    <n v="0"/>
    <x v="1"/>
    <n v="0"/>
    <n v="0"/>
    <n v="28425"/>
    <n v="13"/>
    <m/>
    <s v="Southampton"/>
    <s v="St Ives, Cornwall / Calumet, MI"/>
  </r>
  <r>
    <n v="347"/>
    <n v="2"/>
    <x v="1"/>
    <s v="Botsford, Mr. William Hull"/>
    <s v="Male"/>
    <n v="26"/>
    <n v="0"/>
    <x v="1"/>
    <n v="0"/>
    <n v="0"/>
    <n v="237670"/>
    <n v="13"/>
    <m/>
    <s v="Southampton"/>
    <s v="Elmira, NY / Orange, NJ"/>
  </r>
  <r>
    <n v="348"/>
    <n v="2"/>
    <x v="1"/>
    <s v="Bowenur, Mr. Solomon"/>
    <s v="Male"/>
    <n v="42"/>
    <n v="0"/>
    <x v="1"/>
    <n v="0"/>
    <n v="0"/>
    <n v="211535"/>
    <n v="13"/>
    <m/>
    <s v="Southampton"/>
    <s v="London"/>
  </r>
  <r>
    <n v="349"/>
    <n v="2"/>
    <x v="1"/>
    <s v="Bracken, Mr. James H"/>
    <s v="Male"/>
    <n v="27"/>
    <n v="0"/>
    <x v="1"/>
    <n v="0"/>
    <n v="0"/>
    <n v="220367"/>
    <n v="13"/>
    <m/>
    <s v="Southampton"/>
    <s v="Lake Arthur, Chavez County, NM"/>
  </r>
  <r>
    <n v="350"/>
    <n v="2"/>
    <x v="0"/>
    <s v="Brown, Miss. Amelia &quot;Mildred&quot;"/>
    <s v="Female"/>
    <n v="24"/>
    <n v="0"/>
    <x v="0"/>
    <n v="0"/>
    <n v="0"/>
    <n v="248733"/>
    <n v="13"/>
    <s v="F33"/>
    <s v="Southampton"/>
    <s v="London / Montreal, PQ"/>
  </r>
  <r>
    <n v="351"/>
    <n v="2"/>
    <x v="0"/>
    <s v="Brown, Miss. Edith Eileen"/>
    <s v="Female"/>
    <n v="15"/>
    <n v="1"/>
    <x v="0"/>
    <n v="0"/>
    <n v="2"/>
    <n v="29750"/>
    <n v="39"/>
    <m/>
    <s v="Southampton"/>
    <s v="Cape Town, South Africa / Seattle, WA"/>
  </r>
  <r>
    <n v="352"/>
    <n v="2"/>
    <x v="1"/>
    <s v="Brown, Mr. Thomas William Solomon"/>
    <s v="Male"/>
    <n v="60"/>
    <n v="0"/>
    <x v="1"/>
    <n v="1"/>
    <n v="1"/>
    <n v="29750"/>
    <n v="39"/>
    <m/>
    <s v="Southampton"/>
    <s v="Cape Town, South Africa / Seattle, WA"/>
  </r>
  <r>
    <n v="353"/>
    <n v="2"/>
    <x v="0"/>
    <s v="Brown, Mrs. Thomas William Solomon (Elizabeth Catherine Ford)"/>
    <s v="Female"/>
    <n v="40"/>
    <n v="0"/>
    <x v="0"/>
    <n v="1"/>
    <n v="1"/>
    <n v="29750"/>
    <n v="39"/>
    <m/>
    <s v="Southampton"/>
    <s v="Cape Town, South Africa / Seattle, WA"/>
  </r>
  <r>
    <n v="354"/>
    <n v="2"/>
    <x v="0"/>
    <s v="Bryhl, Miss. Dagmar Jenny Ingeborg "/>
    <s v="Female"/>
    <n v="20"/>
    <n v="0"/>
    <x v="0"/>
    <n v="1"/>
    <n v="0"/>
    <n v="236853"/>
    <n v="26"/>
    <m/>
    <s v="Southampton"/>
    <s v="Skara, Sweden / Rockford, IL"/>
  </r>
  <r>
    <n v="355"/>
    <n v="2"/>
    <x v="1"/>
    <s v="Bryhl, Mr. Kurt Arnold Gottfrid"/>
    <s v="Male"/>
    <n v="25"/>
    <n v="0"/>
    <x v="1"/>
    <n v="1"/>
    <n v="0"/>
    <n v="236853"/>
    <n v="26"/>
    <m/>
    <s v="Southampton"/>
    <s v="Skara, Sweden / Rockford, IL"/>
  </r>
  <r>
    <n v="356"/>
    <n v="2"/>
    <x v="0"/>
    <s v="Buss, Miss. Kate"/>
    <s v="Female"/>
    <n v="36"/>
    <n v="0"/>
    <x v="0"/>
    <n v="0"/>
    <n v="0"/>
    <n v="27849"/>
    <n v="13"/>
    <m/>
    <s v="Southampton"/>
    <s v="Sittingbourne, England / San Diego, CA"/>
  </r>
  <r>
    <n v="357"/>
    <n v="2"/>
    <x v="1"/>
    <s v="Butler, Mr. Reginald Fenton"/>
    <s v="Male"/>
    <n v="25"/>
    <n v="0"/>
    <x v="1"/>
    <n v="0"/>
    <n v="0"/>
    <n v="234686"/>
    <n v="13"/>
    <m/>
    <s v="Southampton"/>
    <s v="Southsea, Hants"/>
  </r>
  <r>
    <n v="358"/>
    <n v="2"/>
    <x v="1"/>
    <s v="Byles, Rev. Thomas Roussel Davids"/>
    <s v="Male"/>
    <n v="42"/>
    <n v="0"/>
    <x v="1"/>
    <n v="0"/>
    <n v="0"/>
    <n v="244310"/>
    <n v="13"/>
    <m/>
    <s v="Southampton"/>
    <s v="London"/>
  </r>
  <r>
    <n v="359"/>
    <n v="2"/>
    <x v="0"/>
    <s v="Bystrom, Mrs. (Karolina)"/>
    <s v="Female"/>
    <n v="42"/>
    <n v="0"/>
    <x v="0"/>
    <n v="0"/>
    <n v="0"/>
    <n v="236852"/>
    <n v="13"/>
    <m/>
    <s v="Southampton"/>
    <s v="New York, NY"/>
  </r>
  <r>
    <n v="360"/>
    <n v="2"/>
    <x v="0"/>
    <s v="Caldwell, Master. Alden Gates"/>
    <s v="Male"/>
    <n v="0.83330000000000004"/>
    <n v="1"/>
    <x v="0"/>
    <n v="0"/>
    <n v="2"/>
    <n v="248738"/>
    <n v="29"/>
    <m/>
    <s v="Southampton"/>
    <s v="Bangkok, Thailand / Roseville, IL"/>
  </r>
  <r>
    <n v="361"/>
    <n v="2"/>
    <x v="0"/>
    <s v="Caldwell, Mr. Albert Francis"/>
    <s v="Male"/>
    <n v="26"/>
    <n v="0"/>
    <x v="1"/>
    <n v="1"/>
    <n v="1"/>
    <n v="248738"/>
    <n v="29"/>
    <m/>
    <s v="Southampton"/>
    <s v="Bangkok, Thailand / Roseville, IL"/>
  </r>
  <r>
    <n v="362"/>
    <n v="2"/>
    <x v="0"/>
    <s v="Caldwell, Mrs. Albert Francis (Sylvia Mae Harbaugh)"/>
    <s v="Female"/>
    <n v="22"/>
    <n v="0"/>
    <x v="0"/>
    <n v="1"/>
    <n v="1"/>
    <n v="248738"/>
    <n v="29"/>
    <m/>
    <s v="Southampton"/>
    <s v="Bangkok, Thailand / Roseville, IL"/>
  </r>
  <r>
    <n v="363"/>
    <n v="2"/>
    <x v="0"/>
    <s v="Cameron, Miss. Clear Annie"/>
    <s v="Female"/>
    <n v="35"/>
    <n v="0"/>
    <x v="0"/>
    <n v="0"/>
    <n v="0"/>
    <s v="F.C.C. 13528"/>
    <n v="21"/>
    <m/>
    <s v="Southampton"/>
    <s v="Mamaroneck, NY"/>
  </r>
  <r>
    <n v="364"/>
    <n v="2"/>
    <x v="1"/>
    <s v="Campbell, Mr. William"/>
    <s v="Male"/>
    <m/>
    <s v=""/>
    <x v="2"/>
    <n v="0"/>
    <n v="0"/>
    <n v="239853"/>
    <n v="0"/>
    <m/>
    <s v="Southampton"/>
    <s v="Belfast"/>
  </r>
  <r>
    <n v="365"/>
    <n v="2"/>
    <x v="1"/>
    <s v="Carbines, Mr. William"/>
    <s v="Male"/>
    <n v="19"/>
    <n v="0"/>
    <x v="1"/>
    <n v="0"/>
    <n v="0"/>
    <n v="28424"/>
    <n v="13"/>
    <m/>
    <s v="Southampton"/>
    <s v="St Ives, Cornwall / Calumet, MI"/>
  </r>
  <r>
    <n v="366"/>
    <n v="2"/>
    <x v="1"/>
    <s v="Carter, Mrs. Ernest Courtenay (Lilian Hughes)"/>
    <s v="Female"/>
    <n v="44"/>
    <n v="0"/>
    <x v="0"/>
    <n v="1"/>
    <n v="0"/>
    <n v="244252"/>
    <n v="26"/>
    <m/>
    <s v="Southampton"/>
    <s v="London"/>
  </r>
  <r>
    <n v="367"/>
    <n v="2"/>
    <x v="1"/>
    <s v="Carter, Rev. Ernest Courtenay"/>
    <s v="Male"/>
    <n v="54"/>
    <n v="0"/>
    <x v="1"/>
    <n v="1"/>
    <n v="0"/>
    <n v="244252"/>
    <n v="26"/>
    <m/>
    <s v="Southampton"/>
    <s v="London"/>
  </r>
  <r>
    <n v="368"/>
    <n v="2"/>
    <x v="1"/>
    <s v="Chapman, Mr. Charles Henry"/>
    <s v="Male"/>
    <n v="52"/>
    <n v="0"/>
    <x v="1"/>
    <n v="0"/>
    <n v="0"/>
    <n v="248731"/>
    <n v="13.5"/>
    <m/>
    <s v="Southampton"/>
    <s v="Bronx, NY"/>
  </r>
  <r>
    <n v="369"/>
    <n v="2"/>
    <x v="1"/>
    <s v="Chapman, Mr. John Henry"/>
    <s v="Male"/>
    <n v="37"/>
    <n v="0"/>
    <x v="1"/>
    <n v="1"/>
    <n v="0"/>
    <s v="SC/AH 29037"/>
    <n v="26"/>
    <m/>
    <s v="Southampton"/>
    <s v="Cornwall / Spokane, WA"/>
  </r>
  <r>
    <n v="370"/>
    <n v="2"/>
    <x v="1"/>
    <s v="Chapman, Mrs. John Henry (Sara Elizabeth Lawry)"/>
    <s v="Female"/>
    <n v="29"/>
    <n v="0"/>
    <x v="0"/>
    <n v="1"/>
    <n v="0"/>
    <s v="SC/AH 29037"/>
    <n v="26"/>
    <m/>
    <s v="Southampton"/>
    <s v="Cornwall / Spokane, WA"/>
  </r>
  <r>
    <n v="371"/>
    <n v="2"/>
    <x v="0"/>
    <s v="Christy, Miss. Julie Rachel"/>
    <s v="Female"/>
    <n v="25"/>
    <n v="0"/>
    <x v="0"/>
    <n v="1"/>
    <n v="1"/>
    <n v="237789"/>
    <n v="30"/>
    <m/>
    <s v="Southampton"/>
    <s v="London"/>
  </r>
  <r>
    <n v="372"/>
    <n v="2"/>
    <x v="0"/>
    <s v="Christy, Mrs. (Alice Frances)"/>
    <s v="Female"/>
    <n v="45"/>
    <n v="0"/>
    <x v="0"/>
    <n v="0"/>
    <n v="2"/>
    <n v="237789"/>
    <n v="30"/>
    <m/>
    <s v="Southampton"/>
    <s v="London"/>
  </r>
  <r>
    <n v="373"/>
    <n v="2"/>
    <x v="1"/>
    <s v="Clarke, Mr. Charles Valentine"/>
    <s v="Male"/>
    <n v="29"/>
    <n v="0"/>
    <x v="1"/>
    <n v="1"/>
    <n v="0"/>
    <n v="2003"/>
    <n v="26"/>
    <m/>
    <s v="Southampton"/>
    <s v="England / San Francisco, CA"/>
  </r>
  <r>
    <n v="374"/>
    <n v="2"/>
    <x v="0"/>
    <s v="Clarke, Mrs. Charles V (Ada Maria Winfield)"/>
    <s v="Female"/>
    <n v="28"/>
    <n v="0"/>
    <x v="0"/>
    <n v="1"/>
    <n v="0"/>
    <n v="2003"/>
    <n v="26"/>
    <m/>
    <s v="Southampton"/>
    <s v="England / San Francisco, CA"/>
  </r>
  <r>
    <n v="375"/>
    <n v="2"/>
    <x v="1"/>
    <s v="Coleridge, Mr. Reginald Charles"/>
    <s v="Male"/>
    <n v="29"/>
    <n v="0"/>
    <x v="1"/>
    <n v="0"/>
    <n v="0"/>
    <s v="W./C. 14263"/>
    <n v="10.5"/>
    <m/>
    <s v="Southampton"/>
    <s v="Hartford, Huntingdonshire"/>
  </r>
  <r>
    <n v="376"/>
    <n v="2"/>
    <x v="1"/>
    <s v="Collander, Mr. Erik Gustaf"/>
    <s v="Male"/>
    <n v="28"/>
    <n v="0"/>
    <x v="1"/>
    <n v="0"/>
    <n v="0"/>
    <n v="248740"/>
    <n v="13"/>
    <m/>
    <s v="Southampton"/>
    <s v="Helsinki, Finland Ashtabula, Ohio"/>
  </r>
  <r>
    <n v="377"/>
    <n v="2"/>
    <x v="0"/>
    <s v="Collett, Mr. Sidney C Stuart"/>
    <s v="Male"/>
    <n v="24"/>
    <n v="0"/>
    <x v="1"/>
    <n v="0"/>
    <n v="0"/>
    <n v="28034"/>
    <n v="10.5"/>
    <m/>
    <s v="Southampton"/>
    <s v="London / Fort Byron, NY"/>
  </r>
  <r>
    <n v="378"/>
    <n v="2"/>
    <x v="0"/>
    <s v="Collyer, Miss. Marjorie &quot;Lottie&quot;"/>
    <s v="Female"/>
    <n v="8"/>
    <n v="1"/>
    <x v="0"/>
    <n v="0"/>
    <n v="2"/>
    <s v="C.A. 31921"/>
    <n v="26.25"/>
    <m/>
    <s v="Southampton"/>
    <s v="Bishopstoke, Hants / Fayette Valley, ID"/>
  </r>
  <r>
    <n v="379"/>
    <n v="2"/>
    <x v="1"/>
    <s v="Collyer, Mr. Harvey"/>
    <s v="Male"/>
    <n v="31"/>
    <n v="0"/>
    <x v="1"/>
    <n v="1"/>
    <n v="1"/>
    <s v="C.A. 31921"/>
    <n v="26.25"/>
    <m/>
    <s v="Southampton"/>
    <s v="Bishopstoke, Hants / Fayette Valley, ID"/>
  </r>
  <r>
    <n v="380"/>
    <n v="2"/>
    <x v="0"/>
    <s v="Collyer, Mrs. Harvey (Charlotte Annie Tate)"/>
    <s v="Female"/>
    <n v="31"/>
    <n v="0"/>
    <x v="0"/>
    <n v="1"/>
    <n v="1"/>
    <s v="C.A. 31921"/>
    <n v="26.25"/>
    <m/>
    <s v="Southampton"/>
    <s v="Bishopstoke, Hants / Fayette Valley, ID"/>
  </r>
  <r>
    <n v="381"/>
    <n v="2"/>
    <x v="0"/>
    <s v="Cook, Mrs. (Selena Rogers)"/>
    <s v="Female"/>
    <n v="22"/>
    <n v="0"/>
    <x v="0"/>
    <n v="0"/>
    <n v="0"/>
    <s v="W./C. 14266"/>
    <n v="10.5"/>
    <s v="F33"/>
    <s v="Southampton"/>
    <s v="Pennsylvania"/>
  </r>
  <r>
    <n v="382"/>
    <n v="2"/>
    <x v="1"/>
    <s v="Corbett, Mrs. Walter H (Irene Colvin)"/>
    <s v="Female"/>
    <n v="30"/>
    <n v="0"/>
    <x v="0"/>
    <n v="0"/>
    <n v="0"/>
    <n v="237249"/>
    <n v="13"/>
    <m/>
    <s v="Southampton"/>
    <s v="Provo, UT"/>
  </r>
  <r>
    <n v="383"/>
    <n v="2"/>
    <x v="1"/>
    <s v="Corey, Mrs. Percy C (Mary Phyllis Elizabeth Miller)"/>
    <s v="Female"/>
    <m/>
    <s v=""/>
    <x v="2"/>
    <n v="0"/>
    <n v="0"/>
    <s v="F.C.C. 13534"/>
    <n v="21"/>
    <m/>
    <s v="Southampton"/>
    <s v="Upper Burma, India Pittsburgh, PA"/>
  </r>
  <r>
    <n v="384"/>
    <n v="2"/>
    <x v="1"/>
    <s v="Cotterill, Mr. Henry &quot;Harry&quot;"/>
    <s v="Male"/>
    <n v="21"/>
    <n v="0"/>
    <x v="1"/>
    <n v="0"/>
    <n v="0"/>
    <n v="29107"/>
    <n v="11.5"/>
    <m/>
    <s v="Southampton"/>
    <s v="Penzance, Cornwall / Akron, OH"/>
  </r>
  <r>
    <n v="385"/>
    <n v="2"/>
    <x v="1"/>
    <s v="Cunningham, Mr. Alfred Fleming"/>
    <s v="Male"/>
    <m/>
    <s v=""/>
    <x v="2"/>
    <n v="0"/>
    <n v="0"/>
    <n v="239853"/>
    <n v="0"/>
    <m/>
    <s v="Southampton"/>
    <s v="Belfast"/>
  </r>
  <r>
    <n v="386"/>
    <n v="2"/>
    <x v="0"/>
    <s v="Davies, Master. John Morgan Jr"/>
    <s v="Male"/>
    <n v="8"/>
    <n v="1"/>
    <x v="0"/>
    <n v="1"/>
    <n v="1"/>
    <s v="C.A. 33112"/>
    <n v="36.75"/>
    <m/>
    <s v="Southampton"/>
    <s v="St Ives, Cornwall / Hancock, MI"/>
  </r>
  <r>
    <n v="387"/>
    <n v="2"/>
    <x v="1"/>
    <s v="Davies, Mr. Charles Henry"/>
    <s v="Male"/>
    <n v="18"/>
    <n v="0"/>
    <x v="1"/>
    <n v="0"/>
    <n v="0"/>
    <s v="S.O.C. 14879"/>
    <n v="73.5"/>
    <m/>
    <s v="Southampton"/>
    <s v="Lyndhurst, England"/>
  </r>
  <r>
    <n v="388"/>
    <n v="2"/>
    <x v="0"/>
    <s v="Davies, Mrs. John Morgan (Elizabeth Agnes Mary White) "/>
    <s v="Female"/>
    <n v="48"/>
    <n v="0"/>
    <x v="0"/>
    <n v="0"/>
    <n v="2"/>
    <s v="C.A. 33112"/>
    <n v="36.75"/>
    <m/>
    <s v="Southampton"/>
    <s v="St Ives, Cornwall / Hancock, MI"/>
  </r>
  <r>
    <n v="389"/>
    <n v="2"/>
    <x v="0"/>
    <s v="Davis, Miss. Mary"/>
    <s v="Female"/>
    <n v="28"/>
    <n v="0"/>
    <x v="0"/>
    <n v="0"/>
    <n v="0"/>
    <n v="237668"/>
    <n v="13"/>
    <m/>
    <s v="Southampton"/>
    <s v="London / Staten Island, NY"/>
  </r>
  <r>
    <n v="390"/>
    <n v="2"/>
    <x v="1"/>
    <s v="de Brito, Mr. Jose Joaquim"/>
    <s v="Male"/>
    <n v="32"/>
    <n v="0"/>
    <x v="1"/>
    <n v="0"/>
    <n v="0"/>
    <n v="244360"/>
    <n v="13"/>
    <m/>
    <s v="Southampton"/>
    <s v="Portugal / Sau Paulo, Brazil"/>
  </r>
  <r>
    <n v="391"/>
    <n v="2"/>
    <x v="1"/>
    <s v="Deacon, Mr. Percy William"/>
    <s v="Male"/>
    <n v="17"/>
    <n v="0"/>
    <x v="1"/>
    <n v="0"/>
    <n v="0"/>
    <s v="S.O.C. 14879"/>
    <n v="73.5"/>
    <m/>
    <s v="Southampton"/>
    <m/>
  </r>
  <r>
    <n v="392"/>
    <n v="2"/>
    <x v="1"/>
    <s v="del Carlo, Mr. Sebastiano"/>
    <s v="Male"/>
    <n v="29"/>
    <n v="0"/>
    <x v="1"/>
    <n v="1"/>
    <n v="0"/>
    <s v="SC/PARIS 2167"/>
    <n v="27.720800000000001"/>
    <m/>
    <s v="Cherbourg"/>
    <s v="Lucca, Italy / California"/>
  </r>
  <r>
    <n v="393"/>
    <n v="2"/>
    <x v="0"/>
    <s v="del Carlo, Mrs. Sebastiano (Argenia Genovesi)"/>
    <s v="Female"/>
    <n v="24"/>
    <n v="0"/>
    <x v="0"/>
    <n v="1"/>
    <n v="0"/>
    <s v="SC/PARIS 2167"/>
    <n v="27.720800000000001"/>
    <m/>
    <s v="Cherbourg"/>
    <s v="Lucca, Italy / California"/>
  </r>
  <r>
    <n v="394"/>
    <n v="2"/>
    <x v="1"/>
    <s v="Denbury, Mr. Herbert"/>
    <s v="Male"/>
    <n v="25"/>
    <n v="0"/>
    <x v="1"/>
    <n v="0"/>
    <n v="0"/>
    <s v="C.A. 31029"/>
    <n v="31.5"/>
    <m/>
    <s v="Southampton"/>
    <s v="Guernsey / Elizabeth, NJ"/>
  </r>
  <r>
    <n v="395"/>
    <n v="2"/>
    <x v="1"/>
    <s v="Dibden, Mr. William"/>
    <s v="Male"/>
    <n v="18"/>
    <n v="0"/>
    <x v="1"/>
    <n v="0"/>
    <n v="0"/>
    <s v="S.O.C. 14879"/>
    <n v="73.5"/>
    <m/>
    <s v="Southampton"/>
    <s v="New Forest, England"/>
  </r>
  <r>
    <n v="396"/>
    <n v="2"/>
    <x v="0"/>
    <s v="Doling, Miss. Elsie"/>
    <s v="Female"/>
    <n v="18"/>
    <n v="0"/>
    <x v="0"/>
    <n v="0"/>
    <n v="1"/>
    <n v="231919"/>
    <n v="23"/>
    <m/>
    <s v="Southampton"/>
    <s v="Southampton"/>
  </r>
  <r>
    <n v="397"/>
    <n v="2"/>
    <x v="0"/>
    <s v="Doling, Mrs. John T (Ada Julia Bone)"/>
    <s v="Female"/>
    <n v="34"/>
    <n v="0"/>
    <x v="0"/>
    <n v="0"/>
    <n v="1"/>
    <n v="231919"/>
    <n v="23"/>
    <m/>
    <s v="Southampton"/>
    <s v="Southampton"/>
  </r>
  <r>
    <n v="398"/>
    <n v="2"/>
    <x v="1"/>
    <s v="Downton, Mr. William James"/>
    <s v="Male"/>
    <n v="54"/>
    <n v="0"/>
    <x v="1"/>
    <n v="0"/>
    <n v="0"/>
    <n v="28403"/>
    <n v="26"/>
    <m/>
    <s v="Southampton"/>
    <s v="Holley, NY"/>
  </r>
  <r>
    <n v="399"/>
    <n v="2"/>
    <x v="0"/>
    <s v="Drew, Master. Marshall Brines"/>
    <s v="Male"/>
    <n v="8"/>
    <n v="1"/>
    <x v="0"/>
    <n v="0"/>
    <n v="2"/>
    <n v="28220"/>
    <n v="32.5"/>
    <m/>
    <s v="Southampton"/>
    <s v="Greenport, NY"/>
  </r>
  <r>
    <n v="400"/>
    <n v="2"/>
    <x v="1"/>
    <s v="Drew, Mr. James Vivian"/>
    <s v="Male"/>
    <n v="42"/>
    <n v="0"/>
    <x v="1"/>
    <n v="1"/>
    <n v="1"/>
    <n v="28220"/>
    <n v="32.5"/>
    <m/>
    <s v="Southampton"/>
    <s v="Greenport, NY"/>
  </r>
  <r>
    <n v="401"/>
    <n v="2"/>
    <x v="0"/>
    <s v="Drew, Mrs. James Vivian (Lulu Thorne Christian)"/>
    <s v="Female"/>
    <n v="34"/>
    <n v="0"/>
    <x v="0"/>
    <n v="1"/>
    <n v="1"/>
    <n v="28220"/>
    <n v="32.5"/>
    <m/>
    <s v="Southampton"/>
    <s v="Greenport, NY"/>
  </r>
  <r>
    <n v="402"/>
    <n v="2"/>
    <x v="0"/>
    <s v="Duran y More, Miss. Asuncion"/>
    <s v="Female"/>
    <n v="27"/>
    <n v="0"/>
    <x v="0"/>
    <n v="1"/>
    <n v="0"/>
    <s v="SC/PARIS 2149"/>
    <n v="13.8583"/>
    <m/>
    <s v="Cherbourg"/>
    <s v="Barcelona, Spain / Havana, Cuba"/>
  </r>
  <r>
    <n v="403"/>
    <n v="2"/>
    <x v="0"/>
    <s v="Duran y More, Miss. Florentina"/>
    <s v="Female"/>
    <n v="30"/>
    <n v="0"/>
    <x v="0"/>
    <n v="1"/>
    <n v="0"/>
    <s v="SC/PARIS 2148"/>
    <n v="13.8583"/>
    <m/>
    <s v="Cherbourg"/>
    <s v="Barcelona, Spain / Havana, Cuba"/>
  </r>
  <r>
    <n v="404"/>
    <n v="2"/>
    <x v="1"/>
    <s v="Eitemiller, Mr. George Floyd"/>
    <s v="Male"/>
    <n v="23"/>
    <n v="0"/>
    <x v="1"/>
    <n v="0"/>
    <n v="0"/>
    <n v="29751"/>
    <n v="13"/>
    <m/>
    <s v="Southampton"/>
    <s v="England / Detroit, MI"/>
  </r>
  <r>
    <n v="405"/>
    <n v="2"/>
    <x v="1"/>
    <s v="Enander, Mr. Ingvar"/>
    <s v="Male"/>
    <n v="21"/>
    <n v="0"/>
    <x v="1"/>
    <n v="0"/>
    <n v="0"/>
    <n v="236854"/>
    <n v="13"/>
    <m/>
    <s v="Southampton"/>
    <s v="Goteborg, Sweden / Rockford, IL"/>
  </r>
  <r>
    <n v="406"/>
    <n v="2"/>
    <x v="1"/>
    <s v="Fahlstrom, Mr. Arne Jonas"/>
    <s v="Male"/>
    <n v="18"/>
    <n v="0"/>
    <x v="1"/>
    <n v="0"/>
    <n v="0"/>
    <n v="236171"/>
    <n v="13"/>
    <m/>
    <s v="Southampton"/>
    <s v="Oslo, Norway Bayonne, NJ"/>
  </r>
  <r>
    <n v="407"/>
    <n v="2"/>
    <x v="1"/>
    <s v="Faunthorpe, Mr. Harry"/>
    <s v="Male"/>
    <n v="40"/>
    <n v="0"/>
    <x v="1"/>
    <n v="1"/>
    <n v="0"/>
    <n v="2926"/>
    <n v="26"/>
    <m/>
    <s v="Southampton"/>
    <s v="England / Philadelphia, PA"/>
  </r>
  <r>
    <n v="408"/>
    <n v="2"/>
    <x v="0"/>
    <s v="Faunthorpe, Mrs. Lizzie (Elizabeth Anne Wilkinson)"/>
    <s v="Female"/>
    <n v="29"/>
    <n v="0"/>
    <x v="0"/>
    <n v="1"/>
    <n v="0"/>
    <n v="2926"/>
    <n v="26"/>
    <m/>
    <s v="Southampton"/>
    <m/>
  </r>
  <r>
    <n v="409"/>
    <n v="2"/>
    <x v="1"/>
    <s v="Fillbrook, Mr. Joseph Charles"/>
    <s v="Male"/>
    <n v="18"/>
    <n v="0"/>
    <x v="1"/>
    <n v="0"/>
    <n v="0"/>
    <s v="C.A. 15185"/>
    <n v="10.5"/>
    <m/>
    <s v="Southampton"/>
    <s v="Cornwall / Houghton, MI"/>
  </r>
  <r>
    <n v="410"/>
    <n v="2"/>
    <x v="1"/>
    <s v="Fox, Mr. Stanley Hubert"/>
    <s v="Male"/>
    <n v="36"/>
    <n v="0"/>
    <x v="1"/>
    <n v="0"/>
    <n v="0"/>
    <n v="229236"/>
    <n v="13"/>
    <m/>
    <s v="Southampton"/>
    <s v="Rochester, NY"/>
  </r>
  <r>
    <n v="411"/>
    <n v="2"/>
    <x v="1"/>
    <s v="Frost, Mr. Anthony Wood &quot;Archie&quot;"/>
    <s v="Male"/>
    <m/>
    <s v=""/>
    <x v="2"/>
    <n v="0"/>
    <n v="0"/>
    <n v="239854"/>
    <n v="0"/>
    <m/>
    <s v="Southampton"/>
    <s v="Belfast"/>
  </r>
  <r>
    <n v="412"/>
    <n v="2"/>
    <x v="1"/>
    <s v="Funk, Miss. Annie Clemmer"/>
    <s v="Female"/>
    <n v="38"/>
    <n v="0"/>
    <x v="0"/>
    <n v="0"/>
    <n v="0"/>
    <n v="237671"/>
    <n v="13"/>
    <m/>
    <s v="Southampton"/>
    <s v="Janjgir, India / Pennsylvania"/>
  </r>
  <r>
    <n v="413"/>
    <n v="2"/>
    <x v="1"/>
    <s v="Fynney, Mr. Joseph J"/>
    <s v="Male"/>
    <n v="35"/>
    <n v="0"/>
    <x v="1"/>
    <n v="0"/>
    <n v="0"/>
    <n v="239865"/>
    <n v="26"/>
    <m/>
    <s v="Southampton"/>
    <s v="Liverpool / Montreal, PQ"/>
  </r>
  <r>
    <n v="414"/>
    <n v="2"/>
    <x v="1"/>
    <s v="Gale, Mr. Harry"/>
    <s v="Male"/>
    <n v="38"/>
    <n v="0"/>
    <x v="1"/>
    <n v="1"/>
    <n v="0"/>
    <n v="28664"/>
    <n v="21"/>
    <m/>
    <s v="Southampton"/>
    <s v="Cornwall / Clear Creek, CO"/>
  </r>
  <r>
    <n v="415"/>
    <n v="2"/>
    <x v="1"/>
    <s v="Gale, Mr. Shadrach"/>
    <s v="Male"/>
    <n v="34"/>
    <n v="0"/>
    <x v="1"/>
    <n v="1"/>
    <n v="0"/>
    <n v="28664"/>
    <n v="21"/>
    <m/>
    <s v="Southampton"/>
    <s v="Cornwall / Clear Creek, CO"/>
  </r>
  <r>
    <n v="416"/>
    <n v="2"/>
    <x v="0"/>
    <s v="Garside, Miss. Ethel"/>
    <s v="Female"/>
    <n v="34"/>
    <n v="0"/>
    <x v="0"/>
    <n v="0"/>
    <n v="0"/>
    <n v="243880"/>
    <n v="13"/>
    <m/>
    <s v="Southampton"/>
    <s v="Brooklyn, NY"/>
  </r>
  <r>
    <n v="417"/>
    <n v="2"/>
    <x v="1"/>
    <s v="Gaskell, Mr. Alfred"/>
    <s v="Male"/>
    <n v="16"/>
    <n v="0"/>
    <x v="1"/>
    <n v="0"/>
    <n v="0"/>
    <n v="239865"/>
    <n v="26"/>
    <m/>
    <s v="Southampton"/>
    <s v="Liverpool / Montreal, PQ"/>
  </r>
  <r>
    <n v="418"/>
    <n v="2"/>
    <x v="1"/>
    <s v="Gavey, Mr. Lawrence"/>
    <s v="Male"/>
    <n v="26"/>
    <n v="0"/>
    <x v="1"/>
    <n v="0"/>
    <n v="0"/>
    <n v="31028"/>
    <n v="10.5"/>
    <m/>
    <s v="Southampton"/>
    <s v="Guernsey / Elizabeth, NJ"/>
  </r>
  <r>
    <n v="419"/>
    <n v="2"/>
    <x v="1"/>
    <s v="Gilbert, Mr. William"/>
    <s v="Male"/>
    <n v="47"/>
    <n v="0"/>
    <x v="1"/>
    <n v="0"/>
    <n v="0"/>
    <s v="C.A. 30769"/>
    <n v="10.5"/>
    <m/>
    <s v="Southampton"/>
    <s v="Cornwall"/>
  </r>
  <r>
    <n v="420"/>
    <n v="2"/>
    <x v="1"/>
    <s v="Giles, Mr. Edgar"/>
    <s v="Male"/>
    <n v="21"/>
    <n v="0"/>
    <x v="1"/>
    <n v="1"/>
    <n v="0"/>
    <n v="28133"/>
    <n v="11.5"/>
    <m/>
    <s v="Southampton"/>
    <s v="Cornwall / Camden, NJ"/>
  </r>
  <r>
    <n v="421"/>
    <n v="2"/>
    <x v="1"/>
    <s v="Giles, Mr. Frederick Edward"/>
    <s v="Male"/>
    <n v="21"/>
    <n v="0"/>
    <x v="1"/>
    <n v="1"/>
    <n v="0"/>
    <n v="28134"/>
    <n v="11.5"/>
    <m/>
    <s v="Southampton"/>
    <s v="Cornwall / Camden, NJ"/>
  </r>
  <r>
    <n v="422"/>
    <n v="2"/>
    <x v="1"/>
    <s v="Giles, Mr. Ralph"/>
    <s v="Male"/>
    <n v="24"/>
    <n v="0"/>
    <x v="1"/>
    <n v="0"/>
    <n v="0"/>
    <n v="248726"/>
    <n v="13.5"/>
    <m/>
    <s v="Southampton"/>
    <s v="West Kensington, London"/>
  </r>
  <r>
    <n v="423"/>
    <n v="2"/>
    <x v="1"/>
    <s v="Gill, Mr. John William"/>
    <s v="Male"/>
    <n v="24"/>
    <n v="0"/>
    <x v="1"/>
    <n v="0"/>
    <n v="0"/>
    <n v="233866"/>
    <n v="13"/>
    <m/>
    <s v="Southampton"/>
    <s v="Clevedon, England"/>
  </r>
  <r>
    <n v="424"/>
    <n v="2"/>
    <x v="1"/>
    <s v="Gillespie, Mr. William Henry"/>
    <s v="Male"/>
    <n v="34"/>
    <n v="0"/>
    <x v="1"/>
    <n v="0"/>
    <n v="0"/>
    <n v="12233"/>
    <n v="13"/>
    <m/>
    <s v="Southampton"/>
    <s v="Vancouver, BC"/>
  </r>
  <r>
    <n v="425"/>
    <n v="2"/>
    <x v="1"/>
    <s v="Givard, Mr. Hans Kristensen"/>
    <s v="Male"/>
    <n v="30"/>
    <n v="0"/>
    <x v="1"/>
    <n v="0"/>
    <n v="0"/>
    <n v="250646"/>
    <n v="13"/>
    <m/>
    <s v="Southampton"/>
    <m/>
  </r>
  <r>
    <n v="426"/>
    <n v="2"/>
    <x v="1"/>
    <s v="Greenberg, Mr. Samuel"/>
    <s v="Male"/>
    <n v="52"/>
    <n v="0"/>
    <x v="1"/>
    <n v="0"/>
    <n v="0"/>
    <n v="250647"/>
    <n v="13"/>
    <m/>
    <s v="Southampton"/>
    <s v="Bronx, NY"/>
  </r>
  <r>
    <n v="427"/>
    <n v="2"/>
    <x v="1"/>
    <s v="Hale, Mr. Reginald"/>
    <s v="Male"/>
    <n v="30"/>
    <n v="0"/>
    <x v="1"/>
    <n v="0"/>
    <n v="0"/>
    <n v="250653"/>
    <n v="13"/>
    <m/>
    <s v="Southampton"/>
    <s v="Auburn, NY"/>
  </r>
  <r>
    <n v="428"/>
    <n v="2"/>
    <x v="0"/>
    <s v="Hamalainen, Master. Viljo"/>
    <s v="Male"/>
    <n v="0.66669999999999996"/>
    <n v="1"/>
    <x v="0"/>
    <n v="1"/>
    <n v="1"/>
    <n v="250649"/>
    <n v="14.5"/>
    <m/>
    <s v="Southampton"/>
    <s v="Detroit, MI"/>
  </r>
  <r>
    <n v="429"/>
    <n v="2"/>
    <x v="0"/>
    <s v="Hamalainen, Mrs. William (Anna)"/>
    <s v="Female"/>
    <n v="24"/>
    <n v="0"/>
    <x v="0"/>
    <n v="0"/>
    <n v="2"/>
    <n v="250649"/>
    <n v="14.5"/>
    <m/>
    <s v="Southampton"/>
    <s v="Detroit, MI"/>
  </r>
  <r>
    <n v="430"/>
    <n v="2"/>
    <x v="1"/>
    <s v="Harbeck, Mr. William H"/>
    <s v="Male"/>
    <n v="44"/>
    <n v="0"/>
    <x v="1"/>
    <n v="0"/>
    <n v="0"/>
    <n v="248746"/>
    <n v="13"/>
    <m/>
    <s v="Southampton"/>
    <s v="Seattle, WA / Toledo, OH"/>
  </r>
  <r>
    <n v="431"/>
    <n v="2"/>
    <x v="0"/>
    <s v="Harper, Miss. Annie Jessie &quot;Nina&quot;"/>
    <s v="Female"/>
    <n v="6"/>
    <n v="1"/>
    <x v="0"/>
    <n v="0"/>
    <n v="1"/>
    <n v="248727"/>
    <n v="33"/>
    <m/>
    <s v="Southampton"/>
    <s v="Denmark Hill, Surrey / Chicago"/>
  </r>
  <r>
    <n v="432"/>
    <n v="2"/>
    <x v="1"/>
    <s v="Harper, Rev. John"/>
    <s v="Male"/>
    <n v="28"/>
    <n v="0"/>
    <x v="1"/>
    <n v="0"/>
    <n v="1"/>
    <n v="248727"/>
    <n v="33"/>
    <m/>
    <s v="Southampton"/>
    <s v="Denmark Hill, Surrey / Chicago"/>
  </r>
  <r>
    <n v="433"/>
    <n v="2"/>
    <x v="0"/>
    <s v="Harris, Mr. George"/>
    <s v="Male"/>
    <n v="62"/>
    <n v="0"/>
    <x v="1"/>
    <n v="0"/>
    <n v="0"/>
    <s v="S.W./PP 752"/>
    <n v="10.5"/>
    <m/>
    <s v="Southampton"/>
    <s v="London"/>
  </r>
  <r>
    <n v="434"/>
    <n v="2"/>
    <x v="1"/>
    <s v="Harris, Mr. Walter"/>
    <s v="Male"/>
    <n v="30"/>
    <n v="0"/>
    <x v="1"/>
    <n v="0"/>
    <n v="0"/>
    <s v="W/C 14208"/>
    <n v="10.5"/>
    <m/>
    <s v="Southampton"/>
    <s v="Walthamstow, England"/>
  </r>
  <r>
    <n v="435"/>
    <n v="2"/>
    <x v="0"/>
    <s v="Hart, Miss. Eva Miriam"/>
    <s v="Female"/>
    <n v="7"/>
    <n v="1"/>
    <x v="0"/>
    <n v="0"/>
    <n v="2"/>
    <s v="F.C.C. 13529"/>
    <n v="26.25"/>
    <m/>
    <s v="Southampton"/>
    <s v="Ilford, Essex / Winnipeg, MB"/>
  </r>
  <r>
    <n v="436"/>
    <n v="2"/>
    <x v="1"/>
    <s v="Hart, Mr. Benjamin"/>
    <s v="Male"/>
    <n v="43"/>
    <n v="0"/>
    <x v="1"/>
    <n v="1"/>
    <n v="1"/>
    <s v="F.C.C. 13529"/>
    <n v="26.25"/>
    <m/>
    <s v="Southampton"/>
    <s v="Ilford, Essex / Winnipeg, MB"/>
  </r>
  <r>
    <n v="437"/>
    <n v="2"/>
    <x v="0"/>
    <s v="Hart, Mrs. Benjamin (Esther Ada Bloomfield)"/>
    <s v="Female"/>
    <n v="45"/>
    <n v="0"/>
    <x v="0"/>
    <n v="1"/>
    <n v="1"/>
    <s v="F.C.C. 13529"/>
    <n v="26.25"/>
    <m/>
    <s v="Southampton"/>
    <s v="Ilford, Essex / Winnipeg, MB"/>
  </r>
  <r>
    <n v="438"/>
    <n v="2"/>
    <x v="0"/>
    <s v="Herman, Miss. Alice"/>
    <s v="Female"/>
    <n v="24"/>
    <n v="0"/>
    <x v="0"/>
    <n v="1"/>
    <n v="2"/>
    <n v="220845"/>
    <n v="65"/>
    <m/>
    <s v="Southampton"/>
    <s v="Somerset / Bernardsville, NJ"/>
  </r>
  <r>
    <n v="439"/>
    <n v="2"/>
    <x v="0"/>
    <s v="Herman, Miss. Kate"/>
    <s v="Female"/>
    <n v="24"/>
    <n v="0"/>
    <x v="0"/>
    <n v="1"/>
    <n v="2"/>
    <n v="220845"/>
    <n v="65"/>
    <m/>
    <s v="Southampton"/>
    <s v="Somerset / Bernardsville, NJ"/>
  </r>
  <r>
    <n v="440"/>
    <n v="2"/>
    <x v="1"/>
    <s v="Herman, Mr. Samuel"/>
    <s v="Male"/>
    <n v="49"/>
    <n v="0"/>
    <x v="1"/>
    <n v="1"/>
    <n v="2"/>
    <n v="220845"/>
    <n v="65"/>
    <m/>
    <s v="Southampton"/>
    <s v="Somerset / Bernardsville, NJ"/>
  </r>
  <r>
    <n v="441"/>
    <n v="2"/>
    <x v="0"/>
    <s v="Herman, Mrs. Samuel (Jane Laver)"/>
    <s v="Female"/>
    <n v="48"/>
    <n v="0"/>
    <x v="0"/>
    <n v="1"/>
    <n v="2"/>
    <n v="220845"/>
    <n v="65"/>
    <m/>
    <s v="Southampton"/>
    <s v="Somerset / Bernardsville, NJ"/>
  </r>
  <r>
    <n v="442"/>
    <n v="2"/>
    <x v="0"/>
    <s v="Hewlett, Mrs. (Mary D Kingcome) "/>
    <s v="Female"/>
    <n v="55"/>
    <n v="0"/>
    <x v="0"/>
    <n v="0"/>
    <n v="0"/>
    <n v="248706"/>
    <n v="16"/>
    <m/>
    <s v="Southampton"/>
    <s v="India / Rapid City, SD"/>
  </r>
  <r>
    <n v="443"/>
    <n v="2"/>
    <x v="1"/>
    <s v="Hickman, Mr. Leonard Mark"/>
    <s v="Male"/>
    <n v="24"/>
    <n v="0"/>
    <x v="1"/>
    <n v="2"/>
    <n v="0"/>
    <s v="S.O.C. 14879"/>
    <n v="73.5"/>
    <m/>
    <s v="Southampton"/>
    <s v="West Hampstead, London / Neepawa, MB"/>
  </r>
  <r>
    <n v="444"/>
    <n v="2"/>
    <x v="1"/>
    <s v="Hickman, Mr. Lewis"/>
    <s v="Male"/>
    <n v="32"/>
    <n v="0"/>
    <x v="1"/>
    <n v="2"/>
    <n v="0"/>
    <s v="S.O.C. 14879"/>
    <n v="73.5"/>
    <m/>
    <s v="Southampton"/>
    <s v="West Hampstead, London / Neepawa, MB"/>
  </r>
  <r>
    <n v="445"/>
    <n v="2"/>
    <x v="1"/>
    <s v="Hickman, Mr. Stanley George"/>
    <s v="Male"/>
    <n v="21"/>
    <n v="0"/>
    <x v="1"/>
    <n v="2"/>
    <n v="0"/>
    <s v="S.O.C. 14879"/>
    <n v="73.5"/>
    <m/>
    <s v="Southampton"/>
    <s v="West Hampstead, London / Neepawa, MB"/>
  </r>
  <r>
    <n v="446"/>
    <n v="2"/>
    <x v="1"/>
    <s v="Hiltunen, Miss. Marta"/>
    <s v="Female"/>
    <n v="18"/>
    <n v="0"/>
    <x v="0"/>
    <n v="1"/>
    <n v="1"/>
    <n v="250650"/>
    <n v="13"/>
    <m/>
    <s v="Southampton"/>
    <s v="Kontiolahti, Finland / Detroit, MI"/>
  </r>
  <r>
    <n v="447"/>
    <n v="2"/>
    <x v="0"/>
    <s v="Hocking, Miss. Ellen &quot;Nellie&quot;"/>
    <s v="Female"/>
    <n v="20"/>
    <n v="0"/>
    <x v="0"/>
    <n v="2"/>
    <n v="1"/>
    <n v="29105"/>
    <n v="23"/>
    <m/>
    <s v="Southampton"/>
    <s v="Cornwall / Akron, OH"/>
  </r>
  <r>
    <n v="448"/>
    <n v="2"/>
    <x v="1"/>
    <s v="Hocking, Mr. Richard George"/>
    <s v="Male"/>
    <n v="23"/>
    <n v="0"/>
    <x v="1"/>
    <n v="2"/>
    <n v="1"/>
    <n v="29104"/>
    <n v="11.5"/>
    <m/>
    <s v="Southampton"/>
    <s v="Cornwall / Akron, OH"/>
  </r>
  <r>
    <n v="449"/>
    <n v="2"/>
    <x v="1"/>
    <s v="Hocking, Mr. Samuel James Metcalfe"/>
    <s v="Male"/>
    <n v="36"/>
    <n v="0"/>
    <x v="1"/>
    <n v="0"/>
    <n v="0"/>
    <n v="242963"/>
    <n v="13"/>
    <m/>
    <s v="Southampton"/>
    <s v="Devonport, England"/>
  </r>
  <r>
    <n v="450"/>
    <n v="2"/>
    <x v="0"/>
    <s v="Hocking, Mrs. Elizabeth (Eliza Needs)"/>
    <s v="Female"/>
    <n v="54"/>
    <n v="0"/>
    <x v="0"/>
    <n v="1"/>
    <n v="3"/>
    <n v="29105"/>
    <n v="23"/>
    <m/>
    <s v="Southampton"/>
    <s v="Cornwall / Akron, OH"/>
  </r>
  <r>
    <n v="451"/>
    <n v="2"/>
    <x v="1"/>
    <s v="Hodges, Mr. Henry Price"/>
    <s v="Male"/>
    <n v="50"/>
    <n v="0"/>
    <x v="1"/>
    <n v="0"/>
    <n v="0"/>
    <n v="250643"/>
    <n v="13"/>
    <m/>
    <s v="Southampton"/>
    <s v="Southampton"/>
  </r>
  <r>
    <n v="452"/>
    <n v="2"/>
    <x v="1"/>
    <s v="Hold, Mr. Stephen"/>
    <s v="Male"/>
    <n v="44"/>
    <n v="0"/>
    <x v="1"/>
    <n v="1"/>
    <n v="0"/>
    <n v="26707"/>
    <n v="26"/>
    <m/>
    <s v="Southampton"/>
    <s v="England / Sacramento, CA"/>
  </r>
  <r>
    <n v="453"/>
    <n v="2"/>
    <x v="0"/>
    <s v="Hold, Mrs. Stephen (Annie Margaret Hill)"/>
    <s v="Female"/>
    <n v="29"/>
    <n v="0"/>
    <x v="0"/>
    <n v="1"/>
    <n v="0"/>
    <n v="26707"/>
    <n v="26"/>
    <m/>
    <s v="Southampton"/>
    <s v="England / Sacramento, CA"/>
  </r>
  <r>
    <n v="454"/>
    <n v="2"/>
    <x v="1"/>
    <s v="Hood, Mr. Ambrose Jr"/>
    <s v="Male"/>
    <n v="21"/>
    <n v="0"/>
    <x v="1"/>
    <n v="0"/>
    <n v="0"/>
    <s v="S.O.C. 14879"/>
    <n v="73.5"/>
    <m/>
    <s v="Southampton"/>
    <s v="New Forest, England"/>
  </r>
  <r>
    <n v="455"/>
    <n v="2"/>
    <x v="0"/>
    <s v="Hosono, Mr. Masabumi"/>
    <s v="Male"/>
    <n v="42"/>
    <n v="0"/>
    <x v="1"/>
    <n v="0"/>
    <n v="0"/>
    <n v="237798"/>
    <n v="13"/>
    <m/>
    <s v="Southampton"/>
    <s v="Tokyo, Japan"/>
  </r>
  <r>
    <n v="456"/>
    <n v="2"/>
    <x v="1"/>
    <s v="Howard, Mr. Benjamin"/>
    <s v="Male"/>
    <n v="63"/>
    <n v="0"/>
    <x v="1"/>
    <n v="1"/>
    <n v="0"/>
    <n v="24065"/>
    <n v="26"/>
    <m/>
    <s v="Southampton"/>
    <s v="Swindon, England"/>
  </r>
  <r>
    <n v="457"/>
    <n v="2"/>
    <x v="1"/>
    <s v="Howard, Mrs. Benjamin (Ellen Truelove Arman)"/>
    <s v="Female"/>
    <n v="60"/>
    <n v="0"/>
    <x v="0"/>
    <n v="1"/>
    <n v="0"/>
    <n v="24065"/>
    <n v="26"/>
    <m/>
    <s v="Southampton"/>
    <s v="Swindon, England"/>
  </r>
  <r>
    <n v="458"/>
    <n v="2"/>
    <x v="1"/>
    <s v="Hunt, Mr. George Henry"/>
    <s v="Male"/>
    <n v="33"/>
    <n v="0"/>
    <x v="1"/>
    <n v="0"/>
    <n v="0"/>
    <s v="SCO/W 1585"/>
    <n v="12.275"/>
    <m/>
    <s v="Southampton"/>
    <s v="Philadelphia, PA"/>
  </r>
  <r>
    <n v="459"/>
    <n v="2"/>
    <x v="0"/>
    <s v="Ilett, Miss. Bertha"/>
    <s v="Female"/>
    <n v="17"/>
    <n v="0"/>
    <x v="0"/>
    <n v="0"/>
    <n v="0"/>
    <s v="SO/C 14885"/>
    <n v="10.5"/>
    <m/>
    <s v="Southampton"/>
    <s v="Guernsey"/>
  </r>
  <r>
    <n v="460"/>
    <n v="2"/>
    <x v="1"/>
    <s v="Jacobsohn, Mr. Sidney Samuel"/>
    <s v="Male"/>
    <n v="42"/>
    <n v="0"/>
    <x v="1"/>
    <n v="1"/>
    <n v="0"/>
    <n v="243847"/>
    <n v="27"/>
    <m/>
    <s v="Southampton"/>
    <s v="London"/>
  </r>
  <r>
    <n v="461"/>
    <n v="2"/>
    <x v="0"/>
    <s v="Jacobsohn, Mrs. Sidney Samuel (Amy Frances Christy)"/>
    <s v="Female"/>
    <n v="24"/>
    <n v="0"/>
    <x v="0"/>
    <n v="2"/>
    <n v="1"/>
    <n v="243847"/>
    <n v="27"/>
    <m/>
    <s v="Southampton"/>
    <s v="London"/>
  </r>
  <r>
    <n v="462"/>
    <n v="2"/>
    <x v="1"/>
    <s v="Jarvis, Mr. John Denzil"/>
    <s v="Male"/>
    <n v="47"/>
    <n v="0"/>
    <x v="1"/>
    <n v="0"/>
    <n v="0"/>
    <n v="237565"/>
    <n v="15"/>
    <m/>
    <s v="Southampton"/>
    <s v="North Evington, England"/>
  </r>
  <r>
    <n v="463"/>
    <n v="2"/>
    <x v="1"/>
    <s v="Jefferys, Mr. Clifford Thomas"/>
    <s v="Male"/>
    <n v="24"/>
    <n v="0"/>
    <x v="1"/>
    <n v="2"/>
    <n v="0"/>
    <s v="C.A. 31029"/>
    <n v="31.5"/>
    <m/>
    <s v="Southampton"/>
    <s v="Guernsey / Elizabeth, NJ"/>
  </r>
  <r>
    <n v="464"/>
    <n v="2"/>
    <x v="1"/>
    <s v="Jefferys, Mr. Ernest Wilfred"/>
    <s v="Male"/>
    <n v="22"/>
    <n v="0"/>
    <x v="1"/>
    <n v="2"/>
    <n v="0"/>
    <s v="C.A. 31029"/>
    <n v="31.5"/>
    <m/>
    <s v="Southampton"/>
    <s v="Guernsey / Elizabeth, NJ"/>
  </r>
  <r>
    <n v="465"/>
    <n v="2"/>
    <x v="1"/>
    <s v="Jenkin, Mr. Stephen Curnow"/>
    <s v="Male"/>
    <n v="32"/>
    <n v="0"/>
    <x v="1"/>
    <n v="0"/>
    <n v="0"/>
    <s v="C.A. 33111"/>
    <n v="10.5"/>
    <m/>
    <s v="Southampton"/>
    <s v="St Ives, Cornwall / Houghton, MI"/>
  </r>
  <r>
    <n v="466"/>
    <n v="2"/>
    <x v="0"/>
    <s v="Jerwan, Mrs. Amin S (Marie Marthe Thuillard)"/>
    <s v="Female"/>
    <n v="23"/>
    <n v="0"/>
    <x v="0"/>
    <n v="0"/>
    <n v="0"/>
    <s v="SC/AH Basle 541"/>
    <n v="13.791700000000001"/>
    <s v="D"/>
    <s v="Cherbourg"/>
    <s v="New York, NY"/>
  </r>
  <r>
    <n v="467"/>
    <n v="2"/>
    <x v="1"/>
    <s v="Kantor, Mr. Sinai"/>
    <s v="Male"/>
    <n v="34"/>
    <n v="0"/>
    <x v="1"/>
    <n v="1"/>
    <n v="0"/>
    <n v="244367"/>
    <n v="26"/>
    <m/>
    <s v="Southampton"/>
    <s v="Moscow / Bronx, NY"/>
  </r>
  <r>
    <n v="468"/>
    <n v="2"/>
    <x v="0"/>
    <s v="Kantor, Mrs. Sinai (Miriam Sternin)"/>
    <s v="Female"/>
    <n v="24"/>
    <n v="0"/>
    <x v="0"/>
    <n v="1"/>
    <n v="0"/>
    <n v="244367"/>
    <n v="26"/>
    <m/>
    <s v="Southampton"/>
    <s v="Moscow / Bronx, NY"/>
  </r>
  <r>
    <n v="469"/>
    <n v="2"/>
    <x v="1"/>
    <s v="Karnes, Mrs. J Frank (Claire Bennett)"/>
    <s v="Female"/>
    <n v="22"/>
    <n v="0"/>
    <x v="0"/>
    <n v="0"/>
    <n v="0"/>
    <s v="F.C.C. 13534"/>
    <n v="21"/>
    <m/>
    <s v="Southampton"/>
    <s v="India / Pittsburgh, PA"/>
  </r>
  <r>
    <n v="470"/>
    <n v="2"/>
    <x v="0"/>
    <s v="Keane, Miss. Nora A"/>
    <s v="Female"/>
    <m/>
    <s v=""/>
    <x v="2"/>
    <n v="0"/>
    <n v="0"/>
    <n v="226593"/>
    <n v="12.35"/>
    <s v="E101"/>
    <s v="Queenstown"/>
    <s v="Harrisburg, PA"/>
  </r>
  <r>
    <n v="471"/>
    <n v="2"/>
    <x v="1"/>
    <s v="Keane, Mr. Daniel"/>
    <s v="Male"/>
    <n v="35"/>
    <n v="0"/>
    <x v="1"/>
    <n v="0"/>
    <n v="0"/>
    <n v="233734"/>
    <n v="12.35"/>
    <m/>
    <s v="Queenstown"/>
    <m/>
  </r>
  <r>
    <n v="472"/>
    <n v="2"/>
    <x v="0"/>
    <s v="Kelly, Mrs. Florence &quot;Fannie&quot;"/>
    <s v="Female"/>
    <n v="45"/>
    <n v="0"/>
    <x v="0"/>
    <n v="0"/>
    <n v="0"/>
    <n v="223596"/>
    <n v="13.5"/>
    <m/>
    <s v="Southampton"/>
    <s v="London / New York, NY"/>
  </r>
  <r>
    <n v="473"/>
    <n v="2"/>
    <x v="1"/>
    <s v="Kirkland, Rev. Charles Leonard"/>
    <s v="Male"/>
    <n v="57"/>
    <n v="0"/>
    <x v="1"/>
    <n v="0"/>
    <n v="0"/>
    <n v="219533"/>
    <n v="12.35"/>
    <m/>
    <s v="Queenstown"/>
    <s v="Glasgow / Bangor, ME"/>
  </r>
  <r>
    <n v="474"/>
    <n v="2"/>
    <x v="1"/>
    <s v="Knight, Mr. Robert J"/>
    <s v="Male"/>
    <m/>
    <s v=""/>
    <x v="2"/>
    <n v="0"/>
    <n v="0"/>
    <n v="239855"/>
    <n v="0"/>
    <m/>
    <s v="Southampton"/>
    <s v="Belfast"/>
  </r>
  <r>
    <n v="475"/>
    <n v="2"/>
    <x v="1"/>
    <s v="Kvillner, Mr. Johan Henrik Johannesson"/>
    <s v="Male"/>
    <n v="31"/>
    <n v="0"/>
    <x v="1"/>
    <n v="0"/>
    <n v="0"/>
    <s v="C.A. 18723"/>
    <n v="10.5"/>
    <m/>
    <s v="Southampton"/>
    <s v="Sweden / Arlington, NJ"/>
  </r>
  <r>
    <n v="476"/>
    <n v="2"/>
    <x v="1"/>
    <s v="Lahtinen, Mrs. William (Anna Sylfven)"/>
    <s v="Female"/>
    <n v="26"/>
    <n v="0"/>
    <x v="0"/>
    <n v="1"/>
    <n v="1"/>
    <n v="250651"/>
    <n v="26"/>
    <m/>
    <s v="Southampton"/>
    <s v="Minneapolis, MN"/>
  </r>
  <r>
    <n v="477"/>
    <n v="2"/>
    <x v="1"/>
    <s v="Lahtinen, Rev. William"/>
    <s v="Male"/>
    <n v="30"/>
    <n v="0"/>
    <x v="1"/>
    <n v="1"/>
    <n v="1"/>
    <n v="250651"/>
    <n v="26"/>
    <m/>
    <s v="Southampton"/>
    <s v="Minneapolis, MN"/>
  </r>
  <r>
    <n v="478"/>
    <n v="2"/>
    <x v="1"/>
    <s v="Lamb, Mr. John Joseph"/>
    <s v="Male"/>
    <m/>
    <s v=""/>
    <x v="2"/>
    <n v="0"/>
    <n v="0"/>
    <n v="240261"/>
    <n v="10.708299999999999"/>
    <m/>
    <s v="Queenstown"/>
    <m/>
  </r>
  <r>
    <n v="479"/>
    <n v="2"/>
    <x v="0"/>
    <s v="Laroche, Miss. Louise"/>
    <s v="Female"/>
    <n v="1"/>
    <n v="1"/>
    <x v="0"/>
    <n v="1"/>
    <n v="2"/>
    <s v="SC/Paris 2123"/>
    <n v="41.5792"/>
    <m/>
    <s v="Cherbourg"/>
    <s v="Paris / Haiti"/>
  </r>
  <r>
    <n v="480"/>
    <n v="2"/>
    <x v="0"/>
    <s v="Laroche, Miss. Simonne Marie Anne Andree"/>
    <s v="Female"/>
    <n v="3"/>
    <n v="1"/>
    <x v="0"/>
    <n v="1"/>
    <n v="2"/>
    <s v="SC/Paris 2123"/>
    <n v="41.5792"/>
    <m/>
    <s v="Cherbourg"/>
    <s v="Paris / Haiti"/>
  </r>
  <r>
    <n v="481"/>
    <n v="2"/>
    <x v="1"/>
    <s v="Laroche, Mr. Joseph Philippe Lemercier"/>
    <s v="Male"/>
    <n v="25"/>
    <n v="0"/>
    <x v="1"/>
    <n v="1"/>
    <n v="2"/>
    <s v="SC/Paris 2123"/>
    <n v="41.5792"/>
    <m/>
    <s v="Cherbourg"/>
    <s v="Paris / Haiti"/>
  </r>
  <r>
    <n v="482"/>
    <n v="2"/>
    <x v="0"/>
    <s v="Laroche, Mrs. Joseph (Juliette Marie Louise Lafargue)"/>
    <s v="Female"/>
    <n v="22"/>
    <n v="0"/>
    <x v="0"/>
    <n v="1"/>
    <n v="2"/>
    <s v="SC/Paris 2123"/>
    <n v="41.5792"/>
    <m/>
    <s v="Cherbourg"/>
    <s v="Paris / Haiti"/>
  </r>
  <r>
    <n v="483"/>
    <n v="2"/>
    <x v="0"/>
    <s v="Lehmann, Miss. Bertha"/>
    <s v="Female"/>
    <n v="17"/>
    <n v="0"/>
    <x v="0"/>
    <n v="0"/>
    <n v="0"/>
    <s v="SC 1748"/>
    <n v="12"/>
    <m/>
    <s v="Cherbourg"/>
    <s v="Berne, Switzerland / Central City, IA"/>
  </r>
  <r>
    <n v="484"/>
    <n v="2"/>
    <x v="0"/>
    <s v="Leitch, Miss. Jessie Wills"/>
    <s v="Female"/>
    <m/>
    <s v=""/>
    <x v="2"/>
    <n v="0"/>
    <n v="0"/>
    <n v="248727"/>
    <n v="33"/>
    <m/>
    <s v="Southampton"/>
    <s v="London / Chicago, IL"/>
  </r>
  <r>
    <n v="485"/>
    <n v="2"/>
    <x v="0"/>
    <s v="Lemore, Mrs. (Amelia Milley)"/>
    <s v="Female"/>
    <n v="34"/>
    <n v="0"/>
    <x v="0"/>
    <n v="0"/>
    <n v="0"/>
    <s v="C.A. 34260"/>
    <n v="10.5"/>
    <s v="F33"/>
    <s v="Southampton"/>
    <s v="Chicago, IL"/>
  </r>
  <r>
    <n v="486"/>
    <n v="2"/>
    <x v="1"/>
    <s v="Levy, Mr. Rene Jacques"/>
    <s v="Male"/>
    <n v="36"/>
    <n v="0"/>
    <x v="1"/>
    <n v="0"/>
    <n v="0"/>
    <s v="SC/Paris 2163"/>
    <n v="12.875"/>
    <s v="D"/>
    <s v="Cherbourg"/>
    <s v="Montreal, PQ"/>
  </r>
  <r>
    <n v="487"/>
    <n v="2"/>
    <x v="1"/>
    <s v="Leyson, Mr. Robert William Norman"/>
    <s v="Male"/>
    <n v="24"/>
    <n v="0"/>
    <x v="1"/>
    <n v="0"/>
    <n v="0"/>
    <s v="C.A. 29566"/>
    <n v="10.5"/>
    <m/>
    <s v="Southampton"/>
    <m/>
  </r>
  <r>
    <n v="488"/>
    <n v="2"/>
    <x v="1"/>
    <s v="Lingane, Mr. John"/>
    <s v="Male"/>
    <n v="61"/>
    <n v="0"/>
    <x v="1"/>
    <n v="0"/>
    <n v="0"/>
    <n v="235509"/>
    <n v="12.35"/>
    <m/>
    <s v="Queenstown"/>
    <m/>
  </r>
  <r>
    <n v="489"/>
    <n v="2"/>
    <x v="1"/>
    <s v="Louch, Mr. Charles Alexander"/>
    <s v="Male"/>
    <n v="50"/>
    <n v="0"/>
    <x v="1"/>
    <n v="1"/>
    <n v="0"/>
    <s v="SC/AH 3085"/>
    <n v="26"/>
    <m/>
    <s v="Southampton"/>
    <s v="Weston-Super-Mare, Somerset"/>
  </r>
  <r>
    <n v="490"/>
    <n v="2"/>
    <x v="0"/>
    <s v="Louch, Mrs. Charles Alexander (Alice Adelaide Slow)"/>
    <s v="Female"/>
    <n v="42"/>
    <n v="0"/>
    <x v="0"/>
    <n v="1"/>
    <n v="0"/>
    <s v="SC/AH 3085"/>
    <n v="26"/>
    <m/>
    <s v="Southampton"/>
    <s v="Weston-Super-Mare, Somerset"/>
  </r>
  <r>
    <n v="491"/>
    <n v="2"/>
    <x v="1"/>
    <s v="Mack, Mrs. (Mary)"/>
    <s v="Female"/>
    <n v="57"/>
    <n v="0"/>
    <x v="0"/>
    <n v="0"/>
    <n v="0"/>
    <s v="S.O./P.P. 3"/>
    <n v="10.5"/>
    <s v="E77"/>
    <s v="Southampton"/>
    <s v="Southampton / New York, NY"/>
  </r>
  <r>
    <n v="492"/>
    <n v="2"/>
    <x v="1"/>
    <s v="Malachard, Mr. Noel"/>
    <s v="Male"/>
    <m/>
    <s v=""/>
    <x v="2"/>
    <n v="0"/>
    <n v="0"/>
    <n v="237735"/>
    <n v="15.0458"/>
    <s v="D"/>
    <s v="Cherbourg"/>
    <s v="Paris"/>
  </r>
  <r>
    <n v="493"/>
    <n v="2"/>
    <x v="0"/>
    <s v="Mallet, Master. Andre"/>
    <s v="Male"/>
    <n v="1"/>
    <n v="1"/>
    <x v="0"/>
    <n v="0"/>
    <n v="2"/>
    <s v="S.C./PARIS 2079"/>
    <n v="37.004199999999997"/>
    <m/>
    <s v="Cherbourg"/>
    <s v="Paris / Montreal, PQ"/>
  </r>
  <r>
    <n v="494"/>
    <n v="2"/>
    <x v="1"/>
    <s v="Mallet, Mr. Albert"/>
    <s v="Male"/>
    <n v="31"/>
    <n v="0"/>
    <x v="1"/>
    <n v="1"/>
    <n v="1"/>
    <s v="S.C./PARIS 2079"/>
    <n v="37.004199999999997"/>
    <m/>
    <s v="Cherbourg"/>
    <s v="Paris / Montreal, PQ"/>
  </r>
  <r>
    <n v="495"/>
    <n v="2"/>
    <x v="0"/>
    <s v="Mallet, Mrs. Albert (Antoinette Magnin)"/>
    <s v="Female"/>
    <n v="24"/>
    <n v="0"/>
    <x v="0"/>
    <n v="1"/>
    <n v="1"/>
    <s v="S.C./PARIS 2079"/>
    <n v="37.004199999999997"/>
    <m/>
    <s v="Cherbourg"/>
    <s v="Paris / Montreal, PQ"/>
  </r>
  <r>
    <n v="496"/>
    <n v="2"/>
    <x v="1"/>
    <s v="Mangiavacchi, Mr. Serafino Emilio"/>
    <s v="Male"/>
    <m/>
    <s v=""/>
    <x v="2"/>
    <n v="0"/>
    <n v="0"/>
    <s v="SC/A.3 2861"/>
    <n v="15.5792"/>
    <m/>
    <s v="Cherbourg"/>
    <s v="New York, NY"/>
  </r>
  <r>
    <n v="497"/>
    <n v="2"/>
    <x v="1"/>
    <s v="Matthews, Mr. William John"/>
    <s v="Male"/>
    <n v="30"/>
    <n v="0"/>
    <x v="1"/>
    <n v="0"/>
    <n v="0"/>
    <n v="28228"/>
    <n v="13"/>
    <m/>
    <s v="Southampton"/>
    <s v="St Austall, Cornwall"/>
  </r>
  <r>
    <n v="498"/>
    <n v="2"/>
    <x v="1"/>
    <s v="Maybery, Mr. Frank Hubert"/>
    <s v="Male"/>
    <n v="40"/>
    <n v="0"/>
    <x v="1"/>
    <n v="0"/>
    <n v="0"/>
    <n v="239059"/>
    <n v="16"/>
    <m/>
    <s v="Southampton"/>
    <s v="Weston-Super-Mare / Moose Jaw, SK"/>
  </r>
  <r>
    <n v="499"/>
    <n v="2"/>
    <x v="1"/>
    <s v="McCrae, Mr. Arthur Gordon"/>
    <s v="Male"/>
    <n v="32"/>
    <n v="0"/>
    <x v="1"/>
    <n v="0"/>
    <n v="0"/>
    <n v="237216"/>
    <n v="13.5"/>
    <m/>
    <s v="Southampton"/>
    <s v="Sydney, Australia"/>
  </r>
  <r>
    <n v="500"/>
    <n v="2"/>
    <x v="1"/>
    <s v="McCrie, Mr. James Matthew"/>
    <s v="Male"/>
    <n v="30"/>
    <n v="0"/>
    <x v="1"/>
    <n v="0"/>
    <n v="0"/>
    <n v="233478"/>
    <n v="13"/>
    <m/>
    <s v="Southampton"/>
    <s v="Sarnia, ON"/>
  </r>
  <r>
    <n v="501"/>
    <n v="2"/>
    <x v="1"/>
    <s v="McKane, Mr. Peter David"/>
    <s v="Male"/>
    <n v="46"/>
    <n v="0"/>
    <x v="1"/>
    <n v="0"/>
    <n v="0"/>
    <n v="28403"/>
    <n v="26"/>
    <m/>
    <s v="Southampton"/>
    <s v="Rochester, NY"/>
  </r>
  <r>
    <n v="502"/>
    <n v="2"/>
    <x v="0"/>
    <s v="Mellinger, Miss. Madeleine Violet"/>
    <s v="Female"/>
    <n v="13"/>
    <n v="1"/>
    <x v="0"/>
    <n v="0"/>
    <n v="1"/>
    <n v="250644"/>
    <n v="19.5"/>
    <m/>
    <s v="Southampton"/>
    <s v="England / Bennington, VT"/>
  </r>
  <r>
    <n v="503"/>
    <n v="2"/>
    <x v="0"/>
    <s v="Mellinger, Mrs. (Elizabeth Anne Maidment)"/>
    <s v="Female"/>
    <n v="41"/>
    <n v="0"/>
    <x v="0"/>
    <n v="0"/>
    <n v="1"/>
    <n v="250644"/>
    <n v="19.5"/>
    <m/>
    <s v="Southampton"/>
    <s v="England / Bennington, VT"/>
  </r>
  <r>
    <n v="504"/>
    <n v="2"/>
    <x v="0"/>
    <s v="Mellors, Mr. William John"/>
    <s v="Male"/>
    <n v="19"/>
    <n v="0"/>
    <x v="1"/>
    <n v="0"/>
    <n v="0"/>
    <s v="SW/PP 751"/>
    <n v="10.5"/>
    <m/>
    <s v="Southampton"/>
    <s v="Chelsea, London"/>
  </r>
  <r>
    <n v="505"/>
    <n v="2"/>
    <x v="1"/>
    <s v="Meyer, Mr. August"/>
    <s v="Male"/>
    <n v="39"/>
    <n v="0"/>
    <x v="1"/>
    <n v="0"/>
    <n v="0"/>
    <n v="248723"/>
    <n v="13"/>
    <m/>
    <s v="Southampton"/>
    <s v="Harrow-on-the-Hill, Middlesex"/>
  </r>
  <r>
    <n v="506"/>
    <n v="2"/>
    <x v="1"/>
    <s v="Milling, Mr. Jacob Christian"/>
    <s v="Male"/>
    <n v="48"/>
    <n v="0"/>
    <x v="1"/>
    <n v="0"/>
    <n v="0"/>
    <n v="234360"/>
    <n v="13"/>
    <m/>
    <s v="Southampton"/>
    <s v="Copenhagen, Denmark"/>
  </r>
  <r>
    <n v="507"/>
    <n v="2"/>
    <x v="1"/>
    <s v="Mitchell, Mr. Henry Michael"/>
    <s v="Male"/>
    <n v="70"/>
    <n v="0"/>
    <x v="1"/>
    <n v="0"/>
    <n v="0"/>
    <s v="C.A. 24580"/>
    <n v="10.5"/>
    <m/>
    <s v="Southampton"/>
    <s v="Guernsey / Montclair, NJ and/or Toledo, Ohio"/>
  </r>
  <r>
    <n v="508"/>
    <n v="2"/>
    <x v="1"/>
    <s v="Montvila, Rev. Juozas"/>
    <s v="Male"/>
    <n v="27"/>
    <n v="0"/>
    <x v="1"/>
    <n v="0"/>
    <n v="0"/>
    <n v="211536"/>
    <n v="13"/>
    <m/>
    <s v="Southampton"/>
    <s v="Worcester, MA"/>
  </r>
  <r>
    <n v="509"/>
    <n v="2"/>
    <x v="1"/>
    <s v="Moraweck, Dr. Ernest"/>
    <s v="Male"/>
    <n v="54"/>
    <n v="0"/>
    <x v="1"/>
    <n v="0"/>
    <n v="0"/>
    <n v="29011"/>
    <n v="14"/>
    <m/>
    <s v="Southampton"/>
    <s v="Frankfort, KY"/>
  </r>
  <r>
    <n v="510"/>
    <n v="2"/>
    <x v="1"/>
    <s v="Morley, Mr. Henry Samuel (&quot;Mr Henry Marshall&quot;)"/>
    <s v="Male"/>
    <n v="39"/>
    <n v="0"/>
    <x v="1"/>
    <n v="0"/>
    <n v="0"/>
    <n v="250655"/>
    <n v="26"/>
    <m/>
    <s v="Southampton"/>
    <m/>
  </r>
  <r>
    <n v="511"/>
    <n v="2"/>
    <x v="1"/>
    <s v="Mudd, Mr. Thomas Charles"/>
    <s v="Male"/>
    <n v="16"/>
    <n v="0"/>
    <x v="1"/>
    <n v="0"/>
    <n v="0"/>
    <s v="S.O./P.P. 3"/>
    <n v="10.5"/>
    <m/>
    <s v="Southampton"/>
    <s v="Halesworth, England"/>
  </r>
  <r>
    <n v="512"/>
    <n v="2"/>
    <x v="1"/>
    <s v="Myles, Mr. Thomas Francis"/>
    <s v="Male"/>
    <n v="62"/>
    <n v="0"/>
    <x v="1"/>
    <n v="0"/>
    <n v="0"/>
    <n v="240276"/>
    <n v="9.6875"/>
    <m/>
    <s v="Queenstown"/>
    <s v="Cambridge, MA"/>
  </r>
  <r>
    <n v="513"/>
    <n v="2"/>
    <x v="1"/>
    <s v="Nasser, Mr. Nicholas"/>
    <s v="Male"/>
    <n v="32.5"/>
    <n v="0"/>
    <x v="1"/>
    <n v="1"/>
    <n v="0"/>
    <n v="237736"/>
    <n v="30.070799999999998"/>
    <m/>
    <s v="Cherbourg"/>
    <s v="New York, NY"/>
  </r>
  <r>
    <n v="514"/>
    <n v="2"/>
    <x v="0"/>
    <s v="Nasser, Mrs. Nicholas (Adele Achem)"/>
    <s v="Female"/>
    <n v="14"/>
    <n v="1"/>
    <x v="0"/>
    <n v="1"/>
    <n v="0"/>
    <n v="237736"/>
    <n v="30.070799999999998"/>
    <m/>
    <s v="Cherbourg"/>
    <s v="New York, NY"/>
  </r>
  <r>
    <n v="515"/>
    <n v="2"/>
    <x v="0"/>
    <s v="Navratil, Master. Edmond Roger"/>
    <s v="Male"/>
    <n v="2"/>
    <n v="1"/>
    <x v="0"/>
    <n v="1"/>
    <n v="1"/>
    <n v="230080"/>
    <n v="26"/>
    <s v="F2"/>
    <s v="Southampton"/>
    <s v="Nice, France"/>
  </r>
  <r>
    <n v="516"/>
    <n v="2"/>
    <x v="0"/>
    <s v="Navratil, Master. Michel M"/>
    <s v="Male"/>
    <n v="3"/>
    <n v="1"/>
    <x v="0"/>
    <n v="1"/>
    <n v="1"/>
    <n v="230080"/>
    <n v="26"/>
    <s v="F2"/>
    <s v="Southampton"/>
    <s v="Nice, France"/>
  </r>
  <r>
    <n v="517"/>
    <n v="2"/>
    <x v="1"/>
    <s v="Navratil, Mr. Michel (&quot;Louis M Hoffman&quot;)"/>
    <s v="Male"/>
    <n v="36.5"/>
    <n v="0"/>
    <x v="1"/>
    <n v="0"/>
    <n v="2"/>
    <n v="230080"/>
    <n v="26"/>
    <s v="F2"/>
    <s v="Southampton"/>
    <s v="Nice, France"/>
  </r>
  <r>
    <n v="518"/>
    <n v="2"/>
    <x v="1"/>
    <s v="Nesson, Mr. Israel"/>
    <s v="Male"/>
    <n v="26"/>
    <n v="0"/>
    <x v="1"/>
    <n v="0"/>
    <n v="0"/>
    <n v="244368"/>
    <n v="13"/>
    <s v="F2"/>
    <s v="Southampton"/>
    <s v="Boston, MA"/>
  </r>
  <r>
    <n v="519"/>
    <n v="2"/>
    <x v="1"/>
    <s v="Nicholls, Mr. Joseph Charles"/>
    <s v="Male"/>
    <n v="19"/>
    <n v="0"/>
    <x v="1"/>
    <n v="1"/>
    <n v="1"/>
    <s v="C.A. 33112"/>
    <n v="36.75"/>
    <m/>
    <s v="Southampton"/>
    <s v="Cornwall / Hancock, MI"/>
  </r>
  <r>
    <n v="520"/>
    <n v="2"/>
    <x v="1"/>
    <s v="Norman, Mr. Robert Douglas"/>
    <s v="Male"/>
    <n v="28"/>
    <n v="0"/>
    <x v="1"/>
    <n v="0"/>
    <n v="0"/>
    <n v="218629"/>
    <n v="13.5"/>
    <m/>
    <s v="Southampton"/>
    <s v="Glasgow"/>
  </r>
  <r>
    <n v="521"/>
    <n v="2"/>
    <x v="0"/>
    <s v="Nourney, Mr. Alfred (&quot;Baron von Drachstedt&quot;)"/>
    <s v="Male"/>
    <n v="20"/>
    <n v="0"/>
    <x v="1"/>
    <n v="0"/>
    <n v="0"/>
    <s v="SC/PARIS 2166"/>
    <n v="13.862500000000001"/>
    <s v="D38"/>
    <s v="Cherbourg"/>
    <s v="Cologne, Germany"/>
  </r>
  <r>
    <n v="522"/>
    <n v="2"/>
    <x v="0"/>
    <s v="Nye, Mrs. (Elizabeth Ramell)"/>
    <s v="Female"/>
    <n v="29"/>
    <n v="0"/>
    <x v="0"/>
    <n v="0"/>
    <n v="0"/>
    <s v="C.A. 29395"/>
    <n v="10.5"/>
    <s v="F33"/>
    <s v="Southampton"/>
    <s v="Folkstone, Kent / New York, NY"/>
  </r>
  <r>
    <n v="523"/>
    <n v="2"/>
    <x v="1"/>
    <s v="Otter, Mr. Richard"/>
    <s v="Male"/>
    <n v="39"/>
    <n v="0"/>
    <x v="1"/>
    <n v="0"/>
    <n v="0"/>
    <n v="28213"/>
    <n v="13"/>
    <m/>
    <s v="Southampton"/>
    <s v="Middleburg Heights, OH"/>
  </r>
  <r>
    <n v="524"/>
    <n v="2"/>
    <x v="0"/>
    <s v="Oxenham, Mr. Percy Thomas"/>
    <s v="Male"/>
    <n v="22"/>
    <n v="0"/>
    <x v="1"/>
    <n v="0"/>
    <n v="0"/>
    <s v="W./C. 14260"/>
    <n v="10.5"/>
    <m/>
    <s v="Southampton"/>
    <s v="Pondersend, England / New Durham, NJ"/>
  </r>
  <r>
    <n v="525"/>
    <n v="2"/>
    <x v="0"/>
    <s v="Padro y Manent, Mr. Julian"/>
    <s v="Male"/>
    <m/>
    <s v=""/>
    <x v="2"/>
    <n v="0"/>
    <n v="0"/>
    <s v="SC/PARIS 2146"/>
    <n v="13.862500000000001"/>
    <m/>
    <s v="Cherbourg"/>
    <s v="Spain / Havana, Cuba"/>
  </r>
  <r>
    <n v="526"/>
    <n v="2"/>
    <x v="1"/>
    <s v="Pain, Dr. Alfred"/>
    <s v="Male"/>
    <n v="23"/>
    <n v="0"/>
    <x v="1"/>
    <n v="0"/>
    <n v="0"/>
    <n v="244278"/>
    <n v="10.5"/>
    <m/>
    <s v="Southampton"/>
    <s v="Hamilton, ON"/>
  </r>
  <r>
    <n v="527"/>
    <n v="2"/>
    <x v="0"/>
    <s v="Pallas y Castello, Mr. Emilio"/>
    <s v="Male"/>
    <n v="29"/>
    <n v="0"/>
    <x v="1"/>
    <n v="0"/>
    <n v="0"/>
    <s v="SC/PARIS 2147"/>
    <n v="13.8583"/>
    <m/>
    <s v="Cherbourg"/>
    <s v="Spain / Havana, Cuba"/>
  </r>
  <r>
    <n v="528"/>
    <n v="2"/>
    <x v="1"/>
    <s v="Parker, Mr. Clifford Richard"/>
    <s v="Male"/>
    <n v="28"/>
    <n v="0"/>
    <x v="1"/>
    <n v="0"/>
    <n v="0"/>
    <s v="SC 14888"/>
    <n v="10.5"/>
    <m/>
    <s v="Southampton"/>
    <s v="St Andrews, Guernsey"/>
  </r>
  <r>
    <n v="529"/>
    <n v="2"/>
    <x v="1"/>
    <s v="Parkes, Mr. Francis &quot;Frank&quot;"/>
    <s v="Male"/>
    <m/>
    <s v=""/>
    <x v="2"/>
    <n v="0"/>
    <n v="0"/>
    <n v="239853"/>
    <n v="0"/>
    <m/>
    <s v="Southampton"/>
    <s v="Belfast"/>
  </r>
  <r>
    <n v="530"/>
    <n v="2"/>
    <x v="0"/>
    <s v="Parrish, Mrs. (Lutie Davis)"/>
    <s v="Female"/>
    <n v="50"/>
    <n v="0"/>
    <x v="0"/>
    <n v="0"/>
    <n v="1"/>
    <n v="230433"/>
    <n v="26"/>
    <m/>
    <s v="Southampton"/>
    <s v="Woodford County, KY"/>
  </r>
  <r>
    <n v="531"/>
    <n v="2"/>
    <x v="1"/>
    <s v="Pengelly, Mr. Frederick William"/>
    <s v="Male"/>
    <n v="19"/>
    <n v="0"/>
    <x v="1"/>
    <n v="0"/>
    <n v="0"/>
    <n v="28665"/>
    <n v="10.5"/>
    <m/>
    <s v="Southampton"/>
    <s v="Gunnislake, England / Butte, MT"/>
  </r>
  <r>
    <n v="532"/>
    <n v="2"/>
    <x v="1"/>
    <s v="Pernot, Mr. Rene"/>
    <s v="Male"/>
    <m/>
    <s v=""/>
    <x v="2"/>
    <n v="0"/>
    <n v="0"/>
    <s v="SC/PARIS 2131"/>
    <n v="15.05"/>
    <m/>
    <s v="Cherbourg"/>
    <m/>
  </r>
  <r>
    <n v="533"/>
    <n v="2"/>
    <x v="1"/>
    <s v="Peruschitz, Rev. Joseph Maria"/>
    <s v="Male"/>
    <n v="41"/>
    <n v="0"/>
    <x v="1"/>
    <n v="0"/>
    <n v="0"/>
    <n v="237393"/>
    <n v="13"/>
    <m/>
    <s v="Southampton"/>
    <m/>
  </r>
  <r>
    <n v="534"/>
    <n v="2"/>
    <x v="0"/>
    <s v="Phillips, Miss. Alice Frances Louisa"/>
    <s v="Female"/>
    <n v="21"/>
    <n v="0"/>
    <x v="0"/>
    <n v="0"/>
    <n v="1"/>
    <s v="S.O./P.P. 2"/>
    <n v="21"/>
    <m/>
    <s v="Southampton"/>
    <s v="Ilfracombe, Devon"/>
  </r>
  <r>
    <n v="535"/>
    <n v="2"/>
    <x v="0"/>
    <s v="Phillips, Miss. Kate Florence (&quot;Mrs Kate Louise Phillips Marshall&quot;)"/>
    <s v="Female"/>
    <n v="19"/>
    <n v="0"/>
    <x v="0"/>
    <n v="0"/>
    <n v="0"/>
    <n v="250655"/>
    <n v="26"/>
    <m/>
    <s v="Southampton"/>
    <s v="Worcester, England"/>
  </r>
  <r>
    <n v="536"/>
    <n v="2"/>
    <x v="1"/>
    <s v="Phillips, Mr. Escott Robert"/>
    <s v="Male"/>
    <n v="43"/>
    <n v="0"/>
    <x v="1"/>
    <n v="0"/>
    <n v="1"/>
    <s v="S.O./P.P. 2"/>
    <n v="21"/>
    <m/>
    <s v="Southampton"/>
    <s v="Ilfracombe, Devon"/>
  </r>
  <r>
    <n v="537"/>
    <n v="2"/>
    <x v="0"/>
    <s v="Pinsky, Mrs. (Rosa)"/>
    <s v="Female"/>
    <n v="32"/>
    <n v="0"/>
    <x v="0"/>
    <n v="0"/>
    <n v="0"/>
    <n v="234604"/>
    <n v="13"/>
    <m/>
    <s v="Southampton"/>
    <s v="Russia"/>
  </r>
  <r>
    <n v="538"/>
    <n v="2"/>
    <x v="1"/>
    <s v="Ponesell, Mr. Martin"/>
    <s v="Male"/>
    <n v="34"/>
    <n v="0"/>
    <x v="1"/>
    <n v="0"/>
    <n v="0"/>
    <n v="250647"/>
    <n v="13"/>
    <m/>
    <s v="Southampton"/>
    <s v="Denmark / New York, NY"/>
  </r>
  <r>
    <n v="539"/>
    <n v="2"/>
    <x v="0"/>
    <s v="Portaluppi, Mr. Emilio Ilario Giuseppe"/>
    <s v="Male"/>
    <n v="30"/>
    <n v="0"/>
    <x v="1"/>
    <n v="0"/>
    <n v="0"/>
    <s v="C.A. 34644"/>
    <n v="12.737500000000001"/>
    <m/>
    <s v="Cherbourg"/>
    <s v="Milford, NH"/>
  </r>
  <r>
    <n v="540"/>
    <n v="2"/>
    <x v="1"/>
    <s v="Pulbaum, Mr. Franz"/>
    <s v="Male"/>
    <n v="27"/>
    <n v="0"/>
    <x v="1"/>
    <n v="0"/>
    <n v="0"/>
    <s v="SC/PARIS 2168"/>
    <n v="15.033300000000001"/>
    <m/>
    <s v="Cherbourg"/>
    <s v="Paris"/>
  </r>
  <r>
    <n v="541"/>
    <n v="2"/>
    <x v="0"/>
    <s v="Quick, Miss. Phyllis May"/>
    <s v="Female"/>
    <n v="2"/>
    <n v="1"/>
    <x v="0"/>
    <n v="1"/>
    <n v="1"/>
    <n v="26360"/>
    <n v="26"/>
    <m/>
    <s v="Southampton"/>
    <s v="Plymouth, Devon / Detroit, MI"/>
  </r>
  <r>
    <n v="542"/>
    <n v="2"/>
    <x v="0"/>
    <s v="Quick, Miss. Winifred Vera"/>
    <s v="Female"/>
    <n v="8"/>
    <n v="1"/>
    <x v="0"/>
    <n v="1"/>
    <n v="1"/>
    <n v="26360"/>
    <n v="26"/>
    <m/>
    <s v="Southampton"/>
    <s v="Plymouth, Devon / Detroit, MI"/>
  </r>
  <r>
    <n v="543"/>
    <n v="2"/>
    <x v="0"/>
    <s v="Quick, Mrs. Frederick Charles (Jane Richards)"/>
    <s v="Female"/>
    <n v="33"/>
    <n v="0"/>
    <x v="0"/>
    <n v="0"/>
    <n v="2"/>
    <n v="26360"/>
    <n v="26"/>
    <m/>
    <s v="Southampton"/>
    <s v="Plymouth, Devon / Detroit, MI"/>
  </r>
  <r>
    <n v="544"/>
    <n v="2"/>
    <x v="1"/>
    <s v="Reeves, Mr. David"/>
    <s v="Male"/>
    <n v="36"/>
    <n v="0"/>
    <x v="1"/>
    <n v="0"/>
    <n v="0"/>
    <s v="C.A. 17248"/>
    <n v="10.5"/>
    <m/>
    <s v="Southampton"/>
    <s v="Brighton, Sussex"/>
  </r>
  <r>
    <n v="545"/>
    <n v="2"/>
    <x v="1"/>
    <s v="Renouf, Mr. Peter Henry"/>
    <s v="Male"/>
    <n v="34"/>
    <n v="0"/>
    <x v="1"/>
    <n v="1"/>
    <n v="0"/>
    <n v="31027"/>
    <n v="21"/>
    <m/>
    <s v="Southampton"/>
    <s v="Elizabeth, NJ"/>
  </r>
  <r>
    <n v="546"/>
    <n v="2"/>
    <x v="0"/>
    <s v="Renouf, Mrs. Peter Henry (Lillian Jefferys)"/>
    <s v="Female"/>
    <n v="30"/>
    <n v="0"/>
    <x v="0"/>
    <n v="3"/>
    <n v="0"/>
    <n v="31027"/>
    <n v="21"/>
    <m/>
    <s v="Southampton"/>
    <s v="Elizabeth, NJ"/>
  </r>
  <r>
    <n v="547"/>
    <n v="2"/>
    <x v="0"/>
    <s v="Reynaldo, Ms. Encarnacion"/>
    <s v="Female"/>
    <n v="28"/>
    <n v="0"/>
    <x v="0"/>
    <n v="0"/>
    <n v="0"/>
    <n v="230434"/>
    <n v="13"/>
    <m/>
    <s v="Southampton"/>
    <s v="Spain"/>
  </r>
  <r>
    <n v="548"/>
    <n v="2"/>
    <x v="1"/>
    <s v="Richard, Mr. Emile"/>
    <s v="Male"/>
    <n v="23"/>
    <n v="0"/>
    <x v="1"/>
    <n v="0"/>
    <n v="0"/>
    <s v="SC/PARIS 2133"/>
    <n v="15.0458"/>
    <m/>
    <s v="Cherbourg"/>
    <s v="Paris / Montreal, PQ"/>
  </r>
  <r>
    <n v="549"/>
    <n v="2"/>
    <x v="0"/>
    <s v="Richards, Master. George Sibley"/>
    <s v="Male"/>
    <n v="0.83330000000000004"/>
    <n v="1"/>
    <x v="0"/>
    <n v="1"/>
    <n v="1"/>
    <n v="29106"/>
    <n v="18.75"/>
    <m/>
    <s v="Southampton"/>
    <s v="Cornwall / Akron, OH"/>
  </r>
  <r>
    <n v="550"/>
    <n v="2"/>
    <x v="0"/>
    <s v="Richards, Master. William Rowe"/>
    <s v="Male"/>
    <n v="3"/>
    <n v="1"/>
    <x v="0"/>
    <n v="1"/>
    <n v="1"/>
    <n v="29106"/>
    <n v="18.75"/>
    <m/>
    <s v="Southampton"/>
    <s v="Cornwall / Akron, OH"/>
  </r>
  <r>
    <n v="551"/>
    <n v="2"/>
    <x v="0"/>
    <s v="Richards, Mrs. Sidney (Emily Hocking)"/>
    <s v="Female"/>
    <n v="24"/>
    <n v="0"/>
    <x v="0"/>
    <n v="2"/>
    <n v="3"/>
    <n v="29106"/>
    <n v="18.75"/>
    <m/>
    <s v="Southampton"/>
    <s v="Cornwall / Akron, OH"/>
  </r>
  <r>
    <n v="552"/>
    <n v="2"/>
    <x v="0"/>
    <s v="Ridsdale, Miss. Lucy"/>
    <s v="Female"/>
    <n v="50"/>
    <n v="0"/>
    <x v="0"/>
    <n v="0"/>
    <n v="0"/>
    <s v="W./C. 14258"/>
    <n v="10.5"/>
    <m/>
    <s v="Southampton"/>
    <s v="London, England / Marietta, Ohio and Milwaukee, WI"/>
  </r>
  <r>
    <n v="553"/>
    <n v="2"/>
    <x v="1"/>
    <s v="Rogers, Mr. Reginald Harry"/>
    <s v="Male"/>
    <n v="19"/>
    <n v="0"/>
    <x v="1"/>
    <n v="0"/>
    <n v="0"/>
    <n v="28004"/>
    <n v="10.5"/>
    <m/>
    <s v="Southampton"/>
    <m/>
  </r>
  <r>
    <n v="554"/>
    <n v="2"/>
    <x v="0"/>
    <s v="Rugg, Miss. Emily"/>
    <s v="Female"/>
    <n v="21"/>
    <n v="0"/>
    <x v="0"/>
    <n v="0"/>
    <n v="0"/>
    <s v="C.A. 31026"/>
    <n v="10.5"/>
    <m/>
    <s v="Southampton"/>
    <s v="Guernsey / Wilmington, DE"/>
  </r>
  <r>
    <n v="555"/>
    <n v="2"/>
    <x v="1"/>
    <s v="Schmidt, Mr. August"/>
    <s v="Male"/>
    <n v="26"/>
    <n v="0"/>
    <x v="1"/>
    <n v="0"/>
    <n v="0"/>
    <n v="248659"/>
    <n v="13"/>
    <m/>
    <s v="Southampton"/>
    <s v="Newark, NJ"/>
  </r>
  <r>
    <n v="556"/>
    <n v="2"/>
    <x v="1"/>
    <s v="Sedgwick, Mr. Charles Frederick Waddington"/>
    <s v="Male"/>
    <n v="25"/>
    <n v="0"/>
    <x v="1"/>
    <n v="0"/>
    <n v="0"/>
    <n v="244361"/>
    <n v="13"/>
    <m/>
    <s v="Southampton"/>
    <s v="Liverpool"/>
  </r>
  <r>
    <n v="557"/>
    <n v="2"/>
    <x v="1"/>
    <s v="Sharp, Mr. Percival James R"/>
    <s v="Male"/>
    <n v="27"/>
    <n v="0"/>
    <x v="1"/>
    <n v="0"/>
    <n v="0"/>
    <n v="244358"/>
    <n v="26"/>
    <m/>
    <s v="Southampton"/>
    <s v="Hornsey, England"/>
  </r>
  <r>
    <n v="558"/>
    <n v="2"/>
    <x v="0"/>
    <s v="Shelley, Mrs. William (Imanita Parrish Hall)"/>
    <s v="Female"/>
    <n v="25"/>
    <n v="0"/>
    <x v="0"/>
    <n v="0"/>
    <n v="1"/>
    <n v="230433"/>
    <n v="26"/>
    <m/>
    <s v="Southampton"/>
    <s v="Deer Lodge, MT"/>
  </r>
  <r>
    <n v="559"/>
    <n v="2"/>
    <x v="0"/>
    <s v="Silven, Miss. Lyyli Karoliina"/>
    <s v="Female"/>
    <n v="18"/>
    <n v="0"/>
    <x v="0"/>
    <n v="0"/>
    <n v="2"/>
    <n v="250652"/>
    <n v="13"/>
    <m/>
    <s v="Southampton"/>
    <s v="Finland / Minneapolis, MN"/>
  </r>
  <r>
    <n v="560"/>
    <n v="2"/>
    <x v="0"/>
    <s v="Sincock, Miss. Maude"/>
    <s v="Female"/>
    <n v="20"/>
    <n v="0"/>
    <x v="0"/>
    <n v="0"/>
    <n v="0"/>
    <s v="C.A. 33112"/>
    <n v="36.75"/>
    <m/>
    <s v="Southampton"/>
    <s v="Cornwall / Hancock, MI"/>
  </r>
  <r>
    <n v="561"/>
    <n v="2"/>
    <x v="0"/>
    <s v="Sinkkonen, Miss. Anna"/>
    <s v="Female"/>
    <n v="30"/>
    <n v="0"/>
    <x v="0"/>
    <n v="0"/>
    <n v="0"/>
    <n v="250648"/>
    <n v="13"/>
    <m/>
    <s v="Southampton"/>
    <s v="Finland / Washington, DC"/>
  </r>
  <r>
    <n v="562"/>
    <n v="2"/>
    <x v="1"/>
    <s v="Sjostedt, Mr. Ernst Adolf"/>
    <s v="Male"/>
    <n v="59"/>
    <n v="0"/>
    <x v="1"/>
    <n v="0"/>
    <n v="0"/>
    <n v="237442"/>
    <n v="13.5"/>
    <m/>
    <s v="Southampton"/>
    <s v="Sault St Marie, ON"/>
  </r>
  <r>
    <n v="563"/>
    <n v="2"/>
    <x v="0"/>
    <s v="Slayter, Miss. Hilda Mary"/>
    <s v="Female"/>
    <n v="30"/>
    <n v="0"/>
    <x v="0"/>
    <n v="0"/>
    <n v="0"/>
    <n v="234818"/>
    <n v="12.35"/>
    <m/>
    <s v="Queenstown"/>
    <s v="Halifax, NS"/>
  </r>
  <r>
    <n v="564"/>
    <n v="2"/>
    <x v="1"/>
    <s v="Slemen, Mr. Richard James"/>
    <s v="Male"/>
    <n v="35"/>
    <n v="0"/>
    <x v="1"/>
    <n v="0"/>
    <n v="0"/>
    <n v="28206"/>
    <n v="10.5"/>
    <m/>
    <s v="Southampton"/>
    <s v="Cornwall"/>
  </r>
  <r>
    <n v="565"/>
    <n v="2"/>
    <x v="0"/>
    <s v="Smith, Miss. Marion Elsie"/>
    <s v="Female"/>
    <n v="40"/>
    <n v="0"/>
    <x v="0"/>
    <n v="0"/>
    <n v="0"/>
    <n v="31418"/>
    <n v="13"/>
    <m/>
    <s v="Southampton"/>
    <m/>
  </r>
  <r>
    <n v="566"/>
    <n v="2"/>
    <x v="1"/>
    <s v="Sobey, Mr. Samuel James Hayden"/>
    <s v="Male"/>
    <n v="25"/>
    <n v="0"/>
    <x v="1"/>
    <n v="0"/>
    <n v="0"/>
    <s v="C.A. 29178"/>
    <n v="13"/>
    <m/>
    <s v="Southampton"/>
    <s v="Cornwall / Houghton, MI"/>
  </r>
  <r>
    <n v="567"/>
    <n v="2"/>
    <x v="1"/>
    <s v="Stanton, Mr. Samuel Ward"/>
    <s v="Male"/>
    <n v="41"/>
    <n v="0"/>
    <x v="1"/>
    <n v="0"/>
    <n v="0"/>
    <n v="237734"/>
    <n v="15.0458"/>
    <m/>
    <s v="Cherbourg"/>
    <s v="New York, NY"/>
  </r>
  <r>
    <n v="568"/>
    <n v="2"/>
    <x v="1"/>
    <s v="Stokes, Mr. Philip Joseph"/>
    <s v="Male"/>
    <n v="25"/>
    <n v="0"/>
    <x v="1"/>
    <n v="0"/>
    <n v="0"/>
    <s v="F.C.C. 13540"/>
    <n v="10.5"/>
    <m/>
    <s v="Southampton"/>
    <s v="Catford, Kent / Detroit, MI"/>
  </r>
  <r>
    <n v="569"/>
    <n v="2"/>
    <x v="1"/>
    <s v="Swane, Mr. George"/>
    <s v="Male"/>
    <n v="18.5"/>
    <n v="0"/>
    <x v="1"/>
    <n v="0"/>
    <n v="0"/>
    <n v="248734"/>
    <n v="13"/>
    <s v="F"/>
    <s v="Southampton"/>
    <m/>
  </r>
  <r>
    <n v="570"/>
    <n v="2"/>
    <x v="1"/>
    <s v="Sweet, Mr. George Frederick"/>
    <s v="Male"/>
    <n v="14"/>
    <n v="1"/>
    <x v="0"/>
    <n v="0"/>
    <n v="0"/>
    <n v="220845"/>
    <n v="65"/>
    <m/>
    <s v="Southampton"/>
    <s v="Somerset / Bernardsville, NJ"/>
  </r>
  <r>
    <n v="571"/>
    <n v="2"/>
    <x v="0"/>
    <s v="Toomey, Miss. Ellen"/>
    <s v="Female"/>
    <n v="50"/>
    <n v="0"/>
    <x v="0"/>
    <n v="0"/>
    <n v="0"/>
    <s v="F.C.C. 13531"/>
    <n v="10.5"/>
    <m/>
    <s v="Southampton"/>
    <s v="Indianapolis, IN"/>
  </r>
  <r>
    <n v="572"/>
    <n v="2"/>
    <x v="1"/>
    <s v="Troupiansky, Mr. Moses Aaron"/>
    <s v="Male"/>
    <n v="23"/>
    <n v="0"/>
    <x v="1"/>
    <n v="0"/>
    <n v="0"/>
    <n v="233639"/>
    <n v="13"/>
    <m/>
    <s v="Southampton"/>
    <m/>
  </r>
  <r>
    <n v="573"/>
    <n v="2"/>
    <x v="0"/>
    <s v="Trout, Mrs. William H (Jessie L)"/>
    <s v="Female"/>
    <n v="28"/>
    <n v="0"/>
    <x v="0"/>
    <n v="0"/>
    <n v="0"/>
    <n v="240929"/>
    <n v="12.65"/>
    <m/>
    <s v="Southampton"/>
    <s v="Columbus, OH"/>
  </r>
  <r>
    <n v="574"/>
    <n v="2"/>
    <x v="0"/>
    <s v="Troutt, Miss. Edwina Celia &quot;Winnie&quot;"/>
    <s v="Female"/>
    <n v="27"/>
    <n v="0"/>
    <x v="0"/>
    <n v="0"/>
    <n v="0"/>
    <n v="34218"/>
    <n v="10.5"/>
    <s v="E101"/>
    <s v="Southampton"/>
    <s v="Bath, England / Massachusetts"/>
  </r>
  <r>
    <n v="575"/>
    <n v="2"/>
    <x v="1"/>
    <s v="Turpin, Mr. William John Robert"/>
    <s v="Male"/>
    <n v="29"/>
    <n v="0"/>
    <x v="1"/>
    <n v="1"/>
    <n v="0"/>
    <n v="11668"/>
    <n v="21"/>
    <m/>
    <s v="Southampton"/>
    <s v="Plymouth, England"/>
  </r>
  <r>
    <n v="576"/>
    <n v="2"/>
    <x v="1"/>
    <s v="Turpin, Mrs. William John Robert (Dorothy Ann Wonnacott)"/>
    <s v="Female"/>
    <n v="27"/>
    <n v="0"/>
    <x v="0"/>
    <n v="1"/>
    <n v="0"/>
    <n v="11668"/>
    <n v="21"/>
    <m/>
    <s v="Southampton"/>
    <s v="Plymouth, England"/>
  </r>
  <r>
    <n v="577"/>
    <n v="2"/>
    <x v="1"/>
    <s v="Veal, Mr. James"/>
    <s v="Male"/>
    <n v="40"/>
    <n v="0"/>
    <x v="1"/>
    <n v="0"/>
    <n v="0"/>
    <n v="28221"/>
    <n v="13"/>
    <m/>
    <s v="Southampton"/>
    <s v="Barre, Co Washington, VT"/>
  </r>
  <r>
    <n v="578"/>
    <n v="2"/>
    <x v="0"/>
    <s v="Walcroft, Miss. Nellie"/>
    <s v="Female"/>
    <n v="31"/>
    <n v="0"/>
    <x v="0"/>
    <n v="0"/>
    <n v="0"/>
    <s v="F.C.C. 13528"/>
    <n v="21"/>
    <m/>
    <s v="Southampton"/>
    <s v="Mamaroneck, NY"/>
  </r>
  <r>
    <n v="579"/>
    <n v="2"/>
    <x v="1"/>
    <s v="Ware, Mr. John James"/>
    <s v="Male"/>
    <n v="30"/>
    <n v="0"/>
    <x v="1"/>
    <n v="1"/>
    <n v="0"/>
    <s v="CA 31352"/>
    <n v="21"/>
    <m/>
    <s v="Southampton"/>
    <s v="Bristol, England / New Britain, CT"/>
  </r>
  <r>
    <n v="580"/>
    <n v="2"/>
    <x v="1"/>
    <s v="Ware, Mr. William Jeffery"/>
    <s v="Male"/>
    <n v="23"/>
    <n v="0"/>
    <x v="1"/>
    <n v="1"/>
    <n v="0"/>
    <n v="28666"/>
    <n v="10.5"/>
    <m/>
    <s v="Southampton"/>
    <m/>
  </r>
  <r>
    <n v="581"/>
    <n v="2"/>
    <x v="0"/>
    <s v="Ware, Mrs. John James (Florence Louise Long)"/>
    <s v="Female"/>
    <n v="31"/>
    <n v="0"/>
    <x v="0"/>
    <n v="0"/>
    <n v="0"/>
    <s v="CA 31352"/>
    <n v="21"/>
    <m/>
    <s v="Southampton"/>
    <s v="Bristol, England / New Britain, CT"/>
  </r>
  <r>
    <n v="582"/>
    <n v="2"/>
    <x v="1"/>
    <s v="Watson, Mr. Ennis Hastings"/>
    <s v="Male"/>
    <m/>
    <s v=""/>
    <x v="2"/>
    <n v="0"/>
    <n v="0"/>
    <n v="239856"/>
    <n v="0"/>
    <m/>
    <s v="Southampton"/>
    <s v="Belfast"/>
  </r>
  <r>
    <n v="583"/>
    <n v="2"/>
    <x v="0"/>
    <s v="Watt, Miss. Bertha J"/>
    <s v="Female"/>
    <n v="12"/>
    <n v="1"/>
    <x v="0"/>
    <n v="0"/>
    <n v="0"/>
    <s v="C.A. 33595"/>
    <n v="15.75"/>
    <m/>
    <s v="Southampton"/>
    <s v="Aberdeen / Portland, OR"/>
  </r>
  <r>
    <n v="584"/>
    <n v="2"/>
    <x v="0"/>
    <s v="Watt, Mrs. James (Elizabeth &quot;Bessie&quot; Inglis Milne)"/>
    <s v="Female"/>
    <n v="40"/>
    <n v="0"/>
    <x v="0"/>
    <n v="0"/>
    <n v="0"/>
    <s v="C.A. 33595"/>
    <n v="15.75"/>
    <m/>
    <s v="Southampton"/>
    <s v="Aberdeen / Portland, OR"/>
  </r>
  <r>
    <n v="585"/>
    <n v="2"/>
    <x v="0"/>
    <s v="Webber, Miss. Susan"/>
    <s v="Female"/>
    <n v="32.5"/>
    <n v="0"/>
    <x v="0"/>
    <n v="0"/>
    <n v="0"/>
    <n v="27267"/>
    <n v="13"/>
    <s v="E101"/>
    <s v="Southampton"/>
    <s v="England / Hartford, CT"/>
  </r>
  <r>
    <n v="586"/>
    <n v="2"/>
    <x v="1"/>
    <s v="Weisz, Mr. Leopold"/>
    <s v="Male"/>
    <n v="27"/>
    <n v="0"/>
    <x v="1"/>
    <n v="1"/>
    <n v="0"/>
    <n v="228414"/>
    <n v="26"/>
    <m/>
    <s v="Southampton"/>
    <s v="Bromsgrove, England / Montreal, PQ"/>
  </r>
  <r>
    <n v="587"/>
    <n v="2"/>
    <x v="0"/>
    <s v="Weisz, Mrs. Leopold (Mathilde Francoise Pede)"/>
    <s v="Female"/>
    <n v="29"/>
    <n v="0"/>
    <x v="0"/>
    <n v="1"/>
    <n v="0"/>
    <n v="228414"/>
    <n v="26"/>
    <m/>
    <s v="Southampton"/>
    <s v="Bromsgrove, England / Montreal, PQ"/>
  </r>
  <r>
    <n v="588"/>
    <n v="2"/>
    <x v="0"/>
    <s v="Wells, Master. Ralph Lester"/>
    <s v="Male"/>
    <n v="2"/>
    <n v="1"/>
    <x v="0"/>
    <n v="1"/>
    <n v="1"/>
    <n v="29103"/>
    <n v="23"/>
    <m/>
    <s v="Southampton"/>
    <s v="Cornwall / Akron, OH"/>
  </r>
  <r>
    <n v="589"/>
    <n v="2"/>
    <x v="0"/>
    <s v="Wells, Miss. Joan"/>
    <s v="Female"/>
    <n v="4"/>
    <n v="1"/>
    <x v="0"/>
    <n v="1"/>
    <n v="1"/>
    <n v="29103"/>
    <n v="23"/>
    <m/>
    <s v="Southampton"/>
    <s v="Cornwall / Akron, OH"/>
  </r>
  <r>
    <n v="590"/>
    <n v="2"/>
    <x v="0"/>
    <s v="Wells, Mrs. Arthur Henry (&quot;Addie&quot; Dart Trevaskis)"/>
    <s v="Female"/>
    <n v="29"/>
    <n v="0"/>
    <x v="0"/>
    <n v="0"/>
    <n v="2"/>
    <n v="29103"/>
    <n v="23"/>
    <m/>
    <s v="Southampton"/>
    <s v="Cornwall / Akron, OH"/>
  </r>
  <r>
    <n v="591"/>
    <n v="2"/>
    <x v="0"/>
    <s v="West, Miss. Barbara J"/>
    <s v="Female"/>
    <n v="0.91669999999999996"/>
    <n v="1"/>
    <x v="0"/>
    <n v="1"/>
    <n v="2"/>
    <s v="C.A. 34651"/>
    <n v="27.75"/>
    <m/>
    <s v="Southampton"/>
    <s v="Bournmouth, England"/>
  </r>
  <r>
    <n v="592"/>
    <n v="2"/>
    <x v="0"/>
    <s v="West, Miss. Constance Mirium"/>
    <s v="Female"/>
    <n v="5"/>
    <n v="1"/>
    <x v="0"/>
    <n v="1"/>
    <n v="2"/>
    <s v="C.A. 34651"/>
    <n v="27.75"/>
    <m/>
    <s v="Southampton"/>
    <s v="Bournmouth, England"/>
  </r>
  <r>
    <n v="593"/>
    <n v="2"/>
    <x v="1"/>
    <s v="West, Mr. Edwy Arthur"/>
    <s v="Male"/>
    <n v="36"/>
    <n v="0"/>
    <x v="1"/>
    <n v="1"/>
    <n v="2"/>
    <s v="C.A. 34651"/>
    <n v="27.75"/>
    <m/>
    <s v="Southampton"/>
    <s v="Bournmouth, England"/>
  </r>
  <r>
    <n v="594"/>
    <n v="2"/>
    <x v="0"/>
    <s v="West, Mrs. Edwy Arthur (Ada Mary Worth)"/>
    <s v="Female"/>
    <n v="33"/>
    <n v="0"/>
    <x v="0"/>
    <n v="1"/>
    <n v="2"/>
    <s v="C.A. 34651"/>
    <n v="27.75"/>
    <m/>
    <s v="Southampton"/>
    <s v="Bournmouth, England"/>
  </r>
  <r>
    <n v="595"/>
    <n v="2"/>
    <x v="1"/>
    <s v="Wheadon, Mr. Edward H"/>
    <s v="Male"/>
    <n v="66"/>
    <n v="0"/>
    <x v="1"/>
    <n v="0"/>
    <n v="0"/>
    <s v="C.A. 24579"/>
    <n v="10.5"/>
    <m/>
    <s v="Southampton"/>
    <s v="Guernsey, England / Edgewood, RI"/>
  </r>
  <r>
    <n v="596"/>
    <n v="2"/>
    <x v="1"/>
    <s v="Wheeler, Mr. Edwin &quot;Frederick&quot;"/>
    <s v="Male"/>
    <m/>
    <s v=""/>
    <x v="2"/>
    <n v="0"/>
    <n v="0"/>
    <s v="SC/PARIS 2159"/>
    <n v="12.875"/>
    <m/>
    <s v="Southampton"/>
    <m/>
  </r>
  <r>
    <n v="597"/>
    <n v="2"/>
    <x v="0"/>
    <s v="Wilhelms, Mr. Charles"/>
    <s v="Male"/>
    <n v="31"/>
    <n v="0"/>
    <x v="1"/>
    <n v="0"/>
    <n v="0"/>
    <n v="244270"/>
    <n v="13"/>
    <m/>
    <s v="Southampton"/>
    <s v="London, England"/>
  </r>
  <r>
    <n v="598"/>
    <n v="2"/>
    <x v="0"/>
    <s v="Williams, Mr. Charles Eugene"/>
    <s v="Male"/>
    <m/>
    <s v=""/>
    <x v="2"/>
    <n v="0"/>
    <n v="0"/>
    <n v="244373"/>
    <n v="13"/>
    <m/>
    <s v="Southampton"/>
    <s v="Harrow, England"/>
  </r>
  <r>
    <n v="599"/>
    <n v="2"/>
    <x v="0"/>
    <s v="Wright, Miss. Marion"/>
    <s v="Female"/>
    <n v="26"/>
    <n v="0"/>
    <x v="0"/>
    <n v="0"/>
    <n v="0"/>
    <n v="220844"/>
    <n v="13.5"/>
    <m/>
    <s v="Southampton"/>
    <s v="Yoevil, England / Cottage Grove, OR"/>
  </r>
  <r>
    <n v="600"/>
    <n v="2"/>
    <x v="1"/>
    <s v="Yrois, Miss. Henriette (&quot;Mrs Harbeck&quot;)"/>
    <s v="Female"/>
    <n v="24"/>
    <n v="0"/>
    <x v="0"/>
    <n v="0"/>
    <n v="0"/>
    <n v="248747"/>
    <n v="13"/>
    <m/>
    <s v="Southampton"/>
    <s v="Paris"/>
  </r>
  <r>
    <n v="601"/>
    <n v="3"/>
    <x v="1"/>
    <s v="Abbing, Mr. Anthony"/>
    <s v="Male"/>
    <n v="42"/>
    <n v="0"/>
    <x v="1"/>
    <n v="0"/>
    <n v="0"/>
    <s v="C.A. 5547"/>
    <n v="7.55"/>
    <m/>
    <s v="Southampton"/>
    <m/>
  </r>
  <r>
    <n v="602"/>
    <n v="3"/>
    <x v="1"/>
    <s v="Abbott, Master. Eugene Joseph"/>
    <s v="Male"/>
    <n v="13"/>
    <n v="1"/>
    <x v="0"/>
    <n v="0"/>
    <n v="2"/>
    <s v="C.A. 2673"/>
    <n v="20.25"/>
    <m/>
    <s v="Southampton"/>
    <s v="East Providence, RI"/>
  </r>
  <r>
    <n v="603"/>
    <n v="3"/>
    <x v="1"/>
    <s v="Abbott, Mr. Rossmore Edward"/>
    <s v="Male"/>
    <n v="16"/>
    <n v="0"/>
    <x v="1"/>
    <n v="1"/>
    <n v="1"/>
    <s v="C.A. 2673"/>
    <n v="20.25"/>
    <m/>
    <s v="Southampton"/>
    <s v="East Providence, RI"/>
  </r>
  <r>
    <n v="604"/>
    <n v="3"/>
    <x v="0"/>
    <s v="Abbott, Mrs. Stanton (Rosa Hunt)"/>
    <s v="Female"/>
    <n v="35"/>
    <n v="0"/>
    <x v="0"/>
    <n v="1"/>
    <n v="1"/>
    <s v="C.A. 2673"/>
    <n v="20.25"/>
    <m/>
    <s v="Southampton"/>
    <s v="East Providence, RI"/>
  </r>
  <r>
    <n v="605"/>
    <n v="3"/>
    <x v="0"/>
    <s v="Abelseth, Miss. Karen Marie"/>
    <s v="Female"/>
    <n v="16"/>
    <n v="0"/>
    <x v="0"/>
    <n v="0"/>
    <n v="0"/>
    <n v="348125"/>
    <n v="7.65"/>
    <m/>
    <s v="Southampton"/>
    <s v="Norway Los Angeles, CA"/>
  </r>
  <r>
    <n v="606"/>
    <n v="3"/>
    <x v="0"/>
    <s v="Abelseth, Mr. Olaus Jorgensen"/>
    <s v="Male"/>
    <n v="25"/>
    <n v="0"/>
    <x v="1"/>
    <n v="0"/>
    <n v="0"/>
    <n v="348122"/>
    <n v="7.65"/>
    <s v="F G63"/>
    <s v="Southampton"/>
    <s v="Perkins County, SD"/>
  </r>
  <r>
    <n v="607"/>
    <n v="3"/>
    <x v="0"/>
    <s v="Abrahamsson, Mr. Abraham August Johannes"/>
    <s v="Male"/>
    <n v="20"/>
    <n v="0"/>
    <x v="1"/>
    <n v="0"/>
    <n v="0"/>
    <s v="SOTON/O2 3101284"/>
    <n v="7.9249999999999998"/>
    <m/>
    <s v="Southampton"/>
    <s v="Taalintehdas, Finland Hoboken, NJ"/>
  </r>
  <r>
    <n v="608"/>
    <n v="3"/>
    <x v="0"/>
    <s v="Abrahim, Mrs. Joseph (Sophie Halaut Easu)"/>
    <s v="Female"/>
    <n v="18"/>
    <n v="0"/>
    <x v="0"/>
    <n v="0"/>
    <n v="0"/>
    <n v="2657"/>
    <n v="7.2291999999999996"/>
    <m/>
    <s v="Cherbourg"/>
    <s v="Greensburg, PA"/>
  </r>
  <r>
    <n v="609"/>
    <n v="3"/>
    <x v="1"/>
    <s v="Adahl, Mr. Mauritz Nils Martin"/>
    <s v="Male"/>
    <n v="30"/>
    <n v="0"/>
    <x v="1"/>
    <n v="0"/>
    <n v="0"/>
    <s v="C 7076"/>
    <n v="7.25"/>
    <m/>
    <s v="Southampton"/>
    <s v="Asarum, Sweden Brooklyn, NY"/>
  </r>
  <r>
    <n v="610"/>
    <n v="3"/>
    <x v="1"/>
    <s v="Adams, Mr. John"/>
    <s v="Male"/>
    <n v="26"/>
    <n v="0"/>
    <x v="1"/>
    <n v="0"/>
    <n v="0"/>
    <n v="341826"/>
    <n v="8.0500000000000007"/>
    <m/>
    <s v="Southampton"/>
    <s v="Bournemouth, England"/>
  </r>
  <r>
    <n v="611"/>
    <n v="3"/>
    <x v="1"/>
    <s v="Ahlin, Mrs. Johan (Johanna Persdotter Larsson)"/>
    <s v="Female"/>
    <n v="40"/>
    <n v="0"/>
    <x v="0"/>
    <n v="1"/>
    <n v="0"/>
    <n v="7546"/>
    <n v="9.4749999999999996"/>
    <m/>
    <s v="Southampton"/>
    <s v="Sweden Akeley, MN"/>
  </r>
  <r>
    <n v="612"/>
    <n v="3"/>
    <x v="0"/>
    <s v="Aks, Master. Philip Frank"/>
    <s v="Male"/>
    <n v="0.83330000000000004"/>
    <n v="1"/>
    <x v="0"/>
    <n v="0"/>
    <n v="1"/>
    <n v="392091"/>
    <n v="9.35"/>
    <m/>
    <s v="Southampton"/>
    <s v="London, England Norfolk, VA"/>
  </r>
  <r>
    <n v="613"/>
    <n v="3"/>
    <x v="0"/>
    <s v="Aks, Mrs. Sam (Leah Rosen)"/>
    <s v="Female"/>
    <n v="18"/>
    <n v="0"/>
    <x v="0"/>
    <n v="0"/>
    <n v="1"/>
    <n v="392091"/>
    <n v="9.35"/>
    <m/>
    <s v="Southampton"/>
    <s v="London, England Norfolk, VA"/>
  </r>
  <r>
    <n v="614"/>
    <n v="3"/>
    <x v="0"/>
    <s v="Albimona, Mr. Nassef Cassem"/>
    <s v="Male"/>
    <n v="26"/>
    <n v="0"/>
    <x v="1"/>
    <n v="0"/>
    <n v="0"/>
    <n v="2699"/>
    <n v="18.787500000000001"/>
    <m/>
    <s v="Cherbourg"/>
    <s v="Syria Fredericksburg, VA"/>
  </r>
  <r>
    <n v="615"/>
    <n v="3"/>
    <x v="1"/>
    <s v="Alexander, Mr. William"/>
    <s v="Male"/>
    <n v="26"/>
    <n v="0"/>
    <x v="1"/>
    <n v="0"/>
    <n v="0"/>
    <n v="3474"/>
    <n v="7.8875000000000002"/>
    <m/>
    <s v="Southampton"/>
    <s v="England Albion, NY"/>
  </r>
  <r>
    <n v="616"/>
    <n v="3"/>
    <x v="1"/>
    <s v="Alhomaki, Mr. Ilmari Rudolf"/>
    <s v="Male"/>
    <n v="20"/>
    <n v="0"/>
    <x v="1"/>
    <n v="0"/>
    <n v="0"/>
    <s v="SOTON/O2 3101287"/>
    <n v="7.9249999999999998"/>
    <m/>
    <s v="Southampton"/>
    <s v="Salo, Finland Astoria, OR"/>
  </r>
  <r>
    <n v="617"/>
    <n v="3"/>
    <x v="1"/>
    <s v="Ali, Mr. Ahmed"/>
    <s v="Male"/>
    <n v="24"/>
    <n v="0"/>
    <x v="1"/>
    <n v="0"/>
    <n v="0"/>
    <s v="SOTON/O.Q. 3101311"/>
    <n v="7.05"/>
    <m/>
    <s v="Southampton"/>
    <m/>
  </r>
  <r>
    <n v="618"/>
    <n v="3"/>
    <x v="1"/>
    <s v="Ali, Mr. William"/>
    <s v="Male"/>
    <n v="25"/>
    <n v="0"/>
    <x v="1"/>
    <n v="0"/>
    <n v="0"/>
    <s v="SOTON/O.Q. 3101312"/>
    <n v="7.05"/>
    <m/>
    <s v="Southampton"/>
    <s v="Argentina"/>
  </r>
  <r>
    <n v="619"/>
    <n v="3"/>
    <x v="1"/>
    <s v="Allen, Mr. William Henry"/>
    <s v="Male"/>
    <n v="35"/>
    <n v="0"/>
    <x v="1"/>
    <n v="0"/>
    <n v="0"/>
    <n v="373450"/>
    <n v="8.0500000000000007"/>
    <m/>
    <s v="Southampton"/>
    <s v="Lower Clapton, Middlesex or Erdington, Birmingham"/>
  </r>
  <r>
    <n v="620"/>
    <n v="3"/>
    <x v="1"/>
    <s v="Allum, Mr. Owen George"/>
    <s v="Male"/>
    <n v="18"/>
    <n v="0"/>
    <x v="1"/>
    <n v="0"/>
    <n v="0"/>
    <n v="2223"/>
    <n v="8.3000000000000007"/>
    <m/>
    <s v="Southampton"/>
    <s v="Windsor, England New York, NY"/>
  </r>
  <r>
    <n v="621"/>
    <n v="3"/>
    <x v="1"/>
    <s v="Andersen, Mr. Albert Karvin"/>
    <s v="Male"/>
    <n v="32"/>
    <n v="0"/>
    <x v="1"/>
    <n v="0"/>
    <n v="0"/>
    <s v="C 4001"/>
    <n v="22.524999999999999"/>
    <m/>
    <s v="Southampton"/>
    <s v="Bergen, Norway"/>
  </r>
  <r>
    <n v="622"/>
    <n v="3"/>
    <x v="0"/>
    <s v="Andersen-Jensen, Miss. Carla Christine Nielsine"/>
    <s v="Female"/>
    <n v="19"/>
    <n v="0"/>
    <x v="0"/>
    <n v="1"/>
    <n v="0"/>
    <n v="350046"/>
    <n v="7.8541999999999996"/>
    <m/>
    <s v="Southampton"/>
    <m/>
  </r>
  <r>
    <n v="623"/>
    <n v="3"/>
    <x v="1"/>
    <s v="Andersson, Master. Sigvard Harald Elias"/>
    <s v="Male"/>
    <n v="4"/>
    <n v="1"/>
    <x v="0"/>
    <n v="4"/>
    <n v="2"/>
    <n v="347082"/>
    <n v="31.274999999999999"/>
    <m/>
    <s v="Southampton"/>
    <s v="Sweden Winnipeg, MN"/>
  </r>
  <r>
    <n v="624"/>
    <n v="3"/>
    <x v="1"/>
    <s v="Andersson, Miss. Ebba Iris Alfrida"/>
    <s v="Female"/>
    <n v="6"/>
    <n v="1"/>
    <x v="0"/>
    <n v="4"/>
    <n v="2"/>
    <n v="347082"/>
    <n v="31.274999999999999"/>
    <m/>
    <s v="Southampton"/>
    <s v="Sweden Winnipeg, MN"/>
  </r>
  <r>
    <n v="625"/>
    <n v="3"/>
    <x v="1"/>
    <s v="Andersson, Miss. Ellis Anna Maria"/>
    <s v="Female"/>
    <n v="2"/>
    <n v="1"/>
    <x v="0"/>
    <n v="4"/>
    <n v="2"/>
    <n v="347082"/>
    <n v="31.274999999999999"/>
    <m/>
    <s v="Southampton"/>
    <s v="Sweden Winnipeg, MN"/>
  </r>
  <r>
    <n v="626"/>
    <n v="3"/>
    <x v="0"/>
    <s v="Andersson, Miss. Erna Alexandra"/>
    <s v="Female"/>
    <n v="17"/>
    <n v="0"/>
    <x v="0"/>
    <n v="4"/>
    <n v="2"/>
    <n v="3101281"/>
    <n v="7.9249999999999998"/>
    <m/>
    <s v="Southampton"/>
    <s v="Ruotsinphyhtaa, Finland New York, NY"/>
  </r>
  <r>
    <n v="627"/>
    <n v="3"/>
    <x v="1"/>
    <s v="Andersson, Miss. Ida Augusta Margareta"/>
    <s v="Female"/>
    <n v="38"/>
    <n v="0"/>
    <x v="0"/>
    <n v="4"/>
    <n v="2"/>
    <n v="347091"/>
    <n v="7.7750000000000004"/>
    <m/>
    <s v="Southampton"/>
    <s v="Vadsbro, Sweden Ministee, MI"/>
  </r>
  <r>
    <n v="628"/>
    <n v="3"/>
    <x v="1"/>
    <s v="Andersson, Miss. Ingeborg Constanzia"/>
    <s v="Female"/>
    <n v="9"/>
    <n v="1"/>
    <x v="0"/>
    <n v="4"/>
    <n v="2"/>
    <n v="347082"/>
    <n v="31.274999999999999"/>
    <m/>
    <s v="Southampton"/>
    <s v="Sweden Winnipeg, MN"/>
  </r>
  <r>
    <n v="629"/>
    <n v="3"/>
    <x v="1"/>
    <s v="Andersson, Miss. Sigrid Elisabeth"/>
    <s v="Female"/>
    <n v="11"/>
    <n v="1"/>
    <x v="0"/>
    <n v="4"/>
    <n v="2"/>
    <n v="347082"/>
    <n v="31.274999999999999"/>
    <m/>
    <s v="Southampton"/>
    <s v="Sweden Winnipeg, MN"/>
  </r>
  <r>
    <n v="630"/>
    <n v="3"/>
    <x v="1"/>
    <s v="Andersson, Mr. Anders Johan"/>
    <s v="Male"/>
    <n v="39"/>
    <n v="0"/>
    <x v="1"/>
    <n v="1"/>
    <n v="5"/>
    <n v="347082"/>
    <n v="31.274999999999999"/>
    <m/>
    <s v="Southampton"/>
    <s v="Sweden Winnipeg, MN"/>
  </r>
  <r>
    <n v="631"/>
    <n v="3"/>
    <x v="0"/>
    <s v="Andersson, Mr. August Edvard (&quot;Wennerstrom&quot;)"/>
    <s v="Male"/>
    <n v="27"/>
    <n v="0"/>
    <x v="1"/>
    <n v="0"/>
    <n v="0"/>
    <n v="350043"/>
    <n v="7.7957999999999998"/>
    <m/>
    <s v="Southampton"/>
    <m/>
  </r>
  <r>
    <n v="632"/>
    <n v="3"/>
    <x v="1"/>
    <s v="Andersson, Mr. Johan Samuel"/>
    <s v="Male"/>
    <n v="26"/>
    <n v="0"/>
    <x v="1"/>
    <n v="0"/>
    <n v="0"/>
    <n v="347075"/>
    <n v="7.7750000000000004"/>
    <m/>
    <s v="Southampton"/>
    <s v="Hartford, CT"/>
  </r>
  <r>
    <n v="633"/>
    <n v="3"/>
    <x v="1"/>
    <s v="Andersson, Mrs. Anders Johan (Alfrida Konstantia Brogren)"/>
    <s v="Female"/>
    <n v="39"/>
    <n v="0"/>
    <x v="0"/>
    <n v="1"/>
    <n v="5"/>
    <n v="347082"/>
    <n v="31.274999999999999"/>
    <m/>
    <s v="Southampton"/>
    <s v="Sweden Winnipeg, MN"/>
  </r>
  <r>
    <n v="634"/>
    <n v="3"/>
    <x v="1"/>
    <s v="Andreasson, Mr. Paul Edvin"/>
    <s v="Male"/>
    <n v="20"/>
    <n v="0"/>
    <x v="1"/>
    <n v="0"/>
    <n v="0"/>
    <n v="347466"/>
    <n v="7.8541999999999996"/>
    <m/>
    <s v="Southampton"/>
    <s v="Sweden Chicago, IL"/>
  </r>
  <r>
    <n v="635"/>
    <n v="3"/>
    <x v="1"/>
    <s v="Angheloff, Mr. Minko"/>
    <s v="Male"/>
    <n v="26"/>
    <n v="0"/>
    <x v="1"/>
    <n v="0"/>
    <n v="0"/>
    <n v="349202"/>
    <n v="7.8958000000000004"/>
    <m/>
    <s v="Southampton"/>
    <s v="Bulgaria Chicago, IL"/>
  </r>
  <r>
    <n v="636"/>
    <n v="3"/>
    <x v="1"/>
    <s v="Arnold-Franchi, Mr. Josef"/>
    <s v="Male"/>
    <n v="25"/>
    <n v="0"/>
    <x v="1"/>
    <n v="1"/>
    <n v="0"/>
    <n v="349237"/>
    <n v="17.8"/>
    <m/>
    <s v="Southampton"/>
    <s v="Altdorf, Switzerland"/>
  </r>
  <r>
    <n v="637"/>
    <n v="3"/>
    <x v="1"/>
    <s v="Arnold-Franchi, Mrs. Josef (Josefine Franchi)"/>
    <s v="Female"/>
    <n v="18"/>
    <n v="0"/>
    <x v="0"/>
    <n v="1"/>
    <n v="0"/>
    <n v="349237"/>
    <n v="17.8"/>
    <m/>
    <s v="Southampton"/>
    <s v="Altdorf, Switzerland"/>
  </r>
  <r>
    <n v="638"/>
    <n v="3"/>
    <x v="1"/>
    <s v="Aronsson, Mr. Ernst Axel Algot"/>
    <s v="Male"/>
    <n v="24"/>
    <n v="0"/>
    <x v="1"/>
    <n v="0"/>
    <n v="0"/>
    <n v="349911"/>
    <n v="7.7750000000000004"/>
    <m/>
    <s v="Southampton"/>
    <s v="Sweden Joliet, IL"/>
  </r>
  <r>
    <n v="639"/>
    <n v="3"/>
    <x v="1"/>
    <s v="Asim, Mr. Adola"/>
    <s v="Male"/>
    <n v="35"/>
    <n v="0"/>
    <x v="1"/>
    <n v="0"/>
    <n v="0"/>
    <s v="SOTON/O.Q. 3101310"/>
    <n v="7.05"/>
    <m/>
    <s v="Southampton"/>
    <m/>
  </r>
  <r>
    <n v="640"/>
    <n v="3"/>
    <x v="1"/>
    <s v="Asplund, Master. Carl Edgar"/>
    <s v="Male"/>
    <n v="5"/>
    <n v="1"/>
    <x v="0"/>
    <n v="4"/>
    <n v="2"/>
    <n v="347077"/>
    <n v="31.387499999999999"/>
    <m/>
    <s v="Southampton"/>
    <s v="Sweden  Worcester, MA"/>
  </r>
  <r>
    <n v="641"/>
    <n v="3"/>
    <x v="1"/>
    <s v="Asplund, Master. Clarence Gustaf Hugo"/>
    <s v="Male"/>
    <n v="9"/>
    <n v="1"/>
    <x v="0"/>
    <n v="4"/>
    <n v="2"/>
    <n v="347077"/>
    <n v="31.387499999999999"/>
    <m/>
    <s v="Southampton"/>
    <s v="Sweden Worcester, MA"/>
  </r>
  <r>
    <n v="642"/>
    <n v="3"/>
    <x v="0"/>
    <s v="Asplund, Master. Edvin Rojj Felix"/>
    <s v="Male"/>
    <n v="3"/>
    <n v="1"/>
    <x v="0"/>
    <n v="4"/>
    <n v="2"/>
    <n v="347077"/>
    <n v="31.387499999999999"/>
    <m/>
    <s v="Southampton"/>
    <s v="Sweden Worcester, MA"/>
  </r>
  <r>
    <n v="643"/>
    <n v="3"/>
    <x v="1"/>
    <s v="Asplund, Master. Filip Oscar"/>
    <s v="Male"/>
    <n v="13"/>
    <n v="1"/>
    <x v="0"/>
    <n v="4"/>
    <n v="2"/>
    <n v="347077"/>
    <n v="31.387499999999999"/>
    <m/>
    <s v="Southampton"/>
    <s v="Sweden Worcester, MA"/>
  </r>
  <r>
    <n v="644"/>
    <n v="3"/>
    <x v="0"/>
    <s v="Asplund, Miss. Lillian Gertrud"/>
    <s v="Female"/>
    <n v="5"/>
    <n v="1"/>
    <x v="0"/>
    <n v="4"/>
    <n v="2"/>
    <n v="347077"/>
    <n v="31.387499999999999"/>
    <m/>
    <s v="Southampton"/>
    <s v="Sweden Worcester, MA"/>
  </r>
  <r>
    <n v="645"/>
    <n v="3"/>
    <x v="1"/>
    <s v="Asplund, Mr. Carl Oscar Vilhelm Gustafsson"/>
    <s v="Male"/>
    <n v="40"/>
    <n v="0"/>
    <x v="1"/>
    <n v="1"/>
    <n v="5"/>
    <n v="347077"/>
    <n v="31.387499999999999"/>
    <m/>
    <s v="Southampton"/>
    <s v="Sweden  Worcester, MA"/>
  </r>
  <r>
    <n v="646"/>
    <n v="3"/>
    <x v="0"/>
    <s v="Asplund, Mr. Johan Charles"/>
    <s v="Male"/>
    <n v="23"/>
    <n v="0"/>
    <x v="1"/>
    <n v="0"/>
    <n v="0"/>
    <n v="350054"/>
    <n v="7.7957999999999998"/>
    <m/>
    <s v="Southampton"/>
    <s v="Oskarshamn, Sweden Minneapolis, MN"/>
  </r>
  <r>
    <n v="647"/>
    <n v="3"/>
    <x v="0"/>
    <s v="Asplund, Mrs. Carl Oscar (Selma Augusta Emilia Johansson)"/>
    <s v="Female"/>
    <n v="38"/>
    <n v="0"/>
    <x v="0"/>
    <n v="1"/>
    <n v="5"/>
    <n v="347077"/>
    <n v="31.387499999999999"/>
    <m/>
    <s v="Southampton"/>
    <s v="Sweden  Worcester, MA"/>
  </r>
  <r>
    <n v="648"/>
    <n v="3"/>
    <x v="0"/>
    <s v="Assaf Khalil, Mrs. Mariana (&quot;Miriam&quot;)"/>
    <s v="Female"/>
    <n v="45"/>
    <n v="0"/>
    <x v="0"/>
    <n v="0"/>
    <n v="0"/>
    <n v="2696"/>
    <n v="7.2249999999999996"/>
    <m/>
    <s v="Cherbourg"/>
    <s v="Ottawa, ON"/>
  </r>
  <r>
    <n v="649"/>
    <n v="3"/>
    <x v="1"/>
    <s v="Assaf, Mr. Gerios"/>
    <s v="Male"/>
    <n v="21"/>
    <n v="0"/>
    <x v="1"/>
    <n v="0"/>
    <n v="0"/>
    <n v="2692"/>
    <n v="7.2249999999999996"/>
    <m/>
    <s v="Cherbourg"/>
    <s v="Ottawa, ON"/>
  </r>
  <r>
    <n v="650"/>
    <n v="3"/>
    <x v="1"/>
    <s v="Assam, Mr. Ali"/>
    <s v="Male"/>
    <n v="23"/>
    <n v="0"/>
    <x v="1"/>
    <n v="0"/>
    <n v="0"/>
    <s v="SOTON/O.Q. 3101309"/>
    <n v="7.05"/>
    <m/>
    <s v="Southampton"/>
    <m/>
  </r>
  <r>
    <n v="651"/>
    <n v="3"/>
    <x v="1"/>
    <s v="Attalah, Miss. Malake"/>
    <s v="Female"/>
    <n v="17"/>
    <n v="0"/>
    <x v="0"/>
    <n v="0"/>
    <n v="0"/>
    <n v="2627"/>
    <n v="14.458299999999999"/>
    <m/>
    <s v="Cherbourg"/>
    <m/>
  </r>
  <r>
    <n v="652"/>
    <n v="3"/>
    <x v="1"/>
    <s v="Attalah, Mr. Sleiman"/>
    <s v="Male"/>
    <n v="30"/>
    <n v="0"/>
    <x v="1"/>
    <n v="0"/>
    <n v="0"/>
    <n v="2694"/>
    <n v="7.2249999999999996"/>
    <m/>
    <s v="Cherbourg"/>
    <s v="Ottawa, ON"/>
  </r>
  <r>
    <n v="653"/>
    <n v="3"/>
    <x v="1"/>
    <s v="Augustsson, Mr. Albert"/>
    <s v="Male"/>
    <n v="23"/>
    <n v="0"/>
    <x v="1"/>
    <n v="0"/>
    <n v="0"/>
    <n v="347468"/>
    <n v="7.8541999999999996"/>
    <m/>
    <s v="Southampton"/>
    <s v="Krakoryd, Sweden Bloomington, IL"/>
  </r>
  <r>
    <n v="654"/>
    <n v="3"/>
    <x v="0"/>
    <s v="Ayoub, Miss. Banoura"/>
    <s v="Female"/>
    <n v="13"/>
    <n v="1"/>
    <x v="0"/>
    <n v="0"/>
    <n v="0"/>
    <n v="2687"/>
    <n v="7.2291999999999996"/>
    <m/>
    <s v="Cherbourg"/>
    <s v="Syria Youngstown, OH"/>
  </r>
  <r>
    <n v="655"/>
    <n v="3"/>
    <x v="1"/>
    <s v="Baccos, Mr. Raffull"/>
    <s v="Male"/>
    <n v="20"/>
    <n v="0"/>
    <x v="1"/>
    <n v="0"/>
    <n v="0"/>
    <n v="2679"/>
    <n v="7.2249999999999996"/>
    <m/>
    <s v="Cherbourg"/>
    <m/>
  </r>
  <r>
    <n v="656"/>
    <n v="3"/>
    <x v="1"/>
    <s v="Backstrom, Mr. Karl Alfred"/>
    <s v="Male"/>
    <n v="32"/>
    <n v="0"/>
    <x v="1"/>
    <n v="1"/>
    <n v="0"/>
    <n v="3101278"/>
    <n v="15.85"/>
    <m/>
    <s v="Southampton"/>
    <s v="Ruotsinphytaa, Finland New York, NY"/>
  </r>
  <r>
    <n v="657"/>
    <n v="3"/>
    <x v="0"/>
    <s v="Backstrom, Mrs. Karl Alfred (Maria Mathilda Gustafsson)"/>
    <s v="Female"/>
    <n v="33"/>
    <n v="0"/>
    <x v="0"/>
    <n v="3"/>
    <n v="0"/>
    <n v="3101278"/>
    <n v="15.85"/>
    <m/>
    <s v="Southampton"/>
    <s v="Ruotsinphytaa, Finland New York, NY"/>
  </r>
  <r>
    <n v="658"/>
    <n v="3"/>
    <x v="0"/>
    <s v="Baclini, Miss. Eugenie"/>
    <s v="Female"/>
    <n v="0.75"/>
    <n v="1"/>
    <x v="0"/>
    <n v="2"/>
    <n v="1"/>
    <n v="2666"/>
    <n v="19.258299999999998"/>
    <m/>
    <s v="Cherbourg"/>
    <s v="Syria New York, NY"/>
  </r>
  <r>
    <n v="659"/>
    <n v="3"/>
    <x v="0"/>
    <s v="Baclini, Miss. Helene Barbara"/>
    <s v="Female"/>
    <n v="0.75"/>
    <n v="1"/>
    <x v="0"/>
    <n v="2"/>
    <n v="1"/>
    <n v="2666"/>
    <n v="19.258299999999998"/>
    <m/>
    <s v="Cherbourg"/>
    <s v="Syria New York, NY"/>
  </r>
  <r>
    <n v="660"/>
    <n v="3"/>
    <x v="0"/>
    <s v="Baclini, Miss. Marie Catherine"/>
    <s v="Female"/>
    <n v="5"/>
    <n v="1"/>
    <x v="0"/>
    <n v="2"/>
    <n v="1"/>
    <n v="2666"/>
    <n v="19.258299999999998"/>
    <m/>
    <s v="Cherbourg"/>
    <s v="Syria New York, NY"/>
  </r>
  <r>
    <n v="661"/>
    <n v="3"/>
    <x v="0"/>
    <s v="Baclini, Mrs. Solomon (Latifa Qurban)"/>
    <s v="Female"/>
    <n v="24"/>
    <n v="0"/>
    <x v="0"/>
    <n v="0"/>
    <n v="3"/>
    <n v="2666"/>
    <n v="19.258299999999998"/>
    <m/>
    <s v="Cherbourg"/>
    <s v="Syria New York, NY"/>
  </r>
  <r>
    <n v="662"/>
    <n v="3"/>
    <x v="0"/>
    <s v="Badman, Miss. Emily Louisa"/>
    <s v="Female"/>
    <n v="18"/>
    <n v="0"/>
    <x v="0"/>
    <n v="0"/>
    <n v="0"/>
    <s v="A/4 31416"/>
    <n v="8.0500000000000007"/>
    <m/>
    <s v="Southampton"/>
    <s v="London Skanteales, NY"/>
  </r>
  <r>
    <n v="663"/>
    <n v="3"/>
    <x v="1"/>
    <s v="Badt, Mr. Mohamed"/>
    <s v="Male"/>
    <n v="40"/>
    <n v="0"/>
    <x v="1"/>
    <n v="0"/>
    <n v="0"/>
    <n v="2623"/>
    <n v="7.2249999999999996"/>
    <m/>
    <s v="Cherbourg"/>
    <m/>
  </r>
  <r>
    <n v="664"/>
    <n v="3"/>
    <x v="1"/>
    <s v="Balkic, Mr. Cerin"/>
    <s v="Male"/>
    <n v="26"/>
    <n v="0"/>
    <x v="1"/>
    <n v="0"/>
    <n v="0"/>
    <n v="349248"/>
    <n v="7.8958000000000004"/>
    <m/>
    <s v="Southampton"/>
    <m/>
  </r>
  <r>
    <n v="665"/>
    <n v="3"/>
    <x v="0"/>
    <s v="Barah, Mr. Hanna Assi"/>
    <s v="Male"/>
    <n v="20"/>
    <n v="0"/>
    <x v="1"/>
    <n v="0"/>
    <n v="0"/>
    <n v="2663"/>
    <n v="7.2291999999999996"/>
    <m/>
    <s v="Cherbourg"/>
    <m/>
  </r>
  <r>
    <n v="666"/>
    <n v="3"/>
    <x v="1"/>
    <s v="Barbara, Miss. Saiide"/>
    <s v="Female"/>
    <n v="18"/>
    <n v="0"/>
    <x v="0"/>
    <n v="0"/>
    <n v="1"/>
    <n v="2691"/>
    <n v="14.4542"/>
    <m/>
    <s v="Cherbourg"/>
    <s v="Syria Ottawa, ON"/>
  </r>
  <r>
    <n v="667"/>
    <n v="3"/>
    <x v="1"/>
    <s v="Barbara, Mrs. (Catherine David)"/>
    <s v="Female"/>
    <n v="45"/>
    <n v="0"/>
    <x v="0"/>
    <n v="0"/>
    <n v="1"/>
    <n v="2691"/>
    <n v="14.4542"/>
    <m/>
    <s v="Cherbourg"/>
    <s v="Syria Ottawa, ON"/>
  </r>
  <r>
    <n v="668"/>
    <n v="3"/>
    <x v="1"/>
    <s v="Barry, Miss. Julia"/>
    <s v="Female"/>
    <n v="27"/>
    <n v="0"/>
    <x v="0"/>
    <n v="0"/>
    <n v="0"/>
    <n v="330844"/>
    <n v="7.8792"/>
    <m/>
    <s v="Queenstown"/>
    <s v="New York, NY"/>
  </r>
  <r>
    <n v="669"/>
    <n v="3"/>
    <x v="1"/>
    <s v="Barton, Mr. David John"/>
    <s v="Male"/>
    <n v="22"/>
    <n v="0"/>
    <x v="1"/>
    <n v="0"/>
    <n v="0"/>
    <n v="324669"/>
    <n v="8.0500000000000007"/>
    <m/>
    <s v="Southampton"/>
    <s v="England New York, NY"/>
  </r>
  <r>
    <n v="670"/>
    <n v="3"/>
    <x v="1"/>
    <s v="Beavan, Mr. William Thomas"/>
    <s v="Male"/>
    <n v="19"/>
    <n v="0"/>
    <x v="1"/>
    <n v="0"/>
    <n v="0"/>
    <n v="323951"/>
    <n v="8.0500000000000007"/>
    <m/>
    <s v="Southampton"/>
    <s v="England"/>
  </r>
  <r>
    <n v="671"/>
    <n v="3"/>
    <x v="1"/>
    <s v="Bengtsson, Mr. John Viktor"/>
    <s v="Male"/>
    <n v="26"/>
    <n v="0"/>
    <x v="1"/>
    <n v="0"/>
    <n v="0"/>
    <n v="347068"/>
    <n v="7.7750000000000004"/>
    <m/>
    <s v="Southampton"/>
    <s v="Krakudden, Sweden Moune, IL"/>
  </r>
  <r>
    <n v="672"/>
    <n v="3"/>
    <x v="1"/>
    <s v="Berglund, Mr. Karl Ivar Sven"/>
    <s v="Male"/>
    <n v="22"/>
    <n v="0"/>
    <x v="1"/>
    <n v="0"/>
    <n v="0"/>
    <s v="PP 4348"/>
    <n v="9.35"/>
    <m/>
    <s v="Southampton"/>
    <s v="Tranvik, Finland New York"/>
  </r>
  <r>
    <n v="673"/>
    <n v="3"/>
    <x v="1"/>
    <s v="Betros, Master. Seman"/>
    <s v="Male"/>
    <m/>
    <s v=""/>
    <x v="2"/>
    <n v="0"/>
    <n v="0"/>
    <n v="2622"/>
    <n v="7.2291999999999996"/>
    <m/>
    <s v="Cherbourg"/>
    <m/>
  </r>
  <r>
    <n v="674"/>
    <n v="3"/>
    <x v="1"/>
    <s v="Betros, Mr. Tannous"/>
    <s v="Male"/>
    <n v="20"/>
    <n v="0"/>
    <x v="1"/>
    <n v="0"/>
    <n v="0"/>
    <n v="2648"/>
    <n v="4.0125000000000002"/>
    <m/>
    <s v="Cherbourg"/>
    <s v="Syria"/>
  </r>
  <r>
    <n v="675"/>
    <n v="3"/>
    <x v="0"/>
    <s v="Bing, Mr. Lee"/>
    <s v="Male"/>
    <n v="32"/>
    <n v="0"/>
    <x v="1"/>
    <n v="0"/>
    <n v="0"/>
    <n v="1601"/>
    <n v="56.495800000000003"/>
    <m/>
    <s v="Southampton"/>
    <s v="Hong Kong New York, NY"/>
  </r>
  <r>
    <n v="676"/>
    <n v="3"/>
    <x v="1"/>
    <s v="Birkeland, Mr. Hans Martin Monsen"/>
    <s v="Male"/>
    <n v="21"/>
    <n v="0"/>
    <x v="1"/>
    <n v="0"/>
    <n v="0"/>
    <n v="312992"/>
    <n v="7.7750000000000004"/>
    <m/>
    <s v="Southampton"/>
    <s v="Brennes, Norway New York"/>
  </r>
  <r>
    <n v="677"/>
    <n v="3"/>
    <x v="1"/>
    <s v="Bjorklund, Mr. Ernst Herbert"/>
    <s v="Male"/>
    <n v="18"/>
    <n v="0"/>
    <x v="1"/>
    <n v="0"/>
    <n v="0"/>
    <n v="347090"/>
    <n v="7.75"/>
    <m/>
    <s v="Southampton"/>
    <s v="Stockholm, Sweden New York"/>
  </r>
  <r>
    <n v="678"/>
    <n v="3"/>
    <x v="1"/>
    <s v="Bostandyeff, Mr. Guentcho"/>
    <s v="Male"/>
    <n v="26"/>
    <n v="0"/>
    <x v="1"/>
    <n v="0"/>
    <n v="0"/>
    <n v="349224"/>
    <n v="7.8958000000000004"/>
    <m/>
    <s v="Southampton"/>
    <s v="Bulgaria Chicago, IL"/>
  </r>
  <r>
    <n v="679"/>
    <n v="3"/>
    <x v="1"/>
    <s v="Boulos, Master. Akar"/>
    <s v="Male"/>
    <n v="6"/>
    <n v="1"/>
    <x v="0"/>
    <n v="1"/>
    <n v="1"/>
    <n v="2678"/>
    <n v="15.245799999999999"/>
    <m/>
    <s v="Cherbourg"/>
    <s v="Syria Kent, ON"/>
  </r>
  <r>
    <n v="680"/>
    <n v="3"/>
    <x v="1"/>
    <s v="Boulos, Miss. Nourelain"/>
    <s v="Female"/>
    <n v="9"/>
    <n v="1"/>
    <x v="0"/>
    <n v="1"/>
    <n v="1"/>
    <n v="2678"/>
    <n v="15.245799999999999"/>
    <m/>
    <s v="Cherbourg"/>
    <s v="Syria Kent, ON"/>
  </r>
  <r>
    <n v="681"/>
    <n v="3"/>
    <x v="1"/>
    <s v="Boulos, Mr. Hanna"/>
    <s v="Male"/>
    <m/>
    <s v=""/>
    <x v="2"/>
    <n v="0"/>
    <n v="0"/>
    <n v="2664"/>
    <n v="7.2249999999999996"/>
    <m/>
    <s v="Cherbourg"/>
    <s v="Syria"/>
  </r>
  <r>
    <n v="682"/>
    <n v="3"/>
    <x v="1"/>
    <s v="Boulos, Mrs. Joseph (Sultana)"/>
    <s v="Female"/>
    <m/>
    <s v=""/>
    <x v="2"/>
    <n v="0"/>
    <n v="2"/>
    <n v="2678"/>
    <n v="15.245799999999999"/>
    <m/>
    <s v="Cherbourg"/>
    <s v="Syria Kent, ON"/>
  </r>
  <r>
    <n v="683"/>
    <n v="3"/>
    <x v="1"/>
    <s v="Bourke, Miss. Mary"/>
    <s v="Female"/>
    <m/>
    <s v=""/>
    <x v="2"/>
    <n v="0"/>
    <n v="2"/>
    <n v="364848"/>
    <n v="7.75"/>
    <m/>
    <s v="Queenstown"/>
    <s v="Ireland Chicago, IL"/>
  </r>
  <r>
    <n v="684"/>
    <n v="3"/>
    <x v="1"/>
    <s v="Bourke, Mr. John"/>
    <s v="Male"/>
    <n v="40"/>
    <n v="0"/>
    <x v="1"/>
    <n v="1"/>
    <n v="1"/>
    <n v="364849"/>
    <n v="15.5"/>
    <m/>
    <s v="Queenstown"/>
    <s v="Ireland Chicago, IL"/>
  </r>
  <r>
    <n v="685"/>
    <n v="3"/>
    <x v="1"/>
    <s v="Bourke, Mrs. John (Catherine)"/>
    <s v="Female"/>
    <n v="32"/>
    <n v="0"/>
    <x v="0"/>
    <n v="1"/>
    <n v="1"/>
    <n v="364849"/>
    <n v="15.5"/>
    <m/>
    <s v="Queenstown"/>
    <s v="Ireland Chicago, IL"/>
  </r>
  <r>
    <n v="686"/>
    <n v="3"/>
    <x v="1"/>
    <s v="Bowen, Mr. David John &quot;Dai&quot;"/>
    <s v="Male"/>
    <n v="21"/>
    <n v="0"/>
    <x v="1"/>
    <n v="0"/>
    <n v="0"/>
    <n v="54636"/>
    <n v="16.100000000000001"/>
    <m/>
    <s v="Southampton"/>
    <s v="Treherbert, Cardiff, Wales"/>
  </r>
  <r>
    <n v="687"/>
    <n v="3"/>
    <x v="0"/>
    <s v="Bradley, Miss. Bridget Delia"/>
    <s v="Female"/>
    <n v="22"/>
    <n v="0"/>
    <x v="0"/>
    <n v="0"/>
    <n v="0"/>
    <n v="334914"/>
    <n v="7.7249999999999996"/>
    <m/>
    <s v="Queenstown"/>
    <s v="Kingwilliamstown, Co Cork, Ireland Glens Falls, NY"/>
  </r>
  <r>
    <n v="688"/>
    <n v="3"/>
    <x v="1"/>
    <s v="Braf, Miss. Elin Ester Maria"/>
    <s v="Female"/>
    <n v="20"/>
    <n v="0"/>
    <x v="0"/>
    <n v="0"/>
    <n v="0"/>
    <n v="347471"/>
    <n v="7.8541999999999996"/>
    <m/>
    <s v="Southampton"/>
    <s v="Medeltorp, Sweden Chicago, IL"/>
  </r>
  <r>
    <n v="689"/>
    <n v="3"/>
    <x v="1"/>
    <s v="Braund, Mr. Lewis Richard"/>
    <s v="Male"/>
    <n v="29"/>
    <n v="0"/>
    <x v="1"/>
    <n v="1"/>
    <n v="0"/>
    <n v="3460"/>
    <n v="7.0457999999999998"/>
    <m/>
    <s v="Southampton"/>
    <s v="Bridgerule, Devon"/>
  </r>
  <r>
    <n v="690"/>
    <n v="3"/>
    <x v="1"/>
    <s v="Braund, Mr. Owen Harris"/>
    <s v="Male"/>
    <n v="22"/>
    <n v="0"/>
    <x v="1"/>
    <n v="1"/>
    <n v="0"/>
    <s v="A/5 21171"/>
    <n v="7.25"/>
    <m/>
    <s v="Southampton"/>
    <s v="Bridgerule, Devon"/>
  </r>
  <r>
    <n v="691"/>
    <n v="3"/>
    <x v="1"/>
    <s v="Brobeck, Mr. Karl Rudolf"/>
    <s v="Male"/>
    <n v="22"/>
    <n v="0"/>
    <x v="1"/>
    <n v="0"/>
    <n v="0"/>
    <n v="350045"/>
    <n v="7.7957999999999998"/>
    <m/>
    <s v="Southampton"/>
    <s v="Sweden Worcester, MA"/>
  </r>
  <r>
    <n v="692"/>
    <n v="3"/>
    <x v="1"/>
    <s v="Brocklebank, Mr. William Alfred"/>
    <s v="Male"/>
    <n v="35"/>
    <n v="0"/>
    <x v="1"/>
    <n v="0"/>
    <n v="0"/>
    <n v="364512"/>
    <n v="8.0500000000000007"/>
    <m/>
    <s v="Southampton"/>
    <s v="Broomfield, Chelmsford, England"/>
  </r>
  <r>
    <n v="693"/>
    <n v="3"/>
    <x v="1"/>
    <s v="Buckley, Miss. Katherine"/>
    <s v="Female"/>
    <n v="18.5"/>
    <n v="0"/>
    <x v="0"/>
    <n v="0"/>
    <n v="0"/>
    <n v="329944"/>
    <n v="7.2832999999999997"/>
    <m/>
    <s v="Queenstown"/>
    <s v="Co Cork, Ireland Roxbury, MA"/>
  </r>
  <r>
    <n v="694"/>
    <n v="3"/>
    <x v="0"/>
    <s v="Buckley, Mr. Daniel"/>
    <s v="Male"/>
    <n v="21"/>
    <n v="0"/>
    <x v="1"/>
    <n v="0"/>
    <n v="0"/>
    <n v="330920"/>
    <n v="7.8208000000000002"/>
    <m/>
    <s v="Queenstown"/>
    <s v="Kingwilliamstown, Co Cork, Ireland New York, NY"/>
  </r>
  <r>
    <n v="695"/>
    <n v="3"/>
    <x v="1"/>
    <s v="Burke, Mr. Jeremiah"/>
    <s v="Male"/>
    <n v="19"/>
    <n v="0"/>
    <x v="1"/>
    <n v="0"/>
    <n v="0"/>
    <n v="365222"/>
    <n v="6.75"/>
    <m/>
    <s v="Queenstown"/>
    <s v="Co Cork, Ireland Charlestown, MA"/>
  </r>
  <r>
    <n v="696"/>
    <n v="3"/>
    <x v="1"/>
    <s v="Burns, Miss. Mary Delia"/>
    <s v="Female"/>
    <n v="18"/>
    <n v="0"/>
    <x v="0"/>
    <n v="0"/>
    <n v="0"/>
    <n v="330963"/>
    <n v="7.8792"/>
    <m/>
    <s v="Queenstown"/>
    <s v="Co Sligo, Ireland New York, NY"/>
  </r>
  <r>
    <n v="697"/>
    <n v="3"/>
    <x v="1"/>
    <s v="Cacic, Miss. Manda"/>
    <s v="Female"/>
    <n v="21"/>
    <n v="0"/>
    <x v="0"/>
    <n v="0"/>
    <n v="0"/>
    <n v="315087"/>
    <n v="8.6624999999999996"/>
    <m/>
    <s v="Southampton"/>
    <m/>
  </r>
  <r>
    <n v="698"/>
    <n v="3"/>
    <x v="1"/>
    <s v="Cacic, Miss. Marija"/>
    <s v="Female"/>
    <n v="30"/>
    <n v="0"/>
    <x v="0"/>
    <n v="0"/>
    <n v="0"/>
    <n v="315084"/>
    <n v="8.6624999999999996"/>
    <m/>
    <s v="Southampton"/>
    <m/>
  </r>
  <r>
    <n v="699"/>
    <n v="3"/>
    <x v="1"/>
    <s v="Cacic, Mr. Jego Grga"/>
    <s v="Male"/>
    <n v="18"/>
    <n v="0"/>
    <x v="1"/>
    <n v="0"/>
    <n v="0"/>
    <n v="315091"/>
    <n v="8.6624999999999996"/>
    <m/>
    <s v="Southampton"/>
    <m/>
  </r>
  <r>
    <n v="700"/>
    <n v="3"/>
    <x v="1"/>
    <s v="Cacic, Mr. Luka"/>
    <s v="Male"/>
    <n v="38"/>
    <n v="0"/>
    <x v="1"/>
    <n v="0"/>
    <n v="0"/>
    <n v="315089"/>
    <n v="8.6624999999999996"/>
    <m/>
    <s v="Southampton"/>
    <s v="Croatia"/>
  </r>
  <r>
    <n v="701"/>
    <n v="3"/>
    <x v="1"/>
    <s v="Calic, Mr. Jovo"/>
    <s v="Male"/>
    <n v="17"/>
    <n v="0"/>
    <x v="1"/>
    <n v="0"/>
    <n v="0"/>
    <n v="315093"/>
    <n v="8.6624999999999996"/>
    <m/>
    <s v="Southampton"/>
    <m/>
  </r>
  <r>
    <n v="702"/>
    <n v="3"/>
    <x v="1"/>
    <s v="Calic, Mr. Petar"/>
    <s v="Male"/>
    <n v="17"/>
    <n v="0"/>
    <x v="1"/>
    <n v="0"/>
    <n v="0"/>
    <n v="315086"/>
    <n v="8.6624999999999996"/>
    <m/>
    <s v="Southampton"/>
    <m/>
  </r>
  <r>
    <n v="703"/>
    <n v="3"/>
    <x v="1"/>
    <s v="Canavan, Miss. Mary"/>
    <s v="Female"/>
    <n v="21"/>
    <n v="0"/>
    <x v="0"/>
    <n v="0"/>
    <n v="0"/>
    <n v="364846"/>
    <n v="7.75"/>
    <m/>
    <s v="Queenstown"/>
    <m/>
  </r>
  <r>
    <n v="704"/>
    <n v="3"/>
    <x v="1"/>
    <s v="Canavan, Mr. Patrick"/>
    <s v="Male"/>
    <n v="21"/>
    <n v="0"/>
    <x v="1"/>
    <n v="0"/>
    <n v="0"/>
    <n v="364858"/>
    <n v="7.75"/>
    <m/>
    <s v="Queenstown"/>
    <s v="Ireland Philadelphia, PA"/>
  </r>
  <r>
    <n v="705"/>
    <n v="3"/>
    <x v="1"/>
    <s v="Cann, Mr. Ernest Charles"/>
    <s v="Male"/>
    <n v="21"/>
    <n v="0"/>
    <x v="1"/>
    <n v="0"/>
    <n v="0"/>
    <s v="A./5. 2152"/>
    <n v="8.0500000000000007"/>
    <m/>
    <s v="Southampton"/>
    <m/>
  </r>
  <r>
    <n v="706"/>
    <n v="3"/>
    <x v="1"/>
    <s v="Caram, Mr. Joseph"/>
    <s v="Male"/>
    <m/>
    <s v=""/>
    <x v="2"/>
    <n v="1"/>
    <n v="0"/>
    <n v="2689"/>
    <n v="14.458299999999999"/>
    <m/>
    <s v="Cherbourg"/>
    <s v="Ottawa, ON"/>
  </r>
  <r>
    <n v="707"/>
    <n v="3"/>
    <x v="1"/>
    <s v="Caram, Mrs. Joseph (Maria Elias)"/>
    <s v="Female"/>
    <m/>
    <s v=""/>
    <x v="2"/>
    <n v="1"/>
    <n v="0"/>
    <n v="2689"/>
    <n v="14.458299999999999"/>
    <m/>
    <s v="Cherbourg"/>
    <s v="Ottawa, ON"/>
  </r>
  <r>
    <n v="708"/>
    <n v="3"/>
    <x v="1"/>
    <s v="Carlsson, Mr. August Sigfrid"/>
    <s v="Male"/>
    <n v="28"/>
    <n v="0"/>
    <x v="1"/>
    <n v="0"/>
    <n v="0"/>
    <n v="350042"/>
    <n v="7.7957999999999998"/>
    <m/>
    <s v="Southampton"/>
    <s v="Dagsas, Sweden Fower, MN"/>
  </r>
  <r>
    <n v="709"/>
    <n v="3"/>
    <x v="1"/>
    <s v="Carlsson, Mr. Carl Robert"/>
    <s v="Male"/>
    <n v="24"/>
    <n v="0"/>
    <x v="1"/>
    <n v="0"/>
    <n v="0"/>
    <n v="350409"/>
    <n v="7.8541999999999996"/>
    <m/>
    <s v="Southampton"/>
    <s v="Goteborg, Sweden Huntley, IL"/>
  </r>
  <r>
    <n v="710"/>
    <n v="3"/>
    <x v="0"/>
    <s v="Carr, Miss. Helen &quot;Ellen&quot;"/>
    <s v="Female"/>
    <n v="16"/>
    <n v="0"/>
    <x v="0"/>
    <n v="0"/>
    <n v="0"/>
    <n v="367231"/>
    <n v="7.75"/>
    <m/>
    <s v="Queenstown"/>
    <s v="Co Longford, Ireland New York, NY"/>
  </r>
  <r>
    <n v="711"/>
    <n v="3"/>
    <x v="1"/>
    <s v="Carr, Miss. Jeannie"/>
    <s v="Female"/>
    <n v="37"/>
    <n v="0"/>
    <x v="0"/>
    <n v="0"/>
    <n v="0"/>
    <n v="368364"/>
    <n v="7.75"/>
    <m/>
    <s v="Queenstown"/>
    <s v="Co Sligo, Ireland Hartford, CT"/>
  </r>
  <r>
    <n v="712"/>
    <n v="3"/>
    <x v="1"/>
    <s v="Carver, Mr. Alfred John"/>
    <s v="Male"/>
    <n v="28"/>
    <n v="0"/>
    <x v="1"/>
    <n v="0"/>
    <n v="0"/>
    <n v="392095"/>
    <n v="7.25"/>
    <m/>
    <s v="Southampton"/>
    <s v="St Denys, Southampton, Hants"/>
  </r>
  <r>
    <n v="713"/>
    <n v="3"/>
    <x v="1"/>
    <s v="Celotti, Mr. Francesco"/>
    <s v="Male"/>
    <n v="24"/>
    <n v="0"/>
    <x v="1"/>
    <n v="0"/>
    <n v="0"/>
    <n v="343275"/>
    <n v="8.0500000000000007"/>
    <m/>
    <s v="Southampton"/>
    <s v="London"/>
  </r>
  <r>
    <n v="714"/>
    <n v="3"/>
    <x v="1"/>
    <s v="Charters, Mr. David"/>
    <s v="Male"/>
    <n v="21"/>
    <n v="0"/>
    <x v="1"/>
    <n v="0"/>
    <n v="0"/>
    <s v="A/5. 13032"/>
    <n v="7.7332999999999998"/>
    <m/>
    <s v="Queenstown"/>
    <s v="Ireland New York, NY"/>
  </r>
  <r>
    <n v="715"/>
    <n v="3"/>
    <x v="0"/>
    <s v="Chip, Mr. Chang"/>
    <s v="Male"/>
    <n v="32"/>
    <n v="0"/>
    <x v="1"/>
    <n v="0"/>
    <n v="0"/>
    <n v="1601"/>
    <n v="56.495800000000003"/>
    <m/>
    <s v="Southampton"/>
    <s v="Hong Kong New York, NY"/>
  </r>
  <r>
    <n v="716"/>
    <n v="3"/>
    <x v="1"/>
    <s v="Christmann, Mr. Emil"/>
    <s v="Male"/>
    <n v="29"/>
    <n v="0"/>
    <x v="1"/>
    <n v="0"/>
    <n v="0"/>
    <n v="343276"/>
    <n v="8.0500000000000007"/>
    <m/>
    <s v="Southampton"/>
    <m/>
  </r>
  <r>
    <n v="717"/>
    <n v="3"/>
    <x v="1"/>
    <s v="Chronopoulos, Mr. Apostolos"/>
    <s v="Male"/>
    <n v="26"/>
    <n v="0"/>
    <x v="1"/>
    <n v="1"/>
    <n v="0"/>
    <n v="2680"/>
    <n v="14.4542"/>
    <m/>
    <s v="Cherbourg"/>
    <s v="Greece"/>
  </r>
  <r>
    <n v="718"/>
    <n v="3"/>
    <x v="1"/>
    <s v="Chronopoulos, Mr. Demetrios"/>
    <s v="Male"/>
    <n v="18"/>
    <n v="0"/>
    <x v="1"/>
    <n v="1"/>
    <n v="0"/>
    <n v="2680"/>
    <n v="14.4542"/>
    <m/>
    <s v="Cherbourg"/>
    <s v="Greece"/>
  </r>
  <r>
    <n v="719"/>
    <n v="3"/>
    <x v="1"/>
    <s v="Coelho, Mr. Domingos Fernandeo"/>
    <s v="Male"/>
    <n v="20"/>
    <n v="0"/>
    <x v="1"/>
    <n v="0"/>
    <n v="0"/>
    <s v="SOTON/O.Q. 3101307"/>
    <n v="7.05"/>
    <m/>
    <s v="Southampton"/>
    <s v="Portugal"/>
  </r>
  <r>
    <n v="720"/>
    <n v="3"/>
    <x v="0"/>
    <s v="Cohen, Mr. Gurshon &quot;Gus&quot;"/>
    <s v="Male"/>
    <n v="18"/>
    <n v="0"/>
    <x v="1"/>
    <n v="0"/>
    <n v="0"/>
    <s v="A/5 3540"/>
    <n v="8.0500000000000007"/>
    <m/>
    <s v="Southampton"/>
    <s v="London Brooklyn, NY"/>
  </r>
  <r>
    <n v="721"/>
    <n v="3"/>
    <x v="1"/>
    <s v="Colbert, Mr. Patrick"/>
    <s v="Male"/>
    <n v="24"/>
    <n v="0"/>
    <x v="1"/>
    <n v="0"/>
    <n v="0"/>
    <n v="371109"/>
    <n v="7.25"/>
    <m/>
    <s v="Queenstown"/>
    <s v="Co Limerick, Ireland Sherbrooke, PQ"/>
  </r>
  <r>
    <n v="722"/>
    <n v="3"/>
    <x v="1"/>
    <s v="Coleff, Mr. Peju"/>
    <s v="Male"/>
    <n v="36"/>
    <n v="0"/>
    <x v="1"/>
    <n v="0"/>
    <n v="0"/>
    <n v="349210"/>
    <n v="7.4958"/>
    <m/>
    <s v="Southampton"/>
    <s v="Bulgaria Chicago, IL"/>
  </r>
  <r>
    <n v="723"/>
    <n v="3"/>
    <x v="1"/>
    <s v="Coleff, Mr. Satio"/>
    <s v="Male"/>
    <n v="24"/>
    <n v="0"/>
    <x v="1"/>
    <n v="0"/>
    <n v="0"/>
    <n v="349209"/>
    <n v="7.4958"/>
    <m/>
    <s v="Southampton"/>
    <m/>
  </r>
  <r>
    <n v="724"/>
    <n v="3"/>
    <x v="1"/>
    <s v="Conlon, Mr. Thomas Henry"/>
    <s v="Male"/>
    <n v="31"/>
    <n v="0"/>
    <x v="1"/>
    <n v="0"/>
    <n v="0"/>
    <n v="21332"/>
    <n v="7.7332999999999998"/>
    <m/>
    <s v="Queenstown"/>
    <s v="Philadelphia, PA"/>
  </r>
  <r>
    <n v="725"/>
    <n v="3"/>
    <x v="1"/>
    <s v="Connaghton, Mr. Michael"/>
    <s v="Male"/>
    <n v="31"/>
    <n v="0"/>
    <x v="1"/>
    <n v="0"/>
    <n v="0"/>
    <n v="335097"/>
    <n v="7.75"/>
    <m/>
    <s v="Queenstown"/>
    <s v="Ireland Brooklyn, NY"/>
  </r>
  <r>
    <n v="726"/>
    <n v="3"/>
    <x v="0"/>
    <s v="Connolly, Miss. Kate"/>
    <s v="Female"/>
    <n v="22"/>
    <n v="0"/>
    <x v="0"/>
    <n v="0"/>
    <n v="0"/>
    <n v="370373"/>
    <n v="7.75"/>
    <m/>
    <s v="Queenstown"/>
    <s v="Ireland"/>
  </r>
  <r>
    <n v="727"/>
    <n v="3"/>
    <x v="1"/>
    <s v="Connolly, Miss. Kate"/>
    <s v="Female"/>
    <n v="30"/>
    <n v="0"/>
    <x v="0"/>
    <n v="0"/>
    <n v="0"/>
    <n v="330972"/>
    <n v="7.6292"/>
    <m/>
    <s v="Queenstown"/>
    <s v="Ireland"/>
  </r>
  <r>
    <n v="728"/>
    <n v="3"/>
    <x v="1"/>
    <s v="Connors, Mr. Patrick"/>
    <s v="Male"/>
    <n v="70.5"/>
    <n v="0"/>
    <x v="1"/>
    <n v="0"/>
    <n v="0"/>
    <n v="370369"/>
    <n v="7.75"/>
    <m/>
    <s v="Queenstown"/>
    <m/>
  </r>
  <r>
    <n v="729"/>
    <n v="3"/>
    <x v="1"/>
    <s v="Cook, Mr. Jacob"/>
    <s v="Male"/>
    <n v="43"/>
    <n v="0"/>
    <x v="1"/>
    <n v="0"/>
    <n v="0"/>
    <s v="A/5 3536"/>
    <n v="8.0500000000000007"/>
    <m/>
    <s v="Southampton"/>
    <m/>
  </r>
  <r>
    <n v="730"/>
    <n v="3"/>
    <x v="1"/>
    <s v="Cor, Mr. Bartol"/>
    <s v="Male"/>
    <n v="35"/>
    <n v="0"/>
    <x v="1"/>
    <n v="0"/>
    <n v="0"/>
    <n v="349230"/>
    <n v="7.8958000000000004"/>
    <m/>
    <s v="Southampton"/>
    <s v="Austria"/>
  </r>
  <r>
    <n v="731"/>
    <n v="3"/>
    <x v="1"/>
    <s v="Cor, Mr. Ivan"/>
    <s v="Male"/>
    <n v="27"/>
    <n v="0"/>
    <x v="1"/>
    <n v="0"/>
    <n v="0"/>
    <n v="349229"/>
    <n v="7.8958000000000004"/>
    <m/>
    <s v="Southampton"/>
    <s v="Austria"/>
  </r>
  <r>
    <n v="732"/>
    <n v="3"/>
    <x v="1"/>
    <s v="Cor, Mr. Liudevit"/>
    <s v="Male"/>
    <n v="19"/>
    <n v="0"/>
    <x v="1"/>
    <n v="0"/>
    <n v="0"/>
    <n v="349231"/>
    <n v="7.8958000000000004"/>
    <m/>
    <s v="Southampton"/>
    <s v="Austria"/>
  </r>
  <r>
    <n v="733"/>
    <n v="3"/>
    <x v="1"/>
    <s v="Corn, Mr. Harry"/>
    <s v="Male"/>
    <n v="30"/>
    <n v="0"/>
    <x v="1"/>
    <n v="0"/>
    <n v="0"/>
    <s v="SOTON/OQ 392090"/>
    <n v="8.0500000000000007"/>
    <m/>
    <s v="Southampton"/>
    <s v="London"/>
  </r>
  <r>
    <n v="734"/>
    <n v="3"/>
    <x v="0"/>
    <s v="Coutts, Master. Eden Leslie &quot;Neville&quot;"/>
    <s v="Male"/>
    <n v="9"/>
    <n v="1"/>
    <x v="0"/>
    <n v="1"/>
    <n v="1"/>
    <s v="C.A. 37671"/>
    <n v="15.9"/>
    <m/>
    <s v="Southampton"/>
    <s v="England Brooklyn, NY"/>
  </r>
  <r>
    <n v="735"/>
    <n v="3"/>
    <x v="0"/>
    <s v="Coutts, Master. William Loch &quot;William&quot;"/>
    <s v="Male"/>
    <n v="3"/>
    <n v="1"/>
    <x v="0"/>
    <n v="1"/>
    <n v="1"/>
    <s v="C.A. 37671"/>
    <n v="15.9"/>
    <m/>
    <s v="Southampton"/>
    <s v="England Brooklyn, NY"/>
  </r>
  <r>
    <n v="736"/>
    <n v="3"/>
    <x v="0"/>
    <s v="Coutts, Mrs. William (Winnie &quot;Minnie&quot; Treanor)"/>
    <s v="Female"/>
    <n v="36"/>
    <n v="0"/>
    <x v="0"/>
    <n v="0"/>
    <n v="2"/>
    <s v="C.A. 37671"/>
    <n v="15.9"/>
    <m/>
    <s v="Southampton"/>
    <s v="England Brooklyn, NY"/>
  </r>
  <r>
    <n v="737"/>
    <n v="3"/>
    <x v="1"/>
    <s v="Coxon, Mr. Daniel"/>
    <s v="Male"/>
    <n v="59"/>
    <n v="0"/>
    <x v="1"/>
    <n v="0"/>
    <n v="0"/>
    <n v="364500"/>
    <n v="7.25"/>
    <m/>
    <s v="Southampton"/>
    <s v="Merrill, WI"/>
  </r>
  <r>
    <n v="738"/>
    <n v="3"/>
    <x v="1"/>
    <s v="Crease, Mr. Ernest James"/>
    <s v="Male"/>
    <n v="19"/>
    <n v="0"/>
    <x v="1"/>
    <n v="0"/>
    <n v="0"/>
    <s v="S.P. 3464"/>
    <n v="8.1583000000000006"/>
    <m/>
    <s v="Southampton"/>
    <s v="Bristol, England Cleveland, OH"/>
  </r>
  <r>
    <n v="739"/>
    <n v="3"/>
    <x v="0"/>
    <s v="Cribb, Miss. Laura Alice"/>
    <s v="Female"/>
    <n v="17"/>
    <n v="0"/>
    <x v="0"/>
    <n v="0"/>
    <n v="1"/>
    <n v="371362"/>
    <n v="16.100000000000001"/>
    <m/>
    <s v="Southampton"/>
    <s v="Bournemouth, England Newark, NJ"/>
  </r>
  <r>
    <n v="740"/>
    <n v="3"/>
    <x v="1"/>
    <s v="Cribb, Mr. John Hatfield"/>
    <s v="Male"/>
    <n v="44"/>
    <n v="0"/>
    <x v="1"/>
    <n v="0"/>
    <n v="1"/>
    <n v="371362"/>
    <n v="16.100000000000001"/>
    <m/>
    <s v="Southampton"/>
    <s v="Bournemouth, England Newark, NJ"/>
  </r>
  <r>
    <n v="741"/>
    <n v="3"/>
    <x v="1"/>
    <s v="Culumovic, Mr. Jeso"/>
    <s v="Male"/>
    <n v="17"/>
    <n v="0"/>
    <x v="1"/>
    <n v="0"/>
    <n v="0"/>
    <n v="315090"/>
    <n v="8.6624999999999996"/>
    <m/>
    <s v="Southampton"/>
    <s v="Austria-Hungary"/>
  </r>
  <r>
    <n v="742"/>
    <n v="3"/>
    <x v="1"/>
    <s v="Daher, Mr. Shedid"/>
    <s v="Male"/>
    <n v="22.5"/>
    <n v="0"/>
    <x v="1"/>
    <n v="0"/>
    <n v="0"/>
    <n v="2698"/>
    <n v="7.2249999999999996"/>
    <m/>
    <s v="Cherbourg"/>
    <m/>
  </r>
  <r>
    <n v="743"/>
    <n v="3"/>
    <x v="0"/>
    <s v="Dahl, Mr. Karl Edwart"/>
    <s v="Male"/>
    <n v="45"/>
    <n v="0"/>
    <x v="1"/>
    <n v="0"/>
    <n v="0"/>
    <n v="7598"/>
    <n v="8.0500000000000007"/>
    <m/>
    <s v="Southampton"/>
    <s v="Australia Fingal, ND"/>
  </r>
  <r>
    <n v="744"/>
    <n v="3"/>
    <x v="1"/>
    <s v="Dahlberg, Miss. Gerda Ulrika"/>
    <s v="Female"/>
    <n v="22"/>
    <n v="0"/>
    <x v="0"/>
    <n v="0"/>
    <n v="0"/>
    <n v="7552"/>
    <n v="10.5167"/>
    <m/>
    <s v="Southampton"/>
    <s v="Norrlot, Sweden Chicago, IL"/>
  </r>
  <r>
    <n v="745"/>
    <n v="3"/>
    <x v="1"/>
    <s v="Dakic, Mr. Branko"/>
    <s v="Male"/>
    <n v="19"/>
    <n v="0"/>
    <x v="1"/>
    <n v="0"/>
    <n v="0"/>
    <n v="349228"/>
    <n v="10.1708"/>
    <m/>
    <s v="Southampton"/>
    <s v="Austria"/>
  </r>
  <r>
    <n v="746"/>
    <n v="3"/>
    <x v="0"/>
    <s v="Daly, Miss. Margaret Marcella &quot;Maggie&quot;"/>
    <s v="Female"/>
    <n v="30"/>
    <n v="0"/>
    <x v="0"/>
    <n v="0"/>
    <n v="0"/>
    <n v="382650"/>
    <n v="6.95"/>
    <m/>
    <s v="Queenstown"/>
    <s v="Co Athlone, Ireland New York, NY"/>
  </r>
  <r>
    <n v="747"/>
    <n v="3"/>
    <x v="0"/>
    <s v="Daly, Mr. Eugene Patrick"/>
    <s v="Male"/>
    <n v="29"/>
    <n v="0"/>
    <x v="1"/>
    <n v="0"/>
    <n v="0"/>
    <n v="382651"/>
    <n v="7.75"/>
    <m/>
    <s v="Queenstown"/>
    <s v="Co Athlone, Ireland New York, NY"/>
  </r>
  <r>
    <n v="748"/>
    <n v="3"/>
    <x v="1"/>
    <s v="Danbom, Master. Gilbert Sigvard Emanuel"/>
    <s v="Male"/>
    <n v="0.33329999999999999"/>
    <n v="1"/>
    <x v="0"/>
    <n v="0"/>
    <n v="2"/>
    <n v="347080"/>
    <n v="14.4"/>
    <m/>
    <s v="Southampton"/>
    <s v="Stanton, IA"/>
  </r>
  <r>
    <n v="749"/>
    <n v="3"/>
    <x v="1"/>
    <s v="Danbom, Mr. Ernst Gilbert"/>
    <s v="Male"/>
    <n v="34"/>
    <n v="0"/>
    <x v="1"/>
    <n v="1"/>
    <n v="1"/>
    <n v="347080"/>
    <n v="14.4"/>
    <m/>
    <s v="Southampton"/>
    <s v="Stanton, IA"/>
  </r>
  <r>
    <n v="750"/>
    <n v="3"/>
    <x v="1"/>
    <s v="Danbom, Mrs. Ernst Gilbert (Anna Sigrid Maria Brogren)"/>
    <s v="Female"/>
    <n v="28"/>
    <n v="0"/>
    <x v="0"/>
    <n v="1"/>
    <n v="1"/>
    <n v="347080"/>
    <n v="14.4"/>
    <m/>
    <s v="Southampton"/>
    <s v="Stanton, IA"/>
  </r>
  <r>
    <n v="751"/>
    <n v="3"/>
    <x v="1"/>
    <s v="Danoff, Mr. Yoto"/>
    <s v="Male"/>
    <n v="27"/>
    <n v="0"/>
    <x v="1"/>
    <n v="0"/>
    <n v="0"/>
    <n v="349219"/>
    <n v="7.8958000000000004"/>
    <m/>
    <s v="Southampton"/>
    <s v="Bulgaria Chicago, IL"/>
  </r>
  <r>
    <n v="752"/>
    <n v="3"/>
    <x v="1"/>
    <s v="Dantcheff, Mr. Ristiu"/>
    <s v="Male"/>
    <n v="25"/>
    <n v="0"/>
    <x v="1"/>
    <n v="0"/>
    <n v="0"/>
    <n v="349203"/>
    <n v="7.8958000000000004"/>
    <m/>
    <s v="Southampton"/>
    <s v="Bulgaria Chicago, IL"/>
  </r>
  <r>
    <n v="753"/>
    <n v="3"/>
    <x v="1"/>
    <s v="Davies, Mr. Alfred J"/>
    <s v="Male"/>
    <n v="24"/>
    <n v="0"/>
    <x v="1"/>
    <n v="2"/>
    <n v="0"/>
    <s v="A/4 48871"/>
    <n v="24.15"/>
    <m/>
    <s v="Southampton"/>
    <s v="West Bromwich, England Pontiac, MI"/>
  </r>
  <r>
    <n v="754"/>
    <n v="3"/>
    <x v="1"/>
    <s v="Davies, Mr. Evan"/>
    <s v="Male"/>
    <n v="22"/>
    <n v="0"/>
    <x v="1"/>
    <n v="0"/>
    <n v="0"/>
    <s v="SC/A4 23568"/>
    <n v="8.0500000000000007"/>
    <m/>
    <s v="Southampton"/>
    <m/>
  </r>
  <r>
    <n v="755"/>
    <n v="3"/>
    <x v="1"/>
    <s v="Davies, Mr. John Samuel"/>
    <s v="Male"/>
    <n v="21"/>
    <n v="0"/>
    <x v="1"/>
    <n v="2"/>
    <n v="0"/>
    <s v="A/4 48871"/>
    <n v="24.15"/>
    <m/>
    <s v="Southampton"/>
    <s v="West Bromwich, England Pontiac, MI"/>
  </r>
  <r>
    <n v="756"/>
    <n v="3"/>
    <x v="1"/>
    <s v="Davies, Mr. Joseph"/>
    <s v="Male"/>
    <n v="17"/>
    <n v="0"/>
    <x v="1"/>
    <n v="2"/>
    <n v="0"/>
    <s v="A/4 48873"/>
    <n v="8.0500000000000007"/>
    <m/>
    <s v="Southampton"/>
    <s v="West Bromwich, England Pontiac, MI"/>
  </r>
  <r>
    <n v="757"/>
    <n v="3"/>
    <x v="1"/>
    <s v="Davison, Mr. Thomas Henry"/>
    <s v="Male"/>
    <m/>
    <s v=""/>
    <x v="2"/>
    <n v="1"/>
    <n v="0"/>
    <n v="386525"/>
    <n v="16.100000000000001"/>
    <m/>
    <s v="Southampton"/>
    <s v="Liverpool, England Bedford, OH"/>
  </r>
  <r>
    <n v="758"/>
    <n v="3"/>
    <x v="0"/>
    <s v="Davison, Mrs. Thomas Henry (Mary E Finck)"/>
    <s v="Female"/>
    <m/>
    <s v=""/>
    <x v="2"/>
    <n v="1"/>
    <n v="0"/>
    <n v="386525"/>
    <n v="16.100000000000001"/>
    <m/>
    <s v="Southampton"/>
    <s v="Liverpool, England Bedford, OH"/>
  </r>
  <r>
    <n v="759"/>
    <n v="3"/>
    <x v="0"/>
    <s v="de Messemaeker, Mr. Guillaume Joseph"/>
    <s v="Male"/>
    <n v="36.5"/>
    <n v="0"/>
    <x v="1"/>
    <n v="1"/>
    <n v="0"/>
    <n v="345572"/>
    <n v="17.399999999999999"/>
    <m/>
    <s v="Southampton"/>
    <s v="Tampico, MT"/>
  </r>
  <r>
    <n v="760"/>
    <n v="3"/>
    <x v="0"/>
    <s v="de Messemaeker, Mrs. Guillaume Joseph (Emma)"/>
    <s v="Female"/>
    <n v="36"/>
    <n v="0"/>
    <x v="0"/>
    <n v="1"/>
    <n v="0"/>
    <n v="345572"/>
    <n v="17.399999999999999"/>
    <m/>
    <s v="Southampton"/>
    <s v="Tampico, MT"/>
  </r>
  <r>
    <n v="761"/>
    <n v="3"/>
    <x v="0"/>
    <s v="de Mulder, Mr. Theodore"/>
    <s v="Male"/>
    <n v="30"/>
    <n v="0"/>
    <x v="1"/>
    <n v="0"/>
    <n v="0"/>
    <n v="345774"/>
    <n v="9.5"/>
    <m/>
    <s v="Southampton"/>
    <s v="Belgium Detroit, MI"/>
  </r>
  <r>
    <n v="762"/>
    <n v="3"/>
    <x v="1"/>
    <s v="de Pelsmaeker, Mr. Alfons"/>
    <s v="Male"/>
    <n v="16"/>
    <n v="0"/>
    <x v="1"/>
    <n v="0"/>
    <n v="0"/>
    <n v="345778"/>
    <n v="9.5"/>
    <m/>
    <s v="Southampton"/>
    <m/>
  </r>
  <r>
    <n v="763"/>
    <n v="3"/>
    <x v="0"/>
    <s v="Dean, Master. Bertram Vere"/>
    <s v="Male"/>
    <n v="1"/>
    <n v="1"/>
    <x v="0"/>
    <n v="1"/>
    <n v="2"/>
    <s v="C.A. 2315"/>
    <n v="20.574999999999999"/>
    <m/>
    <s v="Southampton"/>
    <s v="Devon, England Wichita, KS"/>
  </r>
  <r>
    <n v="764"/>
    <n v="3"/>
    <x v="0"/>
    <s v="Dean, Miss. Elizabeth Gladys &quot;Millvina&quot;"/>
    <s v="Female"/>
    <n v="0.16669999999999999"/>
    <n v="1"/>
    <x v="0"/>
    <n v="1"/>
    <n v="2"/>
    <s v="C.A. 2315"/>
    <n v="20.574999999999999"/>
    <m/>
    <s v="Southampton"/>
    <s v="Devon, England Wichita, KS"/>
  </r>
  <r>
    <n v="765"/>
    <n v="3"/>
    <x v="1"/>
    <s v="Dean, Mr. Bertram Frank"/>
    <s v="Male"/>
    <n v="26"/>
    <n v="0"/>
    <x v="1"/>
    <n v="1"/>
    <n v="2"/>
    <s v="C.A. 2315"/>
    <n v="20.574999999999999"/>
    <m/>
    <s v="Southampton"/>
    <s v="Devon, England Wichita, KS"/>
  </r>
  <r>
    <n v="766"/>
    <n v="3"/>
    <x v="0"/>
    <s v="Dean, Mrs. Bertram (Eva Georgetta Light)"/>
    <s v="Female"/>
    <n v="33"/>
    <n v="0"/>
    <x v="0"/>
    <n v="1"/>
    <n v="2"/>
    <s v="C.A. 2315"/>
    <n v="20.574999999999999"/>
    <m/>
    <s v="Southampton"/>
    <s v="Devon, England Wichita, KS"/>
  </r>
  <r>
    <n v="767"/>
    <n v="3"/>
    <x v="1"/>
    <s v="Delalic, Mr. Redjo"/>
    <s v="Male"/>
    <n v="25"/>
    <n v="0"/>
    <x v="1"/>
    <n v="0"/>
    <n v="0"/>
    <n v="349250"/>
    <n v="7.8958000000000004"/>
    <m/>
    <s v="Southampton"/>
    <m/>
  </r>
  <r>
    <n v="768"/>
    <n v="3"/>
    <x v="1"/>
    <s v="Demetri, Mr. Marinko"/>
    <s v="Male"/>
    <m/>
    <s v=""/>
    <x v="2"/>
    <n v="0"/>
    <n v="0"/>
    <n v="349238"/>
    <n v="7.8958000000000004"/>
    <m/>
    <s v="Southampton"/>
    <m/>
  </r>
  <r>
    <n v="769"/>
    <n v="3"/>
    <x v="1"/>
    <s v="Denkoff, Mr. Mitto"/>
    <s v="Male"/>
    <m/>
    <s v=""/>
    <x v="2"/>
    <n v="0"/>
    <n v="0"/>
    <n v="349225"/>
    <n v="7.8958000000000004"/>
    <m/>
    <s v="Southampton"/>
    <s v="Bulgaria Coon Rapids, IA"/>
  </r>
  <r>
    <n v="770"/>
    <n v="3"/>
    <x v="1"/>
    <s v="Dennis, Mr. Samuel"/>
    <s v="Male"/>
    <n v="22"/>
    <n v="0"/>
    <x v="1"/>
    <n v="0"/>
    <n v="0"/>
    <s v="A/5 21172"/>
    <n v="7.25"/>
    <m/>
    <s v="Southampton"/>
    <m/>
  </r>
  <r>
    <n v="771"/>
    <n v="3"/>
    <x v="1"/>
    <s v="Dennis, Mr. William"/>
    <s v="Male"/>
    <n v="36"/>
    <n v="0"/>
    <x v="1"/>
    <n v="0"/>
    <n v="0"/>
    <s v="A/5 21175"/>
    <n v="7.25"/>
    <m/>
    <s v="Southampton"/>
    <m/>
  </r>
  <r>
    <n v="772"/>
    <n v="3"/>
    <x v="0"/>
    <s v="Devaney, Miss. Margaret Delia"/>
    <s v="Female"/>
    <n v="19"/>
    <n v="0"/>
    <x v="0"/>
    <n v="0"/>
    <n v="0"/>
    <n v="330958"/>
    <n v="7.8792"/>
    <m/>
    <s v="Queenstown"/>
    <s v="Kilmacowen, Co Sligo, Ireland New York, NY"/>
  </r>
  <r>
    <n v="773"/>
    <n v="3"/>
    <x v="1"/>
    <s v="Dika, Mr. Mirko"/>
    <s v="Male"/>
    <n v="17"/>
    <n v="0"/>
    <x v="1"/>
    <n v="0"/>
    <n v="0"/>
    <n v="349232"/>
    <n v="7.8958000000000004"/>
    <m/>
    <s v="Southampton"/>
    <m/>
  </r>
  <r>
    <n v="774"/>
    <n v="3"/>
    <x v="1"/>
    <s v="Dimic, Mr. Jovan"/>
    <s v="Male"/>
    <n v="42"/>
    <n v="0"/>
    <x v="1"/>
    <n v="0"/>
    <n v="0"/>
    <n v="315088"/>
    <n v="8.6624999999999996"/>
    <m/>
    <s v="Southampton"/>
    <m/>
  </r>
  <r>
    <n v="775"/>
    <n v="3"/>
    <x v="1"/>
    <s v="Dintcheff, Mr. Valtcho"/>
    <s v="Male"/>
    <n v="43"/>
    <n v="0"/>
    <x v="1"/>
    <n v="0"/>
    <n v="0"/>
    <n v="349226"/>
    <n v="7.8958000000000004"/>
    <m/>
    <s v="Southampton"/>
    <m/>
  </r>
  <r>
    <n v="776"/>
    <n v="3"/>
    <x v="1"/>
    <s v="Doharr, Mr. Tannous"/>
    <s v="Male"/>
    <m/>
    <s v=""/>
    <x v="2"/>
    <n v="0"/>
    <n v="0"/>
    <n v="2686"/>
    <n v="7.2291999999999996"/>
    <m/>
    <s v="Cherbourg"/>
    <m/>
  </r>
  <r>
    <n v="777"/>
    <n v="3"/>
    <x v="1"/>
    <s v="Dooley, Mr. Patrick"/>
    <s v="Male"/>
    <n v="32"/>
    <n v="0"/>
    <x v="1"/>
    <n v="0"/>
    <n v="0"/>
    <n v="370376"/>
    <n v="7.75"/>
    <m/>
    <s v="Queenstown"/>
    <s v="Ireland New York, NY"/>
  </r>
  <r>
    <n v="778"/>
    <n v="3"/>
    <x v="0"/>
    <s v="Dorking, Mr. Edward Arthur"/>
    <s v="Male"/>
    <n v="19"/>
    <n v="0"/>
    <x v="1"/>
    <n v="0"/>
    <n v="0"/>
    <s v="A/5. 10482"/>
    <n v="8.0500000000000007"/>
    <m/>
    <s v="Southampton"/>
    <s v="England Oglesby, IL"/>
  </r>
  <r>
    <n v="779"/>
    <n v="3"/>
    <x v="0"/>
    <s v="Dowdell, Miss. Elizabeth"/>
    <s v="Female"/>
    <n v="30"/>
    <n v="0"/>
    <x v="0"/>
    <n v="0"/>
    <n v="0"/>
    <n v="364516"/>
    <n v="12.475"/>
    <m/>
    <s v="Southampton"/>
    <s v="Union Hill, NJ"/>
  </r>
  <r>
    <n v="780"/>
    <n v="3"/>
    <x v="1"/>
    <s v="Doyle, Miss. Elizabeth"/>
    <s v="Female"/>
    <n v="24"/>
    <n v="0"/>
    <x v="0"/>
    <n v="0"/>
    <n v="0"/>
    <n v="368702"/>
    <n v="7.75"/>
    <m/>
    <s v="Queenstown"/>
    <s v="Ireland New York, NY"/>
  </r>
  <r>
    <n v="781"/>
    <n v="3"/>
    <x v="0"/>
    <s v="Drapkin, Miss. Jennie"/>
    <s v="Female"/>
    <n v="23"/>
    <n v="0"/>
    <x v="0"/>
    <n v="0"/>
    <n v="0"/>
    <s v="SOTON/OQ 392083"/>
    <n v="8.0500000000000007"/>
    <m/>
    <s v="Southampton"/>
    <s v="London New York, NY"/>
  </r>
  <r>
    <n v="782"/>
    <n v="3"/>
    <x v="1"/>
    <s v="Drazenoic, Mr. Jozef"/>
    <s v="Male"/>
    <n v="33"/>
    <n v="0"/>
    <x v="1"/>
    <n v="0"/>
    <n v="0"/>
    <n v="349241"/>
    <n v="7.8958000000000004"/>
    <m/>
    <s v="Cherbourg"/>
    <s v="Austria Niagara Falls, NY"/>
  </r>
  <r>
    <n v="783"/>
    <n v="3"/>
    <x v="1"/>
    <s v="Duane, Mr. Frank"/>
    <s v="Male"/>
    <n v="65"/>
    <n v="0"/>
    <x v="1"/>
    <n v="0"/>
    <n v="0"/>
    <n v="336439"/>
    <n v="7.75"/>
    <m/>
    <s v="Queenstown"/>
    <m/>
  </r>
  <r>
    <n v="784"/>
    <n v="3"/>
    <x v="0"/>
    <s v="Duquemin, Mr. Joseph"/>
    <s v="Male"/>
    <n v="24"/>
    <n v="0"/>
    <x v="1"/>
    <n v="0"/>
    <n v="0"/>
    <s v="S.O./P.P. 752"/>
    <n v="7.55"/>
    <m/>
    <s v="Southampton"/>
    <s v="England Albion, NY"/>
  </r>
  <r>
    <n v="785"/>
    <n v="3"/>
    <x v="1"/>
    <s v="Dyker, Mr. Adolf Fredrik"/>
    <s v="Male"/>
    <n v="23"/>
    <n v="0"/>
    <x v="1"/>
    <n v="1"/>
    <n v="0"/>
    <n v="347072"/>
    <n v="13.9"/>
    <m/>
    <s v="Southampton"/>
    <s v="West Haven, CT"/>
  </r>
  <r>
    <n v="786"/>
    <n v="3"/>
    <x v="0"/>
    <s v="Dyker, Mrs. Adolf Fredrik (Anna Elisabeth Judith Andersson)"/>
    <s v="Female"/>
    <n v="22"/>
    <n v="0"/>
    <x v="0"/>
    <n v="1"/>
    <n v="0"/>
    <n v="347072"/>
    <n v="13.9"/>
    <m/>
    <s v="Southampton"/>
    <s v="West Haven, CT"/>
  </r>
  <r>
    <n v="787"/>
    <n v="3"/>
    <x v="1"/>
    <s v="Edvardsson, Mr. Gustaf Hjalmar"/>
    <s v="Male"/>
    <n v="18"/>
    <n v="0"/>
    <x v="1"/>
    <n v="0"/>
    <n v="0"/>
    <n v="349912"/>
    <n v="7.7750000000000004"/>
    <m/>
    <s v="Southampton"/>
    <s v="Tofta, Sweden Joliet, IL"/>
  </r>
  <r>
    <n v="788"/>
    <n v="3"/>
    <x v="1"/>
    <s v="Eklund, Mr. Hans Linus"/>
    <s v="Male"/>
    <n v="16"/>
    <n v="0"/>
    <x v="1"/>
    <n v="0"/>
    <n v="0"/>
    <n v="347074"/>
    <n v="7.7750000000000004"/>
    <m/>
    <s v="Southampton"/>
    <s v="Karberg, Sweden Jerome Junction, AZ"/>
  </r>
  <r>
    <n v="789"/>
    <n v="3"/>
    <x v="1"/>
    <s v="Ekstrom, Mr. Johan"/>
    <s v="Male"/>
    <n v="45"/>
    <n v="0"/>
    <x v="1"/>
    <n v="0"/>
    <n v="0"/>
    <n v="347061"/>
    <n v="6.9749999999999996"/>
    <m/>
    <s v="Southampton"/>
    <s v="Effington Rut, SD"/>
  </r>
  <r>
    <n v="790"/>
    <n v="3"/>
    <x v="1"/>
    <s v="Elias, Mr. Dibo"/>
    <s v="Male"/>
    <m/>
    <s v=""/>
    <x v="2"/>
    <n v="0"/>
    <n v="0"/>
    <n v="2674"/>
    <n v="7.2249999999999996"/>
    <m/>
    <s v="Cherbourg"/>
    <m/>
  </r>
  <r>
    <n v="791"/>
    <n v="3"/>
    <x v="1"/>
    <s v="Elias, Mr. Joseph"/>
    <s v="Male"/>
    <n v="39"/>
    <n v="0"/>
    <x v="1"/>
    <n v="0"/>
    <n v="2"/>
    <n v="2675"/>
    <n v="7.2291999999999996"/>
    <m/>
    <s v="Cherbourg"/>
    <s v="Syria Ottawa, ON"/>
  </r>
  <r>
    <n v="792"/>
    <n v="3"/>
    <x v="1"/>
    <s v="Elias, Mr. Joseph Jr"/>
    <s v="Male"/>
    <n v="17"/>
    <n v="0"/>
    <x v="1"/>
    <n v="1"/>
    <n v="1"/>
    <n v="2690"/>
    <n v="7.2291999999999996"/>
    <m/>
    <s v="Cherbourg"/>
    <m/>
  </r>
  <r>
    <n v="793"/>
    <n v="3"/>
    <x v="1"/>
    <s v="Elias, Mr. Tannous"/>
    <s v="Male"/>
    <n v="15"/>
    <n v="1"/>
    <x v="0"/>
    <n v="1"/>
    <n v="1"/>
    <n v="2695"/>
    <n v="7.2291999999999996"/>
    <m/>
    <s v="Cherbourg"/>
    <s v="Syria"/>
  </r>
  <r>
    <n v="794"/>
    <n v="3"/>
    <x v="1"/>
    <s v="Elsbury, Mr. William James"/>
    <s v="Male"/>
    <n v="47"/>
    <n v="0"/>
    <x v="1"/>
    <n v="0"/>
    <n v="0"/>
    <s v="A/5 3902"/>
    <n v="7.25"/>
    <m/>
    <s v="Southampton"/>
    <s v="Illinois, USA"/>
  </r>
  <r>
    <n v="795"/>
    <n v="3"/>
    <x v="0"/>
    <s v="Emanuel, Miss. Virginia Ethel"/>
    <s v="Female"/>
    <n v="5"/>
    <n v="1"/>
    <x v="0"/>
    <n v="0"/>
    <n v="0"/>
    <n v="364516"/>
    <n v="12.475"/>
    <m/>
    <s v="Southampton"/>
    <s v="New York, NY"/>
  </r>
  <r>
    <n v="796"/>
    <n v="3"/>
    <x v="1"/>
    <s v="Emir, Mr. Farred Chehab"/>
    <s v="Male"/>
    <m/>
    <s v=""/>
    <x v="2"/>
    <n v="0"/>
    <n v="0"/>
    <n v="2631"/>
    <n v="7.2249999999999996"/>
    <m/>
    <s v="Cherbourg"/>
    <m/>
  </r>
  <r>
    <n v="797"/>
    <n v="3"/>
    <x v="1"/>
    <s v="Everett, Mr. Thomas James"/>
    <s v="Male"/>
    <n v="40.5"/>
    <n v="0"/>
    <x v="1"/>
    <n v="0"/>
    <n v="0"/>
    <s v="C.A. 6212"/>
    <n v="15.1"/>
    <m/>
    <s v="Southampton"/>
    <m/>
  </r>
  <r>
    <n v="798"/>
    <n v="3"/>
    <x v="1"/>
    <s v="Farrell, Mr. James"/>
    <s v="Male"/>
    <n v="40.5"/>
    <n v="0"/>
    <x v="1"/>
    <n v="0"/>
    <n v="0"/>
    <n v="367232"/>
    <n v="7.75"/>
    <m/>
    <s v="Queenstown"/>
    <s v="Aughnacliff, Co Longford, Ireland New York, NY"/>
  </r>
  <r>
    <n v="799"/>
    <n v="3"/>
    <x v="0"/>
    <s v="Finoli, Mr. Luigi"/>
    <s v="Male"/>
    <m/>
    <s v=""/>
    <x v="2"/>
    <n v="0"/>
    <n v="0"/>
    <s v="SOTON/O.Q. 3101308"/>
    <n v="7.05"/>
    <m/>
    <s v="Southampton"/>
    <s v="Italy Philadelphia, PA"/>
  </r>
  <r>
    <n v="800"/>
    <n v="3"/>
    <x v="1"/>
    <s v="Fischer, Mr. Eberhard Thelander"/>
    <s v="Male"/>
    <n v="18"/>
    <n v="0"/>
    <x v="1"/>
    <n v="0"/>
    <n v="0"/>
    <n v="350036"/>
    <n v="7.7957999999999998"/>
    <m/>
    <s v="Southampton"/>
    <m/>
  </r>
  <r>
    <n v="801"/>
    <n v="3"/>
    <x v="1"/>
    <s v="Fleming, Miss. Honora"/>
    <s v="Female"/>
    <m/>
    <s v=""/>
    <x v="2"/>
    <n v="0"/>
    <n v="0"/>
    <n v="364859"/>
    <n v="7.75"/>
    <m/>
    <s v="Queenstown"/>
    <m/>
  </r>
  <r>
    <n v="802"/>
    <n v="3"/>
    <x v="1"/>
    <s v="Flynn, Mr. James"/>
    <s v="Male"/>
    <m/>
    <s v=""/>
    <x v="2"/>
    <n v="0"/>
    <n v="0"/>
    <n v="364851"/>
    <n v="7.75"/>
    <m/>
    <s v="Queenstown"/>
    <m/>
  </r>
  <r>
    <n v="803"/>
    <n v="3"/>
    <x v="1"/>
    <s v="Flynn, Mr. John"/>
    <s v="Male"/>
    <m/>
    <s v=""/>
    <x v="2"/>
    <n v="0"/>
    <n v="0"/>
    <n v="368323"/>
    <n v="6.95"/>
    <m/>
    <s v="Queenstown"/>
    <m/>
  </r>
  <r>
    <n v="804"/>
    <n v="3"/>
    <x v="1"/>
    <s v="Foley, Mr. Joseph"/>
    <s v="Male"/>
    <n v="26"/>
    <n v="0"/>
    <x v="1"/>
    <n v="0"/>
    <n v="0"/>
    <n v="330910"/>
    <n v="7.8792"/>
    <m/>
    <s v="Queenstown"/>
    <s v="Ireland Chicago, IL"/>
  </r>
  <r>
    <n v="805"/>
    <n v="3"/>
    <x v="1"/>
    <s v="Foley, Mr. William"/>
    <s v="Male"/>
    <m/>
    <s v=""/>
    <x v="2"/>
    <n v="0"/>
    <n v="0"/>
    <n v="365235"/>
    <n v="7.75"/>
    <m/>
    <s v="Queenstown"/>
    <s v="Ireland"/>
  </r>
  <r>
    <n v="806"/>
    <n v="3"/>
    <x v="0"/>
    <s v="Foo, Mr. Choong"/>
    <s v="Male"/>
    <m/>
    <s v=""/>
    <x v="2"/>
    <n v="0"/>
    <n v="0"/>
    <n v="1601"/>
    <n v="56.495800000000003"/>
    <m/>
    <s v="Southampton"/>
    <s v="Hong Kong New York, NY"/>
  </r>
  <r>
    <n v="807"/>
    <n v="3"/>
    <x v="1"/>
    <s v="Ford, Miss. Doolina Margaret &quot;Daisy&quot;"/>
    <s v="Female"/>
    <n v="21"/>
    <n v="0"/>
    <x v="0"/>
    <n v="2"/>
    <n v="2"/>
    <s v="W./C. 6608"/>
    <n v="34.375"/>
    <m/>
    <s v="Southampton"/>
    <s v="Rotherfield, Sussex, England Essex Co, MA"/>
  </r>
  <r>
    <n v="808"/>
    <n v="3"/>
    <x v="1"/>
    <s v="Ford, Miss. Robina Maggie &quot;Ruby&quot;"/>
    <s v="Female"/>
    <n v="9"/>
    <n v="1"/>
    <x v="0"/>
    <n v="2"/>
    <n v="2"/>
    <s v="W./C. 6608"/>
    <n v="34.375"/>
    <m/>
    <s v="Southampton"/>
    <s v="Rotherfield, Sussex, England Essex Co, MA"/>
  </r>
  <r>
    <n v="809"/>
    <n v="3"/>
    <x v="1"/>
    <s v="Ford, Mr. Arthur"/>
    <s v="Male"/>
    <m/>
    <s v=""/>
    <x v="2"/>
    <n v="0"/>
    <n v="0"/>
    <s v="A/5 1478"/>
    <n v="8.0500000000000007"/>
    <m/>
    <s v="Southampton"/>
    <s v="Bridgwater, Somerset, England"/>
  </r>
  <r>
    <n v="810"/>
    <n v="3"/>
    <x v="1"/>
    <s v="Ford, Mr. Edward Watson"/>
    <s v="Male"/>
    <n v="18"/>
    <n v="0"/>
    <x v="1"/>
    <n v="2"/>
    <n v="2"/>
    <s v="W./C. 6608"/>
    <n v="34.375"/>
    <m/>
    <s v="Southampton"/>
    <s v="Rotherfield, Sussex, England Essex Co, MA"/>
  </r>
  <r>
    <n v="811"/>
    <n v="3"/>
    <x v="1"/>
    <s v="Ford, Mr. William Neal"/>
    <s v="Male"/>
    <n v="16"/>
    <n v="0"/>
    <x v="1"/>
    <n v="1"/>
    <n v="3"/>
    <s v="W./C. 6608"/>
    <n v="34.375"/>
    <m/>
    <s v="Southampton"/>
    <s v="Rotherfield, Sussex, England Essex Co, MA"/>
  </r>
  <r>
    <n v="812"/>
    <n v="3"/>
    <x v="1"/>
    <s v="Ford, Mrs. Edward (Margaret Ann Watson)"/>
    <s v="Female"/>
    <n v="48"/>
    <n v="0"/>
    <x v="0"/>
    <n v="1"/>
    <n v="3"/>
    <s v="W./C. 6608"/>
    <n v="34.375"/>
    <m/>
    <s v="Southampton"/>
    <s v="Rotherfield, Sussex, England Essex Co, MA"/>
  </r>
  <r>
    <n v="813"/>
    <n v="3"/>
    <x v="1"/>
    <s v="Fox, Mr. Patrick"/>
    <s v="Male"/>
    <m/>
    <s v=""/>
    <x v="2"/>
    <n v="0"/>
    <n v="0"/>
    <n v="368573"/>
    <n v="7.75"/>
    <m/>
    <s v="Queenstown"/>
    <s v="Ireland New York, NY"/>
  </r>
  <r>
    <n v="814"/>
    <n v="3"/>
    <x v="1"/>
    <s v="Franklin, Mr. Charles (Charles Fardon)"/>
    <s v="Male"/>
    <m/>
    <s v=""/>
    <x v="2"/>
    <n v="0"/>
    <n v="0"/>
    <s v="SOTON/O.Q. 3101314"/>
    <n v="7.25"/>
    <m/>
    <s v="Southampton"/>
    <m/>
  </r>
  <r>
    <n v="815"/>
    <n v="3"/>
    <x v="1"/>
    <s v="Gallagher, Mr. Martin"/>
    <s v="Male"/>
    <n v="25"/>
    <n v="0"/>
    <x v="1"/>
    <n v="0"/>
    <n v="0"/>
    <n v="36864"/>
    <n v="7.7416999999999998"/>
    <m/>
    <s v="Queenstown"/>
    <s v="New York, NY"/>
  </r>
  <r>
    <n v="816"/>
    <n v="3"/>
    <x v="1"/>
    <s v="Garfirth, Mr. John"/>
    <s v="Male"/>
    <m/>
    <s v=""/>
    <x v="2"/>
    <n v="0"/>
    <n v="0"/>
    <n v="358585"/>
    <n v="14.5"/>
    <m/>
    <s v="Southampton"/>
    <m/>
  </r>
  <r>
    <n v="817"/>
    <n v="3"/>
    <x v="1"/>
    <s v="Gheorgheff, Mr. Stanio"/>
    <s v="Male"/>
    <m/>
    <s v=""/>
    <x v="2"/>
    <n v="0"/>
    <n v="0"/>
    <n v="349254"/>
    <n v="7.8958000000000004"/>
    <m/>
    <s v="Cherbourg"/>
    <m/>
  </r>
  <r>
    <n v="818"/>
    <n v="3"/>
    <x v="1"/>
    <s v="Gilinski, Mr. Eliezer"/>
    <s v="Male"/>
    <n v="22"/>
    <n v="0"/>
    <x v="1"/>
    <n v="0"/>
    <n v="0"/>
    <n v="14973"/>
    <n v="8.0500000000000007"/>
    <m/>
    <s v="Southampton"/>
    <m/>
  </r>
  <r>
    <n v="819"/>
    <n v="3"/>
    <x v="0"/>
    <s v="Gilnagh, Miss. Katherine &quot;Katie&quot;"/>
    <s v="Female"/>
    <n v="16"/>
    <n v="0"/>
    <x v="0"/>
    <n v="0"/>
    <n v="0"/>
    <n v="35851"/>
    <n v="7.7332999999999998"/>
    <m/>
    <s v="Queenstown"/>
    <s v="Co Longford, Ireland New York, NY"/>
  </r>
  <r>
    <n v="820"/>
    <n v="3"/>
    <x v="0"/>
    <s v="Glynn, Miss. Mary Agatha"/>
    <s v="Female"/>
    <m/>
    <s v=""/>
    <x v="2"/>
    <n v="0"/>
    <n v="0"/>
    <n v="335677"/>
    <n v="7.75"/>
    <m/>
    <s v="Queenstown"/>
    <s v="Co Clare, Ireland Washington, DC"/>
  </r>
  <r>
    <n v="821"/>
    <n v="3"/>
    <x v="0"/>
    <s v="Goldsmith, Master. Frank John William &quot;Frankie&quot;"/>
    <s v="Male"/>
    <n v="9"/>
    <n v="1"/>
    <x v="0"/>
    <n v="0"/>
    <n v="2"/>
    <n v="363291"/>
    <n v="20.524999999999999"/>
    <m/>
    <s v="Southampton"/>
    <s v="Strood, Kent, England Detroit, MI"/>
  </r>
  <r>
    <n v="822"/>
    <n v="3"/>
    <x v="1"/>
    <s v="Goldsmith, Mr. Frank John"/>
    <s v="Male"/>
    <n v="33"/>
    <n v="0"/>
    <x v="1"/>
    <n v="1"/>
    <n v="1"/>
    <n v="363291"/>
    <n v="20.524999999999999"/>
    <m/>
    <s v="Southampton"/>
    <s v="Strood, Kent, England Detroit, MI"/>
  </r>
  <r>
    <n v="823"/>
    <n v="3"/>
    <x v="1"/>
    <s v="Goldsmith, Mr. Nathan"/>
    <s v="Male"/>
    <n v="41"/>
    <n v="0"/>
    <x v="1"/>
    <n v="0"/>
    <n v="0"/>
    <s v="SOTON/O.Q. 3101263"/>
    <n v="7.85"/>
    <m/>
    <s v="Southampton"/>
    <s v="Philadelphia, PA"/>
  </r>
  <r>
    <n v="824"/>
    <n v="3"/>
    <x v="0"/>
    <s v="Goldsmith, Mrs. Frank John (Emily Alice Brown)"/>
    <s v="Female"/>
    <n v="31"/>
    <n v="0"/>
    <x v="0"/>
    <n v="1"/>
    <n v="1"/>
    <n v="363291"/>
    <n v="20.524999999999999"/>
    <m/>
    <s v="Southampton"/>
    <s v="Strood, Kent, England Detroit, MI"/>
  </r>
  <r>
    <n v="825"/>
    <n v="3"/>
    <x v="1"/>
    <s v="Goncalves, Mr. Manuel Estanslas"/>
    <s v="Male"/>
    <n v="38"/>
    <n v="0"/>
    <x v="1"/>
    <n v="0"/>
    <n v="0"/>
    <s v="SOTON/O.Q. 3101306"/>
    <n v="7.05"/>
    <m/>
    <s v="Southampton"/>
    <s v="Portugal"/>
  </r>
  <r>
    <n v="826"/>
    <n v="3"/>
    <x v="1"/>
    <s v="Goodwin, Master. Harold Victor"/>
    <s v="Male"/>
    <n v="9"/>
    <n v="1"/>
    <x v="0"/>
    <n v="5"/>
    <n v="2"/>
    <s v="CA 2144"/>
    <n v="46.9"/>
    <m/>
    <s v="Southampton"/>
    <s v="Wiltshire, England Niagara Falls, NY"/>
  </r>
  <r>
    <n v="827"/>
    <n v="3"/>
    <x v="1"/>
    <s v="Goodwin, Master. Sidney Leonard"/>
    <s v="Male"/>
    <n v="1"/>
    <n v="1"/>
    <x v="0"/>
    <n v="5"/>
    <n v="2"/>
    <s v="CA 2144"/>
    <n v="46.9"/>
    <m/>
    <s v="Southampton"/>
    <s v="Wiltshire, England Niagara Falls, NY"/>
  </r>
  <r>
    <n v="828"/>
    <n v="3"/>
    <x v="1"/>
    <s v="Goodwin, Master. William Frederick"/>
    <s v="Male"/>
    <n v="11"/>
    <n v="1"/>
    <x v="0"/>
    <n v="5"/>
    <n v="2"/>
    <s v="CA 2144"/>
    <n v="46.9"/>
    <m/>
    <s v="Southampton"/>
    <s v="Wiltshire, England Niagara Falls, NY"/>
  </r>
  <r>
    <n v="829"/>
    <n v="3"/>
    <x v="1"/>
    <s v="Goodwin, Miss. Jessie Allis"/>
    <s v="Female"/>
    <n v="10"/>
    <n v="1"/>
    <x v="0"/>
    <n v="5"/>
    <n v="2"/>
    <s v="CA 2144"/>
    <n v="46.9"/>
    <m/>
    <s v="Southampton"/>
    <s v="Wiltshire, England Niagara Falls, NY"/>
  </r>
  <r>
    <n v="830"/>
    <n v="3"/>
    <x v="1"/>
    <s v="Goodwin, Miss. Lillian Amy"/>
    <s v="Female"/>
    <n v="16"/>
    <n v="0"/>
    <x v="0"/>
    <n v="5"/>
    <n v="2"/>
    <s v="CA 2144"/>
    <n v="46.9"/>
    <m/>
    <s v="Southampton"/>
    <s v="Wiltshire, England Niagara Falls, NY"/>
  </r>
  <r>
    <n v="831"/>
    <n v="3"/>
    <x v="1"/>
    <s v="Goodwin, Mr. Charles Edward"/>
    <s v="Male"/>
    <n v="14"/>
    <n v="1"/>
    <x v="0"/>
    <n v="5"/>
    <n v="2"/>
    <s v="CA 2144"/>
    <n v="46.9"/>
    <m/>
    <s v="Southampton"/>
    <s v="Wiltshire, England Niagara Falls, NY"/>
  </r>
  <r>
    <n v="832"/>
    <n v="3"/>
    <x v="1"/>
    <s v="Goodwin, Mr. Charles Frederick"/>
    <s v="Male"/>
    <n v="40"/>
    <n v="0"/>
    <x v="1"/>
    <n v="1"/>
    <n v="6"/>
    <s v="CA 2144"/>
    <n v="46.9"/>
    <m/>
    <s v="Southampton"/>
    <s v="Wiltshire, England Niagara Falls, NY"/>
  </r>
  <r>
    <n v="833"/>
    <n v="3"/>
    <x v="1"/>
    <s v="Goodwin, Mrs. Frederick (Augusta Tyler)"/>
    <s v="Female"/>
    <n v="43"/>
    <n v="0"/>
    <x v="0"/>
    <n v="1"/>
    <n v="6"/>
    <s v="CA 2144"/>
    <n v="46.9"/>
    <m/>
    <s v="Southampton"/>
    <s v="Wiltshire, England Niagara Falls, NY"/>
  </r>
  <r>
    <n v="834"/>
    <n v="3"/>
    <x v="1"/>
    <s v="Green, Mr. George Henry"/>
    <s v="Male"/>
    <n v="51"/>
    <n v="0"/>
    <x v="1"/>
    <n v="0"/>
    <n v="0"/>
    <n v="21440"/>
    <n v="8.0500000000000007"/>
    <m/>
    <s v="Southampton"/>
    <s v="Dorking, Surrey, England"/>
  </r>
  <r>
    <n v="835"/>
    <n v="3"/>
    <x v="1"/>
    <s v="Gronnestad, Mr. Daniel Danielsen"/>
    <s v="Male"/>
    <n v="32"/>
    <n v="0"/>
    <x v="1"/>
    <n v="0"/>
    <n v="0"/>
    <n v="8471"/>
    <n v="8.3625000000000007"/>
    <m/>
    <s v="Southampton"/>
    <s v="Foresvik, Norway Portland, ND"/>
  </r>
  <r>
    <n v="836"/>
    <n v="3"/>
    <x v="1"/>
    <s v="Guest, Mr. Robert"/>
    <s v="Male"/>
    <m/>
    <s v=""/>
    <x v="2"/>
    <n v="0"/>
    <n v="0"/>
    <n v="376563"/>
    <n v="8.0500000000000007"/>
    <m/>
    <s v="Southampton"/>
    <m/>
  </r>
  <r>
    <n v="837"/>
    <n v="3"/>
    <x v="1"/>
    <s v="Gustafsson, Mr. Alfred Ossian"/>
    <s v="Male"/>
    <n v="20"/>
    <n v="0"/>
    <x v="1"/>
    <n v="0"/>
    <n v="0"/>
    <n v="7534"/>
    <n v="9.8458000000000006"/>
    <m/>
    <s v="Southampton"/>
    <s v="Waukegan, Chicago, IL"/>
  </r>
  <r>
    <n v="838"/>
    <n v="3"/>
    <x v="1"/>
    <s v="Gustafsson, Mr. Anders Vilhelm"/>
    <s v="Male"/>
    <n v="37"/>
    <n v="0"/>
    <x v="1"/>
    <n v="2"/>
    <n v="0"/>
    <n v="3101276"/>
    <n v="7.9249999999999998"/>
    <m/>
    <s v="Southampton"/>
    <s v="Ruotsinphytaa, Finland New York, NY"/>
  </r>
  <r>
    <n v="839"/>
    <n v="3"/>
    <x v="1"/>
    <s v="Gustafsson, Mr. Johan Birger"/>
    <s v="Male"/>
    <n v="28"/>
    <n v="0"/>
    <x v="1"/>
    <n v="2"/>
    <n v="0"/>
    <n v="3101277"/>
    <n v="7.9249999999999998"/>
    <m/>
    <s v="Southampton"/>
    <s v="Ruotsinphytaa, Finland New York, NY"/>
  </r>
  <r>
    <n v="840"/>
    <n v="3"/>
    <x v="1"/>
    <s v="Gustafsson, Mr. Karl Gideon"/>
    <s v="Male"/>
    <n v="19"/>
    <n v="0"/>
    <x v="1"/>
    <n v="0"/>
    <n v="0"/>
    <n v="347069"/>
    <n v="7.7750000000000004"/>
    <m/>
    <s v="Southampton"/>
    <s v="Myren, Sweden New York, NY"/>
  </r>
  <r>
    <n v="841"/>
    <n v="3"/>
    <x v="1"/>
    <s v="Haas, Miss. Aloisia"/>
    <s v="Female"/>
    <n v="24"/>
    <n v="0"/>
    <x v="0"/>
    <n v="0"/>
    <n v="0"/>
    <n v="349236"/>
    <n v="8.85"/>
    <m/>
    <s v="Southampton"/>
    <m/>
  </r>
  <r>
    <n v="842"/>
    <n v="3"/>
    <x v="1"/>
    <s v="Hagardon, Miss. Kate"/>
    <s v="Female"/>
    <n v="17"/>
    <n v="0"/>
    <x v="0"/>
    <n v="0"/>
    <n v="0"/>
    <s v="AQ/3. 30631"/>
    <n v="7.7332999999999998"/>
    <m/>
    <s v="Queenstown"/>
    <m/>
  </r>
  <r>
    <n v="843"/>
    <n v="3"/>
    <x v="1"/>
    <s v="Hagland, Mr. Ingvald Olai Olsen"/>
    <s v="Male"/>
    <m/>
    <s v=""/>
    <x v="2"/>
    <n v="1"/>
    <n v="0"/>
    <n v="65303"/>
    <n v="19.966699999999999"/>
    <m/>
    <s v="Southampton"/>
    <m/>
  </r>
  <r>
    <n v="844"/>
    <n v="3"/>
    <x v="1"/>
    <s v="Hagland, Mr. Konrad Mathias Reiersen"/>
    <s v="Male"/>
    <m/>
    <s v=""/>
    <x v="2"/>
    <n v="1"/>
    <n v="0"/>
    <n v="65304"/>
    <n v="19.966699999999999"/>
    <m/>
    <s v="Southampton"/>
    <m/>
  </r>
  <r>
    <n v="845"/>
    <n v="3"/>
    <x v="1"/>
    <s v="Hakkarainen, Mr. Pekka Pietari"/>
    <s v="Male"/>
    <n v="28"/>
    <n v="0"/>
    <x v="1"/>
    <n v="1"/>
    <n v="0"/>
    <s v="STON/O2. 3101279"/>
    <n v="15.85"/>
    <m/>
    <s v="Southampton"/>
    <m/>
  </r>
  <r>
    <n v="846"/>
    <n v="3"/>
    <x v="0"/>
    <s v="Hakkarainen, Mrs. Pekka Pietari (Elin Matilda Dolck)"/>
    <s v="Female"/>
    <n v="24"/>
    <n v="0"/>
    <x v="0"/>
    <n v="1"/>
    <n v="0"/>
    <s v="STON/O2. 3101279"/>
    <n v="15.85"/>
    <m/>
    <s v="Southampton"/>
    <m/>
  </r>
  <r>
    <n v="847"/>
    <n v="3"/>
    <x v="1"/>
    <s v="Hampe, Mr. Leon"/>
    <s v="Male"/>
    <n v="20"/>
    <n v="0"/>
    <x v="1"/>
    <n v="0"/>
    <n v="0"/>
    <n v="345769"/>
    <n v="9.5"/>
    <m/>
    <s v="Southampton"/>
    <m/>
  </r>
  <r>
    <n v="848"/>
    <n v="3"/>
    <x v="1"/>
    <s v="Hanna, Mr. Mansour"/>
    <s v="Male"/>
    <n v="23.5"/>
    <n v="0"/>
    <x v="1"/>
    <n v="0"/>
    <n v="0"/>
    <n v="2693"/>
    <n v="7.2291999999999996"/>
    <m/>
    <s v="Cherbourg"/>
    <m/>
  </r>
  <r>
    <n v="849"/>
    <n v="3"/>
    <x v="1"/>
    <s v="Hansen, Mr. Claus Peter"/>
    <s v="Male"/>
    <n v="41"/>
    <n v="0"/>
    <x v="1"/>
    <n v="2"/>
    <n v="0"/>
    <n v="350026"/>
    <n v="14.1083"/>
    <m/>
    <s v="Southampton"/>
    <m/>
  </r>
  <r>
    <n v="850"/>
    <n v="3"/>
    <x v="1"/>
    <s v="Hansen, Mr. Henrik Juul"/>
    <s v="Male"/>
    <n v="26"/>
    <n v="0"/>
    <x v="1"/>
    <n v="1"/>
    <n v="0"/>
    <n v="350025"/>
    <n v="7.8541999999999996"/>
    <m/>
    <s v="Southampton"/>
    <m/>
  </r>
  <r>
    <n v="851"/>
    <n v="3"/>
    <x v="1"/>
    <s v="Hansen, Mr. Henry Damsgaard"/>
    <s v="Male"/>
    <n v="21"/>
    <n v="0"/>
    <x v="1"/>
    <n v="0"/>
    <n v="0"/>
    <n v="350029"/>
    <n v="7.8541999999999996"/>
    <m/>
    <s v="Southampton"/>
    <m/>
  </r>
  <r>
    <n v="852"/>
    <n v="3"/>
    <x v="0"/>
    <s v="Hansen, Mrs. Claus Peter (Jennie L Howard)"/>
    <s v="Female"/>
    <n v="45"/>
    <n v="0"/>
    <x v="0"/>
    <n v="1"/>
    <n v="0"/>
    <n v="350026"/>
    <n v="14.1083"/>
    <m/>
    <s v="Southampton"/>
    <m/>
  </r>
  <r>
    <n v="853"/>
    <n v="3"/>
    <x v="1"/>
    <s v="Harknett, Miss. Alice Phoebe"/>
    <s v="Female"/>
    <m/>
    <s v=""/>
    <x v="2"/>
    <n v="0"/>
    <n v="0"/>
    <s v="W./C. 6609"/>
    <n v="7.55"/>
    <m/>
    <s v="Southampton"/>
    <m/>
  </r>
  <r>
    <n v="854"/>
    <n v="3"/>
    <x v="1"/>
    <s v="Harmer, Mr. Abraham (David Lishin)"/>
    <s v="Male"/>
    <n v="25"/>
    <n v="0"/>
    <x v="1"/>
    <n v="0"/>
    <n v="0"/>
    <n v="374887"/>
    <n v="7.25"/>
    <m/>
    <s v="Southampton"/>
    <m/>
  </r>
  <r>
    <n v="855"/>
    <n v="3"/>
    <x v="1"/>
    <s v="Hart, Mr. Henry"/>
    <s v="Male"/>
    <m/>
    <s v=""/>
    <x v="2"/>
    <n v="0"/>
    <n v="0"/>
    <n v="394140"/>
    <n v="6.8582999999999998"/>
    <m/>
    <s v="Queenstown"/>
    <m/>
  </r>
  <r>
    <n v="856"/>
    <n v="3"/>
    <x v="1"/>
    <s v="Hassan, Mr. Houssein G N"/>
    <s v="Male"/>
    <n v="11"/>
    <n v="1"/>
    <x v="0"/>
    <n v="0"/>
    <n v="0"/>
    <n v="2699"/>
    <n v="18.787500000000001"/>
    <m/>
    <s v="Cherbourg"/>
    <m/>
  </r>
  <r>
    <n v="857"/>
    <n v="3"/>
    <x v="0"/>
    <s v="Healy, Miss. Hanora &quot;Nora&quot;"/>
    <s v="Female"/>
    <m/>
    <s v=""/>
    <x v="2"/>
    <n v="0"/>
    <n v="0"/>
    <n v="370375"/>
    <n v="7.75"/>
    <m/>
    <s v="Queenstown"/>
    <m/>
  </r>
  <r>
    <n v="858"/>
    <n v="3"/>
    <x v="0"/>
    <s v="Hedman, Mr. Oskar Arvid"/>
    <s v="Male"/>
    <n v="27"/>
    <n v="0"/>
    <x v="1"/>
    <n v="0"/>
    <n v="0"/>
    <n v="347089"/>
    <n v="6.9749999999999996"/>
    <m/>
    <s v="Southampton"/>
    <m/>
  </r>
  <r>
    <n v="859"/>
    <n v="3"/>
    <x v="0"/>
    <s v="Hee, Mr. Ling"/>
    <s v="Male"/>
    <m/>
    <s v=""/>
    <x v="2"/>
    <n v="0"/>
    <n v="0"/>
    <n v="1601"/>
    <n v="56.495800000000003"/>
    <m/>
    <s v="Southampton"/>
    <m/>
  </r>
  <r>
    <n v="860"/>
    <n v="3"/>
    <x v="1"/>
    <s v="Hegarty, Miss. Hanora &quot;Nora&quot;"/>
    <s v="Female"/>
    <n v="18"/>
    <n v="0"/>
    <x v="0"/>
    <n v="0"/>
    <n v="0"/>
    <n v="365226"/>
    <n v="6.75"/>
    <m/>
    <s v="Queenstown"/>
    <m/>
  </r>
  <r>
    <n v="861"/>
    <n v="3"/>
    <x v="0"/>
    <s v="Heikkinen, Miss. Laina"/>
    <s v="Female"/>
    <n v="26"/>
    <n v="0"/>
    <x v="0"/>
    <n v="0"/>
    <n v="0"/>
    <s v="STON/O2. 3101282"/>
    <n v="7.9249999999999998"/>
    <m/>
    <s v="Southampton"/>
    <m/>
  </r>
  <r>
    <n v="862"/>
    <n v="3"/>
    <x v="1"/>
    <s v="Heininen, Miss. Wendla Maria"/>
    <s v="Female"/>
    <n v="23"/>
    <n v="0"/>
    <x v="0"/>
    <n v="0"/>
    <n v="0"/>
    <s v="STON/O2. 3101290"/>
    <n v="7.9249999999999998"/>
    <m/>
    <s v="Southampton"/>
    <m/>
  </r>
  <r>
    <n v="863"/>
    <n v="3"/>
    <x v="0"/>
    <s v="Hellstrom, Miss. Hilda Maria"/>
    <s v="Female"/>
    <n v="22"/>
    <n v="0"/>
    <x v="0"/>
    <n v="0"/>
    <n v="0"/>
    <n v="7548"/>
    <n v="8.9625000000000004"/>
    <m/>
    <s v="Southampton"/>
    <m/>
  </r>
  <r>
    <n v="864"/>
    <n v="3"/>
    <x v="1"/>
    <s v="Hendekovic, Mr. Ignjac"/>
    <s v="Male"/>
    <n v="28"/>
    <n v="0"/>
    <x v="1"/>
    <n v="0"/>
    <n v="0"/>
    <n v="349243"/>
    <n v="7.8958000000000004"/>
    <m/>
    <s v="Southampton"/>
    <m/>
  </r>
  <r>
    <n v="865"/>
    <n v="3"/>
    <x v="1"/>
    <s v="Henriksson, Miss. Jenny Lovisa"/>
    <s v="Female"/>
    <n v="28"/>
    <n v="0"/>
    <x v="0"/>
    <n v="0"/>
    <n v="0"/>
    <n v="347086"/>
    <n v="7.7750000000000004"/>
    <m/>
    <s v="Southampton"/>
    <m/>
  </r>
  <r>
    <n v="866"/>
    <n v="3"/>
    <x v="1"/>
    <s v="Henry, Miss. Delia"/>
    <s v="Female"/>
    <m/>
    <s v=""/>
    <x v="2"/>
    <n v="0"/>
    <n v="0"/>
    <n v="382649"/>
    <n v="7.75"/>
    <m/>
    <s v="Queenstown"/>
    <m/>
  </r>
  <r>
    <n v="867"/>
    <n v="3"/>
    <x v="0"/>
    <s v="Hirvonen, Miss. Hildur E"/>
    <s v="Female"/>
    <n v="2"/>
    <n v="1"/>
    <x v="0"/>
    <n v="0"/>
    <n v="1"/>
    <n v="3101298"/>
    <n v="12.2875"/>
    <m/>
    <s v="Southampton"/>
    <m/>
  </r>
  <r>
    <n v="868"/>
    <n v="3"/>
    <x v="0"/>
    <s v="Hirvonen, Mrs. Alexander (Helga E Lindqvist)"/>
    <s v="Female"/>
    <n v="22"/>
    <n v="0"/>
    <x v="0"/>
    <n v="1"/>
    <n v="1"/>
    <n v="3101298"/>
    <n v="12.2875"/>
    <m/>
    <s v="Southampton"/>
    <m/>
  </r>
  <r>
    <n v="869"/>
    <n v="3"/>
    <x v="1"/>
    <s v="Holm, Mr. John Fredrik Alexander"/>
    <s v="Male"/>
    <n v="43"/>
    <n v="0"/>
    <x v="1"/>
    <n v="0"/>
    <n v="0"/>
    <s v="C 7075"/>
    <n v="6.45"/>
    <m/>
    <s v="Southampton"/>
    <m/>
  </r>
  <r>
    <n v="870"/>
    <n v="3"/>
    <x v="1"/>
    <s v="Holthen, Mr. Johan Martin"/>
    <s v="Male"/>
    <n v="28"/>
    <n v="0"/>
    <x v="1"/>
    <n v="0"/>
    <n v="0"/>
    <s v="C 4001"/>
    <n v="22.524999999999999"/>
    <m/>
    <s v="Southampton"/>
    <m/>
  </r>
  <r>
    <n v="871"/>
    <n v="3"/>
    <x v="0"/>
    <s v="Honkanen, Miss. Eliina"/>
    <s v="Female"/>
    <n v="27"/>
    <n v="0"/>
    <x v="0"/>
    <n v="0"/>
    <n v="0"/>
    <s v="STON/O2. 3101283"/>
    <n v="7.9249999999999998"/>
    <m/>
    <s v="Southampton"/>
    <m/>
  </r>
  <r>
    <n v="872"/>
    <n v="3"/>
    <x v="1"/>
    <s v="Horgan, Mr. John"/>
    <s v="Male"/>
    <m/>
    <s v=""/>
    <x v="2"/>
    <n v="0"/>
    <n v="0"/>
    <n v="370377"/>
    <n v="7.75"/>
    <m/>
    <s v="Queenstown"/>
    <m/>
  </r>
  <r>
    <n v="873"/>
    <n v="3"/>
    <x v="0"/>
    <s v="Howard, Miss. May Elizabeth"/>
    <s v="Female"/>
    <m/>
    <s v=""/>
    <x v="2"/>
    <n v="0"/>
    <n v="0"/>
    <s v="A. 2. 39186"/>
    <n v="8.0500000000000007"/>
    <m/>
    <s v="Southampton"/>
    <m/>
  </r>
  <r>
    <n v="874"/>
    <n v="3"/>
    <x v="1"/>
    <s v="Humblen, Mr. Adolf Mathias Nicolai Olsen"/>
    <s v="Male"/>
    <n v="42"/>
    <n v="0"/>
    <x v="1"/>
    <n v="0"/>
    <n v="0"/>
    <n v="348121"/>
    <n v="7.65"/>
    <s v="F G63"/>
    <s v="Southampton"/>
    <m/>
  </r>
  <r>
    <n v="875"/>
    <n v="3"/>
    <x v="0"/>
    <s v="Hyman, Mr. Abraham"/>
    <s v="Male"/>
    <m/>
    <s v=""/>
    <x v="2"/>
    <n v="0"/>
    <n v="0"/>
    <n v="3470"/>
    <n v="7.8875000000000002"/>
    <m/>
    <s v="Southampton"/>
    <m/>
  </r>
  <r>
    <n v="876"/>
    <n v="3"/>
    <x v="1"/>
    <s v="Ibrahim Shawah, Mr. Yousseff"/>
    <s v="Male"/>
    <n v="30"/>
    <n v="0"/>
    <x v="1"/>
    <n v="0"/>
    <n v="0"/>
    <n v="2685"/>
    <n v="7.2291999999999996"/>
    <m/>
    <s v="Cherbourg"/>
    <m/>
  </r>
  <r>
    <n v="877"/>
    <n v="3"/>
    <x v="1"/>
    <s v="Ilieff, Mr. Ylio"/>
    <s v="Male"/>
    <m/>
    <s v=""/>
    <x v="2"/>
    <n v="0"/>
    <n v="0"/>
    <n v="349220"/>
    <n v="7.8958000000000004"/>
    <m/>
    <s v="Southampton"/>
    <m/>
  </r>
  <r>
    <n v="878"/>
    <n v="3"/>
    <x v="1"/>
    <s v="Ilmakangas, Miss. Ida Livija"/>
    <s v="Female"/>
    <n v="27"/>
    <n v="0"/>
    <x v="0"/>
    <n v="1"/>
    <n v="0"/>
    <s v="STON/O2. 3101270"/>
    <n v="7.9249999999999998"/>
    <m/>
    <s v="Southampton"/>
    <m/>
  </r>
  <r>
    <n v="879"/>
    <n v="3"/>
    <x v="1"/>
    <s v="Ilmakangas, Miss. Pieta Sofia"/>
    <s v="Female"/>
    <n v="25"/>
    <n v="0"/>
    <x v="0"/>
    <n v="1"/>
    <n v="0"/>
    <s v="STON/O2. 3101271"/>
    <n v="7.9249999999999998"/>
    <m/>
    <s v="Southampton"/>
    <m/>
  </r>
  <r>
    <n v="880"/>
    <n v="3"/>
    <x v="1"/>
    <s v="Ivanoff, Mr. Kanio"/>
    <s v="Male"/>
    <m/>
    <s v=""/>
    <x v="2"/>
    <n v="0"/>
    <n v="0"/>
    <n v="349201"/>
    <n v="7.8958000000000004"/>
    <m/>
    <s v="Southampton"/>
    <m/>
  </r>
  <r>
    <n v="881"/>
    <n v="3"/>
    <x v="0"/>
    <s v="Jalsevac, Mr. Ivan"/>
    <s v="Male"/>
    <n v="29"/>
    <n v="0"/>
    <x v="1"/>
    <n v="0"/>
    <n v="0"/>
    <n v="349240"/>
    <n v="7.8958000000000004"/>
    <m/>
    <s v="Cherbourg"/>
    <m/>
  </r>
  <r>
    <n v="882"/>
    <n v="3"/>
    <x v="0"/>
    <s v="Jansson, Mr. Carl Olof"/>
    <s v="Male"/>
    <n v="21"/>
    <n v="0"/>
    <x v="1"/>
    <n v="0"/>
    <n v="0"/>
    <n v="350034"/>
    <n v="7.7957999999999998"/>
    <m/>
    <s v="Southampton"/>
    <m/>
  </r>
  <r>
    <n v="883"/>
    <n v="3"/>
    <x v="1"/>
    <s v="Jardin, Mr. Jose Neto"/>
    <s v="Male"/>
    <m/>
    <s v=""/>
    <x v="2"/>
    <n v="0"/>
    <n v="0"/>
    <s v="SOTON/O.Q. 3101305"/>
    <n v="7.05"/>
    <m/>
    <s v="Southampton"/>
    <m/>
  </r>
  <r>
    <n v="884"/>
    <n v="3"/>
    <x v="1"/>
    <s v="Jensen, Mr. Hans Peder"/>
    <s v="Male"/>
    <n v="20"/>
    <n v="0"/>
    <x v="1"/>
    <n v="0"/>
    <n v="0"/>
    <n v="350050"/>
    <n v="7.8541999999999996"/>
    <m/>
    <s v="Southampton"/>
    <m/>
  </r>
  <r>
    <n v="885"/>
    <n v="3"/>
    <x v="1"/>
    <s v="Jensen, Mr. Niels Peder"/>
    <s v="Male"/>
    <n v="48"/>
    <n v="0"/>
    <x v="1"/>
    <n v="0"/>
    <n v="0"/>
    <n v="350047"/>
    <n v="7.8541999999999996"/>
    <m/>
    <s v="Southampton"/>
    <m/>
  </r>
  <r>
    <n v="886"/>
    <n v="3"/>
    <x v="1"/>
    <s v="Jensen, Mr. Svend Lauritz"/>
    <s v="Male"/>
    <n v="17"/>
    <n v="0"/>
    <x v="1"/>
    <n v="1"/>
    <n v="0"/>
    <n v="350048"/>
    <n v="7.0541999999999998"/>
    <m/>
    <s v="Southampton"/>
    <m/>
  </r>
  <r>
    <n v="887"/>
    <n v="3"/>
    <x v="0"/>
    <s v="Jermyn, Miss. Annie"/>
    <s v="Female"/>
    <m/>
    <s v=""/>
    <x v="2"/>
    <n v="0"/>
    <n v="0"/>
    <n v="14313"/>
    <n v="7.75"/>
    <m/>
    <s v="Queenstown"/>
    <m/>
  </r>
  <r>
    <n v="888"/>
    <n v="3"/>
    <x v="0"/>
    <s v="Johannesen-Bratthammer, Mr. Bernt"/>
    <s v="Male"/>
    <m/>
    <s v=""/>
    <x v="2"/>
    <n v="0"/>
    <n v="0"/>
    <n v="65306"/>
    <n v="8.1125000000000007"/>
    <m/>
    <s v="Southampton"/>
    <m/>
  </r>
  <r>
    <n v="889"/>
    <n v="3"/>
    <x v="1"/>
    <s v="Johanson, Mr. Jakob Alfred"/>
    <s v="Male"/>
    <n v="34"/>
    <n v="0"/>
    <x v="1"/>
    <n v="0"/>
    <n v="0"/>
    <n v="3101264"/>
    <n v="6.4958"/>
    <m/>
    <s v="Southampton"/>
    <m/>
  </r>
  <r>
    <n v="890"/>
    <n v="3"/>
    <x v="0"/>
    <s v="Johansson Palmquist, Mr. Oskar Leander"/>
    <s v="Male"/>
    <n v="26"/>
    <n v="0"/>
    <x v="1"/>
    <n v="0"/>
    <n v="0"/>
    <n v="347070"/>
    <n v="7.7750000000000004"/>
    <m/>
    <s v="Southampton"/>
    <m/>
  </r>
  <r>
    <n v="891"/>
    <n v="3"/>
    <x v="1"/>
    <s v="Johansson, Mr. Erik"/>
    <s v="Male"/>
    <n v="22"/>
    <n v="0"/>
    <x v="1"/>
    <n v="0"/>
    <n v="0"/>
    <n v="350052"/>
    <n v="7.7957999999999998"/>
    <m/>
    <s v="Southampton"/>
    <m/>
  </r>
  <r>
    <n v="892"/>
    <n v="3"/>
    <x v="1"/>
    <s v="Johansson, Mr. Gustaf Joel"/>
    <s v="Male"/>
    <n v="33"/>
    <n v="0"/>
    <x v="1"/>
    <n v="0"/>
    <n v="0"/>
    <n v="7540"/>
    <n v="8.6541999999999994"/>
    <m/>
    <s v="Southampton"/>
    <m/>
  </r>
  <r>
    <n v="893"/>
    <n v="3"/>
    <x v="1"/>
    <s v="Johansson, Mr. Karl Johan"/>
    <s v="Male"/>
    <n v="31"/>
    <n v="0"/>
    <x v="1"/>
    <n v="0"/>
    <n v="0"/>
    <n v="347063"/>
    <n v="7.7750000000000004"/>
    <m/>
    <s v="Southampton"/>
    <m/>
  </r>
  <r>
    <n v="894"/>
    <n v="3"/>
    <x v="1"/>
    <s v="Johansson, Mr. Nils"/>
    <s v="Male"/>
    <n v="29"/>
    <n v="0"/>
    <x v="1"/>
    <n v="0"/>
    <n v="0"/>
    <n v="347467"/>
    <n v="7.8541999999999996"/>
    <m/>
    <s v="Southampton"/>
    <m/>
  </r>
  <r>
    <n v="895"/>
    <n v="3"/>
    <x v="0"/>
    <s v="Johnson, Master. Harold Theodor"/>
    <s v="Male"/>
    <n v="4"/>
    <n v="1"/>
    <x v="0"/>
    <n v="1"/>
    <n v="1"/>
    <n v="347742"/>
    <n v="11.1333"/>
    <m/>
    <s v="Southampton"/>
    <m/>
  </r>
  <r>
    <n v="896"/>
    <n v="3"/>
    <x v="0"/>
    <s v="Johnson, Miss. Eleanor Ileen"/>
    <s v="Female"/>
    <n v="1"/>
    <n v="1"/>
    <x v="0"/>
    <n v="1"/>
    <n v="1"/>
    <n v="347742"/>
    <n v="11.1333"/>
    <m/>
    <s v="Southampton"/>
    <m/>
  </r>
  <r>
    <n v="897"/>
    <n v="3"/>
    <x v="1"/>
    <s v="Johnson, Mr. Alfred"/>
    <s v="Male"/>
    <n v="49"/>
    <n v="0"/>
    <x v="1"/>
    <n v="0"/>
    <n v="0"/>
    <s v="LINE"/>
    <n v="0"/>
    <m/>
    <s v="Southampton"/>
    <m/>
  </r>
  <r>
    <n v="898"/>
    <n v="3"/>
    <x v="1"/>
    <s v="Johnson, Mr. Malkolm Joackim"/>
    <s v="Male"/>
    <n v="33"/>
    <n v="0"/>
    <x v="1"/>
    <n v="0"/>
    <n v="0"/>
    <n v="347062"/>
    <n v="7.7750000000000004"/>
    <m/>
    <s v="Southampton"/>
    <m/>
  </r>
  <r>
    <n v="899"/>
    <n v="3"/>
    <x v="1"/>
    <s v="Johnson, Mr. William Cahoone Jr"/>
    <s v="Male"/>
    <n v="19"/>
    <n v="0"/>
    <x v="1"/>
    <n v="0"/>
    <n v="0"/>
    <s v="LINE"/>
    <n v="0"/>
    <m/>
    <s v="Southampton"/>
    <m/>
  </r>
  <r>
    <n v="900"/>
    <n v="3"/>
    <x v="0"/>
    <s v="Johnson, Mrs. Oscar W (Elisabeth Vilhelmina Berg)"/>
    <s v="Female"/>
    <n v="27"/>
    <n v="0"/>
    <x v="0"/>
    <n v="0"/>
    <n v="2"/>
    <n v="347742"/>
    <n v="11.1333"/>
    <m/>
    <s v="Southampton"/>
    <m/>
  </r>
  <r>
    <n v="901"/>
    <n v="3"/>
    <x v="1"/>
    <s v="Johnston, Master. William Arthur &quot;Willie&quot;"/>
    <s v="Male"/>
    <m/>
    <s v=""/>
    <x v="2"/>
    <n v="1"/>
    <n v="2"/>
    <s v="W./C. 6607"/>
    <n v="23.45"/>
    <m/>
    <s v="Southampton"/>
    <m/>
  </r>
  <r>
    <n v="902"/>
    <n v="3"/>
    <x v="1"/>
    <s v="Johnston, Miss. Catherine Helen &quot;Carrie&quot;"/>
    <s v="Female"/>
    <m/>
    <s v=""/>
    <x v="2"/>
    <n v="1"/>
    <n v="2"/>
    <s v="W./C. 6607"/>
    <n v="23.45"/>
    <m/>
    <s v="Southampton"/>
    <m/>
  </r>
  <r>
    <n v="903"/>
    <n v="3"/>
    <x v="1"/>
    <s v="Johnston, Mr. Andrew G"/>
    <s v="Male"/>
    <m/>
    <s v=""/>
    <x v="2"/>
    <n v="1"/>
    <n v="2"/>
    <s v="W./C. 6607"/>
    <n v="23.45"/>
    <m/>
    <s v="Southampton"/>
    <m/>
  </r>
  <r>
    <n v="904"/>
    <n v="3"/>
    <x v="1"/>
    <s v="Johnston, Mrs. Andrew G (Elizabeth &quot;Lily&quot; Watson)"/>
    <s v="Female"/>
    <m/>
    <s v=""/>
    <x v="2"/>
    <n v="1"/>
    <n v="2"/>
    <s v="W./C. 6607"/>
    <n v="23.45"/>
    <m/>
    <s v="Southampton"/>
    <m/>
  </r>
  <r>
    <n v="905"/>
    <n v="3"/>
    <x v="1"/>
    <s v="Jonkoff, Mr. Lalio"/>
    <s v="Male"/>
    <n v="23"/>
    <n v="0"/>
    <x v="1"/>
    <n v="0"/>
    <n v="0"/>
    <n v="349204"/>
    <n v="7.8958000000000004"/>
    <m/>
    <s v="Southampton"/>
    <m/>
  </r>
  <r>
    <n v="906"/>
    <n v="3"/>
    <x v="0"/>
    <s v="Jonsson, Mr. Carl"/>
    <s v="Male"/>
    <n v="32"/>
    <n v="0"/>
    <x v="1"/>
    <n v="0"/>
    <n v="0"/>
    <n v="350417"/>
    <n v="7.8541999999999996"/>
    <m/>
    <s v="Southampton"/>
    <m/>
  </r>
  <r>
    <n v="907"/>
    <n v="3"/>
    <x v="1"/>
    <s v="Jonsson, Mr. Nils Hilding"/>
    <s v="Male"/>
    <n v="27"/>
    <n v="0"/>
    <x v="1"/>
    <n v="0"/>
    <n v="0"/>
    <n v="350408"/>
    <n v="7.8541999999999996"/>
    <m/>
    <s v="Southampton"/>
    <m/>
  </r>
  <r>
    <n v="908"/>
    <n v="3"/>
    <x v="1"/>
    <s v="Jussila, Miss. Katriina"/>
    <s v="Female"/>
    <n v="20"/>
    <n v="0"/>
    <x v="0"/>
    <n v="1"/>
    <n v="0"/>
    <n v="4136"/>
    <n v="9.8249999999999993"/>
    <m/>
    <s v="Southampton"/>
    <m/>
  </r>
  <r>
    <n v="909"/>
    <n v="3"/>
    <x v="1"/>
    <s v="Jussila, Miss. Mari Aina"/>
    <s v="Female"/>
    <n v="21"/>
    <n v="0"/>
    <x v="0"/>
    <n v="1"/>
    <n v="0"/>
    <n v="4137"/>
    <n v="9.8249999999999993"/>
    <m/>
    <s v="Southampton"/>
    <m/>
  </r>
  <r>
    <n v="910"/>
    <n v="3"/>
    <x v="0"/>
    <s v="Jussila, Mr. Eiriik"/>
    <s v="Male"/>
    <n v="32"/>
    <n v="0"/>
    <x v="1"/>
    <n v="0"/>
    <n v="0"/>
    <s v="STON/O 2. 3101286"/>
    <n v="7.9249999999999998"/>
    <m/>
    <s v="Southampton"/>
    <m/>
  </r>
  <r>
    <n v="911"/>
    <n v="3"/>
    <x v="1"/>
    <s v="Kallio, Mr. Nikolai Erland"/>
    <s v="Male"/>
    <n v="17"/>
    <n v="0"/>
    <x v="1"/>
    <n v="0"/>
    <n v="0"/>
    <s v="STON/O 2. 3101274"/>
    <n v="7.125"/>
    <m/>
    <s v="Southampton"/>
    <m/>
  </r>
  <r>
    <n v="912"/>
    <n v="3"/>
    <x v="1"/>
    <s v="Kalvik, Mr. Johannes Halvorsen"/>
    <s v="Male"/>
    <n v="21"/>
    <n v="0"/>
    <x v="1"/>
    <n v="0"/>
    <n v="0"/>
    <n v="8475"/>
    <n v="8.4332999999999991"/>
    <m/>
    <s v="Southampton"/>
    <m/>
  </r>
  <r>
    <n v="913"/>
    <n v="3"/>
    <x v="1"/>
    <s v="Karaic, Mr. Milan"/>
    <s v="Male"/>
    <n v="30"/>
    <n v="0"/>
    <x v="1"/>
    <n v="0"/>
    <n v="0"/>
    <n v="349246"/>
    <n v="7.8958000000000004"/>
    <m/>
    <s v="Southampton"/>
    <m/>
  </r>
  <r>
    <n v="914"/>
    <n v="3"/>
    <x v="0"/>
    <s v="Karlsson, Mr. Einar Gervasius"/>
    <s v="Male"/>
    <n v="21"/>
    <n v="0"/>
    <x v="1"/>
    <n v="0"/>
    <n v="0"/>
    <n v="350053"/>
    <n v="7.7957999999999998"/>
    <m/>
    <s v="Southampton"/>
    <m/>
  </r>
  <r>
    <n v="915"/>
    <n v="3"/>
    <x v="1"/>
    <s v="Karlsson, Mr. Julius Konrad Eugen"/>
    <s v="Male"/>
    <n v="33"/>
    <n v="0"/>
    <x v="1"/>
    <n v="0"/>
    <n v="0"/>
    <n v="347465"/>
    <n v="7.8541999999999996"/>
    <m/>
    <s v="Southampton"/>
    <m/>
  </r>
  <r>
    <n v="916"/>
    <n v="3"/>
    <x v="1"/>
    <s v="Karlsson, Mr. Nils August"/>
    <s v="Male"/>
    <n v="22"/>
    <n v="0"/>
    <x v="1"/>
    <n v="0"/>
    <n v="0"/>
    <n v="350060"/>
    <n v="7.5208000000000004"/>
    <m/>
    <s v="Southampton"/>
    <m/>
  </r>
  <r>
    <n v="917"/>
    <n v="3"/>
    <x v="0"/>
    <s v="Karun, Miss. Manca"/>
    <s v="Female"/>
    <n v="4"/>
    <n v="1"/>
    <x v="0"/>
    <n v="0"/>
    <n v="1"/>
    <n v="349256"/>
    <n v="13.416700000000001"/>
    <m/>
    <s v="Cherbourg"/>
    <m/>
  </r>
  <r>
    <n v="918"/>
    <n v="3"/>
    <x v="0"/>
    <s v="Karun, Mr. Franz"/>
    <s v="Male"/>
    <n v="39"/>
    <n v="0"/>
    <x v="1"/>
    <n v="0"/>
    <n v="1"/>
    <n v="349256"/>
    <n v="13.416700000000001"/>
    <m/>
    <s v="Cherbourg"/>
    <m/>
  </r>
  <r>
    <n v="919"/>
    <n v="3"/>
    <x v="1"/>
    <s v="Kassem, Mr. Fared"/>
    <s v="Male"/>
    <m/>
    <s v=""/>
    <x v="2"/>
    <n v="0"/>
    <n v="0"/>
    <n v="2700"/>
    <n v="7.2291999999999996"/>
    <m/>
    <s v="Cherbourg"/>
    <m/>
  </r>
  <r>
    <n v="920"/>
    <n v="3"/>
    <x v="1"/>
    <s v="Katavelas, Mr. Vassilios (&quot;Catavelas Vassilios&quot;)"/>
    <s v="Male"/>
    <n v="18.5"/>
    <n v="0"/>
    <x v="1"/>
    <n v="0"/>
    <n v="0"/>
    <n v="2682"/>
    <n v="7.2291999999999996"/>
    <m/>
    <s v="Cherbourg"/>
    <m/>
  </r>
  <r>
    <n v="921"/>
    <n v="3"/>
    <x v="1"/>
    <s v="Keane, Mr. Andrew &quot;Andy&quot;"/>
    <s v="Male"/>
    <m/>
    <s v=""/>
    <x v="2"/>
    <n v="0"/>
    <n v="0"/>
    <n v="12460"/>
    <n v="7.75"/>
    <m/>
    <s v="Queenstown"/>
    <m/>
  </r>
  <r>
    <n v="922"/>
    <n v="3"/>
    <x v="1"/>
    <s v="Keefe, Mr. Arthur"/>
    <s v="Male"/>
    <m/>
    <s v=""/>
    <x v="2"/>
    <n v="0"/>
    <n v="0"/>
    <n v="323592"/>
    <n v="7.25"/>
    <m/>
    <s v="Southampton"/>
    <m/>
  </r>
  <r>
    <n v="923"/>
    <n v="3"/>
    <x v="0"/>
    <s v="Kelly, Miss. Anna Katherine &quot;Annie Kate&quot;"/>
    <s v="Female"/>
    <m/>
    <s v=""/>
    <x v="2"/>
    <n v="0"/>
    <n v="0"/>
    <n v="9234"/>
    <n v="7.75"/>
    <m/>
    <s v="Queenstown"/>
    <m/>
  </r>
  <r>
    <n v="924"/>
    <n v="3"/>
    <x v="0"/>
    <s v="Kelly, Miss. Mary"/>
    <s v="Female"/>
    <m/>
    <s v=""/>
    <x v="2"/>
    <n v="0"/>
    <n v="0"/>
    <n v="14312"/>
    <n v="7.75"/>
    <m/>
    <s v="Queenstown"/>
    <m/>
  </r>
  <r>
    <n v="925"/>
    <n v="3"/>
    <x v="1"/>
    <s v="Kelly, Mr. James"/>
    <s v="Male"/>
    <n v="34.5"/>
    <n v="0"/>
    <x v="1"/>
    <n v="0"/>
    <n v="0"/>
    <n v="330911"/>
    <n v="7.8292000000000002"/>
    <m/>
    <s v="Queenstown"/>
    <m/>
  </r>
  <r>
    <n v="926"/>
    <n v="3"/>
    <x v="1"/>
    <s v="Kelly, Mr. James"/>
    <s v="Male"/>
    <n v="44"/>
    <n v="0"/>
    <x v="1"/>
    <n v="0"/>
    <n v="0"/>
    <n v="363592"/>
    <n v="8.0500000000000007"/>
    <m/>
    <s v="Southampton"/>
    <m/>
  </r>
  <r>
    <n v="927"/>
    <n v="3"/>
    <x v="0"/>
    <s v="Kennedy, Mr. John"/>
    <s v="Male"/>
    <m/>
    <s v=""/>
    <x v="2"/>
    <n v="0"/>
    <n v="0"/>
    <n v="368783"/>
    <n v="7.75"/>
    <m/>
    <s v="Queenstown"/>
    <m/>
  </r>
  <r>
    <n v="928"/>
    <n v="3"/>
    <x v="1"/>
    <s v="Khalil, Mr. Betros"/>
    <s v="Male"/>
    <m/>
    <s v=""/>
    <x v="2"/>
    <n v="1"/>
    <n v="0"/>
    <n v="2660"/>
    <n v="14.4542"/>
    <m/>
    <s v="Cherbourg"/>
    <m/>
  </r>
  <r>
    <n v="929"/>
    <n v="3"/>
    <x v="1"/>
    <s v="Khalil, Mrs. Betros (Zahie &quot;Maria&quot; Elias)"/>
    <s v="Female"/>
    <m/>
    <s v=""/>
    <x v="2"/>
    <n v="1"/>
    <n v="0"/>
    <n v="2660"/>
    <n v="14.4542"/>
    <m/>
    <s v="Cherbourg"/>
    <m/>
  </r>
  <r>
    <n v="930"/>
    <n v="3"/>
    <x v="1"/>
    <s v="Kiernan, Mr. John"/>
    <s v="Male"/>
    <m/>
    <s v=""/>
    <x v="2"/>
    <n v="1"/>
    <n v="0"/>
    <n v="367227"/>
    <n v="7.75"/>
    <m/>
    <s v="Queenstown"/>
    <m/>
  </r>
  <r>
    <n v="931"/>
    <n v="3"/>
    <x v="1"/>
    <s v="Kiernan, Mr. Philip"/>
    <s v="Male"/>
    <m/>
    <s v=""/>
    <x v="2"/>
    <n v="1"/>
    <n v="0"/>
    <n v="367229"/>
    <n v="7.75"/>
    <m/>
    <s v="Queenstown"/>
    <m/>
  </r>
  <r>
    <n v="932"/>
    <n v="3"/>
    <x v="1"/>
    <s v="Kilgannon, Mr. Thomas J"/>
    <s v="Male"/>
    <m/>
    <s v=""/>
    <x v="2"/>
    <n v="0"/>
    <n v="0"/>
    <n v="36865"/>
    <n v="7.7374999999999998"/>
    <m/>
    <s v="Queenstown"/>
    <m/>
  </r>
  <r>
    <n v="933"/>
    <n v="3"/>
    <x v="1"/>
    <s v="Kink, Miss. Maria"/>
    <s v="Female"/>
    <n v="22"/>
    <n v="0"/>
    <x v="0"/>
    <n v="2"/>
    <n v="0"/>
    <n v="315152"/>
    <n v="8.6624999999999996"/>
    <m/>
    <s v="Southampton"/>
    <m/>
  </r>
  <r>
    <n v="934"/>
    <n v="3"/>
    <x v="1"/>
    <s v="Kink, Mr. Vincenz"/>
    <s v="Male"/>
    <n v="26"/>
    <n v="0"/>
    <x v="1"/>
    <n v="2"/>
    <n v="0"/>
    <n v="315151"/>
    <n v="8.6624999999999996"/>
    <m/>
    <s v="Southampton"/>
    <m/>
  </r>
  <r>
    <n v="935"/>
    <n v="3"/>
    <x v="0"/>
    <s v="Kink-Heilmann, Miss. Luise Gretchen"/>
    <s v="Female"/>
    <n v="4"/>
    <n v="1"/>
    <x v="0"/>
    <n v="0"/>
    <n v="2"/>
    <n v="315153"/>
    <n v="22.024999999999999"/>
    <m/>
    <s v="Southampton"/>
    <m/>
  </r>
  <r>
    <n v="936"/>
    <n v="3"/>
    <x v="0"/>
    <s v="Kink-Heilmann, Mr. Anton"/>
    <s v="Male"/>
    <n v="29"/>
    <n v="0"/>
    <x v="1"/>
    <n v="3"/>
    <n v="1"/>
    <n v="315153"/>
    <n v="22.024999999999999"/>
    <m/>
    <s v="Southampton"/>
    <m/>
  </r>
  <r>
    <n v="937"/>
    <n v="3"/>
    <x v="0"/>
    <s v="Kink-Heilmann, Mrs. Anton (Luise Heilmann)"/>
    <s v="Female"/>
    <n v="26"/>
    <n v="0"/>
    <x v="0"/>
    <n v="1"/>
    <n v="1"/>
    <n v="315153"/>
    <n v="22.024999999999999"/>
    <m/>
    <s v="Southampton"/>
    <m/>
  </r>
  <r>
    <n v="938"/>
    <n v="3"/>
    <x v="1"/>
    <s v="Klasen, Miss. Gertrud Emilia"/>
    <s v="Female"/>
    <n v="1"/>
    <n v="1"/>
    <x v="0"/>
    <n v="1"/>
    <n v="1"/>
    <n v="350405"/>
    <n v="12.183299999999999"/>
    <m/>
    <s v="Southampton"/>
    <m/>
  </r>
  <r>
    <n v="939"/>
    <n v="3"/>
    <x v="1"/>
    <s v="Klasen, Mr. Klas Albin"/>
    <s v="Male"/>
    <n v="18"/>
    <n v="0"/>
    <x v="1"/>
    <n v="1"/>
    <n v="1"/>
    <n v="350404"/>
    <n v="7.8541999999999996"/>
    <m/>
    <s v="Southampton"/>
    <m/>
  </r>
  <r>
    <n v="940"/>
    <n v="3"/>
    <x v="1"/>
    <s v="Klasen, Mrs. (Hulda Kristina Eugenia Lofqvist)"/>
    <s v="Female"/>
    <n v="36"/>
    <n v="0"/>
    <x v="0"/>
    <n v="0"/>
    <n v="2"/>
    <n v="350405"/>
    <n v="12.183299999999999"/>
    <m/>
    <s v="Southampton"/>
    <m/>
  </r>
  <r>
    <n v="941"/>
    <n v="3"/>
    <x v="1"/>
    <s v="Kraeff, Mr. Theodor"/>
    <s v="Male"/>
    <m/>
    <s v=""/>
    <x v="2"/>
    <n v="0"/>
    <n v="0"/>
    <n v="349253"/>
    <n v="7.8958000000000004"/>
    <m/>
    <s v="Cherbourg"/>
    <m/>
  </r>
  <r>
    <n v="942"/>
    <n v="3"/>
    <x v="0"/>
    <s v="Krekorian, Mr. Neshan"/>
    <s v="Male"/>
    <n v="25"/>
    <n v="0"/>
    <x v="1"/>
    <n v="0"/>
    <n v="0"/>
    <n v="2654"/>
    <n v="7.2291999999999996"/>
    <s v="F E57"/>
    <s v="Cherbourg"/>
    <m/>
  </r>
  <r>
    <n v="943"/>
    <n v="3"/>
    <x v="1"/>
    <s v="Lahoud, Mr. Sarkis"/>
    <s v="Male"/>
    <m/>
    <s v=""/>
    <x v="2"/>
    <n v="0"/>
    <n v="0"/>
    <n v="2624"/>
    <n v="7.2249999999999996"/>
    <m/>
    <s v="Cherbourg"/>
    <m/>
  </r>
  <r>
    <n v="944"/>
    <n v="3"/>
    <x v="1"/>
    <s v="Laitinen, Miss. Kristina Sofia"/>
    <s v="Female"/>
    <n v="37"/>
    <n v="0"/>
    <x v="0"/>
    <n v="0"/>
    <n v="0"/>
    <n v="4135"/>
    <n v="9.5875000000000004"/>
    <m/>
    <s v="Southampton"/>
    <m/>
  </r>
  <r>
    <n v="945"/>
    <n v="3"/>
    <x v="1"/>
    <s v="Laleff, Mr. Kristo"/>
    <s v="Male"/>
    <m/>
    <s v=""/>
    <x v="2"/>
    <n v="0"/>
    <n v="0"/>
    <n v="349217"/>
    <n v="7.8958000000000004"/>
    <m/>
    <s v="Southampton"/>
    <m/>
  </r>
  <r>
    <n v="946"/>
    <n v="3"/>
    <x v="0"/>
    <s v="Lam, Mr. Ali"/>
    <s v="Male"/>
    <m/>
    <s v=""/>
    <x v="2"/>
    <n v="0"/>
    <n v="0"/>
    <n v="1601"/>
    <n v="56.495800000000003"/>
    <m/>
    <s v="Southampton"/>
    <m/>
  </r>
  <r>
    <n v="947"/>
    <n v="3"/>
    <x v="1"/>
    <s v="Lam, Mr. Len"/>
    <s v="Male"/>
    <m/>
    <s v=""/>
    <x v="2"/>
    <n v="0"/>
    <n v="0"/>
    <n v="1601"/>
    <n v="56.495800000000003"/>
    <m/>
    <s v="Southampton"/>
    <m/>
  </r>
  <r>
    <n v="948"/>
    <n v="3"/>
    <x v="0"/>
    <s v="Landergren, Miss. Aurora Adelia"/>
    <s v="Female"/>
    <n v="22"/>
    <n v="0"/>
    <x v="0"/>
    <n v="0"/>
    <n v="0"/>
    <s v="C 7077"/>
    <n v="7.25"/>
    <m/>
    <s v="Southampton"/>
    <m/>
  </r>
  <r>
    <n v="949"/>
    <n v="3"/>
    <x v="1"/>
    <s v="Lane, Mr. Patrick"/>
    <s v="Male"/>
    <m/>
    <s v=""/>
    <x v="2"/>
    <n v="0"/>
    <n v="0"/>
    <n v="7935"/>
    <n v="7.75"/>
    <m/>
    <s v="Queenstown"/>
    <m/>
  </r>
  <r>
    <n v="950"/>
    <n v="3"/>
    <x v="0"/>
    <s v="Lang, Mr. Fang"/>
    <s v="Male"/>
    <n v="26"/>
    <n v="0"/>
    <x v="1"/>
    <n v="0"/>
    <n v="0"/>
    <n v="1601"/>
    <n v="56.495800000000003"/>
    <m/>
    <s v="Southampton"/>
    <m/>
  </r>
  <r>
    <n v="951"/>
    <n v="3"/>
    <x v="1"/>
    <s v="Larsson, Mr. August Viktor"/>
    <s v="Male"/>
    <n v="29"/>
    <n v="0"/>
    <x v="1"/>
    <n v="0"/>
    <n v="0"/>
    <n v="7545"/>
    <n v="9.4832999999999998"/>
    <m/>
    <s v="Southampton"/>
    <m/>
  </r>
  <r>
    <n v="952"/>
    <n v="3"/>
    <x v="1"/>
    <s v="Larsson, Mr. Bengt Edvin"/>
    <s v="Male"/>
    <n v="29"/>
    <n v="0"/>
    <x v="1"/>
    <n v="0"/>
    <n v="0"/>
    <n v="347067"/>
    <n v="7.7750000000000004"/>
    <m/>
    <s v="Southampton"/>
    <m/>
  </r>
  <r>
    <n v="953"/>
    <n v="3"/>
    <x v="1"/>
    <s v="Larsson-Rondberg, Mr. Edvard A"/>
    <s v="Male"/>
    <n v="22"/>
    <n v="0"/>
    <x v="1"/>
    <n v="0"/>
    <n v="0"/>
    <n v="347065"/>
    <n v="7.7750000000000004"/>
    <m/>
    <s v="Southampton"/>
    <m/>
  </r>
  <r>
    <n v="954"/>
    <n v="3"/>
    <x v="0"/>
    <s v="Leeni, Mr. Fahim (&quot;Philip Zenni&quot;)"/>
    <s v="Male"/>
    <n v="22"/>
    <n v="0"/>
    <x v="1"/>
    <n v="0"/>
    <n v="0"/>
    <n v="2620"/>
    <n v="7.2249999999999996"/>
    <m/>
    <s v="Cherbourg"/>
    <m/>
  </r>
  <r>
    <n v="955"/>
    <n v="3"/>
    <x v="1"/>
    <s v="Lefebre, Master. Henry Forbes"/>
    <s v="Male"/>
    <m/>
    <s v=""/>
    <x v="2"/>
    <n v="3"/>
    <n v="1"/>
    <n v="4133"/>
    <n v="25.466699999999999"/>
    <m/>
    <s v="Southampton"/>
    <m/>
  </r>
  <r>
    <n v="956"/>
    <n v="3"/>
    <x v="1"/>
    <s v="Lefebre, Miss. Ida"/>
    <s v="Female"/>
    <m/>
    <s v=""/>
    <x v="2"/>
    <n v="3"/>
    <n v="1"/>
    <n v="4133"/>
    <n v="25.466699999999999"/>
    <m/>
    <s v="Southampton"/>
    <m/>
  </r>
  <r>
    <n v="957"/>
    <n v="3"/>
    <x v="1"/>
    <s v="Lefebre, Miss. Jeannie"/>
    <s v="Female"/>
    <m/>
    <s v=""/>
    <x v="2"/>
    <n v="3"/>
    <n v="1"/>
    <n v="4133"/>
    <n v="25.466699999999999"/>
    <m/>
    <s v="Southampton"/>
    <m/>
  </r>
  <r>
    <n v="958"/>
    <n v="3"/>
    <x v="1"/>
    <s v="Lefebre, Miss. Mathilde"/>
    <s v="Female"/>
    <m/>
    <s v=""/>
    <x v="2"/>
    <n v="3"/>
    <n v="1"/>
    <n v="4133"/>
    <n v="25.466699999999999"/>
    <m/>
    <s v="Southampton"/>
    <m/>
  </r>
  <r>
    <n v="959"/>
    <n v="3"/>
    <x v="1"/>
    <s v="Lefebre, Mrs. Frank (Frances)"/>
    <s v="Female"/>
    <m/>
    <s v=""/>
    <x v="2"/>
    <n v="0"/>
    <n v="4"/>
    <n v="4133"/>
    <n v="25.466699999999999"/>
    <m/>
    <s v="Southampton"/>
    <m/>
  </r>
  <r>
    <n v="960"/>
    <n v="3"/>
    <x v="1"/>
    <s v="Leinonen, Mr. Antti Gustaf"/>
    <s v="Male"/>
    <n v="32"/>
    <n v="0"/>
    <x v="1"/>
    <n v="0"/>
    <n v="0"/>
    <s v="STON/O 2. 3101292"/>
    <n v="7.9249999999999998"/>
    <m/>
    <s v="Southampton"/>
    <m/>
  </r>
  <r>
    <n v="961"/>
    <n v="3"/>
    <x v="1"/>
    <s v="Lemberopolous, Mr. Peter L"/>
    <s v="Male"/>
    <n v="34.5"/>
    <n v="0"/>
    <x v="1"/>
    <n v="0"/>
    <n v="0"/>
    <n v="2683"/>
    <n v="6.4375"/>
    <m/>
    <s v="Cherbourg"/>
    <m/>
  </r>
  <r>
    <n v="962"/>
    <n v="3"/>
    <x v="1"/>
    <s v="Lennon, Miss. Mary"/>
    <s v="Female"/>
    <m/>
    <s v=""/>
    <x v="2"/>
    <n v="1"/>
    <n v="0"/>
    <n v="370371"/>
    <n v="15.5"/>
    <m/>
    <s v="Queenstown"/>
    <m/>
  </r>
  <r>
    <n v="963"/>
    <n v="3"/>
    <x v="1"/>
    <s v="Lennon, Mr. Denis"/>
    <s v="Male"/>
    <m/>
    <s v=""/>
    <x v="2"/>
    <n v="1"/>
    <n v="0"/>
    <n v="370371"/>
    <n v="15.5"/>
    <m/>
    <s v="Queenstown"/>
    <m/>
  </r>
  <r>
    <n v="964"/>
    <n v="3"/>
    <x v="1"/>
    <s v="Leonard, Mr. Lionel"/>
    <s v="Male"/>
    <n v="36"/>
    <n v="0"/>
    <x v="1"/>
    <n v="0"/>
    <n v="0"/>
    <s v="LINE"/>
    <n v="0"/>
    <m/>
    <s v="Southampton"/>
    <m/>
  </r>
  <r>
    <n v="965"/>
    <n v="3"/>
    <x v="1"/>
    <s v="Lester, Mr. James"/>
    <s v="Male"/>
    <n v="39"/>
    <n v="0"/>
    <x v="1"/>
    <n v="0"/>
    <n v="0"/>
    <s v="A/4 48871"/>
    <n v="24.15"/>
    <m/>
    <s v="Southampton"/>
    <m/>
  </r>
  <r>
    <n v="966"/>
    <n v="3"/>
    <x v="1"/>
    <s v="Lievens, Mr. Rene Aime"/>
    <s v="Male"/>
    <n v="24"/>
    <n v="0"/>
    <x v="1"/>
    <n v="0"/>
    <n v="0"/>
    <n v="345781"/>
    <n v="9.5"/>
    <m/>
    <s v="Southampton"/>
    <m/>
  </r>
  <r>
    <n v="967"/>
    <n v="3"/>
    <x v="1"/>
    <s v="Lindahl, Miss. Agda Thorilda Viktoria"/>
    <s v="Female"/>
    <n v="25"/>
    <n v="0"/>
    <x v="0"/>
    <n v="0"/>
    <n v="0"/>
    <n v="347071"/>
    <n v="7.7750000000000004"/>
    <m/>
    <s v="Southampton"/>
    <m/>
  </r>
  <r>
    <n v="968"/>
    <n v="3"/>
    <x v="1"/>
    <s v="Lindblom, Miss. Augusta Charlotta"/>
    <s v="Female"/>
    <n v="45"/>
    <n v="0"/>
    <x v="0"/>
    <n v="0"/>
    <n v="0"/>
    <n v="347073"/>
    <n v="7.75"/>
    <m/>
    <s v="Southampton"/>
    <m/>
  </r>
  <r>
    <n v="969"/>
    <n v="3"/>
    <x v="1"/>
    <s v="Lindell, Mr. Edvard Bengtsson"/>
    <s v="Male"/>
    <n v="36"/>
    <n v="0"/>
    <x v="1"/>
    <n v="1"/>
    <n v="0"/>
    <n v="349910"/>
    <n v="15.55"/>
    <m/>
    <s v="Southampton"/>
    <m/>
  </r>
  <r>
    <n v="970"/>
    <n v="3"/>
    <x v="1"/>
    <s v="Lindell, Mrs. Edvard Bengtsson (Elin Gerda Persson)"/>
    <s v="Female"/>
    <n v="30"/>
    <n v="0"/>
    <x v="0"/>
    <n v="1"/>
    <n v="0"/>
    <n v="349910"/>
    <n v="15.55"/>
    <m/>
    <s v="Southampton"/>
    <m/>
  </r>
  <r>
    <n v="971"/>
    <n v="3"/>
    <x v="0"/>
    <s v="Lindqvist, Mr. Eino William"/>
    <s v="Male"/>
    <n v="20"/>
    <n v="0"/>
    <x v="1"/>
    <n v="1"/>
    <n v="0"/>
    <s v="STON/O 2. 3101285"/>
    <n v="7.9249999999999998"/>
    <m/>
    <s v="Southampton"/>
    <m/>
  </r>
  <r>
    <n v="972"/>
    <n v="3"/>
    <x v="1"/>
    <s v="Linehan, Mr. Michael"/>
    <s v="Male"/>
    <m/>
    <s v=""/>
    <x v="2"/>
    <n v="0"/>
    <n v="0"/>
    <n v="330971"/>
    <n v="7.8792"/>
    <m/>
    <s v="Queenstown"/>
    <m/>
  </r>
  <r>
    <n v="973"/>
    <n v="3"/>
    <x v="1"/>
    <s v="Ling, Mr. Lee"/>
    <s v="Male"/>
    <n v="28"/>
    <n v="0"/>
    <x v="1"/>
    <n v="0"/>
    <n v="0"/>
    <n v="1601"/>
    <n v="56.495800000000003"/>
    <m/>
    <s v="Southampton"/>
    <m/>
  </r>
  <r>
    <n v="974"/>
    <n v="3"/>
    <x v="1"/>
    <s v="Lithman, Mr. Simon"/>
    <s v="Male"/>
    <m/>
    <s v=""/>
    <x v="2"/>
    <n v="0"/>
    <n v="0"/>
    <s v="S.O./P.P. 251"/>
    <n v="7.55"/>
    <m/>
    <s v="Southampton"/>
    <m/>
  </r>
  <r>
    <n v="975"/>
    <n v="3"/>
    <x v="1"/>
    <s v="Lobb, Mr. William Arthur"/>
    <s v="Male"/>
    <n v="30"/>
    <n v="0"/>
    <x v="1"/>
    <n v="1"/>
    <n v="0"/>
    <s v="A/5. 3336"/>
    <n v="16.100000000000001"/>
    <m/>
    <s v="Southampton"/>
    <m/>
  </r>
  <r>
    <n v="976"/>
    <n v="3"/>
    <x v="1"/>
    <s v="Lobb, Mrs. William Arthur (Cordelia K Stanlick)"/>
    <s v="Female"/>
    <n v="26"/>
    <n v="0"/>
    <x v="0"/>
    <n v="1"/>
    <n v="0"/>
    <s v="A/5. 3336"/>
    <n v="16.100000000000001"/>
    <m/>
    <s v="Southampton"/>
    <m/>
  </r>
  <r>
    <n v="977"/>
    <n v="3"/>
    <x v="1"/>
    <s v="Lockyer, Mr. Edward"/>
    <s v="Male"/>
    <m/>
    <s v=""/>
    <x v="2"/>
    <n v="0"/>
    <n v="0"/>
    <n v="1222"/>
    <n v="7.8792"/>
    <m/>
    <s v="Southampton"/>
    <m/>
  </r>
  <r>
    <n v="978"/>
    <n v="3"/>
    <x v="1"/>
    <s v="Lovell, Mr. John Hall (&quot;Henry&quot;)"/>
    <s v="Male"/>
    <n v="20.5"/>
    <n v="0"/>
    <x v="1"/>
    <n v="0"/>
    <n v="0"/>
    <s v="A/5 21173"/>
    <n v="7.25"/>
    <m/>
    <s v="Southampton"/>
    <m/>
  </r>
  <r>
    <n v="979"/>
    <n v="3"/>
    <x v="0"/>
    <s v="Lulic, Mr. Nikola"/>
    <s v="Male"/>
    <n v="27"/>
    <n v="0"/>
    <x v="1"/>
    <n v="0"/>
    <n v="0"/>
    <n v="315098"/>
    <n v="8.6624999999999996"/>
    <m/>
    <s v="Southampton"/>
    <m/>
  </r>
  <r>
    <n v="980"/>
    <n v="3"/>
    <x v="1"/>
    <s v="Lundahl, Mr. Johan Svensson"/>
    <s v="Male"/>
    <n v="51"/>
    <n v="0"/>
    <x v="1"/>
    <n v="0"/>
    <n v="0"/>
    <n v="347743"/>
    <n v="7.0541999999999998"/>
    <m/>
    <s v="Southampton"/>
    <m/>
  </r>
  <r>
    <n v="981"/>
    <n v="3"/>
    <x v="0"/>
    <s v="Lundin, Miss. Olga Elida"/>
    <s v="Female"/>
    <n v="23"/>
    <n v="0"/>
    <x v="0"/>
    <n v="0"/>
    <n v="0"/>
    <n v="347469"/>
    <n v="7.8541999999999996"/>
    <m/>
    <s v="Southampton"/>
    <m/>
  </r>
  <r>
    <n v="982"/>
    <n v="3"/>
    <x v="0"/>
    <s v="Lundstrom, Mr. Thure Edvin"/>
    <s v="Male"/>
    <n v="32"/>
    <n v="0"/>
    <x v="1"/>
    <n v="0"/>
    <n v="0"/>
    <n v="350403"/>
    <n v="7.5792000000000002"/>
    <m/>
    <s v="Southampton"/>
    <m/>
  </r>
  <r>
    <n v="983"/>
    <n v="3"/>
    <x v="1"/>
    <s v="Lyntakoff, Mr. Stanko"/>
    <s v="Male"/>
    <m/>
    <s v=""/>
    <x v="2"/>
    <n v="0"/>
    <n v="0"/>
    <n v="349235"/>
    <n v="7.8958000000000004"/>
    <m/>
    <s v="Southampton"/>
    <m/>
  </r>
  <r>
    <n v="984"/>
    <n v="3"/>
    <x v="1"/>
    <s v="MacKay, Mr. George William"/>
    <s v="Male"/>
    <m/>
    <s v=""/>
    <x v="2"/>
    <n v="0"/>
    <n v="0"/>
    <s v="C.A. 42795"/>
    <n v="7.55"/>
    <m/>
    <s v="Southampton"/>
    <m/>
  </r>
  <r>
    <n v="985"/>
    <n v="3"/>
    <x v="0"/>
    <s v="Madigan, Miss. Margaret &quot;Maggie&quot;"/>
    <s v="Female"/>
    <m/>
    <s v=""/>
    <x v="2"/>
    <n v="0"/>
    <n v="0"/>
    <n v="370370"/>
    <n v="7.75"/>
    <m/>
    <s v="Queenstown"/>
    <m/>
  </r>
  <r>
    <n v="986"/>
    <n v="3"/>
    <x v="0"/>
    <s v="Madsen, Mr. Fridtjof Arne"/>
    <s v="Male"/>
    <n v="24"/>
    <n v="0"/>
    <x v="1"/>
    <n v="0"/>
    <n v="0"/>
    <s v="C 17369"/>
    <n v="7.1417000000000002"/>
    <m/>
    <s v="Southampton"/>
    <m/>
  </r>
  <r>
    <n v="987"/>
    <n v="3"/>
    <x v="1"/>
    <s v="Maenpaa, Mr. Matti Alexanteri"/>
    <s v="Male"/>
    <n v="22"/>
    <n v="0"/>
    <x v="1"/>
    <n v="0"/>
    <n v="0"/>
    <s v="STON/O 2. 3101275"/>
    <n v="7.125"/>
    <m/>
    <s v="Southampton"/>
    <m/>
  </r>
  <r>
    <n v="988"/>
    <n v="3"/>
    <x v="1"/>
    <s v="Mahon, Miss. Bridget Delia"/>
    <s v="Female"/>
    <m/>
    <s v=""/>
    <x v="2"/>
    <n v="0"/>
    <n v="0"/>
    <n v="330924"/>
    <n v="7.8792"/>
    <m/>
    <s v="Queenstown"/>
    <m/>
  </r>
  <r>
    <n v="989"/>
    <n v="3"/>
    <x v="1"/>
    <s v="Mahon, Mr. John"/>
    <s v="Male"/>
    <m/>
    <s v=""/>
    <x v="2"/>
    <n v="0"/>
    <n v="0"/>
    <s v="AQ/4 3130"/>
    <n v="7.75"/>
    <m/>
    <s v="Queenstown"/>
    <m/>
  </r>
  <r>
    <n v="990"/>
    <n v="3"/>
    <x v="1"/>
    <s v="Maisner, Mr. Simon"/>
    <s v="Male"/>
    <m/>
    <s v=""/>
    <x v="2"/>
    <n v="0"/>
    <n v="0"/>
    <s v="A/S 2816"/>
    <n v="8.0500000000000007"/>
    <m/>
    <s v="Southampton"/>
    <m/>
  </r>
  <r>
    <n v="991"/>
    <n v="3"/>
    <x v="1"/>
    <s v="Makinen, Mr. Kalle Edvard"/>
    <s v="Male"/>
    <n v="29"/>
    <n v="0"/>
    <x v="1"/>
    <n v="0"/>
    <n v="0"/>
    <s v="STON/O 2. 3101268"/>
    <n v="7.9249999999999998"/>
    <m/>
    <s v="Southampton"/>
    <m/>
  </r>
  <r>
    <n v="992"/>
    <n v="3"/>
    <x v="0"/>
    <s v="Mamee, Mr. Hanna"/>
    <s v="Male"/>
    <m/>
    <s v=""/>
    <x v="2"/>
    <n v="0"/>
    <n v="0"/>
    <n v="2677"/>
    <n v="7.2291999999999996"/>
    <m/>
    <s v="Cherbourg"/>
    <m/>
  </r>
  <r>
    <n v="993"/>
    <n v="3"/>
    <x v="1"/>
    <s v="Mangan, Miss. Mary"/>
    <s v="Female"/>
    <n v="30.5"/>
    <n v="0"/>
    <x v="0"/>
    <n v="0"/>
    <n v="0"/>
    <n v="364850"/>
    <n v="7.75"/>
    <m/>
    <s v="Queenstown"/>
    <m/>
  </r>
  <r>
    <n v="994"/>
    <n v="3"/>
    <x v="0"/>
    <s v="Mannion, Miss. Margareth"/>
    <s v="Female"/>
    <m/>
    <s v=""/>
    <x v="2"/>
    <n v="0"/>
    <n v="0"/>
    <n v="36866"/>
    <n v="7.7374999999999998"/>
    <m/>
    <s v="Queenstown"/>
    <m/>
  </r>
  <r>
    <n v="995"/>
    <n v="3"/>
    <x v="1"/>
    <s v="Mardirosian, Mr. Sarkis"/>
    <s v="Male"/>
    <m/>
    <s v=""/>
    <x v="2"/>
    <n v="0"/>
    <n v="0"/>
    <n v="2655"/>
    <n v="7.2291999999999996"/>
    <s v="F E46"/>
    <s v="Cherbourg"/>
    <m/>
  </r>
  <r>
    <n v="996"/>
    <n v="3"/>
    <x v="1"/>
    <s v="Markoff, Mr. Marin"/>
    <s v="Male"/>
    <n v="35"/>
    <n v="0"/>
    <x v="1"/>
    <n v="0"/>
    <n v="0"/>
    <n v="349213"/>
    <n v="7.8958000000000004"/>
    <m/>
    <s v="Cherbourg"/>
    <m/>
  </r>
  <r>
    <n v="997"/>
    <n v="3"/>
    <x v="1"/>
    <s v="Markun, Mr. Johann"/>
    <s v="Male"/>
    <n v="33"/>
    <n v="0"/>
    <x v="1"/>
    <n v="0"/>
    <n v="0"/>
    <n v="349257"/>
    <n v="7.8958000000000004"/>
    <m/>
    <s v="Southampton"/>
    <m/>
  </r>
  <r>
    <n v="998"/>
    <n v="3"/>
    <x v="0"/>
    <s v="Masselmani, Mrs. Fatima"/>
    <s v="Female"/>
    <m/>
    <s v=""/>
    <x v="2"/>
    <n v="0"/>
    <n v="0"/>
    <n v="2649"/>
    <n v="7.2249999999999996"/>
    <m/>
    <s v="Cherbourg"/>
    <m/>
  </r>
  <r>
    <n v="999"/>
    <n v="3"/>
    <x v="1"/>
    <s v="Matinoff, Mr. Nicola"/>
    <s v="Male"/>
    <m/>
    <s v=""/>
    <x v="2"/>
    <n v="0"/>
    <n v="0"/>
    <n v="349255"/>
    <n v="7.8958000000000004"/>
    <m/>
    <s v="Cherbourg"/>
    <m/>
  </r>
  <r>
    <n v="1000"/>
    <n v="3"/>
    <x v="0"/>
    <s v="McCarthy, Miss. Catherine &quot;Katie&quot;"/>
    <s v="Female"/>
    <m/>
    <s v=""/>
    <x v="2"/>
    <n v="0"/>
    <n v="0"/>
    <n v="383123"/>
    <n v="7.75"/>
    <m/>
    <s v="Queenstown"/>
    <m/>
  </r>
  <r>
    <n v="1001"/>
    <n v="3"/>
    <x v="0"/>
    <s v="McCormack, Mr. Thomas Joseph"/>
    <s v="Male"/>
    <m/>
    <s v=""/>
    <x v="2"/>
    <n v="0"/>
    <n v="0"/>
    <n v="367228"/>
    <n v="7.75"/>
    <m/>
    <s v="Queenstown"/>
    <m/>
  </r>
  <r>
    <n v="1002"/>
    <n v="3"/>
    <x v="0"/>
    <s v="McCoy, Miss. Agnes"/>
    <s v="Female"/>
    <m/>
    <s v=""/>
    <x v="2"/>
    <n v="2"/>
    <n v="0"/>
    <n v="367226"/>
    <n v="23.25"/>
    <m/>
    <s v="Queenstown"/>
    <m/>
  </r>
  <r>
    <n v="1003"/>
    <n v="3"/>
    <x v="0"/>
    <s v="McCoy, Miss. Alicia"/>
    <s v="Female"/>
    <m/>
    <s v=""/>
    <x v="2"/>
    <n v="2"/>
    <n v="0"/>
    <n v="367226"/>
    <n v="23.25"/>
    <m/>
    <s v="Queenstown"/>
    <m/>
  </r>
  <r>
    <n v="1004"/>
    <n v="3"/>
    <x v="0"/>
    <s v="McCoy, Mr. Bernard"/>
    <s v="Male"/>
    <m/>
    <s v=""/>
    <x v="2"/>
    <n v="2"/>
    <n v="0"/>
    <n v="367226"/>
    <n v="23.25"/>
    <m/>
    <s v="Queenstown"/>
    <m/>
  </r>
  <r>
    <n v="1005"/>
    <n v="3"/>
    <x v="0"/>
    <s v="McDermott, Miss. Brigdet Delia"/>
    <s v="Female"/>
    <m/>
    <s v=""/>
    <x v="2"/>
    <n v="0"/>
    <n v="0"/>
    <n v="330932"/>
    <n v="7.7874999999999996"/>
    <m/>
    <s v="Queenstown"/>
    <m/>
  </r>
  <r>
    <n v="1006"/>
    <n v="3"/>
    <x v="1"/>
    <s v="McEvoy, Mr. Michael"/>
    <s v="Male"/>
    <m/>
    <s v=""/>
    <x v="2"/>
    <n v="0"/>
    <n v="0"/>
    <n v="36568"/>
    <n v="15.5"/>
    <m/>
    <s v="Queenstown"/>
    <m/>
  </r>
  <r>
    <n v="1007"/>
    <n v="3"/>
    <x v="0"/>
    <s v="McGovern, Miss. Mary"/>
    <s v="Female"/>
    <m/>
    <s v=""/>
    <x v="2"/>
    <n v="0"/>
    <n v="0"/>
    <n v="330931"/>
    <n v="7.8792"/>
    <m/>
    <s v="Queenstown"/>
    <m/>
  </r>
  <r>
    <n v="1008"/>
    <n v="3"/>
    <x v="0"/>
    <s v="McGowan, Miss. Anna &quot;Annie&quot;"/>
    <s v="Female"/>
    <n v="15"/>
    <n v="1"/>
    <x v="0"/>
    <n v="0"/>
    <n v="0"/>
    <n v="330923"/>
    <n v="8.0291999999999994"/>
    <m/>
    <s v="Queenstown"/>
    <m/>
  </r>
  <r>
    <n v="1009"/>
    <n v="3"/>
    <x v="1"/>
    <s v="McGowan, Miss. Katherine"/>
    <s v="Female"/>
    <n v="35"/>
    <n v="0"/>
    <x v="0"/>
    <n v="0"/>
    <n v="0"/>
    <n v="9232"/>
    <n v="7.75"/>
    <m/>
    <s v="Queenstown"/>
    <m/>
  </r>
  <r>
    <n v="1010"/>
    <n v="3"/>
    <x v="1"/>
    <s v="McMahon, Mr. Martin"/>
    <s v="Male"/>
    <m/>
    <s v=""/>
    <x v="2"/>
    <n v="0"/>
    <n v="0"/>
    <n v="370372"/>
    <n v="7.75"/>
    <m/>
    <s v="Queenstown"/>
    <m/>
  </r>
  <r>
    <n v="1011"/>
    <n v="3"/>
    <x v="1"/>
    <s v="McNamee, Mr. Neal"/>
    <s v="Male"/>
    <n v="24"/>
    <n v="0"/>
    <x v="1"/>
    <n v="1"/>
    <n v="0"/>
    <n v="376566"/>
    <n v="16.100000000000001"/>
    <m/>
    <s v="Southampton"/>
    <m/>
  </r>
  <r>
    <n v="1012"/>
    <n v="3"/>
    <x v="1"/>
    <s v="McNamee, Mrs. Neal (Eileen O'Leary)"/>
    <s v="Female"/>
    <n v="19"/>
    <n v="0"/>
    <x v="0"/>
    <n v="1"/>
    <n v="0"/>
    <n v="376566"/>
    <n v="16.100000000000001"/>
    <m/>
    <s v="Southampton"/>
    <m/>
  </r>
  <r>
    <n v="1013"/>
    <n v="3"/>
    <x v="1"/>
    <s v="McNeill, Miss. Bridget"/>
    <s v="Female"/>
    <m/>
    <s v=""/>
    <x v="2"/>
    <n v="0"/>
    <n v="0"/>
    <n v="370368"/>
    <n v="7.75"/>
    <m/>
    <s v="Queenstown"/>
    <m/>
  </r>
  <r>
    <n v="1014"/>
    <n v="3"/>
    <x v="1"/>
    <s v="Meanwell, Miss. (Marion Ogden)"/>
    <s v="Female"/>
    <m/>
    <s v=""/>
    <x v="2"/>
    <n v="0"/>
    <n v="0"/>
    <s v="SOTON/O.Q. 392087"/>
    <n v="8.0500000000000007"/>
    <m/>
    <s v="Southampton"/>
    <m/>
  </r>
  <r>
    <n v="1015"/>
    <n v="3"/>
    <x v="1"/>
    <s v="Meek, Mrs. Thomas (Annie Louise Rowley)"/>
    <s v="Female"/>
    <m/>
    <s v=""/>
    <x v="2"/>
    <n v="0"/>
    <n v="0"/>
    <n v="343095"/>
    <n v="8.0500000000000007"/>
    <m/>
    <s v="Southampton"/>
    <m/>
  </r>
  <r>
    <n v="1016"/>
    <n v="3"/>
    <x v="1"/>
    <s v="Meo, Mr. Alfonzo"/>
    <s v="Male"/>
    <n v="55.5"/>
    <n v="0"/>
    <x v="1"/>
    <n v="0"/>
    <n v="0"/>
    <s v="A.5. 11206"/>
    <n v="8.0500000000000007"/>
    <m/>
    <s v="Southampton"/>
    <m/>
  </r>
  <r>
    <n v="1017"/>
    <n v="3"/>
    <x v="1"/>
    <s v="Mernagh, Mr. Robert"/>
    <s v="Male"/>
    <m/>
    <s v=""/>
    <x v="2"/>
    <n v="0"/>
    <n v="0"/>
    <n v="368703"/>
    <n v="7.75"/>
    <m/>
    <s v="Queenstown"/>
    <m/>
  </r>
  <r>
    <n v="1018"/>
    <n v="3"/>
    <x v="0"/>
    <s v="Midtsjo, Mr. Karl Albert"/>
    <s v="Male"/>
    <n v="21"/>
    <n v="0"/>
    <x v="1"/>
    <n v="0"/>
    <n v="0"/>
    <n v="345501"/>
    <n v="7.7750000000000004"/>
    <m/>
    <s v="Southampton"/>
    <m/>
  </r>
  <r>
    <n v="1019"/>
    <n v="3"/>
    <x v="1"/>
    <s v="Miles, Mr. Frank"/>
    <s v="Male"/>
    <m/>
    <s v=""/>
    <x v="2"/>
    <n v="0"/>
    <n v="0"/>
    <n v="359306"/>
    <n v="8.0500000000000007"/>
    <m/>
    <s v="Southampton"/>
    <m/>
  </r>
  <r>
    <n v="1020"/>
    <n v="3"/>
    <x v="1"/>
    <s v="Mineff, Mr. Ivan"/>
    <s v="Male"/>
    <n v="24"/>
    <n v="0"/>
    <x v="1"/>
    <n v="0"/>
    <n v="0"/>
    <n v="349233"/>
    <n v="7.8958000000000004"/>
    <m/>
    <s v="Southampton"/>
    <m/>
  </r>
  <r>
    <n v="1021"/>
    <n v="3"/>
    <x v="1"/>
    <s v="Minkoff, Mr. Lazar"/>
    <s v="Male"/>
    <n v="21"/>
    <n v="0"/>
    <x v="1"/>
    <n v="0"/>
    <n v="0"/>
    <n v="349211"/>
    <n v="7.8958000000000004"/>
    <m/>
    <s v="Southampton"/>
    <m/>
  </r>
  <r>
    <n v="1022"/>
    <n v="3"/>
    <x v="1"/>
    <s v="Mionoff, Mr. Stoytcho"/>
    <s v="Male"/>
    <n v="28"/>
    <n v="0"/>
    <x v="1"/>
    <n v="0"/>
    <n v="0"/>
    <n v="349207"/>
    <n v="7.8958000000000004"/>
    <m/>
    <s v="Southampton"/>
    <m/>
  </r>
  <r>
    <n v="1023"/>
    <n v="3"/>
    <x v="1"/>
    <s v="Mitkoff, Mr. Mito"/>
    <s v="Male"/>
    <m/>
    <s v=""/>
    <x v="2"/>
    <n v="0"/>
    <n v="0"/>
    <n v="349221"/>
    <n v="7.8958000000000004"/>
    <m/>
    <s v="Southampton"/>
    <m/>
  </r>
  <r>
    <n v="1024"/>
    <n v="3"/>
    <x v="0"/>
    <s v="Mockler, Miss. Helen Mary &quot;Ellie&quot;"/>
    <s v="Female"/>
    <m/>
    <s v=""/>
    <x v="2"/>
    <n v="0"/>
    <n v="0"/>
    <n v="330980"/>
    <n v="7.8792"/>
    <m/>
    <s v="Queenstown"/>
    <m/>
  </r>
  <r>
    <n v="1025"/>
    <n v="3"/>
    <x v="1"/>
    <s v="Moen, Mr. Sigurd Hansen"/>
    <s v="Male"/>
    <n v="25"/>
    <n v="0"/>
    <x v="1"/>
    <n v="0"/>
    <n v="0"/>
    <n v="348123"/>
    <n v="7.65"/>
    <s v="F G73"/>
    <s v="Southampton"/>
    <m/>
  </r>
  <r>
    <n v="1026"/>
    <n v="3"/>
    <x v="0"/>
    <s v="Moor, Master. Meier"/>
    <s v="Male"/>
    <n v="6"/>
    <n v="1"/>
    <x v="0"/>
    <n v="0"/>
    <n v="1"/>
    <n v="392096"/>
    <n v="12.475"/>
    <s v="E121"/>
    <s v="Southampton"/>
    <m/>
  </r>
  <r>
    <n v="1027"/>
    <n v="3"/>
    <x v="0"/>
    <s v="Moor, Mrs. (Beila)"/>
    <s v="Female"/>
    <n v="27"/>
    <n v="0"/>
    <x v="0"/>
    <n v="0"/>
    <n v="1"/>
    <n v="392096"/>
    <n v="12.475"/>
    <s v="E121"/>
    <s v="Southampton"/>
    <m/>
  </r>
  <r>
    <n v="1028"/>
    <n v="3"/>
    <x v="1"/>
    <s v="Moore, Mr. Leonard Charles"/>
    <s v="Male"/>
    <m/>
    <s v=""/>
    <x v="2"/>
    <n v="0"/>
    <n v="0"/>
    <s v="A4. 54510"/>
    <n v="8.0500000000000007"/>
    <m/>
    <s v="Southampton"/>
    <m/>
  </r>
  <r>
    <n v="1029"/>
    <n v="3"/>
    <x v="0"/>
    <s v="Moran, Miss. Bertha"/>
    <s v="Female"/>
    <m/>
    <s v=""/>
    <x v="2"/>
    <n v="1"/>
    <n v="0"/>
    <n v="371110"/>
    <n v="24.15"/>
    <m/>
    <s v="Queenstown"/>
    <m/>
  </r>
  <r>
    <n v="1030"/>
    <n v="3"/>
    <x v="1"/>
    <s v="Moran, Mr. Daniel J"/>
    <s v="Male"/>
    <m/>
    <s v=""/>
    <x v="2"/>
    <n v="1"/>
    <n v="0"/>
    <n v="371110"/>
    <n v="24.15"/>
    <m/>
    <s v="Queenstown"/>
    <m/>
  </r>
  <r>
    <n v="1031"/>
    <n v="3"/>
    <x v="1"/>
    <s v="Moran, Mr. James"/>
    <s v="Male"/>
    <m/>
    <s v=""/>
    <x v="2"/>
    <n v="0"/>
    <n v="0"/>
    <n v="330877"/>
    <n v="8.4582999999999995"/>
    <m/>
    <s v="Queenstown"/>
    <m/>
  </r>
  <r>
    <n v="1032"/>
    <n v="3"/>
    <x v="1"/>
    <s v="Morley, Mr. William"/>
    <s v="Male"/>
    <n v="34"/>
    <n v="0"/>
    <x v="1"/>
    <n v="0"/>
    <n v="0"/>
    <n v="364506"/>
    <n v="8.0500000000000007"/>
    <m/>
    <s v="Southampton"/>
    <m/>
  </r>
  <r>
    <n v="1033"/>
    <n v="3"/>
    <x v="1"/>
    <s v="Morrow, Mr. Thomas Rowan"/>
    <s v="Male"/>
    <m/>
    <s v=""/>
    <x v="2"/>
    <n v="0"/>
    <n v="0"/>
    <n v="372622"/>
    <n v="7.75"/>
    <m/>
    <s v="Queenstown"/>
    <m/>
  </r>
  <r>
    <n v="1034"/>
    <n v="3"/>
    <x v="0"/>
    <s v="Moss, Mr. Albert Johan"/>
    <s v="Male"/>
    <m/>
    <s v=""/>
    <x v="2"/>
    <n v="0"/>
    <n v="0"/>
    <n v="312991"/>
    <n v="7.7750000000000004"/>
    <m/>
    <s v="Southampton"/>
    <m/>
  </r>
  <r>
    <n v="1035"/>
    <n v="3"/>
    <x v="0"/>
    <s v="Moubarek, Master. Gerios"/>
    <s v="Male"/>
    <m/>
    <s v=""/>
    <x v="2"/>
    <n v="1"/>
    <n v="1"/>
    <n v="2661"/>
    <n v="15.245799999999999"/>
    <m/>
    <s v="Cherbourg"/>
    <m/>
  </r>
  <r>
    <n v="1036"/>
    <n v="3"/>
    <x v="0"/>
    <s v="Moubarek, Master. Halim Gonios (&quot;William George&quot;)"/>
    <s v="Male"/>
    <m/>
    <s v=""/>
    <x v="2"/>
    <n v="1"/>
    <n v="1"/>
    <n v="2661"/>
    <n v="15.245799999999999"/>
    <m/>
    <s v="Cherbourg"/>
    <m/>
  </r>
  <r>
    <n v="1037"/>
    <n v="3"/>
    <x v="0"/>
    <s v="Moubarek, Mrs. George (Omine &quot;Amenia&quot; Alexander)"/>
    <s v="Female"/>
    <m/>
    <s v=""/>
    <x v="2"/>
    <n v="0"/>
    <n v="2"/>
    <n v="2661"/>
    <n v="15.245799999999999"/>
    <m/>
    <s v="Cherbourg"/>
    <m/>
  </r>
  <r>
    <n v="1038"/>
    <n v="3"/>
    <x v="0"/>
    <s v="Moussa, Mrs. (Mantoura Boulos)"/>
    <s v="Female"/>
    <m/>
    <s v=""/>
    <x v="2"/>
    <n v="0"/>
    <n v="0"/>
    <n v="2626"/>
    <n v="7.2291999999999996"/>
    <m/>
    <s v="Cherbourg"/>
    <m/>
  </r>
  <r>
    <n v="1039"/>
    <n v="3"/>
    <x v="1"/>
    <s v="Moutal, Mr. Rahamin Haim"/>
    <s v="Male"/>
    <m/>
    <s v=""/>
    <x v="2"/>
    <n v="0"/>
    <n v="0"/>
    <n v="374746"/>
    <n v="8.0500000000000007"/>
    <m/>
    <s v="Southampton"/>
    <m/>
  </r>
  <r>
    <n v="1040"/>
    <n v="3"/>
    <x v="0"/>
    <s v="Mullens, Miss. Katherine &quot;Katie&quot;"/>
    <s v="Female"/>
    <m/>
    <s v=""/>
    <x v="2"/>
    <n v="0"/>
    <n v="0"/>
    <n v="35852"/>
    <n v="7.7332999999999998"/>
    <m/>
    <s v="Queenstown"/>
    <m/>
  </r>
  <r>
    <n v="1041"/>
    <n v="3"/>
    <x v="0"/>
    <s v="Mulvihill, Miss. Bertha E"/>
    <s v="Female"/>
    <n v="24"/>
    <n v="0"/>
    <x v="0"/>
    <n v="0"/>
    <n v="0"/>
    <n v="382653"/>
    <n v="7.75"/>
    <m/>
    <s v="Queenstown"/>
    <m/>
  </r>
  <r>
    <n v="1042"/>
    <n v="3"/>
    <x v="1"/>
    <s v="Murdlin, Mr. Joseph"/>
    <s v="Male"/>
    <m/>
    <s v=""/>
    <x v="2"/>
    <n v="0"/>
    <n v="0"/>
    <s v="A./5. 3235"/>
    <n v="8.0500000000000007"/>
    <m/>
    <s v="Southampton"/>
    <m/>
  </r>
  <r>
    <n v="1043"/>
    <n v="3"/>
    <x v="0"/>
    <s v="Murphy, Miss. Katherine &quot;Kate&quot;"/>
    <s v="Female"/>
    <m/>
    <s v=""/>
    <x v="2"/>
    <n v="1"/>
    <n v="0"/>
    <n v="367230"/>
    <n v="15.5"/>
    <m/>
    <s v="Queenstown"/>
    <m/>
  </r>
  <r>
    <n v="1044"/>
    <n v="3"/>
    <x v="0"/>
    <s v="Murphy, Miss. Margaret Jane"/>
    <s v="Female"/>
    <m/>
    <s v=""/>
    <x v="2"/>
    <n v="1"/>
    <n v="0"/>
    <n v="367230"/>
    <n v="15.5"/>
    <m/>
    <s v="Queenstown"/>
    <m/>
  </r>
  <r>
    <n v="1045"/>
    <n v="3"/>
    <x v="0"/>
    <s v="Murphy, Miss. Nora"/>
    <s v="Female"/>
    <m/>
    <s v=""/>
    <x v="2"/>
    <n v="0"/>
    <n v="0"/>
    <n v="36568"/>
    <n v="15.5"/>
    <m/>
    <s v="Queenstown"/>
    <m/>
  </r>
  <r>
    <n v="1046"/>
    <n v="3"/>
    <x v="1"/>
    <s v="Myhrman, Mr. Pehr Fabian Oliver Malkolm"/>
    <s v="Male"/>
    <n v="18"/>
    <n v="0"/>
    <x v="1"/>
    <n v="0"/>
    <n v="0"/>
    <n v="347078"/>
    <n v="7.75"/>
    <m/>
    <s v="Southampton"/>
    <m/>
  </r>
  <r>
    <n v="1047"/>
    <n v="3"/>
    <x v="1"/>
    <s v="Naidenoff, Mr. Penko"/>
    <s v="Male"/>
    <n v="22"/>
    <n v="0"/>
    <x v="1"/>
    <n v="0"/>
    <n v="0"/>
    <n v="349206"/>
    <n v="7.8958000000000004"/>
    <m/>
    <s v="Southampton"/>
    <m/>
  </r>
  <r>
    <n v="1048"/>
    <n v="3"/>
    <x v="0"/>
    <s v="Najib, Miss. Adele Kiamie &quot;Jane&quot;"/>
    <s v="Female"/>
    <n v="15"/>
    <n v="1"/>
    <x v="0"/>
    <n v="0"/>
    <n v="0"/>
    <n v="2667"/>
    <n v="7.2249999999999996"/>
    <m/>
    <s v="Cherbourg"/>
    <m/>
  </r>
  <r>
    <n v="1049"/>
    <n v="3"/>
    <x v="0"/>
    <s v="Nakid, Miss. Maria (&quot;Mary&quot;)"/>
    <s v="Female"/>
    <n v="1"/>
    <n v="1"/>
    <x v="0"/>
    <n v="0"/>
    <n v="2"/>
    <n v="2653"/>
    <n v="15.7417"/>
    <m/>
    <s v="Cherbourg"/>
    <m/>
  </r>
  <r>
    <n v="1050"/>
    <n v="3"/>
    <x v="0"/>
    <s v="Nakid, Mr. Sahid"/>
    <s v="Male"/>
    <n v="20"/>
    <n v="0"/>
    <x v="1"/>
    <n v="1"/>
    <n v="1"/>
    <n v="2653"/>
    <n v="15.7417"/>
    <m/>
    <s v="Cherbourg"/>
    <m/>
  </r>
  <r>
    <n v="1051"/>
    <n v="3"/>
    <x v="0"/>
    <s v="Nakid, Mrs. Said (Waika &quot;Mary&quot; Mowad)"/>
    <s v="Female"/>
    <n v="19"/>
    <n v="0"/>
    <x v="0"/>
    <n v="1"/>
    <n v="1"/>
    <n v="2653"/>
    <n v="15.7417"/>
    <m/>
    <s v="Cherbourg"/>
    <m/>
  </r>
  <r>
    <n v="1052"/>
    <n v="3"/>
    <x v="1"/>
    <s v="Nancarrow, Mr. William Henry"/>
    <s v="Male"/>
    <n v="33"/>
    <n v="0"/>
    <x v="1"/>
    <n v="0"/>
    <n v="0"/>
    <s v="A./5. 3338"/>
    <n v="8.0500000000000007"/>
    <m/>
    <s v="Southampton"/>
    <m/>
  </r>
  <r>
    <n v="1053"/>
    <n v="3"/>
    <x v="1"/>
    <s v="Nankoff, Mr. Minko"/>
    <s v="Male"/>
    <m/>
    <s v=""/>
    <x v="2"/>
    <n v="0"/>
    <n v="0"/>
    <n v="349218"/>
    <n v="7.8958000000000004"/>
    <m/>
    <s v="Southampton"/>
    <m/>
  </r>
  <r>
    <n v="1054"/>
    <n v="3"/>
    <x v="1"/>
    <s v="Nasr, Mr. Mustafa"/>
    <s v="Male"/>
    <m/>
    <s v=""/>
    <x v="2"/>
    <n v="0"/>
    <n v="0"/>
    <n v="2652"/>
    <n v="7.2291999999999996"/>
    <m/>
    <s v="Cherbourg"/>
    <m/>
  </r>
  <r>
    <n v="1055"/>
    <n v="3"/>
    <x v="1"/>
    <s v="Naughton, Miss. Hannah"/>
    <s v="Female"/>
    <m/>
    <s v=""/>
    <x v="2"/>
    <n v="0"/>
    <n v="0"/>
    <n v="365237"/>
    <n v="7.75"/>
    <m/>
    <s v="Queenstown"/>
    <m/>
  </r>
  <r>
    <n v="1056"/>
    <n v="3"/>
    <x v="1"/>
    <s v="Nenkoff, Mr. Christo"/>
    <s v="Male"/>
    <m/>
    <s v=""/>
    <x v="2"/>
    <n v="0"/>
    <n v="0"/>
    <n v="349234"/>
    <n v="7.8958000000000004"/>
    <m/>
    <s v="Southampton"/>
    <m/>
  </r>
  <r>
    <n v="1057"/>
    <n v="3"/>
    <x v="0"/>
    <s v="Nicola-Yarred, Master. Elias"/>
    <s v="Male"/>
    <n v="12"/>
    <n v="1"/>
    <x v="0"/>
    <n v="1"/>
    <n v="0"/>
    <n v="2651"/>
    <n v="11.2417"/>
    <m/>
    <s v="Cherbourg"/>
    <m/>
  </r>
  <r>
    <n v="1058"/>
    <n v="3"/>
    <x v="0"/>
    <s v="Nicola-Yarred, Miss. Jamila"/>
    <s v="Female"/>
    <n v="14"/>
    <n v="1"/>
    <x v="0"/>
    <n v="1"/>
    <n v="0"/>
    <n v="2651"/>
    <n v="11.2417"/>
    <m/>
    <s v="Cherbourg"/>
    <m/>
  </r>
  <r>
    <n v="1059"/>
    <n v="3"/>
    <x v="1"/>
    <s v="Nieminen, Miss. Manta Josefina"/>
    <s v="Female"/>
    <n v="29"/>
    <n v="0"/>
    <x v="0"/>
    <n v="0"/>
    <n v="0"/>
    <n v="3101297"/>
    <n v="7.9249999999999998"/>
    <m/>
    <s v="Southampton"/>
    <m/>
  </r>
  <r>
    <n v="1060"/>
    <n v="3"/>
    <x v="1"/>
    <s v="Niklasson, Mr. Samuel"/>
    <s v="Male"/>
    <n v="28"/>
    <n v="0"/>
    <x v="1"/>
    <n v="0"/>
    <n v="0"/>
    <n v="363611"/>
    <n v="8.0500000000000007"/>
    <m/>
    <s v="Southampton"/>
    <m/>
  </r>
  <r>
    <n v="1061"/>
    <n v="3"/>
    <x v="0"/>
    <s v="Nilsson, Miss. Berta Olivia"/>
    <s v="Female"/>
    <n v="18"/>
    <n v="0"/>
    <x v="0"/>
    <n v="0"/>
    <n v="0"/>
    <n v="347066"/>
    <n v="7.7750000000000004"/>
    <m/>
    <s v="Southampton"/>
    <m/>
  </r>
  <r>
    <n v="1062"/>
    <n v="3"/>
    <x v="0"/>
    <s v="Nilsson, Miss. Helmina Josefina"/>
    <s v="Female"/>
    <n v="26"/>
    <n v="0"/>
    <x v="0"/>
    <n v="0"/>
    <n v="0"/>
    <n v="347470"/>
    <n v="7.8541999999999996"/>
    <m/>
    <s v="Southampton"/>
    <m/>
  </r>
  <r>
    <n v="1063"/>
    <n v="3"/>
    <x v="1"/>
    <s v="Nilsson, Mr. August Ferdinand"/>
    <s v="Male"/>
    <n v="21"/>
    <n v="0"/>
    <x v="1"/>
    <n v="0"/>
    <n v="0"/>
    <n v="350410"/>
    <n v="7.8541999999999996"/>
    <m/>
    <s v="Southampton"/>
    <m/>
  </r>
  <r>
    <n v="1064"/>
    <n v="3"/>
    <x v="1"/>
    <s v="Nirva, Mr. Iisakki Antino Aijo"/>
    <s v="Male"/>
    <n v="41"/>
    <n v="0"/>
    <x v="1"/>
    <n v="0"/>
    <n v="0"/>
    <s v="SOTON/O2 3101272"/>
    <n v="7.125"/>
    <m/>
    <s v="Southampton"/>
    <s v="Finland Sudbury, ON"/>
  </r>
  <r>
    <n v="1065"/>
    <n v="3"/>
    <x v="0"/>
    <s v="Niskanen, Mr. Juha"/>
    <s v="Male"/>
    <n v="39"/>
    <n v="0"/>
    <x v="1"/>
    <n v="0"/>
    <n v="0"/>
    <s v="STON/O 2. 3101289"/>
    <n v="7.9249999999999998"/>
    <m/>
    <s v="Southampton"/>
    <m/>
  </r>
  <r>
    <n v="1066"/>
    <n v="3"/>
    <x v="1"/>
    <s v="Nosworthy, Mr. Richard Cater"/>
    <s v="Male"/>
    <n v="21"/>
    <n v="0"/>
    <x v="1"/>
    <n v="0"/>
    <n v="0"/>
    <s v="A/4. 39886"/>
    <n v="7.8"/>
    <m/>
    <s v="Southampton"/>
    <m/>
  </r>
  <r>
    <n v="1067"/>
    <n v="3"/>
    <x v="1"/>
    <s v="Novel, Mr. Mansouer"/>
    <s v="Male"/>
    <n v="28.5"/>
    <n v="0"/>
    <x v="1"/>
    <n v="0"/>
    <n v="0"/>
    <n v="2697"/>
    <n v="7.2291999999999996"/>
    <m/>
    <s v="Cherbourg"/>
    <m/>
  </r>
  <r>
    <n v="1068"/>
    <n v="3"/>
    <x v="0"/>
    <s v="Nysten, Miss. Anna Sofia"/>
    <s v="Female"/>
    <n v="22"/>
    <n v="0"/>
    <x v="0"/>
    <n v="0"/>
    <n v="0"/>
    <n v="347081"/>
    <n v="7.75"/>
    <m/>
    <s v="Southampton"/>
    <m/>
  </r>
  <r>
    <n v="1069"/>
    <n v="3"/>
    <x v="1"/>
    <s v="Nysveen, Mr. Johan Hansen"/>
    <s v="Male"/>
    <n v="61"/>
    <n v="0"/>
    <x v="1"/>
    <n v="0"/>
    <n v="0"/>
    <n v="345364"/>
    <n v="6.2374999999999998"/>
    <m/>
    <s v="Southampton"/>
    <m/>
  </r>
  <r>
    <n v="1070"/>
    <n v="3"/>
    <x v="1"/>
    <s v="O'Brien, Mr. Thomas"/>
    <s v="Male"/>
    <m/>
    <s v=""/>
    <x v="2"/>
    <n v="1"/>
    <n v="0"/>
    <n v="370365"/>
    <n v="15.5"/>
    <m/>
    <s v="Queenstown"/>
    <m/>
  </r>
  <r>
    <n v="1071"/>
    <n v="3"/>
    <x v="1"/>
    <s v="O'Brien, Mr. Timothy"/>
    <s v="Male"/>
    <m/>
    <s v=""/>
    <x v="2"/>
    <n v="0"/>
    <n v="0"/>
    <n v="330979"/>
    <n v="7.8292000000000002"/>
    <m/>
    <s v="Queenstown"/>
    <m/>
  </r>
  <r>
    <n v="1072"/>
    <n v="3"/>
    <x v="0"/>
    <s v="O'Brien, Mrs. Thomas (Johanna &quot;Hannah&quot; Godfrey)"/>
    <s v="Female"/>
    <m/>
    <s v=""/>
    <x v="2"/>
    <n v="1"/>
    <n v="0"/>
    <n v="370365"/>
    <n v="15.5"/>
    <m/>
    <s v="Queenstown"/>
    <m/>
  </r>
  <r>
    <n v="1073"/>
    <n v="3"/>
    <x v="1"/>
    <s v="O'Connell, Mr. Patrick D"/>
    <s v="Male"/>
    <m/>
    <s v=""/>
    <x v="2"/>
    <n v="0"/>
    <n v="0"/>
    <n v="334912"/>
    <n v="7.7332999999999998"/>
    <m/>
    <s v="Queenstown"/>
    <m/>
  </r>
  <r>
    <n v="1074"/>
    <n v="3"/>
    <x v="1"/>
    <s v="O'Connor, Mr. Maurice"/>
    <s v="Male"/>
    <m/>
    <s v=""/>
    <x v="2"/>
    <n v="0"/>
    <n v="0"/>
    <n v="371060"/>
    <n v="7.75"/>
    <m/>
    <s v="Queenstown"/>
    <m/>
  </r>
  <r>
    <n v="1075"/>
    <n v="3"/>
    <x v="1"/>
    <s v="O'Connor, Mr. Patrick"/>
    <s v="Male"/>
    <m/>
    <s v=""/>
    <x v="2"/>
    <n v="0"/>
    <n v="0"/>
    <n v="366713"/>
    <n v="7.75"/>
    <m/>
    <s v="Queenstown"/>
    <m/>
  </r>
  <r>
    <n v="1076"/>
    <n v="3"/>
    <x v="1"/>
    <s v="Odahl, Mr. Nils Martin"/>
    <s v="Male"/>
    <n v="23"/>
    <n v="0"/>
    <x v="1"/>
    <n v="0"/>
    <n v="0"/>
    <n v="7267"/>
    <n v="9.2249999999999996"/>
    <m/>
    <s v="Southampton"/>
    <m/>
  </r>
  <r>
    <n v="1077"/>
    <n v="3"/>
    <x v="1"/>
    <s v="O'Donoghue, Ms. Bridget"/>
    <s v="Female"/>
    <m/>
    <s v=""/>
    <x v="2"/>
    <n v="0"/>
    <n v="0"/>
    <n v="364856"/>
    <n v="7.75"/>
    <m/>
    <s v="Queenstown"/>
    <m/>
  </r>
  <r>
    <n v="1078"/>
    <n v="3"/>
    <x v="0"/>
    <s v="O'Driscoll, Miss. Bridget"/>
    <s v="Female"/>
    <m/>
    <s v=""/>
    <x v="2"/>
    <n v="0"/>
    <n v="0"/>
    <n v="14311"/>
    <n v="7.75"/>
    <m/>
    <s v="Queenstown"/>
    <m/>
  </r>
  <r>
    <n v="1079"/>
    <n v="3"/>
    <x v="0"/>
    <s v="O'Dwyer, Miss. Ellen &quot;Nellie&quot;"/>
    <s v="Female"/>
    <m/>
    <s v=""/>
    <x v="2"/>
    <n v="0"/>
    <n v="0"/>
    <n v="330959"/>
    <n v="7.8792"/>
    <m/>
    <s v="Queenstown"/>
    <m/>
  </r>
  <r>
    <n v="1080"/>
    <n v="3"/>
    <x v="0"/>
    <s v="Ohman, Miss. Velin"/>
    <s v="Female"/>
    <n v="22"/>
    <n v="0"/>
    <x v="0"/>
    <n v="0"/>
    <n v="0"/>
    <n v="347085"/>
    <n v="7.7750000000000004"/>
    <m/>
    <s v="Southampton"/>
    <m/>
  </r>
  <r>
    <n v="1081"/>
    <n v="3"/>
    <x v="0"/>
    <s v="O'Keefe, Mr. Patrick"/>
    <s v="Male"/>
    <m/>
    <s v=""/>
    <x v="2"/>
    <n v="0"/>
    <n v="0"/>
    <n v="368402"/>
    <n v="7.75"/>
    <m/>
    <s v="Queenstown"/>
    <m/>
  </r>
  <r>
    <n v="1082"/>
    <n v="3"/>
    <x v="0"/>
    <s v="O'Leary, Miss. Hanora &quot;Norah&quot;"/>
    <s v="Female"/>
    <m/>
    <s v=""/>
    <x v="2"/>
    <n v="0"/>
    <n v="0"/>
    <n v="330919"/>
    <n v="7.8292000000000002"/>
    <m/>
    <s v="Queenstown"/>
    <m/>
  </r>
  <r>
    <n v="1083"/>
    <n v="3"/>
    <x v="0"/>
    <s v="Olsen, Master. Artur Karl"/>
    <s v="Male"/>
    <n v="9"/>
    <n v="1"/>
    <x v="0"/>
    <n v="0"/>
    <n v="1"/>
    <s v="C 17368"/>
    <n v="3.1707999999999998"/>
    <m/>
    <s v="Southampton"/>
    <m/>
  </r>
  <r>
    <n v="1084"/>
    <n v="3"/>
    <x v="1"/>
    <s v="Olsen, Mr. Henry Margido"/>
    <s v="Male"/>
    <n v="28"/>
    <n v="0"/>
    <x v="1"/>
    <n v="0"/>
    <n v="0"/>
    <s v="C 4001"/>
    <n v="22.524999999999999"/>
    <m/>
    <s v="Southampton"/>
    <m/>
  </r>
  <r>
    <n v="1085"/>
    <n v="3"/>
    <x v="1"/>
    <s v="Olsen, Mr. Karl Siegwart Andreas"/>
    <s v="Male"/>
    <n v="42"/>
    <n v="0"/>
    <x v="1"/>
    <n v="0"/>
    <n v="1"/>
    <n v="4579"/>
    <n v="8.4041999999999994"/>
    <m/>
    <s v="Southampton"/>
    <m/>
  </r>
  <r>
    <n v="1086"/>
    <n v="3"/>
    <x v="1"/>
    <s v="Olsen, Mr. Ole Martin"/>
    <s v="Male"/>
    <m/>
    <s v=""/>
    <x v="2"/>
    <n v="0"/>
    <n v="0"/>
    <s v="Fa 265302"/>
    <n v="7.3125"/>
    <m/>
    <s v="Southampton"/>
    <m/>
  </r>
  <r>
    <n v="1087"/>
    <n v="3"/>
    <x v="1"/>
    <s v="Olsson, Miss. Elina"/>
    <s v="Female"/>
    <n v="31"/>
    <n v="0"/>
    <x v="0"/>
    <n v="0"/>
    <n v="0"/>
    <n v="350407"/>
    <n v="7.8541999999999996"/>
    <m/>
    <s v="Southampton"/>
    <m/>
  </r>
  <r>
    <n v="1088"/>
    <n v="3"/>
    <x v="1"/>
    <s v="Olsson, Mr. Nils Johan Goransson"/>
    <s v="Male"/>
    <n v="28"/>
    <n v="0"/>
    <x v="1"/>
    <n v="0"/>
    <n v="0"/>
    <n v="347464"/>
    <n v="7.8541999999999996"/>
    <m/>
    <s v="Southampton"/>
    <m/>
  </r>
  <r>
    <n v="1089"/>
    <n v="3"/>
    <x v="0"/>
    <s v="Olsson, Mr. Oscar Wilhelm"/>
    <s v="Male"/>
    <n v="32"/>
    <n v="0"/>
    <x v="1"/>
    <n v="0"/>
    <n v="0"/>
    <n v="347079"/>
    <n v="7.7750000000000004"/>
    <m/>
    <s v="Southampton"/>
    <m/>
  </r>
  <r>
    <n v="1090"/>
    <n v="3"/>
    <x v="1"/>
    <s v="Olsvigen, Mr. Thor Anderson"/>
    <s v="Male"/>
    <n v="20"/>
    <n v="0"/>
    <x v="1"/>
    <n v="0"/>
    <n v="0"/>
    <n v="6563"/>
    <n v="9.2249999999999996"/>
    <m/>
    <s v="Southampton"/>
    <s v="Oslo, Norway Cameron, WI"/>
  </r>
  <r>
    <n v="1091"/>
    <n v="3"/>
    <x v="1"/>
    <s v="Oreskovic, Miss. Jelka"/>
    <s v="Female"/>
    <n v="23"/>
    <n v="0"/>
    <x v="0"/>
    <n v="0"/>
    <n v="0"/>
    <n v="315085"/>
    <n v="8.6624999999999996"/>
    <m/>
    <s v="Southampton"/>
    <m/>
  </r>
  <r>
    <n v="1092"/>
    <n v="3"/>
    <x v="1"/>
    <s v="Oreskovic, Miss. Marija"/>
    <s v="Female"/>
    <n v="20"/>
    <n v="0"/>
    <x v="0"/>
    <n v="0"/>
    <n v="0"/>
    <n v="315096"/>
    <n v="8.6624999999999996"/>
    <m/>
    <s v="Southampton"/>
    <m/>
  </r>
  <r>
    <n v="1093"/>
    <n v="3"/>
    <x v="1"/>
    <s v="Oreskovic, Mr. Luka"/>
    <s v="Male"/>
    <n v="20"/>
    <n v="0"/>
    <x v="1"/>
    <n v="0"/>
    <n v="0"/>
    <n v="315094"/>
    <n v="8.6624999999999996"/>
    <m/>
    <s v="Southampton"/>
    <m/>
  </r>
  <r>
    <n v="1094"/>
    <n v="3"/>
    <x v="1"/>
    <s v="Osen, Mr. Olaf Elon"/>
    <s v="Male"/>
    <n v="16"/>
    <n v="0"/>
    <x v="1"/>
    <n v="0"/>
    <n v="0"/>
    <n v="7534"/>
    <n v="9.2166999999999994"/>
    <m/>
    <s v="Southampton"/>
    <m/>
  </r>
  <r>
    <n v="1095"/>
    <n v="3"/>
    <x v="0"/>
    <s v="Osman, Mrs. Mara"/>
    <s v="Female"/>
    <n v="31"/>
    <n v="0"/>
    <x v="0"/>
    <n v="0"/>
    <n v="0"/>
    <n v="349244"/>
    <n v="8.6832999999999991"/>
    <m/>
    <s v="Southampton"/>
    <m/>
  </r>
  <r>
    <n v="1096"/>
    <n v="3"/>
    <x v="1"/>
    <s v="O'Sullivan, Miss. Bridget Mary"/>
    <s v="Female"/>
    <m/>
    <s v=""/>
    <x v="2"/>
    <n v="0"/>
    <n v="0"/>
    <n v="330909"/>
    <n v="7.6292"/>
    <m/>
    <s v="Queenstown"/>
    <m/>
  </r>
  <r>
    <n v="1097"/>
    <n v="3"/>
    <x v="1"/>
    <s v="Palsson, Master. Gosta Leonard"/>
    <s v="Male"/>
    <n v="2"/>
    <n v="1"/>
    <x v="0"/>
    <n v="3"/>
    <n v="1"/>
    <n v="349909"/>
    <n v="21.074999999999999"/>
    <m/>
    <s v="Southampton"/>
    <m/>
  </r>
  <r>
    <n v="1098"/>
    <n v="3"/>
    <x v="1"/>
    <s v="Palsson, Master. Paul Folke"/>
    <s v="Male"/>
    <n v="6"/>
    <n v="1"/>
    <x v="0"/>
    <n v="3"/>
    <n v="1"/>
    <n v="349909"/>
    <n v="21.074999999999999"/>
    <m/>
    <s v="Southampton"/>
    <m/>
  </r>
  <r>
    <n v="1099"/>
    <n v="3"/>
    <x v="1"/>
    <s v="Palsson, Miss. Stina Viola"/>
    <s v="Female"/>
    <n v="3"/>
    <n v="1"/>
    <x v="0"/>
    <n v="3"/>
    <n v="1"/>
    <n v="349909"/>
    <n v="21.074999999999999"/>
    <m/>
    <s v="Southampton"/>
    <m/>
  </r>
  <r>
    <n v="1100"/>
    <n v="3"/>
    <x v="1"/>
    <s v="Palsson, Miss. Torborg Danira"/>
    <s v="Female"/>
    <n v="8"/>
    <n v="1"/>
    <x v="0"/>
    <n v="3"/>
    <n v="1"/>
    <n v="349909"/>
    <n v="21.074999999999999"/>
    <m/>
    <s v="Southampton"/>
    <m/>
  </r>
  <r>
    <n v="1101"/>
    <n v="3"/>
    <x v="1"/>
    <s v="Palsson, Mrs. Nils (Alma Cornelia Berglund)"/>
    <s v="Female"/>
    <n v="29"/>
    <n v="0"/>
    <x v="0"/>
    <n v="0"/>
    <n v="4"/>
    <n v="349909"/>
    <n v="21.074999999999999"/>
    <m/>
    <s v="Southampton"/>
    <m/>
  </r>
  <r>
    <n v="1102"/>
    <n v="3"/>
    <x v="1"/>
    <s v="Panula, Master. Eino Viljami"/>
    <s v="Male"/>
    <n v="1"/>
    <n v="1"/>
    <x v="0"/>
    <n v="4"/>
    <n v="1"/>
    <n v="3101295"/>
    <n v="39.6875"/>
    <m/>
    <s v="Southampton"/>
    <m/>
  </r>
  <r>
    <n v="1103"/>
    <n v="3"/>
    <x v="1"/>
    <s v="Panula, Master. Juha Niilo"/>
    <s v="Male"/>
    <n v="7"/>
    <n v="1"/>
    <x v="0"/>
    <n v="4"/>
    <n v="1"/>
    <n v="3101295"/>
    <n v="39.6875"/>
    <m/>
    <s v="Southampton"/>
    <m/>
  </r>
  <r>
    <n v="1104"/>
    <n v="3"/>
    <x v="1"/>
    <s v="Panula, Master. Urho Abraham"/>
    <s v="Male"/>
    <n v="2"/>
    <n v="1"/>
    <x v="0"/>
    <n v="4"/>
    <n v="1"/>
    <n v="3101295"/>
    <n v="39.6875"/>
    <m/>
    <s v="Southampton"/>
    <m/>
  </r>
  <r>
    <n v="1105"/>
    <n v="3"/>
    <x v="1"/>
    <s v="Panula, Mr. Ernesti Arvid"/>
    <s v="Male"/>
    <n v="16"/>
    <n v="0"/>
    <x v="1"/>
    <n v="4"/>
    <n v="1"/>
    <n v="3101295"/>
    <n v="39.6875"/>
    <m/>
    <s v="Southampton"/>
    <m/>
  </r>
  <r>
    <n v="1106"/>
    <n v="3"/>
    <x v="1"/>
    <s v="Panula, Mr. Jaako Arnold"/>
    <s v="Male"/>
    <n v="14"/>
    <n v="1"/>
    <x v="0"/>
    <n v="4"/>
    <n v="1"/>
    <n v="3101295"/>
    <n v="39.6875"/>
    <m/>
    <s v="Southampton"/>
    <m/>
  </r>
  <r>
    <n v="1107"/>
    <n v="3"/>
    <x v="1"/>
    <s v="Panula, Mrs. Juha (Maria Emilia Ojala)"/>
    <s v="Female"/>
    <n v="41"/>
    <n v="0"/>
    <x v="0"/>
    <n v="0"/>
    <n v="5"/>
    <n v="3101295"/>
    <n v="39.6875"/>
    <m/>
    <s v="Southampton"/>
    <m/>
  </r>
  <r>
    <n v="1108"/>
    <n v="3"/>
    <x v="1"/>
    <s v="Pasic, Mr. Jakob"/>
    <s v="Male"/>
    <n v="21"/>
    <n v="0"/>
    <x v="1"/>
    <n v="0"/>
    <n v="0"/>
    <n v="315097"/>
    <n v="8.6624999999999996"/>
    <m/>
    <s v="Southampton"/>
    <m/>
  </r>
  <r>
    <n v="1109"/>
    <n v="3"/>
    <x v="1"/>
    <s v="Patchett, Mr. George"/>
    <s v="Male"/>
    <n v="19"/>
    <n v="0"/>
    <x v="1"/>
    <n v="0"/>
    <n v="0"/>
    <n v="358585"/>
    <n v="14.5"/>
    <m/>
    <s v="Southampton"/>
    <m/>
  </r>
  <r>
    <n v="1110"/>
    <n v="3"/>
    <x v="1"/>
    <s v="Paulner, Mr. Uscher"/>
    <s v="Male"/>
    <m/>
    <s v=""/>
    <x v="2"/>
    <n v="0"/>
    <n v="0"/>
    <n v="3411"/>
    <n v="8.7125000000000004"/>
    <m/>
    <s v="Cherbourg"/>
    <m/>
  </r>
  <r>
    <n v="1111"/>
    <n v="3"/>
    <x v="1"/>
    <s v="Pavlovic, Mr. Stefo"/>
    <s v="Male"/>
    <n v="32"/>
    <n v="0"/>
    <x v="1"/>
    <n v="0"/>
    <n v="0"/>
    <n v="349242"/>
    <n v="7.8958000000000004"/>
    <m/>
    <s v="Southampton"/>
    <m/>
  </r>
  <r>
    <n v="1112"/>
    <n v="3"/>
    <x v="1"/>
    <s v="Peacock, Master. Alfred Edward"/>
    <s v="Male"/>
    <n v="0.75"/>
    <n v="1"/>
    <x v="0"/>
    <n v="1"/>
    <n v="1"/>
    <s v="SOTON/O.Q. 3101315"/>
    <n v="13.775"/>
    <m/>
    <s v="Southampton"/>
    <m/>
  </r>
  <r>
    <n v="1113"/>
    <n v="3"/>
    <x v="1"/>
    <s v="Peacock, Miss. Treasteall"/>
    <s v="Female"/>
    <n v="3"/>
    <n v="1"/>
    <x v="0"/>
    <n v="1"/>
    <n v="1"/>
    <s v="SOTON/O.Q. 3101315"/>
    <n v="13.775"/>
    <m/>
    <s v="Southampton"/>
    <m/>
  </r>
  <r>
    <n v="1114"/>
    <n v="3"/>
    <x v="1"/>
    <s v="Peacock, Mrs. Benjamin (Edith Nile)"/>
    <s v="Female"/>
    <n v="26"/>
    <n v="0"/>
    <x v="0"/>
    <n v="0"/>
    <n v="2"/>
    <s v="SOTON/O.Q. 3101315"/>
    <n v="13.775"/>
    <m/>
    <s v="Southampton"/>
    <m/>
  </r>
  <r>
    <n v="1115"/>
    <n v="3"/>
    <x v="1"/>
    <s v="Pearce, Mr. Ernest"/>
    <s v="Male"/>
    <m/>
    <s v=""/>
    <x v="2"/>
    <n v="0"/>
    <n v="0"/>
    <n v="343271"/>
    <n v="7"/>
    <m/>
    <s v="Southampton"/>
    <m/>
  </r>
  <r>
    <n v="1116"/>
    <n v="3"/>
    <x v="1"/>
    <s v="Pedersen, Mr. Olaf"/>
    <s v="Male"/>
    <m/>
    <s v=""/>
    <x v="2"/>
    <n v="0"/>
    <n v="0"/>
    <n v="345498"/>
    <n v="7.7750000000000004"/>
    <m/>
    <s v="Southampton"/>
    <m/>
  </r>
  <r>
    <n v="1117"/>
    <n v="3"/>
    <x v="1"/>
    <s v="Peduzzi, Mr. Joseph"/>
    <s v="Male"/>
    <m/>
    <s v=""/>
    <x v="2"/>
    <n v="0"/>
    <n v="0"/>
    <s v="A/5 2817"/>
    <n v="8.0500000000000007"/>
    <m/>
    <s v="Southampton"/>
    <m/>
  </r>
  <r>
    <n v="1118"/>
    <n v="3"/>
    <x v="1"/>
    <s v="Pekoniemi, Mr. Edvard"/>
    <s v="Male"/>
    <n v="21"/>
    <n v="0"/>
    <x v="1"/>
    <n v="0"/>
    <n v="0"/>
    <s v="STON/O 2. 3101294"/>
    <n v="7.9249999999999998"/>
    <m/>
    <s v="Southampton"/>
    <m/>
  </r>
  <r>
    <n v="1119"/>
    <n v="3"/>
    <x v="1"/>
    <s v="Peltomaki, Mr. Nikolai Johannes"/>
    <s v="Male"/>
    <n v="25"/>
    <n v="0"/>
    <x v="1"/>
    <n v="0"/>
    <n v="0"/>
    <s v="STON/O 2. 3101291"/>
    <n v="7.9249999999999998"/>
    <m/>
    <s v="Southampton"/>
    <m/>
  </r>
  <r>
    <n v="1120"/>
    <n v="3"/>
    <x v="1"/>
    <s v="Perkin, Mr. John Henry"/>
    <s v="Male"/>
    <n v="22"/>
    <n v="0"/>
    <x v="1"/>
    <n v="0"/>
    <n v="0"/>
    <s v="A/5 21174"/>
    <n v="7.25"/>
    <m/>
    <s v="Southampton"/>
    <m/>
  </r>
  <r>
    <n v="1121"/>
    <n v="3"/>
    <x v="0"/>
    <s v="Persson, Mr. Ernst Ulrik"/>
    <s v="Male"/>
    <n v="25"/>
    <n v="0"/>
    <x v="1"/>
    <n v="1"/>
    <n v="0"/>
    <n v="347083"/>
    <n v="7.7750000000000004"/>
    <m/>
    <s v="Southampton"/>
    <m/>
  </r>
  <r>
    <n v="1122"/>
    <n v="3"/>
    <x v="0"/>
    <s v="Peter, Master. Michael J"/>
    <s v="Male"/>
    <m/>
    <s v=""/>
    <x v="2"/>
    <n v="1"/>
    <n v="1"/>
    <n v="2668"/>
    <n v="22.3583"/>
    <m/>
    <s v="Cherbourg"/>
    <m/>
  </r>
  <r>
    <n v="1123"/>
    <n v="3"/>
    <x v="0"/>
    <s v="Peter, Miss. Anna"/>
    <s v="Female"/>
    <m/>
    <s v=""/>
    <x v="2"/>
    <n v="1"/>
    <n v="1"/>
    <n v="2668"/>
    <n v="22.3583"/>
    <s v="F E69"/>
    <s v="Cherbourg"/>
    <m/>
  </r>
  <r>
    <n v="1124"/>
    <n v="3"/>
    <x v="0"/>
    <s v="Peter, Mrs. Catherine (Catherine Rizk)"/>
    <s v="Female"/>
    <m/>
    <s v=""/>
    <x v="2"/>
    <n v="0"/>
    <n v="2"/>
    <n v="2668"/>
    <n v="22.3583"/>
    <m/>
    <s v="Cherbourg"/>
    <m/>
  </r>
  <r>
    <n v="1125"/>
    <n v="3"/>
    <x v="1"/>
    <s v="Peters, Miss. Katie"/>
    <s v="Female"/>
    <m/>
    <s v=""/>
    <x v="2"/>
    <n v="0"/>
    <n v="0"/>
    <n v="330935"/>
    <n v="8.1374999999999993"/>
    <m/>
    <s v="Queenstown"/>
    <m/>
  </r>
  <r>
    <n v="1126"/>
    <n v="3"/>
    <x v="1"/>
    <s v="Petersen, Mr. Marius"/>
    <s v="Male"/>
    <n v="24"/>
    <n v="0"/>
    <x v="1"/>
    <n v="0"/>
    <n v="0"/>
    <n v="342441"/>
    <n v="8.0500000000000007"/>
    <m/>
    <s v="Southampton"/>
    <m/>
  </r>
  <r>
    <n v="1127"/>
    <n v="3"/>
    <x v="1"/>
    <s v="Petranec, Miss. Matilda"/>
    <s v="Female"/>
    <n v="28"/>
    <n v="0"/>
    <x v="0"/>
    <n v="0"/>
    <n v="0"/>
    <n v="349245"/>
    <n v="7.8958000000000004"/>
    <m/>
    <s v="Southampton"/>
    <m/>
  </r>
  <r>
    <n v="1128"/>
    <n v="3"/>
    <x v="1"/>
    <s v="Petroff, Mr. Nedelio"/>
    <s v="Male"/>
    <n v="19"/>
    <n v="0"/>
    <x v="1"/>
    <n v="0"/>
    <n v="0"/>
    <n v="349212"/>
    <n v="7.8958000000000004"/>
    <m/>
    <s v="Southampton"/>
    <m/>
  </r>
  <r>
    <n v="1129"/>
    <n v="3"/>
    <x v="1"/>
    <s v="Petroff, Mr. Pastcho (&quot;Pentcho&quot;)"/>
    <s v="Male"/>
    <m/>
    <s v=""/>
    <x v="2"/>
    <n v="0"/>
    <n v="0"/>
    <n v="349215"/>
    <n v="7.8958000000000004"/>
    <m/>
    <s v="Southampton"/>
    <m/>
  </r>
  <r>
    <n v="1130"/>
    <n v="3"/>
    <x v="1"/>
    <s v="Petterson, Mr. Johan Emil"/>
    <s v="Male"/>
    <n v="25"/>
    <n v="0"/>
    <x v="1"/>
    <n v="1"/>
    <n v="0"/>
    <n v="347076"/>
    <n v="7.7750000000000004"/>
    <m/>
    <s v="Southampton"/>
    <m/>
  </r>
  <r>
    <n v="1131"/>
    <n v="3"/>
    <x v="1"/>
    <s v="Pettersson, Miss. Ellen Natalia"/>
    <s v="Female"/>
    <n v="18"/>
    <n v="0"/>
    <x v="0"/>
    <n v="0"/>
    <n v="0"/>
    <n v="347087"/>
    <n v="7.7750000000000004"/>
    <m/>
    <s v="Southampton"/>
    <m/>
  </r>
  <r>
    <n v="1132"/>
    <n v="3"/>
    <x v="0"/>
    <s v="Pickard, Mr. Berk (Berk Trembisky)"/>
    <s v="Male"/>
    <n v="32"/>
    <n v="0"/>
    <x v="1"/>
    <n v="0"/>
    <n v="0"/>
    <s v="SOTON/O.Q. 392078"/>
    <n v="8.0500000000000007"/>
    <s v="E10"/>
    <s v="Southampton"/>
    <m/>
  </r>
  <r>
    <n v="1133"/>
    <n v="3"/>
    <x v="1"/>
    <s v="Plotcharsky, Mr. Vasil"/>
    <s v="Male"/>
    <m/>
    <s v=""/>
    <x v="2"/>
    <n v="0"/>
    <n v="0"/>
    <n v="349227"/>
    <n v="7.8958000000000004"/>
    <m/>
    <s v="Southampton"/>
    <m/>
  </r>
  <r>
    <n v="1134"/>
    <n v="3"/>
    <x v="1"/>
    <s v="Pokrnic, Mr. Mate"/>
    <s v="Male"/>
    <n v="17"/>
    <n v="0"/>
    <x v="1"/>
    <n v="0"/>
    <n v="0"/>
    <n v="315095"/>
    <n v="8.6624999999999996"/>
    <m/>
    <s v="Southampton"/>
    <m/>
  </r>
  <r>
    <n v="1135"/>
    <n v="3"/>
    <x v="1"/>
    <s v="Pokrnic, Mr. Tome"/>
    <s v="Male"/>
    <n v="24"/>
    <n v="0"/>
    <x v="1"/>
    <n v="0"/>
    <n v="0"/>
    <n v="315092"/>
    <n v="8.6624999999999996"/>
    <m/>
    <s v="Southampton"/>
    <m/>
  </r>
  <r>
    <n v="1136"/>
    <n v="3"/>
    <x v="1"/>
    <s v="Radeff, Mr. Alexander"/>
    <s v="Male"/>
    <m/>
    <s v=""/>
    <x v="2"/>
    <n v="0"/>
    <n v="0"/>
    <n v="349223"/>
    <n v="7.8958000000000004"/>
    <m/>
    <s v="Southampton"/>
    <m/>
  </r>
  <r>
    <n v="1137"/>
    <n v="3"/>
    <x v="1"/>
    <s v="Rasmussen, Mrs. (Lena Jacobsen Solvang)"/>
    <s v="Female"/>
    <m/>
    <s v=""/>
    <x v="2"/>
    <n v="0"/>
    <n v="0"/>
    <n v="65305"/>
    <n v="8.1125000000000007"/>
    <m/>
    <s v="Southampton"/>
    <m/>
  </r>
  <r>
    <n v="1138"/>
    <n v="3"/>
    <x v="1"/>
    <s v="Razi, Mr. Raihed"/>
    <s v="Male"/>
    <m/>
    <s v=""/>
    <x v="2"/>
    <n v="0"/>
    <n v="0"/>
    <n v="2629"/>
    <n v="7.2291999999999996"/>
    <m/>
    <s v="Cherbourg"/>
    <m/>
  </r>
  <r>
    <n v="1139"/>
    <n v="3"/>
    <x v="1"/>
    <s v="Reed, Mr. James George"/>
    <s v="Male"/>
    <m/>
    <s v=""/>
    <x v="2"/>
    <n v="0"/>
    <n v="0"/>
    <n v="362316"/>
    <n v="7.25"/>
    <m/>
    <s v="Southampton"/>
    <m/>
  </r>
  <r>
    <n v="1140"/>
    <n v="3"/>
    <x v="1"/>
    <s v="Rekic, Mr. Tido"/>
    <s v="Male"/>
    <n v="38"/>
    <n v="0"/>
    <x v="1"/>
    <n v="0"/>
    <n v="0"/>
    <n v="349249"/>
    <n v="7.8958000000000004"/>
    <m/>
    <s v="Southampton"/>
    <m/>
  </r>
  <r>
    <n v="1141"/>
    <n v="3"/>
    <x v="1"/>
    <s v="Reynolds, Mr. Harold J"/>
    <s v="Male"/>
    <n v="21"/>
    <n v="0"/>
    <x v="1"/>
    <n v="0"/>
    <n v="0"/>
    <n v="342684"/>
    <n v="8.0500000000000007"/>
    <m/>
    <s v="Southampton"/>
    <m/>
  </r>
  <r>
    <n v="1142"/>
    <n v="3"/>
    <x v="1"/>
    <s v="Rice, Master. Albert"/>
    <s v="Male"/>
    <n v="10"/>
    <n v="1"/>
    <x v="0"/>
    <n v="4"/>
    <n v="1"/>
    <n v="382652"/>
    <n v="29.125"/>
    <m/>
    <s v="Queenstown"/>
    <m/>
  </r>
  <r>
    <n v="1143"/>
    <n v="3"/>
    <x v="1"/>
    <s v="Rice, Master. Arthur"/>
    <s v="Male"/>
    <n v="4"/>
    <n v="1"/>
    <x v="0"/>
    <n v="4"/>
    <n v="1"/>
    <n v="382652"/>
    <n v="29.125"/>
    <m/>
    <s v="Queenstown"/>
    <m/>
  </r>
  <r>
    <n v="1144"/>
    <n v="3"/>
    <x v="1"/>
    <s v="Rice, Master. Eric"/>
    <s v="Male"/>
    <n v="7"/>
    <n v="1"/>
    <x v="0"/>
    <n v="4"/>
    <n v="1"/>
    <n v="382652"/>
    <n v="29.125"/>
    <m/>
    <s v="Queenstown"/>
    <m/>
  </r>
  <r>
    <n v="1145"/>
    <n v="3"/>
    <x v="1"/>
    <s v="Rice, Master. Eugene"/>
    <s v="Male"/>
    <n v="2"/>
    <n v="1"/>
    <x v="0"/>
    <n v="4"/>
    <n v="1"/>
    <n v="382652"/>
    <n v="29.125"/>
    <m/>
    <s v="Queenstown"/>
    <m/>
  </r>
  <r>
    <n v="1146"/>
    <n v="3"/>
    <x v="1"/>
    <s v="Rice, Master. George Hugh"/>
    <s v="Male"/>
    <n v="8"/>
    <n v="1"/>
    <x v="0"/>
    <n v="4"/>
    <n v="1"/>
    <n v="382652"/>
    <n v="29.125"/>
    <m/>
    <s v="Queenstown"/>
    <m/>
  </r>
  <r>
    <n v="1147"/>
    <n v="3"/>
    <x v="1"/>
    <s v="Rice, Mrs. William (Margaret Norton)"/>
    <s v="Female"/>
    <n v="39"/>
    <n v="0"/>
    <x v="0"/>
    <n v="0"/>
    <n v="5"/>
    <n v="382652"/>
    <n v="29.125"/>
    <m/>
    <s v="Queenstown"/>
    <m/>
  </r>
  <r>
    <n v="1148"/>
    <n v="3"/>
    <x v="1"/>
    <s v="Riihivouri, Miss. Susanna Juhantytar &quot;Sanni&quot;"/>
    <s v="Female"/>
    <n v="22"/>
    <n v="0"/>
    <x v="0"/>
    <n v="0"/>
    <n v="0"/>
    <n v="3101295"/>
    <n v="39.6875"/>
    <m/>
    <s v="Southampton"/>
    <m/>
  </r>
  <r>
    <n v="1149"/>
    <n v="3"/>
    <x v="1"/>
    <s v="Rintamaki, Mr. Matti"/>
    <s v="Male"/>
    <n v="35"/>
    <n v="0"/>
    <x v="1"/>
    <n v="0"/>
    <n v="0"/>
    <s v="STON/O 2. 3101273"/>
    <n v="7.125"/>
    <m/>
    <s v="Southampton"/>
    <m/>
  </r>
  <r>
    <n v="1150"/>
    <n v="3"/>
    <x v="0"/>
    <s v="Riordan, Miss. Johanna &quot;Hannah&quot;"/>
    <s v="Female"/>
    <m/>
    <s v=""/>
    <x v="2"/>
    <n v="0"/>
    <n v="0"/>
    <n v="334915"/>
    <n v="7.7207999999999997"/>
    <m/>
    <s v="Queenstown"/>
    <m/>
  </r>
  <r>
    <n v="1151"/>
    <n v="3"/>
    <x v="1"/>
    <s v="Risien, Mr. Samuel Beard"/>
    <s v="Male"/>
    <m/>
    <s v=""/>
    <x v="2"/>
    <n v="0"/>
    <n v="0"/>
    <n v="364498"/>
    <n v="14.5"/>
    <m/>
    <s v="Southampton"/>
    <m/>
  </r>
  <r>
    <n v="1152"/>
    <n v="3"/>
    <x v="1"/>
    <s v="Risien, Mrs. Samuel (Emma)"/>
    <s v="Female"/>
    <m/>
    <s v=""/>
    <x v="2"/>
    <n v="0"/>
    <n v="0"/>
    <n v="364498"/>
    <n v="14.5"/>
    <m/>
    <s v="Southampton"/>
    <m/>
  </r>
  <r>
    <n v="1153"/>
    <n v="3"/>
    <x v="1"/>
    <s v="Robins, Mr. Alexander A"/>
    <s v="Male"/>
    <n v="50"/>
    <n v="0"/>
    <x v="1"/>
    <n v="1"/>
    <n v="0"/>
    <s v="A/5. 3337"/>
    <n v="14.5"/>
    <m/>
    <s v="Southampton"/>
    <m/>
  </r>
  <r>
    <n v="1154"/>
    <n v="3"/>
    <x v="1"/>
    <s v="Robins, Mrs. Alexander A (Grace Charity Laury)"/>
    <s v="Female"/>
    <n v="47"/>
    <n v="0"/>
    <x v="0"/>
    <n v="1"/>
    <n v="0"/>
    <s v="A/5. 3337"/>
    <n v="14.5"/>
    <m/>
    <s v="Southampton"/>
    <m/>
  </r>
  <r>
    <n v="1155"/>
    <n v="3"/>
    <x v="1"/>
    <s v="Rogers, Mr. William John"/>
    <s v="Male"/>
    <m/>
    <s v=""/>
    <x v="2"/>
    <n v="0"/>
    <n v="0"/>
    <s v="S.C./A.4. 23567"/>
    <n v="8.0500000000000007"/>
    <m/>
    <s v="Southampton"/>
    <m/>
  </r>
  <r>
    <n v="1156"/>
    <n v="3"/>
    <x v="1"/>
    <s v="Rommetvedt, Mr. Knud Paust"/>
    <s v="Male"/>
    <m/>
    <s v=""/>
    <x v="2"/>
    <n v="0"/>
    <n v="0"/>
    <n v="312993"/>
    <n v="7.7750000000000004"/>
    <m/>
    <s v="Southampton"/>
    <m/>
  </r>
  <r>
    <n v="1157"/>
    <n v="3"/>
    <x v="1"/>
    <s v="Rosblom, Miss. Salli Helena"/>
    <s v="Female"/>
    <n v="2"/>
    <n v="1"/>
    <x v="0"/>
    <n v="1"/>
    <n v="1"/>
    <n v="370129"/>
    <n v="20.212499999999999"/>
    <m/>
    <s v="Southampton"/>
    <m/>
  </r>
  <r>
    <n v="1158"/>
    <n v="3"/>
    <x v="1"/>
    <s v="Rosblom, Mr. Viktor Richard"/>
    <s v="Male"/>
    <n v="18"/>
    <n v="0"/>
    <x v="1"/>
    <n v="1"/>
    <n v="1"/>
    <n v="370129"/>
    <n v="20.212499999999999"/>
    <m/>
    <s v="Southampton"/>
    <m/>
  </r>
  <r>
    <n v="1159"/>
    <n v="3"/>
    <x v="1"/>
    <s v="Rosblom, Mrs. Viktor (Helena Wilhelmina)"/>
    <s v="Female"/>
    <n v="41"/>
    <n v="0"/>
    <x v="0"/>
    <n v="0"/>
    <n v="2"/>
    <n v="370129"/>
    <n v="20.212499999999999"/>
    <m/>
    <s v="Southampton"/>
    <m/>
  </r>
  <r>
    <n v="1160"/>
    <n v="3"/>
    <x v="0"/>
    <s v="Roth, Miss. Sarah A"/>
    <s v="Female"/>
    <m/>
    <s v=""/>
    <x v="2"/>
    <n v="0"/>
    <n v="0"/>
    <n v="342712"/>
    <n v="8.0500000000000007"/>
    <m/>
    <s v="Southampton"/>
    <m/>
  </r>
  <r>
    <n v="1161"/>
    <n v="3"/>
    <x v="1"/>
    <s v="Rouse, Mr. Richard Henry"/>
    <s v="Male"/>
    <n v="50"/>
    <n v="0"/>
    <x v="1"/>
    <n v="0"/>
    <n v="0"/>
    <s v="A/5 3594"/>
    <n v="8.0500000000000007"/>
    <m/>
    <s v="Southampton"/>
    <m/>
  </r>
  <r>
    <n v="1162"/>
    <n v="3"/>
    <x v="1"/>
    <s v="Rush, Mr. Alfred George John"/>
    <s v="Male"/>
    <n v="16"/>
    <n v="0"/>
    <x v="1"/>
    <n v="0"/>
    <n v="0"/>
    <s v="A/4. 20589"/>
    <n v="8.0500000000000007"/>
    <m/>
    <s v="Southampton"/>
    <m/>
  </r>
  <r>
    <n v="1163"/>
    <n v="3"/>
    <x v="0"/>
    <s v="Ryan, Mr. Edward"/>
    <s v="Male"/>
    <m/>
    <s v=""/>
    <x v="2"/>
    <n v="0"/>
    <n v="0"/>
    <n v="383162"/>
    <n v="7.75"/>
    <m/>
    <s v="Queenstown"/>
    <m/>
  </r>
  <r>
    <n v="1164"/>
    <n v="3"/>
    <x v="1"/>
    <s v="Ryan, Mr. Patrick"/>
    <s v="Male"/>
    <m/>
    <s v=""/>
    <x v="2"/>
    <n v="0"/>
    <n v="0"/>
    <n v="371110"/>
    <n v="24.15"/>
    <m/>
    <s v="Queenstown"/>
    <m/>
  </r>
  <r>
    <n v="1165"/>
    <n v="3"/>
    <x v="1"/>
    <s v="Saad, Mr. Amin"/>
    <s v="Male"/>
    <m/>
    <s v=""/>
    <x v="2"/>
    <n v="0"/>
    <n v="0"/>
    <n v="2671"/>
    <n v="7.2291999999999996"/>
    <m/>
    <s v="Cherbourg"/>
    <m/>
  </r>
  <r>
    <n v="1166"/>
    <n v="3"/>
    <x v="1"/>
    <s v="Saad, Mr. Khalil"/>
    <s v="Male"/>
    <n v="25"/>
    <n v="0"/>
    <x v="1"/>
    <n v="0"/>
    <n v="0"/>
    <n v="2672"/>
    <n v="7.2249999999999996"/>
    <m/>
    <s v="Cherbourg"/>
    <m/>
  </r>
  <r>
    <n v="1167"/>
    <n v="3"/>
    <x v="1"/>
    <s v="Saade, Mr. Jean Nassr"/>
    <s v="Male"/>
    <m/>
    <s v=""/>
    <x v="2"/>
    <n v="0"/>
    <n v="0"/>
    <n v="2676"/>
    <n v="7.2249999999999996"/>
    <m/>
    <s v="Cherbourg"/>
    <m/>
  </r>
  <r>
    <n v="1168"/>
    <n v="3"/>
    <x v="1"/>
    <s v="Sadlier, Mr. Matthew"/>
    <s v="Male"/>
    <m/>
    <s v=""/>
    <x v="2"/>
    <n v="0"/>
    <n v="0"/>
    <n v="367655"/>
    <n v="7.7291999999999996"/>
    <m/>
    <s v="Queenstown"/>
    <m/>
  </r>
  <r>
    <n v="1169"/>
    <n v="3"/>
    <x v="1"/>
    <s v="Sadowitz, Mr. Harry"/>
    <s v="Male"/>
    <m/>
    <s v=""/>
    <x v="2"/>
    <n v="0"/>
    <n v="0"/>
    <s v="LP 1588"/>
    <n v="7.5750000000000002"/>
    <m/>
    <s v="Southampton"/>
    <m/>
  </r>
  <r>
    <n v="1170"/>
    <n v="3"/>
    <x v="1"/>
    <s v="Saether, Mr. Simon Sivertsen"/>
    <s v="Male"/>
    <n v="38.5"/>
    <n v="0"/>
    <x v="1"/>
    <n v="0"/>
    <n v="0"/>
    <s v="SOTON/O.Q. 3101262"/>
    <n v="7.25"/>
    <m/>
    <s v="Southampton"/>
    <m/>
  </r>
  <r>
    <n v="1171"/>
    <n v="3"/>
    <x v="1"/>
    <s v="Sage, Master. Thomas Henry"/>
    <s v="Male"/>
    <m/>
    <s v=""/>
    <x v="2"/>
    <n v="8"/>
    <n v="2"/>
    <s v="CA. 2343"/>
    <n v="69.55"/>
    <m/>
    <s v="Southampton"/>
    <m/>
  </r>
  <r>
    <n v="1172"/>
    <n v="3"/>
    <x v="1"/>
    <s v="Sage, Master. William Henry"/>
    <s v="Male"/>
    <n v="14.5"/>
    <n v="1"/>
    <x v="0"/>
    <n v="8"/>
    <n v="2"/>
    <s v="CA. 2343"/>
    <n v="69.55"/>
    <m/>
    <s v="Southampton"/>
    <m/>
  </r>
  <r>
    <n v="1173"/>
    <n v="3"/>
    <x v="1"/>
    <s v="Sage, Miss. Ada"/>
    <s v="Female"/>
    <m/>
    <s v=""/>
    <x v="2"/>
    <n v="8"/>
    <n v="2"/>
    <s v="CA. 2343"/>
    <n v="69.55"/>
    <m/>
    <s v="Southampton"/>
    <m/>
  </r>
  <r>
    <n v="1174"/>
    <n v="3"/>
    <x v="1"/>
    <s v="Sage, Miss. Constance Gladys"/>
    <s v="Female"/>
    <m/>
    <s v=""/>
    <x v="2"/>
    <n v="8"/>
    <n v="2"/>
    <s v="CA. 2343"/>
    <n v="69.55"/>
    <m/>
    <s v="Southampton"/>
    <m/>
  </r>
  <r>
    <n v="1175"/>
    <n v="3"/>
    <x v="1"/>
    <s v="Sage, Miss. Dorothy Edith &quot;Dolly&quot;"/>
    <s v="Female"/>
    <m/>
    <s v=""/>
    <x v="2"/>
    <n v="8"/>
    <n v="2"/>
    <s v="CA. 2343"/>
    <n v="69.55"/>
    <m/>
    <s v="Southampton"/>
    <m/>
  </r>
  <r>
    <n v="1176"/>
    <n v="3"/>
    <x v="1"/>
    <s v="Sage, Miss. Stella Anna"/>
    <s v="Female"/>
    <m/>
    <s v=""/>
    <x v="2"/>
    <n v="8"/>
    <n v="2"/>
    <s v="CA. 2343"/>
    <n v="69.55"/>
    <m/>
    <s v="Southampton"/>
    <m/>
  </r>
  <r>
    <n v="1177"/>
    <n v="3"/>
    <x v="1"/>
    <s v="Sage, Mr. Douglas Bullen"/>
    <s v="Male"/>
    <m/>
    <s v=""/>
    <x v="2"/>
    <n v="8"/>
    <n v="2"/>
    <s v="CA. 2343"/>
    <n v="69.55"/>
    <m/>
    <s v="Southampton"/>
    <m/>
  </r>
  <r>
    <n v="1178"/>
    <n v="3"/>
    <x v="1"/>
    <s v="Sage, Mr. Frederick"/>
    <s v="Male"/>
    <m/>
    <s v=""/>
    <x v="2"/>
    <n v="8"/>
    <n v="2"/>
    <s v="CA. 2343"/>
    <n v="69.55"/>
    <m/>
    <s v="Southampton"/>
    <m/>
  </r>
  <r>
    <n v="1179"/>
    <n v="3"/>
    <x v="1"/>
    <s v="Sage, Mr. George John Jr"/>
    <s v="Male"/>
    <m/>
    <s v=""/>
    <x v="2"/>
    <n v="8"/>
    <n v="2"/>
    <s v="CA. 2343"/>
    <n v="69.55"/>
    <m/>
    <s v="Southampton"/>
    <m/>
  </r>
  <r>
    <n v="1180"/>
    <n v="3"/>
    <x v="1"/>
    <s v="Sage, Mr. John George"/>
    <s v="Male"/>
    <m/>
    <s v=""/>
    <x v="2"/>
    <n v="1"/>
    <n v="9"/>
    <s v="CA. 2343"/>
    <n v="69.55"/>
    <m/>
    <s v="Southampton"/>
    <m/>
  </r>
  <r>
    <n v="1181"/>
    <n v="3"/>
    <x v="1"/>
    <s v="Sage, Mrs. John (Annie Bullen)"/>
    <s v="Female"/>
    <m/>
    <s v=""/>
    <x v="2"/>
    <n v="1"/>
    <n v="9"/>
    <s v="CA. 2343"/>
    <n v="69.55"/>
    <m/>
    <s v="Southampton"/>
    <m/>
  </r>
  <r>
    <n v="1182"/>
    <n v="3"/>
    <x v="1"/>
    <s v="Salander, Mr. Karl Johan"/>
    <s v="Male"/>
    <n v="24"/>
    <n v="0"/>
    <x v="1"/>
    <n v="0"/>
    <n v="0"/>
    <n v="7266"/>
    <n v="9.3249999999999993"/>
    <m/>
    <s v="Southampton"/>
    <m/>
  </r>
  <r>
    <n v="1183"/>
    <n v="3"/>
    <x v="0"/>
    <s v="Salkjelsvik, Miss. Anna Kristine"/>
    <s v="Female"/>
    <n v="21"/>
    <n v="0"/>
    <x v="0"/>
    <n v="0"/>
    <n v="0"/>
    <n v="343120"/>
    <n v="7.65"/>
    <m/>
    <s v="Southampton"/>
    <m/>
  </r>
  <r>
    <n v="1184"/>
    <n v="3"/>
    <x v="1"/>
    <s v="Salonen, Mr. Johan Werner"/>
    <s v="Male"/>
    <n v="39"/>
    <n v="0"/>
    <x v="1"/>
    <n v="0"/>
    <n v="0"/>
    <n v="3101296"/>
    <n v="7.9249999999999998"/>
    <m/>
    <s v="Southampton"/>
    <m/>
  </r>
  <r>
    <n v="1185"/>
    <n v="3"/>
    <x v="1"/>
    <s v="Samaan, Mr. Elias"/>
    <s v="Male"/>
    <m/>
    <s v=""/>
    <x v="2"/>
    <n v="2"/>
    <n v="0"/>
    <n v="2662"/>
    <n v="21.679200000000002"/>
    <m/>
    <s v="Cherbourg"/>
    <m/>
  </r>
  <r>
    <n v="1186"/>
    <n v="3"/>
    <x v="1"/>
    <s v="Samaan, Mr. Hanna"/>
    <s v="Male"/>
    <m/>
    <s v=""/>
    <x v="2"/>
    <n v="2"/>
    <n v="0"/>
    <n v="2662"/>
    <n v="21.679200000000002"/>
    <m/>
    <s v="Cherbourg"/>
    <m/>
  </r>
  <r>
    <n v="1187"/>
    <n v="3"/>
    <x v="1"/>
    <s v="Samaan, Mr. Youssef"/>
    <s v="Male"/>
    <m/>
    <s v=""/>
    <x v="2"/>
    <n v="2"/>
    <n v="0"/>
    <n v="2662"/>
    <n v="21.679200000000002"/>
    <m/>
    <s v="Cherbourg"/>
    <m/>
  </r>
  <r>
    <n v="1188"/>
    <n v="3"/>
    <x v="0"/>
    <s v="Sandstrom, Miss. Beatrice Irene"/>
    <s v="Female"/>
    <n v="1"/>
    <n v="1"/>
    <x v="0"/>
    <n v="1"/>
    <n v="1"/>
    <s v="PP 9549"/>
    <n v="16.7"/>
    <s v="G6"/>
    <s v="Southampton"/>
    <m/>
  </r>
  <r>
    <n v="1189"/>
    <n v="3"/>
    <x v="0"/>
    <s v="Sandstrom, Mrs. Hjalmar (Agnes Charlotta Bengtsson)"/>
    <s v="Female"/>
    <n v="24"/>
    <n v="0"/>
    <x v="0"/>
    <n v="0"/>
    <n v="2"/>
    <s v="PP 9549"/>
    <n v="16.7"/>
    <s v="G6"/>
    <s v="Southampton"/>
    <m/>
  </r>
  <r>
    <n v="1190"/>
    <n v="3"/>
    <x v="0"/>
    <s v="Sandstrom, Miss. Marguerite Rut"/>
    <s v="Female"/>
    <n v="4"/>
    <n v="1"/>
    <x v="0"/>
    <n v="1"/>
    <n v="1"/>
    <s v="PP 9549"/>
    <n v="16.7"/>
    <s v="G6"/>
    <s v="Southampton"/>
    <m/>
  </r>
  <r>
    <n v="1191"/>
    <n v="3"/>
    <x v="0"/>
    <s v="Sap, Mr. Julius"/>
    <s v="Male"/>
    <n v="25"/>
    <n v="0"/>
    <x v="1"/>
    <n v="0"/>
    <n v="0"/>
    <n v="345768"/>
    <n v="9.5"/>
    <m/>
    <s v="Southampton"/>
    <m/>
  </r>
  <r>
    <n v="1192"/>
    <n v="3"/>
    <x v="1"/>
    <s v="Saundercock, Mr. William Henry"/>
    <s v="Male"/>
    <n v="20"/>
    <n v="0"/>
    <x v="1"/>
    <n v="0"/>
    <n v="0"/>
    <s v="A/5. 2151"/>
    <n v="8.0500000000000007"/>
    <m/>
    <s v="Southampton"/>
    <m/>
  </r>
  <r>
    <n v="1193"/>
    <n v="3"/>
    <x v="1"/>
    <s v="Sawyer, Mr. Frederick Charles"/>
    <s v="Male"/>
    <n v="24.5"/>
    <n v="0"/>
    <x v="1"/>
    <n v="0"/>
    <n v="0"/>
    <n v="342826"/>
    <n v="8.0500000000000007"/>
    <m/>
    <s v="Southampton"/>
    <m/>
  </r>
  <r>
    <n v="1194"/>
    <n v="3"/>
    <x v="1"/>
    <s v="Scanlan, Mr. James"/>
    <s v="Male"/>
    <m/>
    <s v=""/>
    <x v="2"/>
    <n v="0"/>
    <n v="0"/>
    <n v="36209"/>
    <n v="7.7249999999999996"/>
    <m/>
    <s v="Queenstown"/>
    <m/>
  </r>
  <r>
    <n v="1195"/>
    <n v="3"/>
    <x v="1"/>
    <s v="Sdycoff, Mr. Todor"/>
    <s v="Male"/>
    <m/>
    <s v=""/>
    <x v="2"/>
    <n v="0"/>
    <n v="0"/>
    <n v="349222"/>
    <n v="7.8958000000000004"/>
    <m/>
    <s v="Southampton"/>
    <m/>
  </r>
  <r>
    <n v="1196"/>
    <n v="3"/>
    <x v="1"/>
    <s v="Shaughnessy, Mr. Patrick"/>
    <s v="Male"/>
    <m/>
    <s v=""/>
    <x v="2"/>
    <n v="0"/>
    <n v="0"/>
    <n v="370374"/>
    <n v="7.75"/>
    <m/>
    <s v="Queenstown"/>
    <m/>
  </r>
  <r>
    <n v="1197"/>
    <n v="3"/>
    <x v="0"/>
    <s v="Sheerlinck, Mr. Jan Baptist"/>
    <s v="Male"/>
    <n v="29"/>
    <n v="0"/>
    <x v="1"/>
    <n v="0"/>
    <n v="0"/>
    <n v="345779"/>
    <n v="9.5"/>
    <m/>
    <s v="Southampton"/>
    <m/>
  </r>
  <r>
    <n v="1198"/>
    <n v="3"/>
    <x v="1"/>
    <s v="Shellard, Mr. Frederick William"/>
    <s v="Male"/>
    <m/>
    <s v=""/>
    <x v="2"/>
    <n v="0"/>
    <n v="0"/>
    <s v="C.A. 6212"/>
    <n v="15.1"/>
    <m/>
    <s v="Southampton"/>
    <m/>
  </r>
  <r>
    <n v="1199"/>
    <n v="3"/>
    <x v="0"/>
    <s v="Shine, Miss. Ellen Natalia"/>
    <s v="Female"/>
    <m/>
    <s v=""/>
    <x v="2"/>
    <n v="0"/>
    <n v="0"/>
    <n v="330968"/>
    <n v="7.7792000000000003"/>
    <m/>
    <s v="Queenstown"/>
    <m/>
  </r>
  <r>
    <n v="1200"/>
    <n v="3"/>
    <x v="1"/>
    <s v="Shorney, Mr. Charles Joseph"/>
    <s v="Male"/>
    <m/>
    <s v=""/>
    <x v="2"/>
    <n v="0"/>
    <n v="0"/>
    <n v="374910"/>
    <n v="8.0500000000000007"/>
    <m/>
    <s v="Southampton"/>
    <m/>
  </r>
  <r>
    <n v="1201"/>
    <n v="3"/>
    <x v="1"/>
    <s v="Simmons, Mr. John"/>
    <s v="Male"/>
    <m/>
    <s v=""/>
    <x v="2"/>
    <n v="0"/>
    <n v="0"/>
    <s v="SOTON/OQ 392082"/>
    <n v="8.0500000000000007"/>
    <m/>
    <s v="Southampton"/>
    <m/>
  </r>
  <r>
    <n v="1202"/>
    <n v="3"/>
    <x v="1"/>
    <s v="Sirayanian, Mr. Orsen"/>
    <s v="Male"/>
    <n v="22"/>
    <n v="0"/>
    <x v="1"/>
    <n v="0"/>
    <n v="0"/>
    <n v="2669"/>
    <n v="7.2291999999999996"/>
    <m/>
    <s v="Cherbourg"/>
    <m/>
  </r>
  <r>
    <n v="1203"/>
    <n v="3"/>
    <x v="1"/>
    <s v="Sirota, Mr. Maurice"/>
    <s v="Male"/>
    <m/>
    <s v=""/>
    <x v="2"/>
    <n v="0"/>
    <n v="0"/>
    <n v="392092"/>
    <n v="8.0500000000000007"/>
    <m/>
    <s v="Southampton"/>
    <m/>
  </r>
  <r>
    <n v="1204"/>
    <n v="3"/>
    <x v="1"/>
    <s v="Sivic, Mr. Husein"/>
    <s v="Male"/>
    <n v="40"/>
    <n v="0"/>
    <x v="1"/>
    <n v="0"/>
    <n v="0"/>
    <n v="349251"/>
    <n v="7.8958000000000004"/>
    <m/>
    <s v="Southampton"/>
    <m/>
  </r>
  <r>
    <n v="1205"/>
    <n v="3"/>
    <x v="1"/>
    <s v="Sivola, Mr. Antti Wilhelm"/>
    <s v="Male"/>
    <n v="21"/>
    <n v="0"/>
    <x v="1"/>
    <n v="0"/>
    <n v="0"/>
    <s v="STON/O 2. 3101280"/>
    <n v="7.9249999999999998"/>
    <m/>
    <s v="Southampton"/>
    <m/>
  </r>
  <r>
    <n v="1206"/>
    <n v="3"/>
    <x v="0"/>
    <s v="Sjoblom, Miss. Anna Sofia"/>
    <s v="Female"/>
    <n v="18"/>
    <n v="0"/>
    <x v="0"/>
    <n v="0"/>
    <n v="0"/>
    <n v="3101265"/>
    <n v="7.4958"/>
    <m/>
    <s v="Southampton"/>
    <m/>
  </r>
  <r>
    <n v="1207"/>
    <n v="3"/>
    <x v="1"/>
    <s v="Skoog, Master. Harald"/>
    <s v="Male"/>
    <n v="4"/>
    <n v="1"/>
    <x v="0"/>
    <n v="3"/>
    <n v="2"/>
    <n v="347088"/>
    <n v="27.9"/>
    <m/>
    <s v="Southampton"/>
    <m/>
  </r>
  <r>
    <n v="1208"/>
    <n v="3"/>
    <x v="1"/>
    <s v="Skoog, Master. Karl Thorsten"/>
    <s v="Male"/>
    <n v="10"/>
    <n v="1"/>
    <x v="0"/>
    <n v="3"/>
    <n v="2"/>
    <n v="347088"/>
    <n v="27.9"/>
    <m/>
    <s v="Southampton"/>
    <m/>
  </r>
  <r>
    <n v="1209"/>
    <n v="3"/>
    <x v="1"/>
    <s v="Skoog, Miss. Mabel"/>
    <s v="Female"/>
    <n v="9"/>
    <n v="1"/>
    <x v="0"/>
    <n v="3"/>
    <n v="2"/>
    <n v="347088"/>
    <n v="27.9"/>
    <m/>
    <s v="Southampton"/>
    <m/>
  </r>
  <r>
    <n v="1210"/>
    <n v="3"/>
    <x v="1"/>
    <s v="Skoog, Miss. Margit Elizabeth"/>
    <s v="Female"/>
    <n v="2"/>
    <n v="1"/>
    <x v="0"/>
    <n v="3"/>
    <n v="2"/>
    <n v="347088"/>
    <n v="27.9"/>
    <m/>
    <s v="Southampton"/>
    <m/>
  </r>
  <r>
    <n v="1211"/>
    <n v="3"/>
    <x v="1"/>
    <s v="Skoog, Mr. Wilhelm"/>
    <s v="Male"/>
    <n v="40"/>
    <n v="0"/>
    <x v="1"/>
    <n v="1"/>
    <n v="4"/>
    <n v="347088"/>
    <n v="27.9"/>
    <m/>
    <s v="Southampton"/>
    <m/>
  </r>
  <r>
    <n v="1212"/>
    <n v="3"/>
    <x v="1"/>
    <s v="Skoog, Mrs. William (Anna Bernhardina Karlsson)"/>
    <s v="Female"/>
    <n v="45"/>
    <n v="0"/>
    <x v="0"/>
    <n v="1"/>
    <n v="4"/>
    <n v="347088"/>
    <n v="27.9"/>
    <m/>
    <s v="Southampton"/>
    <m/>
  </r>
  <r>
    <n v="1213"/>
    <n v="3"/>
    <x v="1"/>
    <s v="Slabenoff, Mr. Petco"/>
    <s v="Male"/>
    <m/>
    <s v=""/>
    <x v="2"/>
    <n v="0"/>
    <n v="0"/>
    <n v="349214"/>
    <n v="7.8958000000000004"/>
    <m/>
    <s v="Southampton"/>
    <m/>
  </r>
  <r>
    <n v="1214"/>
    <n v="3"/>
    <x v="1"/>
    <s v="Slocovski, Mr. Selman Francis"/>
    <s v="Male"/>
    <m/>
    <s v=""/>
    <x v="2"/>
    <n v="0"/>
    <n v="0"/>
    <s v="SOTON/OQ 392086"/>
    <n v="8.0500000000000007"/>
    <m/>
    <s v="Southampton"/>
    <m/>
  </r>
  <r>
    <n v="1215"/>
    <n v="3"/>
    <x v="1"/>
    <s v="Smiljanic, Mr. Mile"/>
    <s v="Male"/>
    <m/>
    <s v=""/>
    <x v="2"/>
    <n v="0"/>
    <n v="0"/>
    <n v="315037"/>
    <n v="8.6624999999999996"/>
    <m/>
    <s v="Southampton"/>
    <m/>
  </r>
  <r>
    <n v="1216"/>
    <n v="3"/>
    <x v="1"/>
    <s v="Smith, Mr. Thomas"/>
    <s v="Male"/>
    <m/>
    <s v=""/>
    <x v="2"/>
    <n v="0"/>
    <n v="0"/>
    <n v="384461"/>
    <n v="7.75"/>
    <m/>
    <s v="Queenstown"/>
    <m/>
  </r>
  <r>
    <n v="1217"/>
    <n v="3"/>
    <x v="0"/>
    <s v="Smyth, Miss. Julia"/>
    <s v="Female"/>
    <m/>
    <s v=""/>
    <x v="2"/>
    <n v="0"/>
    <n v="0"/>
    <n v="335432"/>
    <n v="7.7332999999999998"/>
    <m/>
    <s v="Queenstown"/>
    <m/>
  </r>
  <r>
    <n v="1218"/>
    <n v="3"/>
    <x v="1"/>
    <s v="Soholt, Mr. Peter Andreas Lauritz Andersen"/>
    <s v="Male"/>
    <n v="19"/>
    <n v="0"/>
    <x v="1"/>
    <n v="0"/>
    <n v="0"/>
    <n v="348124"/>
    <n v="7.65"/>
    <s v="F G73"/>
    <s v="Southampton"/>
    <m/>
  </r>
  <r>
    <n v="1219"/>
    <n v="3"/>
    <x v="1"/>
    <s v="Somerton, Mr. Francis William"/>
    <s v="Male"/>
    <n v="30"/>
    <n v="0"/>
    <x v="1"/>
    <n v="0"/>
    <n v="0"/>
    <s v="A.5. 18509"/>
    <n v="8.0500000000000007"/>
    <m/>
    <s v="Southampton"/>
    <m/>
  </r>
  <r>
    <n v="1220"/>
    <n v="3"/>
    <x v="1"/>
    <s v="Spector, Mr. Woolf"/>
    <s v="Male"/>
    <m/>
    <s v=""/>
    <x v="2"/>
    <n v="0"/>
    <n v="0"/>
    <s v="A.5. 3236"/>
    <n v="8.0500000000000007"/>
    <m/>
    <s v="Southampton"/>
    <m/>
  </r>
  <r>
    <n v="1221"/>
    <n v="3"/>
    <x v="1"/>
    <s v="Spinner, Mr. Henry John"/>
    <s v="Male"/>
    <n v="32"/>
    <n v="0"/>
    <x v="1"/>
    <n v="0"/>
    <n v="0"/>
    <s v="STON/OQ. 369943"/>
    <n v="8.0500000000000007"/>
    <m/>
    <s v="Southampton"/>
    <m/>
  </r>
  <r>
    <n v="1222"/>
    <n v="3"/>
    <x v="1"/>
    <s v="Staneff, Mr. Ivan"/>
    <s v="Male"/>
    <m/>
    <s v=""/>
    <x v="2"/>
    <n v="0"/>
    <n v="0"/>
    <n v="349208"/>
    <n v="7.8958000000000004"/>
    <m/>
    <s v="Southampton"/>
    <m/>
  </r>
  <r>
    <n v="1223"/>
    <n v="3"/>
    <x v="1"/>
    <s v="Stankovic, Mr. Ivan"/>
    <s v="Male"/>
    <n v="33"/>
    <n v="0"/>
    <x v="1"/>
    <n v="0"/>
    <n v="0"/>
    <n v="349239"/>
    <n v="8.6624999999999996"/>
    <m/>
    <s v="Cherbourg"/>
    <m/>
  </r>
  <r>
    <n v="1224"/>
    <n v="3"/>
    <x v="0"/>
    <s v="Stanley, Miss. Amy Zillah Elsie"/>
    <s v="Female"/>
    <n v="23"/>
    <n v="0"/>
    <x v="0"/>
    <n v="0"/>
    <n v="0"/>
    <s v="CA. 2314"/>
    <n v="7.55"/>
    <m/>
    <s v="Southampton"/>
    <m/>
  </r>
  <r>
    <n v="1225"/>
    <n v="3"/>
    <x v="1"/>
    <s v="Stanley, Mr. Edward Roland"/>
    <s v="Male"/>
    <n v="21"/>
    <n v="0"/>
    <x v="1"/>
    <n v="0"/>
    <n v="0"/>
    <s v="A/4 45380"/>
    <n v="8.0500000000000007"/>
    <m/>
    <s v="Southampton"/>
    <m/>
  </r>
  <r>
    <n v="1226"/>
    <n v="3"/>
    <x v="1"/>
    <s v="Storey, Mr. Thomas"/>
    <s v="Male"/>
    <n v="60.5"/>
    <n v="0"/>
    <x v="1"/>
    <n v="0"/>
    <n v="0"/>
    <n v="3701"/>
    <m/>
    <m/>
    <s v="Southampton"/>
    <m/>
  </r>
  <r>
    <n v="1227"/>
    <n v="3"/>
    <x v="1"/>
    <s v="Stoytcheff, Mr. Ilia"/>
    <s v="Male"/>
    <n v="19"/>
    <n v="0"/>
    <x v="1"/>
    <n v="0"/>
    <n v="0"/>
    <n v="349205"/>
    <n v="7.8958000000000004"/>
    <m/>
    <s v="Southampton"/>
    <m/>
  </r>
  <r>
    <n v="1228"/>
    <n v="3"/>
    <x v="1"/>
    <s v="Strandberg, Miss. Ida Sofia"/>
    <s v="Female"/>
    <n v="22"/>
    <n v="0"/>
    <x v="0"/>
    <n v="0"/>
    <n v="0"/>
    <n v="7553"/>
    <n v="9.8375000000000004"/>
    <m/>
    <s v="Southampton"/>
    <m/>
  </r>
  <r>
    <n v="1229"/>
    <n v="3"/>
    <x v="0"/>
    <s v="Stranden, Mr. Juho"/>
    <s v="Male"/>
    <n v="31"/>
    <n v="0"/>
    <x v="1"/>
    <n v="0"/>
    <n v="0"/>
    <s v="STON/O 2. 3101288"/>
    <n v="7.9249999999999998"/>
    <m/>
    <s v="Southampton"/>
    <m/>
  </r>
  <r>
    <n v="1230"/>
    <n v="3"/>
    <x v="1"/>
    <s v="Strilic, Mr. Ivan"/>
    <s v="Male"/>
    <n v="27"/>
    <n v="0"/>
    <x v="1"/>
    <n v="0"/>
    <n v="0"/>
    <n v="315083"/>
    <n v="8.6624999999999996"/>
    <m/>
    <s v="Southampton"/>
    <m/>
  </r>
  <r>
    <n v="1231"/>
    <n v="3"/>
    <x v="1"/>
    <s v="Strom, Miss. Telma Matilda"/>
    <s v="Female"/>
    <n v="2"/>
    <n v="1"/>
    <x v="0"/>
    <n v="0"/>
    <n v="1"/>
    <n v="347054"/>
    <n v="10.4625"/>
    <s v="G6"/>
    <s v="Southampton"/>
    <m/>
  </r>
  <r>
    <n v="1232"/>
    <n v="3"/>
    <x v="1"/>
    <s v="Strom, Mrs. Wilhelm (Elna Matilda Persson)"/>
    <s v="Female"/>
    <n v="29"/>
    <n v="0"/>
    <x v="0"/>
    <n v="1"/>
    <n v="1"/>
    <n v="347054"/>
    <n v="10.4625"/>
    <s v="G6"/>
    <s v="Southampton"/>
    <m/>
  </r>
  <r>
    <n v="1233"/>
    <n v="3"/>
    <x v="0"/>
    <s v="Sunderland, Mr. Victor Francis"/>
    <s v="Male"/>
    <n v="16"/>
    <n v="0"/>
    <x v="1"/>
    <n v="0"/>
    <n v="0"/>
    <s v="SOTON/OQ 392089"/>
    <n v="8.0500000000000007"/>
    <m/>
    <s v="Southampton"/>
    <m/>
  </r>
  <r>
    <n v="1234"/>
    <n v="3"/>
    <x v="0"/>
    <s v="Sundman, Mr. Johan Julian"/>
    <s v="Male"/>
    <n v="44"/>
    <n v="0"/>
    <x v="1"/>
    <n v="0"/>
    <n v="0"/>
    <s v="STON/O 2. 3101269"/>
    <n v="7.9249999999999998"/>
    <m/>
    <s v="Southampton"/>
    <m/>
  </r>
  <r>
    <n v="1235"/>
    <n v="3"/>
    <x v="1"/>
    <s v="Sutehall, Mr. Henry Jr"/>
    <s v="Male"/>
    <n v="25"/>
    <n v="0"/>
    <x v="1"/>
    <n v="0"/>
    <n v="0"/>
    <s v="SOTON/OQ 392076"/>
    <n v="7.05"/>
    <m/>
    <s v="Southampton"/>
    <m/>
  </r>
  <r>
    <n v="1236"/>
    <n v="3"/>
    <x v="1"/>
    <s v="Svensson, Mr. Johan"/>
    <s v="Male"/>
    <n v="74"/>
    <n v="0"/>
    <x v="1"/>
    <n v="0"/>
    <n v="0"/>
    <n v="347060"/>
    <n v="7.7750000000000004"/>
    <m/>
    <s v="Southampton"/>
    <m/>
  </r>
  <r>
    <n v="1237"/>
    <n v="3"/>
    <x v="0"/>
    <s v="Svensson, Mr. Johan Cervin"/>
    <s v="Male"/>
    <n v="14"/>
    <n v="1"/>
    <x v="0"/>
    <n v="0"/>
    <n v="0"/>
    <n v="7538"/>
    <n v="9.2249999999999996"/>
    <m/>
    <s v="Southampton"/>
    <m/>
  </r>
  <r>
    <n v="1238"/>
    <n v="3"/>
    <x v="1"/>
    <s v="Svensson, Mr. Olof"/>
    <s v="Male"/>
    <n v="24"/>
    <n v="0"/>
    <x v="1"/>
    <n v="0"/>
    <n v="0"/>
    <n v="350035"/>
    <n v="7.7957999999999998"/>
    <m/>
    <s v="Southampton"/>
    <m/>
  </r>
  <r>
    <n v="1239"/>
    <n v="3"/>
    <x v="0"/>
    <s v="Tenglin, Mr. Gunnar Isidor"/>
    <s v="Male"/>
    <n v="25"/>
    <n v="0"/>
    <x v="1"/>
    <n v="0"/>
    <n v="0"/>
    <n v="350033"/>
    <n v="7.7957999999999998"/>
    <m/>
    <s v="Southampton"/>
    <m/>
  </r>
  <r>
    <n v="1240"/>
    <n v="3"/>
    <x v="1"/>
    <s v="Theobald, Mr. Thomas Leonard"/>
    <s v="Male"/>
    <n v="34"/>
    <n v="0"/>
    <x v="1"/>
    <n v="0"/>
    <n v="0"/>
    <n v="363294"/>
    <n v="8.0500000000000007"/>
    <m/>
    <s v="Southampton"/>
    <m/>
  </r>
  <r>
    <n v="1241"/>
    <n v="3"/>
    <x v="0"/>
    <s v="Thomas, Master. Assad Alexander"/>
    <s v="Male"/>
    <n v="0.41670000000000001"/>
    <n v="1"/>
    <x v="0"/>
    <n v="0"/>
    <n v="1"/>
    <n v="2625"/>
    <n v="8.5167000000000002"/>
    <m/>
    <s v="Cherbourg"/>
    <m/>
  </r>
  <r>
    <n v="1242"/>
    <n v="3"/>
    <x v="1"/>
    <s v="Thomas, Mr. Charles P"/>
    <s v="Male"/>
    <m/>
    <s v=""/>
    <x v="2"/>
    <n v="1"/>
    <n v="0"/>
    <n v="2621"/>
    <n v="6.4375"/>
    <m/>
    <s v="Cherbourg"/>
    <m/>
  </r>
  <r>
    <n v="1243"/>
    <n v="3"/>
    <x v="1"/>
    <s v="Thomas, Mr. John"/>
    <s v="Male"/>
    <m/>
    <s v=""/>
    <x v="2"/>
    <n v="0"/>
    <n v="0"/>
    <n v="2681"/>
    <n v="6.4375"/>
    <m/>
    <s v="Cherbourg"/>
    <m/>
  </r>
  <r>
    <n v="1244"/>
    <n v="3"/>
    <x v="1"/>
    <s v="Thomas, Mr. Tannous"/>
    <s v="Male"/>
    <m/>
    <s v=""/>
    <x v="2"/>
    <n v="0"/>
    <n v="0"/>
    <n v="2684"/>
    <n v="7.2249999999999996"/>
    <m/>
    <s v="Cherbourg"/>
    <m/>
  </r>
  <r>
    <n v="1245"/>
    <n v="3"/>
    <x v="0"/>
    <s v="Thomas, Mrs. Alexander (Thamine &quot;Thelma&quot;)"/>
    <s v="Female"/>
    <n v="16"/>
    <n v="0"/>
    <x v="0"/>
    <n v="1"/>
    <n v="1"/>
    <n v="2625"/>
    <n v="8.5167000000000002"/>
    <m/>
    <s v="Cherbourg"/>
    <m/>
  </r>
  <r>
    <n v="1246"/>
    <n v="3"/>
    <x v="1"/>
    <s v="Thomson, Mr. Alexander Morrison"/>
    <s v="Male"/>
    <m/>
    <s v=""/>
    <x v="2"/>
    <n v="0"/>
    <n v="0"/>
    <n v="32302"/>
    <n v="8.0500000000000007"/>
    <m/>
    <s v="Southampton"/>
    <m/>
  </r>
  <r>
    <n v="1247"/>
    <n v="3"/>
    <x v="1"/>
    <s v="Thorneycroft, Mr. Percival"/>
    <s v="Male"/>
    <m/>
    <s v=""/>
    <x v="2"/>
    <n v="1"/>
    <n v="0"/>
    <n v="376564"/>
    <n v="16.100000000000001"/>
    <m/>
    <s v="Southampton"/>
    <m/>
  </r>
  <r>
    <n v="1248"/>
    <n v="3"/>
    <x v="0"/>
    <s v="Thorneycroft, Mrs. Percival (Florence Kate White)"/>
    <s v="Female"/>
    <m/>
    <s v=""/>
    <x v="2"/>
    <n v="1"/>
    <n v="0"/>
    <n v="376564"/>
    <n v="16.100000000000001"/>
    <m/>
    <s v="Southampton"/>
    <m/>
  </r>
  <r>
    <n v="1249"/>
    <n v="3"/>
    <x v="1"/>
    <s v="Tikkanen, Mr. Juho"/>
    <s v="Male"/>
    <n v="32"/>
    <n v="0"/>
    <x v="1"/>
    <n v="0"/>
    <n v="0"/>
    <s v="STON/O 2. 3101293"/>
    <n v="7.9249999999999998"/>
    <m/>
    <s v="Southampton"/>
    <m/>
  </r>
  <r>
    <n v="1250"/>
    <n v="3"/>
    <x v="1"/>
    <s v="Tobin, Mr. Roger"/>
    <s v="Male"/>
    <m/>
    <s v=""/>
    <x v="2"/>
    <n v="0"/>
    <n v="0"/>
    <n v="383121"/>
    <n v="7.75"/>
    <s v="F38"/>
    <s v="Queenstown"/>
    <m/>
  </r>
  <r>
    <n v="1251"/>
    <n v="3"/>
    <x v="1"/>
    <s v="Todoroff, Mr. Lalio"/>
    <s v="Male"/>
    <m/>
    <s v=""/>
    <x v="2"/>
    <n v="0"/>
    <n v="0"/>
    <n v="349216"/>
    <n v="7.8958000000000004"/>
    <m/>
    <s v="Southampton"/>
    <m/>
  </r>
  <r>
    <n v="1252"/>
    <n v="3"/>
    <x v="1"/>
    <s v="Tomlin, Mr. Ernest Portage"/>
    <s v="Male"/>
    <n v="30.5"/>
    <n v="0"/>
    <x v="1"/>
    <n v="0"/>
    <n v="0"/>
    <n v="364499"/>
    <n v="8.0500000000000007"/>
    <m/>
    <s v="Southampton"/>
    <m/>
  </r>
  <r>
    <n v="1253"/>
    <n v="3"/>
    <x v="1"/>
    <s v="Torber, Mr. Ernst William"/>
    <s v="Male"/>
    <n v="44"/>
    <n v="0"/>
    <x v="1"/>
    <n v="0"/>
    <n v="0"/>
    <n v="364511"/>
    <n v="8.0500000000000007"/>
    <m/>
    <s v="Southampton"/>
    <m/>
  </r>
  <r>
    <n v="1254"/>
    <n v="3"/>
    <x v="1"/>
    <s v="Torfa, Mr. Assad"/>
    <s v="Male"/>
    <m/>
    <s v=""/>
    <x v="2"/>
    <n v="0"/>
    <n v="0"/>
    <n v="2673"/>
    <n v="7.2291999999999996"/>
    <m/>
    <s v="Cherbourg"/>
    <m/>
  </r>
  <r>
    <n v="1255"/>
    <n v="3"/>
    <x v="0"/>
    <s v="Tornquist, Mr. William Henry"/>
    <s v="Male"/>
    <n v="25"/>
    <n v="0"/>
    <x v="1"/>
    <n v="0"/>
    <n v="0"/>
    <s v="LINE"/>
    <n v="0"/>
    <m/>
    <s v="Southampton"/>
    <m/>
  </r>
  <r>
    <n v="1256"/>
    <n v="3"/>
    <x v="1"/>
    <s v="Toufik, Mr. Nakli"/>
    <s v="Male"/>
    <m/>
    <s v=""/>
    <x v="2"/>
    <n v="0"/>
    <n v="0"/>
    <n v="2641"/>
    <n v="7.2291999999999996"/>
    <m/>
    <s v="Cherbourg"/>
    <m/>
  </r>
  <r>
    <n v="1257"/>
    <n v="3"/>
    <x v="0"/>
    <s v="Touma, Master. Georges Youssef"/>
    <s v="Male"/>
    <n v="7"/>
    <n v="1"/>
    <x v="0"/>
    <n v="1"/>
    <n v="1"/>
    <n v="2650"/>
    <n v="15.245799999999999"/>
    <m/>
    <s v="Cherbourg"/>
    <m/>
  </r>
  <r>
    <n v="1258"/>
    <n v="3"/>
    <x v="0"/>
    <s v="Touma, Miss. Maria Youssef"/>
    <s v="Female"/>
    <n v="9"/>
    <n v="1"/>
    <x v="0"/>
    <n v="1"/>
    <n v="1"/>
    <n v="2650"/>
    <n v="15.245799999999999"/>
    <m/>
    <s v="Cherbourg"/>
    <m/>
  </r>
  <r>
    <n v="1259"/>
    <n v="3"/>
    <x v="0"/>
    <s v="Touma, Mrs. Darwis (Hanne Youssef Razi)"/>
    <s v="Female"/>
    <n v="29"/>
    <n v="0"/>
    <x v="0"/>
    <n v="0"/>
    <n v="2"/>
    <n v="2650"/>
    <n v="15.245799999999999"/>
    <m/>
    <s v="Cherbourg"/>
    <m/>
  </r>
  <r>
    <n v="1260"/>
    <n v="3"/>
    <x v="1"/>
    <s v="Turcin, Mr. Stjepan"/>
    <s v="Male"/>
    <n v="36"/>
    <n v="0"/>
    <x v="1"/>
    <n v="0"/>
    <n v="0"/>
    <n v="349247"/>
    <n v="7.8958000000000004"/>
    <m/>
    <s v="Southampton"/>
    <m/>
  </r>
  <r>
    <n v="1261"/>
    <n v="3"/>
    <x v="0"/>
    <s v="Turja, Miss. Anna Sofia"/>
    <s v="Female"/>
    <n v="18"/>
    <n v="0"/>
    <x v="0"/>
    <n v="0"/>
    <n v="0"/>
    <n v="4138"/>
    <n v="9.8416999999999994"/>
    <m/>
    <s v="Southampton"/>
    <m/>
  </r>
  <r>
    <n v="1262"/>
    <n v="3"/>
    <x v="0"/>
    <s v="Turkula, Mrs. (Hedwig)"/>
    <s v="Female"/>
    <n v="63"/>
    <n v="0"/>
    <x v="0"/>
    <n v="0"/>
    <n v="0"/>
    <n v="4134"/>
    <n v="9.5875000000000004"/>
    <m/>
    <s v="Southampton"/>
    <m/>
  </r>
  <r>
    <n v="1263"/>
    <n v="3"/>
    <x v="1"/>
    <s v="van Billiard, Master. James William"/>
    <s v="Male"/>
    <m/>
    <s v=""/>
    <x v="2"/>
    <n v="1"/>
    <n v="1"/>
    <s v="A/5. 851"/>
    <n v="14.5"/>
    <m/>
    <s v="Southampton"/>
    <m/>
  </r>
  <r>
    <n v="1264"/>
    <n v="3"/>
    <x v="1"/>
    <s v="van Billiard, Master. Walter John"/>
    <s v="Male"/>
    <n v="11.5"/>
    <n v="1"/>
    <x v="0"/>
    <n v="1"/>
    <n v="1"/>
    <s v="A/5. 851"/>
    <n v="14.5"/>
    <m/>
    <s v="Southampton"/>
    <m/>
  </r>
  <r>
    <n v="1265"/>
    <n v="3"/>
    <x v="1"/>
    <s v="van Billiard, Mr. Austin Blyler"/>
    <s v="Male"/>
    <n v="40.5"/>
    <n v="0"/>
    <x v="1"/>
    <n v="0"/>
    <n v="2"/>
    <s v="A/5. 851"/>
    <n v="14.5"/>
    <m/>
    <s v="Southampton"/>
    <m/>
  </r>
  <r>
    <n v="1266"/>
    <n v="3"/>
    <x v="1"/>
    <s v="Van Impe, Miss. Catharina"/>
    <s v="Female"/>
    <n v="10"/>
    <n v="1"/>
    <x v="0"/>
    <n v="0"/>
    <n v="2"/>
    <n v="345773"/>
    <n v="24.15"/>
    <m/>
    <s v="Southampton"/>
    <m/>
  </r>
  <r>
    <n v="1267"/>
    <n v="3"/>
    <x v="1"/>
    <s v="Van Impe, Mr. Jean Baptiste"/>
    <s v="Male"/>
    <n v="36"/>
    <n v="0"/>
    <x v="1"/>
    <n v="1"/>
    <n v="1"/>
    <n v="345773"/>
    <n v="24.15"/>
    <m/>
    <s v="Southampton"/>
    <m/>
  </r>
  <r>
    <n v="1268"/>
    <n v="3"/>
    <x v="1"/>
    <s v="Van Impe, Mrs. Jean Baptiste (Rosalie Paula Govaert)"/>
    <s v="Female"/>
    <n v="30"/>
    <n v="0"/>
    <x v="0"/>
    <n v="1"/>
    <n v="1"/>
    <n v="345773"/>
    <n v="24.15"/>
    <m/>
    <s v="Southampton"/>
    <m/>
  </r>
  <r>
    <n v="1269"/>
    <n v="3"/>
    <x v="1"/>
    <s v="van Melkebeke, Mr. Philemon"/>
    <s v="Male"/>
    <m/>
    <s v=""/>
    <x v="2"/>
    <n v="0"/>
    <n v="0"/>
    <n v="345777"/>
    <n v="9.5"/>
    <m/>
    <s v="Southampton"/>
    <m/>
  </r>
  <r>
    <n v="1270"/>
    <n v="3"/>
    <x v="1"/>
    <s v="Vande Velde, Mr. Johannes Joseph"/>
    <s v="Male"/>
    <n v="33"/>
    <n v="0"/>
    <x v="1"/>
    <n v="0"/>
    <n v="0"/>
    <n v="345780"/>
    <n v="9.5"/>
    <m/>
    <s v="Southampton"/>
    <m/>
  </r>
  <r>
    <n v="1271"/>
    <n v="3"/>
    <x v="1"/>
    <s v="Vande Walle, Mr. Nestor Cyriel"/>
    <s v="Male"/>
    <n v="28"/>
    <n v="0"/>
    <x v="1"/>
    <n v="0"/>
    <n v="0"/>
    <n v="345770"/>
    <n v="9.5"/>
    <m/>
    <s v="Southampton"/>
    <m/>
  </r>
  <r>
    <n v="1272"/>
    <n v="3"/>
    <x v="1"/>
    <s v="Vanden Steen, Mr. Leo Peter"/>
    <s v="Male"/>
    <n v="28"/>
    <n v="0"/>
    <x v="1"/>
    <n v="0"/>
    <n v="0"/>
    <n v="345783"/>
    <n v="9.5"/>
    <m/>
    <s v="Southampton"/>
    <m/>
  </r>
  <r>
    <n v="1273"/>
    <n v="3"/>
    <x v="1"/>
    <s v="Vander Cruyssen, Mr. Victor"/>
    <s v="Male"/>
    <n v="47"/>
    <n v="0"/>
    <x v="1"/>
    <n v="0"/>
    <n v="0"/>
    <n v="345765"/>
    <n v="9"/>
    <m/>
    <s v="Southampton"/>
    <m/>
  </r>
  <r>
    <n v="1274"/>
    <n v="3"/>
    <x v="1"/>
    <s v="Vander Planke, Miss. Augusta Maria"/>
    <s v="Female"/>
    <n v="18"/>
    <n v="0"/>
    <x v="0"/>
    <n v="2"/>
    <n v="0"/>
    <n v="345764"/>
    <n v="18"/>
    <m/>
    <s v="Southampton"/>
    <m/>
  </r>
  <r>
    <n v="1275"/>
    <n v="3"/>
    <x v="1"/>
    <s v="Vander Planke, Mr. Julius"/>
    <s v="Male"/>
    <n v="31"/>
    <n v="0"/>
    <x v="1"/>
    <n v="3"/>
    <n v="0"/>
    <n v="345763"/>
    <n v="18"/>
    <m/>
    <s v="Southampton"/>
    <m/>
  </r>
  <r>
    <n v="1276"/>
    <n v="3"/>
    <x v="1"/>
    <s v="Vander Planke, Mr. Leo Edmondus"/>
    <s v="Male"/>
    <n v="16"/>
    <n v="0"/>
    <x v="1"/>
    <n v="2"/>
    <n v="0"/>
    <n v="345764"/>
    <n v="18"/>
    <m/>
    <s v="Southampton"/>
    <m/>
  </r>
  <r>
    <n v="1277"/>
    <n v="3"/>
    <x v="1"/>
    <s v="Vander Planke, Mrs. Julius (Emelia Maria Vandemoortele)"/>
    <s v="Female"/>
    <n v="31"/>
    <n v="0"/>
    <x v="0"/>
    <n v="1"/>
    <n v="0"/>
    <n v="345763"/>
    <n v="18"/>
    <m/>
    <s v="Southampton"/>
    <m/>
  </r>
  <r>
    <n v="1278"/>
    <n v="3"/>
    <x v="0"/>
    <s v="Vartanian, Mr. David"/>
    <s v="Male"/>
    <n v="22"/>
    <n v="0"/>
    <x v="1"/>
    <n v="0"/>
    <n v="0"/>
    <n v="2658"/>
    <n v="7.2249999999999996"/>
    <m/>
    <s v="Cherbourg"/>
    <m/>
  </r>
  <r>
    <n v="1279"/>
    <n v="3"/>
    <x v="1"/>
    <s v="Vendel, Mr. Olof Edvin"/>
    <s v="Male"/>
    <n v="20"/>
    <n v="0"/>
    <x v="1"/>
    <n v="0"/>
    <n v="0"/>
    <n v="350416"/>
    <n v="7.8541999999999996"/>
    <m/>
    <s v="Southampton"/>
    <m/>
  </r>
  <r>
    <n v="1280"/>
    <n v="3"/>
    <x v="1"/>
    <s v="Vestrom, Miss. Hulda Amanda Adolfina"/>
    <s v="Female"/>
    <n v="14"/>
    <n v="1"/>
    <x v="0"/>
    <n v="0"/>
    <n v="0"/>
    <n v="350406"/>
    <n v="7.8541999999999996"/>
    <m/>
    <s v="Southampton"/>
    <m/>
  </r>
  <r>
    <n v="1281"/>
    <n v="3"/>
    <x v="1"/>
    <s v="Vovk, Mr. Janko"/>
    <s v="Male"/>
    <n v="22"/>
    <n v="0"/>
    <x v="1"/>
    <n v="0"/>
    <n v="0"/>
    <n v="349252"/>
    <n v="7.8958000000000004"/>
    <m/>
    <s v="Southampton"/>
    <m/>
  </r>
  <r>
    <n v="1282"/>
    <n v="3"/>
    <x v="1"/>
    <s v="Waelens, Mr. Achille"/>
    <s v="Male"/>
    <n v="22"/>
    <n v="0"/>
    <x v="1"/>
    <n v="0"/>
    <n v="0"/>
    <n v="345767"/>
    <n v="9"/>
    <m/>
    <s v="Southampton"/>
    <s v="Antwerp, Belgium / Stanton, OH"/>
  </r>
  <r>
    <n v="1283"/>
    <n v="3"/>
    <x v="1"/>
    <s v="Ware, Mr. Frederick"/>
    <s v="Male"/>
    <m/>
    <s v=""/>
    <x v="2"/>
    <n v="0"/>
    <n v="0"/>
    <n v="359309"/>
    <n v="8.0500000000000007"/>
    <m/>
    <s v="Southampton"/>
    <m/>
  </r>
  <r>
    <n v="1284"/>
    <n v="3"/>
    <x v="1"/>
    <s v="Warren, Mr. Charles William"/>
    <s v="Male"/>
    <m/>
    <s v=""/>
    <x v="2"/>
    <n v="0"/>
    <n v="0"/>
    <s v="C.A. 49867"/>
    <n v="7.55"/>
    <m/>
    <s v="Southampton"/>
    <m/>
  </r>
  <r>
    <n v="1285"/>
    <n v="3"/>
    <x v="1"/>
    <s v="Webber, Mr. James"/>
    <s v="Male"/>
    <m/>
    <s v=""/>
    <x v="2"/>
    <n v="0"/>
    <n v="0"/>
    <s v="SOTON/OQ 3101316"/>
    <n v="8.0500000000000007"/>
    <m/>
    <s v="Southampton"/>
    <m/>
  </r>
  <r>
    <n v="1286"/>
    <n v="3"/>
    <x v="1"/>
    <s v="Wenzel, Mr. Linhart"/>
    <s v="Male"/>
    <n v="32.5"/>
    <n v="0"/>
    <x v="1"/>
    <n v="0"/>
    <n v="0"/>
    <n v="345775"/>
    <n v="9.5"/>
    <m/>
    <s v="Southampton"/>
    <m/>
  </r>
  <r>
    <n v="1287"/>
    <n v="3"/>
    <x v="0"/>
    <s v="Whabee, Mrs. George Joseph (Shawneene Abi-Saab)"/>
    <s v="Female"/>
    <n v="38"/>
    <n v="0"/>
    <x v="0"/>
    <n v="0"/>
    <n v="0"/>
    <n v="2688"/>
    <n v="7.2291999999999996"/>
    <m/>
    <s v="Cherbourg"/>
    <m/>
  </r>
  <r>
    <n v="1288"/>
    <n v="3"/>
    <x v="1"/>
    <s v="Widegren, Mr. Carl/Charles Peter"/>
    <s v="Male"/>
    <n v="51"/>
    <n v="0"/>
    <x v="1"/>
    <n v="0"/>
    <n v="0"/>
    <n v="347064"/>
    <n v="7.75"/>
    <m/>
    <s v="Southampton"/>
    <m/>
  </r>
  <r>
    <n v="1289"/>
    <n v="3"/>
    <x v="1"/>
    <s v="Wiklund, Mr. Jakob Alfred"/>
    <s v="Male"/>
    <n v="18"/>
    <n v="0"/>
    <x v="1"/>
    <n v="1"/>
    <n v="0"/>
    <n v="3101267"/>
    <n v="6.4958"/>
    <m/>
    <s v="Southampton"/>
    <m/>
  </r>
  <r>
    <n v="1290"/>
    <n v="3"/>
    <x v="1"/>
    <s v="Wiklund, Mr. Karl Johan"/>
    <s v="Male"/>
    <n v="21"/>
    <n v="0"/>
    <x v="1"/>
    <n v="1"/>
    <n v="0"/>
    <n v="3101266"/>
    <n v="6.4958"/>
    <m/>
    <s v="Southampton"/>
    <m/>
  </r>
  <r>
    <n v="1291"/>
    <n v="3"/>
    <x v="0"/>
    <s v="Wilkes, Mrs. James (Ellen Needs)"/>
    <s v="Female"/>
    <n v="47"/>
    <n v="0"/>
    <x v="0"/>
    <n v="1"/>
    <n v="0"/>
    <n v="363272"/>
    <n v="7"/>
    <m/>
    <s v="Southampton"/>
    <m/>
  </r>
  <r>
    <n v="1292"/>
    <n v="3"/>
    <x v="1"/>
    <s v="Willer, Mr. Aaron (&quot;Abi Weller&quot;)"/>
    <s v="Male"/>
    <m/>
    <s v=""/>
    <x v="2"/>
    <n v="0"/>
    <n v="0"/>
    <n v="3410"/>
    <n v="8.7125000000000004"/>
    <m/>
    <s v="Southampton"/>
    <m/>
  </r>
  <r>
    <n v="1293"/>
    <n v="3"/>
    <x v="1"/>
    <s v="Willey, Mr. Edward"/>
    <s v="Male"/>
    <m/>
    <s v=""/>
    <x v="2"/>
    <n v="0"/>
    <n v="0"/>
    <s v="S.O./P.P. 751"/>
    <n v="7.55"/>
    <m/>
    <s v="Southampton"/>
    <m/>
  </r>
  <r>
    <n v="1294"/>
    <n v="3"/>
    <x v="1"/>
    <s v="Williams, Mr. Howard Hugh &quot;Harry&quot;"/>
    <s v="Male"/>
    <m/>
    <s v=""/>
    <x v="2"/>
    <n v="0"/>
    <n v="0"/>
    <s v="A/5 2466"/>
    <n v="8.0500000000000007"/>
    <m/>
    <s v="Southampton"/>
    <m/>
  </r>
  <r>
    <n v="1295"/>
    <n v="3"/>
    <x v="1"/>
    <s v="Williams, Mr. Leslie"/>
    <s v="Male"/>
    <n v="28.5"/>
    <n v="0"/>
    <x v="1"/>
    <n v="0"/>
    <n v="0"/>
    <n v="54636"/>
    <n v="16.100000000000001"/>
    <m/>
    <s v="Southampton"/>
    <m/>
  </r>
  <r>
    <n v="1296"/>
    <n v="3"/>
    <x v="1"/>
    <s v="Windelov, Mr. Einar"/>
    <s v="Male"/>
    <n v="21"/>
    <n v="0"/>
    <x v="1"/>
    <n v="0"/>
    <n v="0"/>
    <s v="SOTON/OQ 3101317"/>
    <n v="7.25"/>
    <m/>
    <s v="Southampton"/>
    <m/>
  </r>
  <r>
    <n v="1297"/>
    <n v="3"/>
    <x v="1"/>
    <s v="Wirz, Mr. Albert"/>
    <s v="Male"/>
    <n v="27"/>
    <n v="0"/>
    <x v="1"/>
    <n v="0"/>
    <n v="0"/>
    <n v="315154"/>
    <n v="8.6624999999999996"/>
    <m/>
    <s v="Southampton"/>
    <m/>
  </r>
  <r>
    <n v="1298"/>
    <n v="3"/>
    <x v="1"/>
    <s v="Wiseman, Mr. Phillippe"/>
    <s v="Male"/>
    <m/>
    <s v=""/>
    <x v="2"/>
    <n v="0"/>
    <n v="0"/>
    <s v="A/4. 34244"/>
    <n v="7.25"/>
    <m/>
    <s v="Southampton"/>
    <m/>
  </r>
  <r>
    <n v="1299"/>
    <n v="3"/>
    <x v="1"/>
    <s v="Wittevrongel, Mr. Camille"/>
    <s v="Male"/>
    <n v="36"/>
    <n v="0"/>
    <x v="1"/>
    <n v="0"/>
    <n v="0"/>
    <n v="345771"/>
    <n v="9.5"/>
    <m/>
    <s v="Southampton"/>
    <m/>
  </r>
  <r>
    <n v="1300"/>
    <n v="3"/>
    <x v="1"/>
    <s v="Yasbeck, Mr. Antoni"/>
    <s v="Male"/>
    <n v="27"/>
    <n v="0"/>
    <x v="1"/>
    <n v="1"/>
    <n v="0"/>
    <n v="2659"/>
    <n v="14.4542"/>
    <m/>
    <s v="Cherbourg"/>
    <m/>
  </r>
  <r>
    <n v="1301"/>
    <n v="3"/>
    <x v="0"/>
    <s v="Yasbeck, Mrs. Antoni (Selini Alexander)"/>
    <s v="Female"/>
    <n v="15"/>
    <n v="1"/>
    <x v="0"/>
    <n v="1"/>
    <n v="0"/>
    <n v="2659"/>
    <n v="14.4542"/>
    <m/>
    <s v="Cherbourg"/>
    <m/>
  </r>
  <r>
    <n v="1302"/>
    <n v="3"/>
    <x v="1"/>
    <s v="Youseff, Mr. Gerious"/>
    <s v="Male"/>
    <n v="45.5"/>
    <n v="0"/>
    <x v="1"/>
    <n v="0"/>
    <n v="0"/>
    <n v="2628"/>
    <n v="7.2249999999999996"/>
    <m/>
    <s v="Cherbourg"/>
    <m/>
  </r>
  <r>
    <n v="1303"/>
    <n v="3"/>
    <x v="1"/>
    <s v="Yousif, Mr. Wazli"/>
    <s v="Male"/>
    <m/>
    <s v=""/>
    <x v="2"/>
    <n v="0"/>
    <n v="0"/>
    <n v="2647"/>
    <n v="7.2249999999999996"/>
    <m/>
    <s v="Cherbourg"/>
    <m/>
  </r>
  <r>
    <n v="1304"/>
    <n v="3"/>
    <x v="1"/>
    <s v="Yousseff, Mr. Gerious"/>
    <s v="Male"/>
    <m/>
    <s v=""/>
    <x v="2"/>
    <n v="0"/>
    <n v="0"/>
    <n v="2627"/>
    <n v="14.458299999999999"/>
    <m/>
    <s v="Cherbourg"/>
    <m/>
  </r>
  <r>
    <n v="1305"/>
    <n v="3"/>
    <x v="1"/>
    <s v="Zabour, Miss. Hileni"/>
    <s v="Female"/>
    <n v="14.5"/>
    <n v="1"/>
    <x v="0"/>
    <n v="1"/>
    <n v="0"/>
    <n v="2665"/>
    <n v="14.4542"/>
    <m/>
    <s v="Cherbourg"/>
    <m/>
  </r>
  <r>
    <n v="1306"/>
    <n v="3"/>
    <x v="1"/>
    <s v="Zabour, Miss. Thamine"/>
    <s v="Female"/>
    <m/>
    <s v=""/>
    <x v="2"/>
    <n v="1"/>
    <n v="0"/>
    <n v="2665"/>
    <n v="14.4542"/>
    <m/>
    <s v="Cherbourg"/>
    <m/>
  </r>
  <r>
    <n v="1307"/>
    <n v="3"/>
    <x v="1"/>
    <s v="Zakarian, Mr. Mapriededer"/>
    <s v="Male"/>
    <n v="26.5"/>
    <n v="0"/>
    <x v="1"/>
    <n v="0"/>
    <n v="0"/>
    <n v="2656"/>
    <n v="7.2249999999999996"/>
    <m/>
    <s v="Cherbourg"/>
    <m/>
  </r>
  <r>
    <n v="1308"/>
    <n v="3"/>
    <x v="1"/>
    <s v="Zakarian, Mr. Ortin"/>
    <s v="Male"/>
    <n v="27"/>
    <n v="0"/>
    <x v="1"/>
    <n v="0"/>
    <n v="0"/>
    <n v="2670"/>
    <n v="7.2249999999999996"/>
    <m/>
    <s v="Cherbourg"/>
    <m/>
  </r>
  <r>
    <n v="1309"/>
    <n v="3"/>
    <x v="1"/>
    <s v="Zimmerman, Mr. Leo"/>
    <s v="Male"/>
    <n v="29"/>
    <n v="0"/>
    <x v="1"/>
    <n v="0"/>
    <n v="0"/>
    <n v="315082"/>
    <n v="7.875"/>
    <m/>
    <s v="Southampton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2D2214-E961-FA42-85AA-7939AC33EAEB}" name="PivotTable1" cacheId="2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1">
  <location ref="B9:F21" firstHeaderRow="1" firstDataRow="2" firstDataCol="2"/>
  <pivotFields count="15">
    <pivotField compact="0" showAll="0"/>
    <pivotField compact="0" showAll="0"/>
    <pivotField axis="axisCol" dataField="1" compact="0" showAll="0" sortType="descending">
      <items count="3">
        <item n="Survived" x="0"/>
        <item n="Did Not Survive" x="1"/>
        <item t="default"/>
      </items>
    </pivotField>
    <pivotField compact="0" showAll="0"/>
    <pivotField compact="0" showAll="0"/>
    <pivotField compact="0" showAll="0"/>
    <pivotField compact="0" showAll="0"/>
    <pivotField axis="axisRow" compact="0" showAll="0">
      <items count="6">
        <item m="1" x="3"/>
        <item m="1" x="4"/>
        <item x="0"/>
        <item x="1"/>
        <item x="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2">
    <field x="7"/>
    <field x="-2"/>
  </rowFields>
  <rowItems count="11">
    <i>
      <x v="2"/>
    </i>
    <i r="1">
      <x/>
    </i>
    <i r="1" i="1">
      <x v="1"/>
    </i>
    <i>
      <x v="3"/>
    </i>
    <i r="1">
      <x/>
    </i>
    <i r="1" i="1">
      <x v="1"/>
    </i>
    <i>
      <x v="4"/>
    </i>
    <i r="1">
      <x/>
    </i>
    <i r="1" i="1">
      <x v="1"/>
    </i>
    <i t="grand">
      <x/>
    </i>
    <i t="grand" i="1">
      <x/>
    </i>
  </rowItems>
  <colFields count="1">
    <field x="2"/>
  </colFields>
  <colItems count="3">
    <i>
      <x/>
    </i>
    <i>
      <x v="1"/>
    </i>
    <i t="grand">
      <x/>
    </i>
  </colItems>
  <dataFields count="2">
    <dataField name="Count" fld="2" subtotal="count" baseField="0" baseItem="0"/>
    <dataField name="Percent" fld="2" subtotal="count" showDataAs="percentOfRow" baseField="0" baseItem="0" numFmtId="1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C984EE-D2CA-764F-A3C4-E818E26E4FCA}" name="PivotTable2" cacheId="2" dataOnRows="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compact="0" outline="1" outlineData="1" compactData="0" multipleFieldFilters="0" chartFormat="2">
  <location ref="B33:D38" firstHeaderRow="1" firstDataRow="2" firstDataCol="1"/>
  <pivotFields count="15">
    <pivotField compact="0" showAll="0"/>
    <pivotField compact="0" showAll="0"/>
    <pivotField axis="axisCol" dataField="1" compact="0" showAll="0" sortType="descending">
      <items count="3">
        <item n="Survived" x="0"/>
        <item n="Did Not Survive" x="1"/>
        <item t="default"/>
      </items>
    </pivotField>
    <pivotField compact="0" showAll="0"/>
    <pivotField compact="0" showAll="0"/>
    <pivotField compact="0" showAll="0"/>
    <pivotField compact="0" showAll="0"/>
    <pivotField axis="axisRow" compact="0" showAll="0">
      <items count="6">
        <item m="1" x="3"/>
        <item m="1" x="4"/>
        <item x="0"/>
        <item x="1"/>
        <item x="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</pivotFields>
  <rowFields count="1">
    <field x="7"/>
  </rowFields>
  <rowItems count="4">
    <i>
      <x v="2"/>
    </i>
    <i>
      <x v="3"/>
    </i>
    <i>
      <x v="4"/>
    </i>
    <i t="grand">
      <x/>
    </i>
  </rowItems>
  <colFields count="1">
    <field x="2"/>
  </colFields>
  <colItems count="2">
    <i>
      <x/>
    </i>
    <i>
      <x v="1"/>
    </i>
  </colItems>
  <dataFields count="1">
    <dataField name="Percent" fld="2" subtotal="count" showDataAs="percentOfRow" baseField="0" baseItem="0" numFmtId="1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1316"/>
  <sheetViews>
    <sheetView tabSelected="1" workbookViewId="0"/>
  </sheetViews>
  <sheetFormatPr baseColWidth="10" defaultRowHeight="16" x14ac:dyDescent="0.2"/>
  <cols>
    <col min="1" max="1" width="11.5" style="2" bestFit="1" customWidth="1"/>
    <col min="2" max="2" width="13.83203125" style="2" bestFit="1" customWidth="1"/>
    <col min="3" max="3" width="10.83203125" style="2"/>
    <col min="4" max="4" width="43" customWidth="1"/>
    <col min="5" max="5" width="10.83203125" style="1"/>
    <col min="7" max="7" width="12.83203125" bestFit="1" customWidth="1"/>
    <col min="8" max="8" width="17.5" bestFit="1" customWidth="1"/>
    <col min="9" max="9" width="25.33203125" bestFit="1" customWidth="1"/>
    <col min="10" max="10" width="25.5" bestFit="1" customWidth="1"/>
    <col min="11" max="11" width="25.5" customWidth="1"/>
    <col min="12" max="12" width="18.83203125" style="2" bestFit="1" customWidth="1"/>
    <col min="15" max="15" width="12.6640625" bestFit="1" customWidth="1"/>
    <col min="16" max="16" width="14.6640625" bestFit="1" customWidth="1"/>
    <col min="17" max="17" width="10.83203125" style="2"/>
    <col min="18" max="18" width="17.83203125" style="1" bestFit="1" customWidth="1"/>
    <col min="19" max="19" width="44.5" bestFit="1" customWidth="1"/>
    <col min="28" max="28" width="23" bestFit="1" customWidth="1"/>
  </cols>
  <sheetData>
    <row r="2" spans="1:29" x14ac:dyDescent="0.2">
      <c r="B2" s="3" t="s">
        <v>2105</v>
      </c>
      <c r="C2" s="2">
        <f>Analysis!C4</f>
        <v>15</v>
      </c>
    </row>
    <row r="5" spans="1:29" ht="18" thickBot="1" x14ac:dyDescent="0.25">
      <c r="U5" s="11" t="s">
        <v>2123</v>
      </c>
      <c r="V5" s="11"/>
      <c r="X5" s="11" t="s">
        <v>2128</v>
      </c>
      <c r="Y5" s="11"/>
      <c r="Z5" s="11"/>
      <c r="AB5" s="11" t="s">
        <v>2149</v>
      </c>
      <c r="AC5" s="11"/>
    </row>
    <row r="6" spans="1:29" ht="17" thickTop="1" x14ac:dyDescent="0.2"/>
    <row r="7" spans="1:29" x14ac:dyDescent="0.2">
      <c r="A7" s="3" t="s">
        <v>2086</v>
      </c>
      <c r="B7" s="3" t="s">
        <v>2087</v>
      </c>
      <c r="C7" s="3" t="s">
        <v>2088</v>
      </c>
      <c r="D7" s="3" t="s">
        <v>2089</v>
      </c>
      <c r="E7" s="3" t="s">
        <v>2090</v>
      </c>
      <c r="F7" s="3" t="s">
        <v>2091</v>
      </c>
      <c r="G7" s="3" t="s">
        <v>2104</v>
      </c>
      <c r="H7" s="3" t="s">
        <v>2106</v>
      </c>
      <c r="I7" s="3" t="s">
        <v>2092</v>
      </c>
      <c r="J7" s="3" t="s">
        <v>2093</v>
      </c>
      <c r="K7" s="3" t="s">
        <v>2140</v>
      </c>
      <c r="L7" s="3" t="s">
        <v>2095</v>
      </c>
      <c r="M7" s="3" t="s">
        <v>2094</v>
      </c>
      <c r="N7" s="3" t="s">
        <v>2122</v>
      </c>
      <c r="O7" s="3" t="s">
        <v>2125</v>
      </c>
      <c r="P7" s="3" t="s">
        <v>2139</v>
      </c>
      <c r="Q7" s="3" t="s">
        <v>2096</v>
      </c>
      <c r="R7" s="3" t="s">
        <v>2097</v>
      </c>
      <c r="S7" s="3" t="s">
        <v>2098</v>
      </c>
      <c r="U7" s="3" t="s">
        <v>2091</v>
      </c>
      <c r="V7" s="3" t="s">
        <v>2124</v>
      </c>
      <c r="W7" s="2"/>
      <c r="X7" s="3"/>
      <c r="Y7" s="3" t="s">
        <v>2094</v>
      </c>
      <c r="Z7" s="3" t="s">
        <v>2127</v>
      </c>
      <c r="AA7" s="2"/>
      <c r="AB7" s="3" t="s">
        <v>2148</v>
      </c>
      <c r="AC7" s="3" t="s">
        <v>2126</v>
      </c>
    </row>
    <row r="8" spans="1:29" x14ac:dyDescent="0.2">
      <c r="A8" s="2">
        <v>1</v>
      </c>
      <c r="B8" s="2">
        <v>1</v>
      </c>
      <c r="C8" s="2">
        <v>1</v>
      </c>
      <c r="D8" t="s">
        <v>0</v>
      </c>
      <c r="E8" s="1" t="s">
        <v>2101</v>
      </c>
      <c r="F8">
        <v>29</v>
      </c>
      <c r="G8">
        <f>IF(ISBLANK(Age),"",IF(Age&lt;=MaxChildAge,1,0))</f>
        <v>0</v>
      </c>
      <c r="H8" t="str">
        <f>IF(ISBLANK(Age),"Unknown",IF(G8=1,"Yes",IF(E8="Female","Yes","No")))</f>
        <v>Yes</v>
      </c>
      <c r="I8">
        <v>0</v>
      </c>
      <c r="J8">
        <v>0</v>
      </c>
      <c r="K8">
        <f>I8+J8</f>
        <v>0</v>
      </c>
      <c r="L8" s="2">
        <v>24160</v>
      </c>
      <c r="M8" s="4">
        <v>211.33750000000001</v>
      </c>
      <c r="N8" s="4" t="str">
        <f>IF(ISBLANK(Age),"",VLOOKUP(Age,AgeTable,2))</f>
        <v>20-29</v>
      </c>
      <c r="O8" s="4" t="str">
        <f t="shared" ref="O8:O71" si="0">IF(ISBLANK(M8),"",VLOOKUP(M8,FareTable,2))</f>
        <v>80-100</v>
      </c>
      <c r="P8" s="4" t="str">
        <f t="shared" ref="P8:P71" si="1">VLOOKUP(K8,FamilyTable,2)</f>
        <v>0</v>
      </c>
      <c r="Q8" s="2" t="s">
        <v>1</v>
      </c>
      <c r="R8" s="1" t="s">
        <v>800</v>
      </c>
      <c r="S8" t="s">
        <v>2</v>
      </c>
      <c r="U8">
        <v>0</v>
      </c>
      <c r="V8" s="2" t="str">
        <f>U8&amp;"-"&amp;U9-1</f>
        <v>0-9</v>
      </c>
      <c r="X8">
        <v>0</v>
      </c>
      <c r="Y8">
        <f>_xlfn.PERCENTILE.INC(Fare,X8)</f>
        <v>0</v>
      </c>
      <c r="Z8" s="10" t="s">
        <v>2129</v>
      </c>
      <c r="AB8">
        <v>0</v>
      </c>
      <c r="AC8" s="14" t="s">
        <v>2141</v>
      </c>
    </row>
    <row r="9" spans="1:29" x14ac:dyDescent="0.2">
      <c r="A9" s="2">
        <v>2</v>
      </c>
      <c r="B9" s="2">
        <v>1</v>
      </c>
      <c r="C9" s="2">
        <v>1</v>
      </c>
      <c r="D9" t="s">
        <v>3</v>
      </c>
      <c r="E9" s="1" t="s">
        <v>2102</v>
      </c>
      <c r="F9">
        <v>0.91669999999999996</v>
      </c>
      <c r="G9">
        <f t="shared" ref="G9:G72" si="2">IF(ISBLANK(F9),"",IF(F9&lt;=MaxChildAge,1,0))</f>
        <v>1</v>
      </c>
      <c r="H9" t="str">
        <f t="shared" ref="H9:H72" si="3">IF(ISBLANK(F9),"Unknown",IF(G9=1,"Yes",IF(E9="Female","Yes","No")))</f>
        <v>Yes</v>
      </c>
      <c r="I9">
        <v>1</v>
      </c>
      <c r="J9">
        <v>2</v>
      </c>
      <c r="K9">
        <f t="shared" ref="K9:K72" si="4">I9+J9</f>
        <v>3</v>
      </c>
      <c r="L9" s="2">
        <v>113781</v>
      </c>
      <c r="M9" s="4">
        <v>151.55000000000001</v>
      </c>
      <c r="N9" s="4" t="str">
        <f t="shared" ref="N9:N72" si="5">IF(ISBLANK(F9),"",VLOOKUP(F9,AgeTable,2))</f>
        <v>0-9</v>
      </c>
      <c r="O9" s="4" t="str">
        <f t="shared" si="0"/>
        <v>80-100</v>
      </c>
      <c r="P9" s="4" t="str">
        <f t="shared" si="1"/>
        <v>3</v>
      </c>
      <c r="Q9" s="2" t="s">
        <v>4</v>
      </c>
      <c r="R9" s="1" t="s">
        <v>800</v>
      </c>
      <c r="S9" t="s">
        <v>5</v>
      </c>
      <c r="U9">
        <v>10</v>
      </c>
      <c r="V9" s="2" t="str">
        <f t="shared" ref="V9:V14" si="6">U9&amp;"-"&amp;U10-1</f>
        <v>10-19</v>
      </c>
      <c r="X9">
        <v>0.2</v>
      </c>
      <c r="Y9">
        <f>_xlfn.PERCENTILE.INC(Fare,X9)</f>
        <v>7.8541999999999996</v>
      </c>
      <c r="Z9" s="10" t="s">
        <v>2130</v>
      </c>
      <c r="AB9">
        <v>1</v>
      </c>
      <c r="AC9" s="14" t="s">
        <v>2142</v>
      </c>
    </row>
    <row r="10" spans="1:29" x14ac:dyDescent="0.2">
      <c r="A10" s="2">
        <v>3</v>
      </c>
      <c r="B10" s="2">
        <v>1</v>
      </c>
      <c r="C10" s="2">
        <v>0</v>
      </c>
      <c r="D10" t="s">
        <v>6</v>
      </c>
      <c r="E10" s="1" t="s">
        <v>2101</v>
      </c>
      <c r="F10">
        <v>2</v>
      </c>
      <c r="G10">
        <f t="shared" si="2"/>
        <v>1</v>
      </c>
      <c r="H10" t="str">
        <f t="shared" si="3"/>
        <v>Yes</v>
      </c>
      <c r="I10">
        <v>1</v>
      </c>
      <c r="J10">
        <v>2</v>
      </c>
      <c r="K10">
        <f t="shared" si="4"/>
        <v>3</v>
      </c>
      <c r="L10" s="2">
        <v>113781</v>
      </c>
      <c r="M10" s="4">
        <v>151.55000000000001</v>
      </c>
      <c r="N10" s="4" t="str">
        <f t="shared" si="5"/>
        <v>0-9</v>
      </c>
      <c r="O10" s="4" t="str">
        <f t="shared" si="0"/>
        <v>80-100</v>
      </c>
      <c r="P10" s="4" t="str">
        <f t="shared" si="1"/>
        <v>3</v>
      </c>
      <c r="Q10" s="2" t="s">
        <v>4</v>
      </c>
      <c r="R10" s="1" t="s">
        <v>800</v>
      </c>
      <c r="S10" t="s">
        <v>5</v>
      </c>
      <c r="U10">
        <v>20</v>
      </c>
      <c r="V10" s="2" t="str">
        <f t="shared" si="6"/>
        <v>20-29</v>
      </c>
      <c r="X10">
        <v>0.4</v>
      </c>
      <c r="Y10">
        <f>_xlfn.PERCENTILE.INC(Fare,X10)</f>
        <v>10.5</v>
      </c>
      <c r="Z10" s="10" t="s">
        <v>2131</v>
      </c>
      <c r="AB10">
        <v>2</v>
      </c>
      <c r="AC10" s="14" t="s">
        <v>2143</v>
      </c>
    </row>
    <row r="11" spans="1:29" x14ac:dyDescent="0.2">
      <c r="A11" s="2">
        <v>4</v>
      </c>
      <c r="B11" s="2">
        <v>1</v>
      </c>
      <c r="C11" s="2">
        <v>0</v>
      </c>
      <c r="D11" t="s">
        <v>7</v>
      </c>
      <c r="E11" s="1" t="s">
        <v>2102</v>
      </c>
      <c r="F11">
        <v>30</v>
      </c>
      <c r="G11">
        <f t="shared" si="2"/>
        <v>0</v>
      </c>
      <c r="H11" t="str">
        <f t="shared" si="3"/>
        <v>No</v>
      </c>
      <c r="I11">
        <v>1</v>
      </c>
      <c r="J11">
        <v>2</v>
      </c>
      <c r="K11">
        <f t="shared" si="4"/>
        <v>3</v>
      </c>
      <c r="L11" s="2">
        <v>113781</v>
      </c>
      <c r="M11" s="4">
        <v>151.55000000000001</v>
      </c>
      <c r="N11" s="4" t="str">
        <f t="shared" si="5"/>
        <v>30-39</v>
      </c>
      <c r="O11" s="4" t="str">
        <f t="shared" si="0"/>
        <v>80-100</v>
      </c>
      <c r="P11" s="4" t="str">
        <f t="shared" si="1"/>
        <v>3</v>
      </c>
      <c r="Q11" s="2" t="s">
        <v>4</v>
      </c>
      <c r="R11" s="1" t="s">
        <v>800</v>
      </c>
      <c r="S11" t="s">
        <v>5</v>
      </c>
      <c r="U11">
        <v>30</v>
      </c>
      <c r="V11" s="2" t="str">
        <f t="shared" si="6"/>
        <v>30-39</v>
      </c>
      <c r="X11">
        <v>0.6</v>
      </c>
      <c r="Y11">
        <f>_xlfn.PERCENTILE.INC(Fare,X11)</f>
        <v>21.679200000000002</v>
      </c>
      <c r="Z11" s="10" t="s">
        <v>2132</v>
      </c>
      <c r="AB11">
        <v>3</v>
      </c>
      <c r="AC11" s="14" t="s">
        <v>2146</v>
      </c>
    </row>
    <row r="12" spans="1:29" x14ac:dyDescent="0.2">
      <c r="A12" s="2">
        <v>5</v>
      </c>
      <c r="B12" s="2">
        <v>1</v>
      </c>
      <c r="C12" s="2">
        <v>0</v>
      </c>
      <c r="D12" t="s">
        <v>8</v>
      </c>
      <c r="E12" s="1" t="s">
        <v>2101</v>
      </c>
      <c r="F12">
        <v>25</v>
      </c>
      <c r="G12">
        <f t="shared" si="2"/>
        <v>0</v>
      </c>
      <c r="H12" t="str">
        <f t="shared" si="3"/>
        <v>Yes</v>
      </c>
      <c r="I12">
        <v>1</v>
      </c>
      <c r="J12">
        <v>2</v>
      </c>
      <c r="K12">
        <f t="shared" si="4"/>
        <v>3</v>
      </c>
      <c r="L12" s="2">
        <v>113781</v>
      </c>
      <c r="M12" s="4">
        <v>151.55000000000001</v>
      </c>
      <c r="N12" s="4" t="str">
        <f t="shared" si="5"/>
        <v>20-29</v>
      </c>
      <c r="O12" s="4" t="str">
        <f t="shared" si="0"/>
        <v>80-100</v>
      </c>
      <c r="P12" s="4" t="str">
        <f t="shared" si="1"/>
        <v>3</v>
      </c>
      <c r="Q12" s="2" t="s">
        <v>4</v>
      </c>
      <c r="R12" s="1" t="s">
        <v>800</v>
      </c>
      <c r="S12" t="s">
        <v>5</v>
      </c>
      <c r="U12">
        <v>40</v>
      </c>
      <c r="V12" s="2" t="str">
        <f t="shared" si="6"/>
        <v>40-49</v>
      </c>
      <c r="X12">
        <v>0.8</v>
      </c>
      <c r="Y12">
        <f>_xlfn.PERCENTILE.INC(Fare,X12)</f>
        <v>41.5792</v>
      </c>
      <c r="Z12" s="10" t="s">
        <v>2133</v>
      </c>
      <c r="AB12">
        <v>4</v>
      </c>
      <c r="AC12" s="14" t="s">
        <v>2145</v>
      </c>
    </row>
    <row r="13" spans="1:29" x14ac:dyDescent="0.2">
      <c r="A13" s="2">
        <v>6</v>
      </c>
      <c r="B13" s="2">
        <v>1</v>
      </c>
      <c r="C13" s="2">
        <v>1</v>
      </c>
      <c r="D13" t="s">
        <v>9</v>
      </c>
      <c r="E13" s="1" t="s">
        <v>2102</v>
      </c>
      <c r="F13">
        <v>48</v>
      </c>
      <c r="G13">
        <f t="shared" si="2"/>
        <v>0</v>
      </c>
      <c r="H13" t="str">
        <f t="shared" si="3"/>
        <v>No</v>
      </c>
      <c r="I13">
        <v>0</v>
      </c>
      <c r="J13">
        <v>0</v>
      </c>
      <c r="K13">
        <f t="shared" si="4"/>
        <v>0</v>
      </c>
      <c r="L13" s="2">
        <v>19952</v>
      </c>
      <c r="M13" s="4">
        <v>26.55</v>
      </c>
      <c r="N13" s="4" t="str">
        <f t="shared" si="5"/>
        <v>40-49</v>
      </c>
      <c r="O13" s="4" t="str">
        <f t="shared" si="0"/>
        <v>60-80</v>
      </c>
      <c r="P13" s="4" t="str">
        <f t="shared" si="1"/>
        <v>0</v>
      </c>
      <c r="Q13" s="2" t="s">
        <v>10</v>
      </c>
      <c r="R13" s="1" t="s">
        <v>800</v>
      </c>
      <c r="S13" t="s">
        <v>11</v>
      </c>
      <c r="U13">
        <v>50</v>
      </c>
      <c r="V13" s="2" t="str">
        <f t="shared" si="6"/>
        <v>50-59</v>
      </c>
      <c r="AB13">
        <v>5</v>
      </c>
      <c r="AC13" s="14" t="s">
        <v>2144</v>
      </c>
    </row>
    <row r="14" spans="1:29" x14ac:dyDescent="0.2">
      <c r="A14" s="2">
        <v>7</v>
      </c>
      <c r="B14" s="2">
        <v>1</v>
      </c>
      <c r="C14" s="2">
        <v>1</v>
      </c>
      <c r="D14" t="s">
        <v>12</v>
      </c>
      <c r="E14" s="1" t="s">
        <v>2101</v>
      </c>
      <c r="F14">
        <v>63</v>
      </c>
      <c r="G14">
        <f t="shared" si="2"/>
        <v>0</v>
      </c>
      <c r="H14" t="str">
        <f t="shared" si="3"/>
        <v>Yes</v>
      </c>
      <c r="I14">
        <v>1</v>
      </c>
      <c r="J14">
        <v>0</v>
      </c>
      <c r="K14">
        <f t="shared" si="4"/>
        <v>1</v>
      </c>
      <c r="L14" s="2">
        <v>13502</v>
      </c>
      <c r="M14" s="4">
        <v>77.958299999999994</v>
      </c>
      <c r="N14" s="4" t="str">
        <f t="shared" si="5"/>
        <v>60-69</v>
      </c>
      <c r="O14" s="4" t="str">
        <f t="shared" si="0"/>
        <v>80-100</v>
      </c>
      <c r="P14" s="4" t="str">
        <f t="shared" si="1"/>
        <v>1</v>
      </c>
      <c r="Q14" s="2" t="s">
        <v>13</v>
      </c>
      <c r="R14" s="1" t="s">
        <v>800</v>
      </c>
      <c r="S14" t="s">
        <v>14</v>
      </c>
      <c r="U14">
        <v>60</v>
      </c>
      <c r="V14" s="2" t="str">
        <f t="shared" si="6"/>
        <v>60-69</v>
      </c>
    </row>
    <row r="15" spans="1:29" x14ac:dyDescent="0.2">
      <c r="A15" s="2">
        <v>8</v>
      </c>
      <c r="B15" s="2">
        <v>1</v>
      </c>
      <c r="C15" s="2">
        <v>0</v>
      </c>
      <c r="D15" t="s">
        <v>15</v>
      </c>
      <c r="E15" s="1" t="s">
        <v>2102</v>
      </c>
      <c r="F15">
        <v>39</v>
      </c>
      <c r="G15">
        <f t="shared" si="2"/>
        <v>0</v>
      </c>
      <c r="H15" t="str">
        <f t="shared" si="3"/>
        <v>No</v>
      </c>
      <c r="I15">
        <v>0</v>
      </c>
      <c r="J15">
        <v>0</v>
      </c>
      <c r="K15">
        <f t="shared" si="4"/>
        <v>0</v>
      </c>
      <c r="L15" s="2">
        <v>112050</v>
      </c>
      <c r="M15" s="4">
        <v>0</v>
      </c>
      <c r="N15" s="4" t="str">
        <f t="shared" si="5"/>
        <v>30-39</v>
      </c>
      <c r="O15" s="4" t="str">
        <f t="shared" si="0"/>
        <v>0-20</v>
      </c>
      <c r="P15" s="4" t="str">
        <f t="shared" si="1"/>
        <v>0</v>
      </c>
      <c r="Q15" s="2" t="s">
        <v>16</v>
      </c>
      <c r="R15" s="1" t="s">
        <v>800</v>
      </c>
      <c r="S15" t="s">
        <v>17</v>
      </c>
      <c r="U15">
        <v>70</v>
      </c>
      <c r="V15" s="2" t="s">
        <v>2135</v>
      </c>
    </row>
    <row r="16" spans="1:29" x14ac:dyDescent="0.2">
      <c r="A16" s="2">
        <v>9</v>
      </c>
      <c r="B16" s="2">
        <v>1</v>
      </c>
      <c r="C16" s="2">
        <v>1</v>
      </c>
      <c r="D16" t="s">
        <v>18</v>
      </c>
      <c r="E16" s="1" t="s">
        <v>2101</v>
      </c>
      <c r="F16">
        <v>53</v>
      </c>
      <c r="G16">
        <f t="shared" si="2"/>
        <v>0</v>
      </c>
      <c r="H16" t="str">
        <f t="shared" si="3"/>
        <v>Yes</v>
      </c>
      <c r="I16">
        <v>2</v>
      </c>
      <c r="J16">
        <v>0</v>
      </c>
      <c r="K16">
        <f t="shared" si="4"/>
        <v>2</v>
      </c>
      <c r="L16" s="2">
        <v>11769</v>
      </c>
      <c r="M16" s="4">
        <v>51.479199999999999</v>
      </c>
      <c r="N16" s="4" t="str">
        <f t="shared" si="5"/>
        <v>50-59</v>
      </c>
      <c r="O16" s="4" t="str">
        <f t="shared" si="0"/>
        <v>80-100</v>
      </c>
      <c r="P16" s="4" t="str">
        <f t="shared" si="1"/>
        <v>2</v>
      </c>
      <c r="Q16" s="2" t="s">
        <v>19</v>
      </c>
      <c r="R16" s="1" t="s">
        <v>800</v>
      </c>
      <c r="S16" t="s">
        <v>21</v>
      </c>
    </row>
    <row r="17" spans="1:19" x14ac:dyDescent="0.2">
      <c r="A17" s="2">
        <v>10</v>
      </c>
      <c r="B17" s="2">
        <v>1</v>
      </c>
      <c r="C17" s="2">
        <v>0</v>
      </c>
      <c r="D17" t="s">
        <v>22</v>
      </c>
      <c r="E17" s="1" t="s">
        <v>2102</v>
      </c>
      <c r="F17">
        <v>71</v>
      </c>
      <c r="G17">
        <f t="shared" si="2"/>
        <v>0</v>
      </c>
      <c r="H17" t="str">
        <f t="shared" si="3"/>
        <v>No</v>
      </c>
      <c r="I17">
        <v>0</v>
      </c>
      <c r="J17">
        <v>0</v>
      </c>
      <c r="K17">
        <f t="shared" si="4"/>
        <v>0</v>
      </c>
      <c r="L17" s="2" t="s">
        <v>23</v>
      </c>
      <c r="M17" s="4">
        <v>49.504199999999997</v>
      </c>
      <c r="N17" s="4" t="str">
        <f t="shared" si="5"/>
        <v>70+</v>
      </c>
      <c r="O17" s="4" t="str">
        <f t="shared" si="0"/>
        <v>80-100</v>
      </c>
      <c r="P17" s="4" t="str">
        <f t="shared" si="1"/>
        <v>0</v>
      </c>
      <c r="R17" s="1" t="s">
        <v>2099</v>
      </c>
      <c r="S17" t="s">
        <v>24</v>
      </c>
    </row>
    <row r="18" spans="1:19" x14ac:dyDescent="0.2">
      <c r="A18" s="2">
        <v>11</v>
      </c>
      <c r="B18" s="2">
        <v>1</v>
      </c>
      <c r="C18" s="2">
        <v>0</v>
      </c>
      <c r="D18" t="s">
        <v>25</v>
      </c>
      <c r="E18" s="1" t="s">
        <v>2102</v>
      </c>
      <c r="F18">
        <v>47</v>
      </c>
      <c r="G18">
        <f t="shared" si="2"/>
        <v>0</v>
      </c>
      <c r="H18" t="str">
        <f t="shared" si="3"/>
        <v>No</v>
      </c>
      <c r="I18">
        <v>1</v>
      </c>
      <c r="J18">
        <v>0</v>
      </c>
      <c r="K18">
        <f t="shared" si="4"/>
        <v>1</v>
      </c>
      <c r="L18" s="2" t="s">
        <v>26</v>
      </c>
      <c r="M18" s="4">
        <v>227.52500000000001</v>
      </c>
      <c r="N18" s="4" t="str">
        <f t="shared" si="5"/>
        <v>40-49</v>
      </c>
      <c r="O18" s="4" t="str">
        <f t="shared" si="0"/>
        <v>80-100</v>
      </c>
      <c r="P18" s="4" t="str">
        <f t="shared" si="1"/>
        <v>1</v>
      </c>
      <c r="Q18" s="2" t="s">
        <v>27</v>
      </c>
      <c r="R18" s="1" t="s">
        <v>2099</v>
      </c>
      <c r="S18" t="s">
        <v>11</v>
      </c>
    </row>
    <row r="19" spans="1:19" x14ac:dyDescent="0.2">
      <c r="A19" s="2">
        <v>12</v>
      </c>
      <c r="B19" s="2">
        <v>1</v>
      </c>
      <c r="C19" s="2">
        <v>1</v>
      </c>
      <c r="D19" t="s">
        <v>28</v>
      </c>
      <c r="E19" s="1" t="s">
        <v>2101</v>
      </c>
      <c r="F19">
        <v>18</v>
      </c>
      <c r="G19">
        <f t="shared" si="2"/>
        <v>0</v>
      </c>
      <c r="H19" t="str">
        <f t="shared" si="3"/>
        <v>Yes</v>
      </c>
      <c r="I19">
        <v>1</v>
      </c>
      <c r="J19">
        <v>0</v>
      </c>
      <c r="K19">
        <f t="shared" si="4"/>
        <v>1</v>
      </c>
      <c r="L19" s="2" t="s">
        <v>26</v>
      </c>
      <c r="M19" s="4">
        <v>227.52500000000001</v>
      </c>
      <c r="N19" s="4" t="str">
        <f t="shared" si="5"/>
        <v>10-19</v>
      </c>
      <c r="O19" s="4" t="str">
        <f t="shared" si="0"/>
        <v>80-100</v>
      </c>
      <c r="P19" s="4" t="str">
        <f t="shared" si="1"/>
        <v>1</v>
      </c>
      <c r="Q19" s="2" t="s">
        <v>27</v>
      </c>
      <c r="R19" s="1" t="s">
        <v>2099</v>
      </c>
      <c r="S19" t="s">
        <v>11</v>
      </c>
    </row>
    <row r="20" spans="1:19" x14ac:dyDescent="0.2">
      <c r="A20" s="2">
        <v>13</v>
      </c>
      <c r="B20" s="2">
        <v>1</v>
      </c>
      <c r="C20" s="2">
        <v>1</v>
      </c>
      <c r="D20" t="s">
        <v>29</v>
      </c>
      <c r="E20" s="1" t="s">
        <v>2101</v>
      </c>
      <c r="F20">
        <v>24</v>
      </c>
      <c r="G20">
        <f t="shared" si="2"/>
        <v>0</v>
      </c>
      <c r="H20" t="str">
        <f t="shared" si="3"/>
        <v>Yes</v>
      </c>
      <c r="I20">
        <v>0</v>
      </c>
      <c r="J20">
        <v>0</v>
      </c>
      <c r="K20">
        <f t="shared" si="4"/>
        <v>0</v>
      </c>
      <c r="L20" s="2" t="s">
        <v>30</v>
      </c>
      <c r="M20" s="4">
        <v>69.3</v>
      </c>
      <c r="N20" s="4" t="str">
        <f t="shared" si="5"/>
        <v>20-29</v>
      </c>
      <c r="O20" s="4" t="str">
        <f t="shared" si="0"/>
        <v>80-100</v>
      </c>
      <c r="P20" s="4" t="str">
        <f t="shared" si="1"/>
        <v>0</v>
      </c>
      <c r="Q20" s="2" t="s">
        <v>31</v>
      </c>
      <c r="R20" s="1" t="s">
        <v>2099</v>
      </c>
      <c r="S20" t="s">
        <v>32</v>
      </c>
    </row>
    <row r="21" spans="1:19" x14ac:dyDescent="0.2">
      <c r="A21" s="2">
        <v>14</v>
      </c>
      <c r="B21" s="2">
        <v>1</v>
      </c>
      <c r="C21" s="2">
        <v>1</v>
      </c>
      <c r="D21" t="s">
        <v>33</v>
      </c>
      <c r="E21" s="1" t="s">
        <v>2101</v>
      </c>
      <c r="F21">
        <v>26</v>
      </c>
      <c r="G21">
        <f t="shared" si="2"/>
        <v>0</v>
      </c>
      <c r="H21" t="str">
        <f t="shared" si="3"/>
        <v>Yes</v>
      </c>
      <c r="I21">
        <v>0</v>
      </c>
      <c r="J21">
        <v>0</v>
      </c>
      <c r="K21">
        <f t="shared" si="4"/>
        <v>0</v>
      </c>
      <c r="L21" s="2">
        <v>19877</v>
      </c>
      <c r="M21" s="4">
        <v>78.849999999999994</v>
      </c>
      <c r="N21" s="4" t="str">
        <f t="shared" si="5"/>
        <v>20-29</v>
      </c>
      <c r="O21" s="4" t="str">
        <f t="shared" si="0"/>
        <v>80-100</v>
      </c>
      <c r="P21" s="4" t="str">
        <f t="shared" si="1"/>
        <v>0</v>
      </c>
      <c r="R21" s="1" t="s">
        <v>800</v>
      </c>
    </row>
    <row r="22" spans="1:19" x14ac:dyDescent="0.2">
      <c r="A22" s="2">
        <v>15</v>
      </c>
      <c r="B22" s="2">
        <v>1</v>
      </c>
      <c r="C22" s="2">
        <v>1</v>
      </c>
      <c r="D22" t="s">
        <v>34</v>
      </c>
      <c r="E22" s="1" t="s">
        <v>2102</v>
      </c>
      <c r="F22">
        <v>80</v>
      </c>
      <c r="G22">
        <f t="shared" si="2"/>
        <v>0</v>
      </c>
      <c r="H22" t="str">
        <f t="shared" si="3"/>
        <v>No</v>
      </c>
      <c r="I22">
        <v>0</v>
      </c>
      <c r="J22">
        <v>0</v>
      </c>
      <c r="K22">
        <f t="shared" si="4"/>
        <v>0</v>
      </c>
      <c r="L22" s="2">
        <v>27042</v>
      </c>
      <c r="M22" s="4">
        <v>30</v>
      </c>
      <c r="N22" s="4" t="str">
        <f t="shared" si="5"/>
        <v>70+</v>
      </c>
      <c r="O22" s="4" t="str">
        <f t="shared" si="0"/>
        <v>60-80</v>
      </c>
      <c r="P22" s="4" t="str">
        <f t="shared" si="1"/>
        <v>0</v>
      </c>
      <c r="Q22" s="2" t="s">
        <v>35</v>
      </c>
      <c r="R22" s="1" t="s">
        <v>800</v>
      </c>
      <c r="S22" t="s">
        <v>36</v>
      </c>
    </row>
    <row r="23" spans="1:19" x14ac:dyDescent="0.2">
      <c r="A23" s="2">
        <v>16</v>
      </c>
      <c r="B23" s="2">
        <v>1</v>
      </c>
      <c r="C23" s="2">
        <v>0</v>
      </c>
      <c r="D23" t="s">
        <v>37</v>
      </c>
      <c r="E23" s="1" t="s">
        <v>2102</v>
      </c>
      <c r="G23" t="str">
        <f t="shared" si="2"/>
        <v/>
      </c>
      <c r="H23" t="str">
        <f t="shared" si="3"/>
        <v>Unknown</v>
      </c>
      <c r="I23">
        <v>0</v>
      </c>
      <c r="J23">
        <v>0</v>
      </c>
      <c r="K23">
        <f t="shared" si="4"/>
        <v>0</v>
      </c>
      <c r="L23" s="2" t="s">
        <v>38</v>
      </c>
      <c r="M23" s="4">
        <v>25.925000000000001</v>
      </c>
      <c r="N23" s="4" t="str">
        <f t="shared" si="5"/>
        <v/>
      </c>
      <c r="O23" s="4" t="str">
        <f t="shared" si="0"/>
        <v>60-80</v>
      </c>
      <c r="P23" s="4" t="str">
        <f t="shared" si="1"/>
        <v>0</v>
      </c>
      <c r="R23" s="1" t="s">
        <v>800</v>
      </c>
      <c r="S23" t="s">
        <v>11</v>
      </c>
    </row>
    <row r="24" spans="1:19" x14ac:dyDescent="0.2">
      <c r="A24" s="2">
        <v>17</v>
      </c>
      <c r="B24" s="2">
        <v>1</v>
      </c>
      <c r="C24" s="2">
        <v>0</v>
      </c>
      <c r="D24" t="s">
        <v>39</v>
      </c>
      <c r="E24" s="1" t="s">
        <v>2102</v>
      </c>
      <c r="F24">
        <v>24</v>
      </c>
      <c r="G24">
        <f t="shared" si="2"/>
        <v>0</v>
      </c>
      <c r="H24" t="str">
        <f t="shared" si="3"/>
        <v>No</v>
      </c>
      <c r="I24">
        <v>0</v>
      </c>
      <c r="J24">
        <v>1</v>
      </c>
      <c r="K24">
        <f t="shared" si="4"/>
        <v>1</v>
      </c>
      <c r="L24" s="2" t="s">
        <v>40</v>
      </c>
      <c r="M24" s="4">
        <v>247.52080000000001</v>
      </c>
      <c r="N24" s="4" t="str">
        <f t="shared" si="5"/>
        <v>20-29</v>
      </c>
      <c r="O24" s="4" t="str">
        <f t="shared" si="0"/>
        <v>80-100</v>
      </c>
      <c r="P24" s="4" t="str">
        <f t="shared" si="1"/>
        <v>1</v>
      </c>
      <c r="Q24" s="2" t="s">
        <v>41</v>
      </c>
      <c r="R24" s="1" t="s">
        <v>2099</v>
      </c>
      <c r="S24" t="s">
        <v>42</v>
      </c>
    </row>
    <row r="25" spans="1:19" x14ac:dyDescent="0.2">
      <c r="A25" s="2">
        <v>18</v>
      </c>
      <c r="B25" s="2">
        <v>1</v>
      </c>
      <c r="C25" s="2">
        <v>1</v>
      </c>
      <c r="D25" t="s">
        <v>43</v>
      </c>
      <c r="E25" s="1" t="s">
        <v>2101</v>
      </c>
      <c r="F25">
        <v>50</v>
      </c>
      <c r="G25">
        <f t="shared" si="2"/>
        <v>0</v>
      </c>
      <c r="H25" t="str">
        <f t="shared" si="3"/>
        <v>Yes</v>
      </c>
      <c r="I25">
        <v>0</v>
      </c>
      <c r="J25">
        <v>1</v>
      </c>
      <c r="K25">
        <f t="shared" si="4"/>
        <v>1</v>
      </c>
      <c r="L25" s="2" t="s">
        <v>40</v>
      </c>
      <c r="M25" s="4">
        <v>247.52080000000001</v>
      </c>
      <c r="N25" s="4" t="str">
        <f t="shared" si="5"/>
        <v>50-59</v>
      </c>
      <c r="O25" s="4" t="str">
        <f t="shared" si="0"/>
        <v>80-100</v>
      </c>
      <c r="P25" s="4" t="str">
        <f t="shared" si="1"/>
        <v>1</v>
      </c>
      <c r="Q25" s="2" t="s">
        <v>41</v>
      </c>
      <c r="R25" s="1" t="s">
        <v>2099</v>
      </c>
      <c r="S25" t="s">
        <v>42</v>
      </c>
    </row>
    <row r="26" spans="1:19" x14ac:dyDescent="0.2">
      <c r="A26" s="2">
        <v>19</v>
      </c>
      <c r="B26" s="2">
        <v>1</v>
      </c>
      <c r="C26" s="2">
        <v>1</v>
      </c>
      <c r="D26" t="s">
        <v>44</v>
      </c>
      <c r="E26" s="1" t="s">
        <v>2101</v>
      </c>
      <c r="F26">
        <v>32</v>
      </c>
      <c r="G26">
        <f t="shared" si="2"/>
        <v>0</v>
      </c>
      <c r="H26" t="str">
        <f t="shared" si="3"/>
        <v>Yes</v>
      </c>
      <c r="I26">
        <v>0</v>
      </c>
      <c r="J26">
        <v>0</v>
      </c>
      <c r="K26">
        <f t="shared" si="4"/>
        <v>0</v>
      </c>
      <c r="L26" s="2">
        <v>11813</v>
      </c>
      <c r="M26" s="4">
        <v>76.291700000000006</v>
      </c>
      <c r="N26" s="4" t="str">
        <f t="shared" si="5"/>
        <v>30-39</v>
      </c>
      <c r="O26" s="4" t="str">
        <f t="shared" si="0"/>
        <v>80-100</v>
      </c>
      <c r="P26" s="4" t="str">
        <f t="shared" si="1"/>
        <v>0</v>
      </c>
      <c r="Q26" s="2" t="s">
        <v>45</v>
      </c>
      <c r="R26" s="1" t="s">
        <v>2099</v>
      </c>
    </row>
    <row r="27" spans="1:19" x14ac:dyDescent="0.2">
      <c r="A27" s="2">
        <v>20</v>
      </c>
      <c r="B27" s="2">
        <v>1</v>
      </c>
      <c r="C27" s="2">
        <v>0</v>
      </c>
      <c r="D27" t="s">
        <v>46</v>
      </c>
      <c r="E27" s="1" t="s">
        <v>2102</v>
      </c>
      <c r="F27">
        <v>36</v>
      </c>
      <c r="G27">
        <f t="shared" si="2"/>
        <v>0</v>
      </c>
      <c r="H27" t="str">
        <f t="shared" si="3"/>
        <v>No</v>
      </c>
      <c r="I27">
        <v>0</v>
      </c>
      <c r="J27">
        <v>0</v>
      </c>
      <c r="K27">
        <f t="shared" si="4"/>
        <v>0</v>
      </c>
      <c r="L27" s="2">
        <v>13050</v>
      </c>
      <c r="M27" s="4">
        <v>75.241699999999994</v>
      </c>
      <c r="N27" s="4" t="str">
        <f t="shared" si="5"/>
        <v>30-39</v>
      </c>
      <c r="O27" s="4" t="str">
        <f t="shared" si="0"/>
        <v>80-100</v>
      </c>
      <c r="P27" s="4" t="str">
        <f t="shared" si="1"/>
        <v>0</v>
      </c>
      <c r="Q27" s="2" t="s">
        <v>47</v>
      </c>
      <c r="R27" s="1" t="s">
        <v>2099</v>
      </c>
      <c r="S27" t="s">
        <v>48</v>
      </c>
    </row>
    <row r="28" spans="1:19" x14ac:dyDescent="0.2">
      <c r="A28" s="2">
        <v>21</v>
      </c>
      <c r="B28" s="2">
        <v>1</v>
      </c>
      <c r="C28" s="2">
        <v>1</v>
      </c>
      <c r="D28" t="s">
        <v>49</v>
      </c>
      <c r="E28" s="1" t="s">
        <v>2102</v>
      </c>
      <c r="F28">
        <v>37</v>
      </c>
      <c r="G28">
        <f t="shared" si="2"/>
        <v>0</v>
      </c>
      <c r="H28" t="str">
        <f t="shared" si="3"/>
        <v>No</v>
      </c>
      <c r="I28">
        <v>1</v>
      </c>
      <c r="J28">
        <v>1</v>
      </c>
      <c r="K28">
        <f t="shared" si="4"/>
        <v>2</v>
      </c>
      <c r="L28" s="2">
        <v>11751</v>
      </c>
      <c r="M28" s="4">
        <v>52.554200000000002</v>
      </c>
      <c r="N28" s="4" t="str">
        <f t="shared" si="5"/>
        <v>30-39</v>
      </c>
      <c r="O28" s="4" t="str">
        <f t="shared" si="0"/>
        <v>80-100</v>
      </c>
      <c r="P28" s="4" t="str">
        <f t="shared" si="1"/>
        <v>2</v>
      </c>
      <c r="Q28" s="2" t="s">
        <v>50</v>
      </c>
      <c r="R28" s="1" t="s">
        <v>800</v>
      </c>
      <c r="S28" t="s">
        <v>11</v>
      </c>
    </row>
    <row r="29" spans="1:19" x14ac:dyDescent="0.2">
      <c r="A29" s="2">
        <v>22</v>
      </c>
      <c r="B29" s="2">
        <v>1</v>
      </c>
      <c r="C29" s="2">
        <v>1</v>
      </c>
      <c r="D29" t="s">
        <v>51</v>
      </c>
      <c r="E29" s="1" t="s">
        <v>2101</v>
      </c>
      <c r="F29">
        <v>47</v>
      </c>
      <c r="G29">
        <f t="shared" si="2"/>
        <v>0</v>
      </c>
      <c r="H29" t="str">
        <f t="shared" si="3"/>
        <v>Yes</v>
      </c>
      <c r="I29">
        <v>1</v>
      </c>
      <c r="J29">
        <v>1</v>
      </c>
      <c r="K29">
        <f t="shared" si="4"/>
        <v>2</v>
      </c>
      <c r="L29" s="2">
        <v>11751</v>
      </c>
      <c r="M29" s="4">
        <v>52.554200000000002</v>
      </c>
      <c r="N29" s="4" t="str">
        <f t="shared" si="5"/>
        <v>40-49</v>
      </c>
      <c r="O29" s="4" t="str">
        <f t="shared" si="0"/>
        <v>80-100</v>
      </c>
      <c r="P29" s="4" t="str">
        <f t="shared" si="1"/>
        <v>2</v>
      </c>
      <c r="Q29" s="2" t="s">
        <v>50</v>
      </c>
      <c r="R29" s="1" t="s">
        <v>800</v>
      </c>
      <c r="S29" t="s">
        <v>11</v>
      </c>
    </row>
    <row r="30" spans="1:19" x14ac:dyDescent="0.2">
      <c r="A30" s="2">
        <v>23</v>
      </c>
      <c r="B30" s="2">
        <v>1</v>
      </c>
      <c r="C30" s="2">
        <v>1</v>
      </c>
      <c r="D30" t="s">
        <v>52</v>
      </c>
      <c r="E30" s="1" t="s">
        <v>2102</v>
      </c>
      <c r="F30">
        <v>26</v>
      </c>
      <c r="G30">
        <f t="shared" si="2"/>
        <v>0</v>
      </c>
      <c r="H30" t="str">
        <f t="shared" si="3"/>
        <v>No</v>
      </c>
      <c r="I30">
        <v>0</v>
      </c>
      <c r="J30">
        <v>0</v>
      </c>
      <c r="K30">
        <f t="shared" si="4"/>
        <v>0</v>
      </c>
      <c r="L30" s="2">
        <v>111369</v>
      </c>
      <c r="M30" s="4">
        <v>30</v>
      </c>
      <c r="N30" s="4" t="str">
        <f t="shared" si="5"/>
        <v>20-29</v>
      </c>
      <c r="O30" s="4" t="str">
        <f t="shared" si="0"/>
        <v>60-80</v>
      </c>
      <c r="P30" s="4" t="str">
        <f t="shared" si="1"/>
        <v>0</v>
      </c>
      <c r="Q30" s="2" t="s">
        <v>53</v>
      </c>
      <c r="R30" s="1" t="s">
        <v>2099</v>
      </c>
      <c r="S30" t="s">
        <v>11</v>
      </c>
    </row>
    <row r="31" spans="1:19" x14ac:dyDescent="0.2">
      <c r="A31" s="2">
        <v>24</v>
      </c>
      <c r="B31" s="2">
        <v>1</v>
      </c>
      <c r="C31" s="2">
        <v>1</v>
      </c>
      <c r="D31" t="s">
        <v>54</v>
      </c>
      <c r="E31" s="1" t="s">
        <v>2101</v>
      </c>
      <c r="F31">
        <v>42</v>
      </c>
      <c r="G31">
        <f t="shared" si="2"/>
        <v>0</v>
      </c>
      <c r="H31" t="str">
        <f t="shared" si="3"/>
        <v>Yes</v>
      </c>
      <c r="I31">
        <v>0</v>
      </c>
      <c r="J31">
        <v>0</v>
      </c>
      <c r="K31">
        <f t="shared" si="4"/>
        <v>0</v>
      </c>
      <c r="L31" s="2" t="s">
        <v>26</v>
      </c>
      <c r="M31" s="4">
        <v>227.52500000000001</v>
      </c>
      <c r="N31" s="4" t="str">
        <f t="shared" si="5"/>
        <v>40-49</v>
      </c>
      <c r="O31" s="4" t="str">
        <f t="shared" si="0"/>
        <v>80-100</v>
      </c>
      <c r="P31" s="4" t="str">
        <f t="shared" si="1"/>
        <v>0</v>
      </c>
      <c r="R31" s="1" t="s">
        <v>2099</v>
      </c>
    </row>
    <row r="32" spans="1:19" x14ac:dyDescent="0.2">
      <c r="A32" s="2">
        <v>25</v>
      </c>
      <c r="B32" s="2">
        <v>1</v>
      </c>
      <c r="C32" s="2">
        <v>1</v>
      </c>
      <c r="D32" t="s">
        <v>55</v>
      </c>
      <c r="E32" s="1" t="s">
        <v>2101</v>
      </c>
      <c r="F32">
        <v>29</v>
      </c>
      <c r="G32">
        <f t="shared" si="2"/>
        <v>0</v>
      </c>
      <c r="H32" t="str">
        <f t="shared" si="3"/>
        <v>Yes</v>
      </c>
      <c r="I32">
        <v>0</v>
      </c>
      <c r="J32">
        <v>0</v>
      </c>
      <c r="K32">
        <f t="shared" si="4"/>
        <v>0</v>
      </c>
      <c r="L32" s="2" t="s">
        <v>56</v>
      </c>
      <c r="M32" s="4">
        <v>221.7792</v>
      </c>
      <c r="N32" s="4" t="str">
        <f t="shared" si="5"/>
        <v>20-29</v>
      </c>
      <c r="O32" s="4" t="str">
        <f t="shared" si="0"/>
        <v>80-100</v>
      </c>
      <c r="P32" s="4" t="str">
        <f t="shared" si="1"/>
        <v>0</v>
      </c>
      <c r="Q32" s="2" t="s">
        <v>57</v>
      </c>
      <c r="R32" s="1" t="s">
        <v>800</v>
      </c>
    </row>
    <row r="33" spans="1:19" x14ac:dyDescent="0.2">
      <c r="A33" s="2">
        <v>26</v>
      </c>
      <c r="B33" s="2">
        <v>1</v>
      </c>
      <c r="C33" s="2">
        <v>0</v>
      </c>
      <c r="D33" t="s">
        <v>58</v>
      </c>
      <c r="E33" s="1" t="s">
        <v>2102</v>
      </c>
      <c r="F33">
        <v>25</v>
      </c>
      <c r="G33">
        <f t="shared" si="2"/>
        <v>0</v>
      </c>
      <c r="H33" t="str">
        <f t="shared" si="3"/>
        <v>No</v>
      </c>
      <c r="I33">
        <v>0</v>
      </c>
      <c r="J33">
        <v>0</v>
      </c>
      <c r="K33">
        <f t="shared" si="4"/>
        <v>0</v>
      </c>
      <c r="L33" s="2">
        <v>13905</v>
      </c>
      <c r="M33" s="4">
        <v>26</v>
      </c>
      <c r="N33" s="4" t="str">
        <f t="shared" si="5"/>
        <v>20-29</v>
      </c>
      <c r="O33" s="4" t="str">
        <f t="shared" si="0"/>
        <v>60-80</v>
      </c>
      <c r="P33" s="4" t="str">
        <f t="shared" si="1"/>
        <v>0</v>
      </c>
      <c r="R33" s="1" t="s">
        <v>2099</v>
      </c>
      <c r="S33" t="s">
        <v>59</v>
      </c>
    </row>
    <row r="34" spans="1:19" x14ac:dyDescent="0.2">
      <c r="A34" s="2">
        <v>27</v>
      </c>
      <c r="B34" s="2">
        <v>1</v>
      </c>
      <c r="C34" s="2">
        <v>1</v>
      </c>
      <c r="D34" t="s">
        <v>60</v>
      </c>
      <c r="E34" s="1" t="s">
        <v>2102</v>
      </c>
      <c r="F34">
        <v>25</v>
      </c>
      <c r="G34">
        <f t="shared" si="2"/>
        <v>0</v>
      </c>
      <c r="H34" t="str">
        <f t="shared" si="3"/>
        <v>No</v>
      </c>
      <c r="I34">
        <v>1</v>
      </c>
      <c r="J34">
        <v>0</v>
      </c>
      <c r="K34">
        <f t="shared" si="4"/>
        <v>1</v>
      </c>
      <c r="L34" s="2">
        <v>11967</v>
      </c>
      <c r="M34" s="4">
        <v>91.0792</v>
      </c>
      <c r="N34" s="4" t="str">
        <f t="shared" si="5"/>
        <v>20-29</v>
      </c>
      <c r="O34" s="4" t="str">
        <f t="shared" si="0"/>
        <v>80-100</v>
      </c>
      <c r="P34" s="4" t="str">
        <f t="shared" si="1"/>
        <v>1</v>
      </c>
      <c r="Q34" s="2" t="s">
        <v>61</v>
      </c>
      <c r="R34" s="1" t="s">
        <v>2099</v>
      </c>
      <c r="S34" t="s">
        <v>62</v>
      </c>
    </row>
    <row r="35" spans="1:19" x14ac:dyDescent="0.2">
      <c r="A35" s="2">
        <v>28</v>
      </c>
      <c r="B35" s="2">
        <v>1</v>
      </c>
      <c r="C35" s="2">
        <v>1</v>
      </c>
      <c r="D35" t="s">
        <v>63</v>
      </c>
      <c r="E35" s="1" t="s">
        <v>2101</v>
      </c>
      <c r="F35">
        <v>19</v>
      </c>
      <c r="G35">
        <f t="shared" si="2"/>
        <v>0</v>
      </c>
      <c r="H35" t="str">
        <f t="shared" si="3"/>
        <v>Yes</v>
      </c>
      <c r="I35">
        <v>1</v>
      </c>
      <c r="J35">
        <v>0</v>
      </c>
      <c r="K35">
        <f t="shared" si="4"/>
        <v>1</v>
      </c>
      <c r="L35" s="2">
        <v>11967</v>
      </c>
      <c r="M35" s="4">
        <v>91.0792</v>
      </c>
      <c r="N35" s="4" t="str">
        <f t="shared" si="5"/>
        <v>10-19</v>
      </c>
      <c r="O35" s="4" t="str">
        <f t="shared" si="0"/>
        <v>80-100</v>
      </c>
      <c r="P35" s="4" t="str">
        <f t="shared" si="1"/>
        <v>1</v>
      </c>
      <c r="Q35" s="2" t="s">
        <v>61</v>
      </c>
      <c r="R35" s="1" t="s">
        <v>2099</v>
      </c>
      <c r="S35" t="s">
        <v>62</v>
      </c>
    </row>
    <row r="36" spans="1:19" x14ac:dyDescent="0.2">
      <c r="A36" s="2">
        <v>29</v>
      </c>
      <c r="B36" s="2">
        <v>1</v>
      </c>
      <c r="C36" s="2">
        <v>1</v>
      </c>
      <c r="D36" t="s">
        <v>64</v>
      </c>
      <c r="E36" s="1" t="s">
        <v>2101</v>
      </c>
      <c r="F36">
        <v>35</v>
      </c>
      <c r="G36">
        <f t="shared" si="2"/>
        <v>0</v>
      </c>
      <c r="H36" t="str">
        <f t="shared" si="3"/>
        <v>Yes</v>
      </c>
      <c r="I36">
        <v>0</v>
      </c>
      <c r="J36">
        <v>0</v>
      </c>
      <c r="K36">
        <f t="shared" si="4"/>
        <v>0</v>
      </c>
      <c r="L36" s="2" t="s">
        <v>65</v>
      </c>
      <c r="M36" s="4">
        <v>135.63329999999999</v>
      </c>
      <c r="N36" s="4" t="str">
        <f t="shared" si="5"/>
        <v>30-39</v>
      </c>
      <c r="O36" s="4" t="str">
        <f t="shared" si="0"/>
        <v>80-100</v>
      </c>
      <c r="P36" s="4" t="str">
        <f t="shared" si="1"/>
        <v>0</v>
      </c>
      <c r="Q36" s="2" t="s">
        <v>66</v>
      </c>
      <c r="R36" s="1" t="s">
        <v>800</v>
      </c>
    </row>
    <row r="37" spans="1:19" x14ac:dyDescent="0.2">
      <c r="A37" s="2">
        <v>30</v>
      </c>
      <c r="B37" s="2">
        <v>1</v>
      </c>
      <c r="C37" s="2">
        <v>1</v>
      </c>
      <c r="D37" t="s">
        <v>67</v>
      </c>
      <c r="E37" s="1" t="s">
        <v>2102</v>
      </c>
      <c r="F37">
        <v>28</v>
      </c>
      <c r="G37">
        <f t="shared" si="2"/>
        <v>0</v>
      </c>
      <c r="H37" t="str">
        <f t="shared" si="3"/>
        <v>No</v>
      </c>
      <c r="I37">
        <v>0</v>
      </c>
      <c r="J37">
        <v>0</v>
      </c>
      <c r="K37">
        <f t="shared" si="4"/>
        <v>0</v>
      </c>
      <c r="L37" s="2">
        <v>110564</v>
      </c>
      <c r="M37" s="4">
        <v>26.55</v>
      </c>
      <c r="N37" s="4" t="str">
        <f t="shared" si="5"/>
        <v>20-29</v>
      </c>
      <c r="O37" s="4" t="str">
        <f t="shared" si="0"/>
        <v>60-80</v>
      </c>
      <c r="P37" s="4" t="str">
        <f t="shared" si="1"/>
        <v>0</v>
      </c>
      <c r="Q37" s="2" t="s">
        <v>68</v>
      </c>
      <c r="R37" s="1" t="s">
        <v>800</v>
      </c>
      <c r="S37" t="s">
        <v>69</v>
      </c>
    </row>
    <row r="38" spans="1:19" x14ac:dyDescent="0.2">
      <c r="A38" s="2">
        <v>31</v>
      </c>
      <c r="B38" s="2">
        <v>1</v>
      </c>
      <c r="C38" s="2">
        <v>0</v>
      </c>
      <c r="D38" t="s">
        <v>70</v>
      </c>
      <c r="E38" s="1" t="s">
        <v>2102</v>
      </c>
      <c r="F38">
        <v>45</v>
      </c>
      <c r="G38">
        <f t="shared" si="2"/>
        <v>0</v>
      </c>
      <c r="H38" t="str">
        <f t="shared" si="3"/>
        <v>No</v>
      </c>
      <c r="I38">
        <v>0</v>
      </c>
      <c r="J38">
        <v>0</v>
      </c>
      <c r="K38">
        <f t="shared" si="4"/>
        <v>0</v>
      </c>
      <c r="L38" s="2">
        <v>113784</v>
      </c>
      <c r="M38" s="4">
        <v>35.5</v>
      </c>
      <c r="N38" s="4" t="str">
        <f t="shared" si="5"/>
        <v>40-49</v>
      </c>
      <c r="O38" s="4" t="str">
        <f t="shared" si="0"/>
        <v>60-80</v>
      </c>
      <c r="P38" s="4" t="str">
        <f t="shared" si="1"/>
        <v>0</v>
      </c>
      <c r="Q38" s="2" t="s">
        <v>71</v>
      </c>
      <c r="R38" s="1" t="s">
        <v>800</v>
      </c>
      <c r="S38" t="s">
        <v>72</v>
      </c>
    </row>
    <row r="39" spans="1:19" x14ac:dyDescent="0.2">
      <c r="A39" s="2">
        <v>32</v>
      </c>
      <c r="B39" s="2">
        <v>1</v>
      </c>
      <c r="C39" s="2">
        <v>1</v>
      </c>
      <c r="D39" t="s">
        <v>73</v>
      </c>
      <c r="E39" s="1" t="s">
        <v>2102</v>
      </c>
      <c r="F39">
        <v>40</v>
      </c>
      <c r="G39">
        <f t="shared" si="2"/>
        <v>0</v>
      </c>
      <c r="H39" t="str">
        <f t="shared" si="3"/>
        <v>No</v>
      </c>
      <c r="I39">
        <v>0</v>
      </c>
      <c r="J39">
        <v>0</v>
      </c>
      <c r="K39">
        <f t="shared" si="4"/>
        <v>0</v>
      </c>
      <c r="L39" s="2">
        <v>112277</v>
      </c>
      <c r="M39" s="4">
        <v>31</v>
      </c>
      <c r="N39" s="4" t="str">
        <f t="shared" si="5"/>
        <v>40-49</v>
      </c>
      <c r="O39" s="4" t="str">
        <f t="shared" si="0"/>
        <v>60-80</v>
      </c>
      <c r="P39" s="4" t="str">
        <f t="shared" si="1"/>
        <v>0</v>
      </c>
      <c r="Q39" s="2" t="s">
        <v>74</v>
      </c>
      <c r="R39" s="1" t="s">
        <v>2099</v>
      </c>
      <c r="S39" t="s">
        <v>75</v>
      </c>
    </row>
    <row r="40" spans="1:19" x14ac:dyDescent="0.2">
      <c r="A40" s="2">
        <v>33</v>
      </c>
      <c r="B40" s="2">
        <v>1</v>
      </c>
      <c r="C40" s="2">
        <v>1</v>
      </c>
      <c r="D40" t="s">
        <v>76</v>
      </c>
      <c r="E40" s="1" t="s">
        <v>2101</v>
      </c>
      <c r="F40">
        <v>30</v>
      </c>
      <c r="G40">
        <f t="shared" si="2"/>
        <v>0</v>
      </c>
      <c r="H40" t="str">
        <f t="shared" si="3"/>
        <v>Yes</v>
      </c>
      <c r="I40">
        <v>0</v>
      </c>
      <c r="J40">
        <v>0</v>
      </c>
      <c r="K40">
        <f t="shared" si="4"/>
        <v>0</v>
      </c>
      <c r="L40" s="2">
        <v>36928</v>
      </c>
      <c r="M40" s="4">
        <v>164.86670000000001</v>
      </c>
      <c r="N40" s="4" t="str">
        <f t="shared" si="5"/>
        <v>30-39</v>
      </c>
      <c r="O40" s="4" t="str">
        <f t="shared" si="0"/>
        <v>80-100</v>
      </c>
      <c r="P40" s="4" t="str">
        <f t="shared" si="1"/>
        <v>0</v>
      </c>
      <c r="Q40" s="2" t="s">
        <v>77</v>
      </c>
      <c r="R40" s="1" t="s">
        <v>800</v>
      </c>
      <c r="S40" t="s">
        <v>78</v>
      </c>
    </row>
    <row r="41" spans="1:19" x14ac:dyDescent="0.2">
      <c r="A41" s="2">
        <v>34</v>
      </c>
      <c r="B41" s="2">
        <v>1</v>
      </c>
      <c r="C41" s="2">
        <v>1</v>
      </c>
      <c r="D41" t="s">
        <v>79</v>
      </c>
      <c r="E41" s="1" t="s">
        <v>2101</v>
      </c>
      <c r="F41">
        <v>58</v>
      </c>
      <c r="G41">
        <f t="shared" si="2"/>
        <v>0</v>
      </c>
      <c r="H41" t="str">
        <f t="shared" si="3"/>
        <v>Yes</v>
      </c>
      <c r="I41">
        <v>0</v>
      </c>
      <c r="J41">
        <v>0</v>
      </c>
      <c r="K41">
        <f t="shared" si="4"/>
        <v>0</v>
      </c>
      <c r="L41" s="2">
        <v>113783</v>
      </c>
      <c r="M41" s="4">
        <v>26.55</v>
      </c>
      <c r="N41" s="4" t="str">
        <f t="shared" si="5"/>
        <v>50-59</v>
      </c>
      <c r="O41" s="4" t="str">
        <f t="shared" si="0"/>
        <v>60-80</v>
      </c>
      <c r="P41" s="4" t="str">
        <f t="shared" si="1"/>
        <v>0</v>
      </c>
      <c r="Q41" s="2" t="s">
        <v>80</v>
      </c>
      <c r="R41" s="1" t="s">
        <v>800</v>
      </c>
      <c r="S41" t="s">
        <v>81</v>
      </c>
    </row>
    <row r="42" spans="1:19" x14ac:dyDescent="0.2">
      <c r="A42" s="2">
        <v>35</v>
      </c>
      <c r="B42" s="2">
        <v>1</v>
      </c>
      <c r="C42" s="2">
        <v>0</v>
      </c>
      <c r="D42" t="s">
        <v>82</v>
      </c>
      <c r="E42" s="1" t="s">
        <v>2102</v>
      </c>
      <c r="F42">
        <v>42</v>
      </c>
      <c r="G42">
        <f t="shared" si="2"/>
        <v>0</v>
      </c>
      <c r="H42" t="str">
        <f t="shared" si="3"/>
        <v>No</v>
      </c>
      <c r="I42">
        <v>0</v>
      </c>
      <c r="J42">
        <v>0</v>
      </c>
      <c r="K42">
        <f t="shared" si="4"/>
        <v>0</v>
      </c>
      <c r="L42" s="2">
        <v>110489</v>
      </c>
      <c r="M42" s="4">
        <v>26.55</v>
      </c>
      <c r="N42" s="4" t="str">
        <f t="shared" si="5"/>
        <v>40-49</v>
      </c>
      <c r="O42" s="4" t="str">
        <f t="shared" si="0"/>
        <v>60-80</v>
      </c>
      <c r="P42" s="4" t="str">
        <f t="shared" si="1"/>
        <v>0</v>
      </c>
      <c r="Q42" s="2" t="s">
        <v>83</v>
      </c>
      <c r="R42" s="1" t="s">
        <v>800</v>
      </c>
      <c r="S42" t="s">
        <v>84</v>
      </c>
    </row>
    <row r="43" spans="1:19" x14ac:dyDescent="0.2">
      <c r="A43" s="2">
        <v>36</v>
      </c>
      <c r="B43" s="2">
        <v>1</v>
      </c>
      <c r="C43" s="2">
        <v>1</v>
      </c>
      <c r="D43" t="s">
        <v>85</v>
      </c>
      <c r="E43" s="1" t="s">
        <v>2101</v>
      </c>
      <c r="F43">
        <v>45</v>
      </c>
      <c r="G43">
        <f t="shared" si="2"/>
        <v>0</v>
      </c>
      <c r="H43" t="str">
        <f t="shared" si="3"/>
        <v>Yes</v>
      </c>
      <c r="I43">
        <v>0</v>
      </c>
      <c r="J43">
        <v>0</v>
      </c>
      <c r="K43">
        <f t="shared" si="4"/>
        <v>0</v>
      </c>
      <c r="L43" s="2" t="s">
        <v>86</v>
      </c>
      <c r="M43" s="4">
        <v>262.375</v>
      </c>
      <c r="N43" s="4" t="str">
        <f t="shared" si="5"/>
        <v>40-49</v>
      </c>
      <c r="O43" s="4" t="str">
        <f t="shared" si="0"/>
        <v>80-100</v>
      </c>
      <c r="P43" s="4" t="str">
        <f t="shared" si="1"/>
        <v>0</v>
      </c>
      <c r="R43" s="1" t="s">
        <v>2099</v>
      </c>
      <c r="S43" t="s">
        <v>87</v>
      </c>
    </row>
    <row r="44" spans="1:19" x14ac:dyDescent="0.2">
      <c r="A44" s="2">
        <v>37</v>
      </c>
      <c r="B44" s="2">
        <v>1</v>
      </c>
      <c r="C44" s="2">
        <v>1</v>
      </c>
      <c r="D44" t="s">
        <v>88</v>
      </c>
      <c r="E44" s="1" t="s">
        <v>2101</v>
      </c>
      <c r="F44">
        <v>22</v>
      </c>
      <c r="G44">
        <f t="shared" si="2"/>
        <v>0</v>
      </c>
      <c r="H44" t="str">
        <f t="shared" si="3"/>
        <v>Yes</v>
      </c>
      <c r="I44">
        <v>0</v>
      </c>
      <c r="J44">
        <v>1</v>
      </c>
      <c r="K44">
        <f t="shared" si="4"/>
        <v>1</v>
      </c>
      <c r="L44" s="2">
        <v>113505</v>
      </c>
      <c r="M44" s="4">
        <v>55</v>
      </c>
      <c r="N44" s="4" t="str">
        <f t="shared" si="5"/>
        <v>20-29</v>
      </c>
      <c r="O44" s="4" t="str">
        <f t="shared" si="0"/>
        <v>80-100</v>
      </c>
      <c r="P44" s="4" t="str">
        <f t="shared" si="1"/>
        <v>1</v>
      </c>
      <c r="Q44" s="2" t="s">
        <v>89</v>
      </c>
      <c r="R44" s="1" t="s">
        <v>800</v>
      </c>
      <c r="S44" t="s">
        <v>90</v>
      </c>
    </row>
    <row r="45" spans="1:19" x14ac:dyDescent="0.2">
      <c r="A45" s="2">
        <v>38</v>
      </c>
      <c r="B45" s="2">
        <v>1</v>
      </c>
      <c r="C45" s="2">
        <v>1</v>
      </c>
      <c r="D45" t="s">
        <v>91</v>
      </c>
      <c r="E45" s="1" t="s">
        <v>2102</v>
      </c>
      <c r="G45" t="str">
        <f t="shared" si="2"/>
        <v/>
      </c>
      <c r="H45" t="str">
        <f t="shared" si="3"/>
        <v>Unknown</v>
      </c>
      <c r="I45">
        <v>0</v>
      </c>
      <c r="J45">
        <v>0</v>
      </c>
      <c r="K45">
        <f t="shared" si="4"/>
        <v>0</v>
      </c>
      <c r="L45" s="2">
        <v>111427</v>
      </c>
      <c r="M45" s="4">
        <v>26.55</v>
      </c>
      <c r="N45" s="4" t="str">
        <f t="shared" si="5"/>
        <v/>
      </c>
      <c r="O45" s="4" t="str">
        <f t="shared" si="0"/>
        <v>60-80</v>
      </c>
      <c r="P45" s="4" t="str">
        <f t="shared" si="1"/>
        <v>0</v>
      </c>
      <c r="R45" s="1" t="s">
        <v>800</v>
      </c>
      <c r="S45" t="s">
        <v>92</v>
      </c>
    </row>
    <row r="46" spans="1:19" x14ac:dyDescent="0.2">
      <c r="A46" s="2">
        <v>39</v>
      </c>
      <c r="B46" s="2">
        <v>1</v>
      </c>
      <c r="C46" s="2">
        <v>0</v>
      </c>
      <c r="D46" t="s">
        <v>93</v>
      </c>
      <c r="E46" s="1" t="s">
        <v>2102</v>
      </c>
      <c r="F46">
        <v>41</v>
      </c>
      <c r="G46">
        <f t="shared" si="2"/>
        <v>0</v>
      </c>
      <c r="H46" t="str">
        <f t="shared" si="3"/>
        <v>No</v>
      </c>
      <c r="I46">
        <v>0</v>
      </c>
      <c r="J46">
        <v>0</v>
      </c>
      <c r="K46">
        <f t="shared" si="4"/>
        <v>0</v>
      </c>
      <c r="L46" s="2">
        <v>113054</v>
      </c>
      <c r="M46" s="4">
        <v>30.5</v>
      </c>
      <c r="N46" s="4" t="str">
        <f t="shared" si="5"/>
        <v>40-49</v>
      </c>
      <c r="O46" s="4" t="str">
        <f t="shared" si="0"/>
        <v>60-80</v>
      </c>
      <c r="P46" s="4" t="str">
        <f t="shared" si="1"/>
        <v>0</v>
      </c>
      <c r="Q46" s="2" t="s">
        <v>94</v>
      </c>
      <c r="R46" s="1" t="s">
        <v>800</v>
      </c>
      <c r="S46" t="s">
        <v>95</v>
      </c>
    </row>
    <row r="47" spans="1:19" x14ac:dyDescent="0.2">
      <c r="A47" s="2">
        <v>40</v>
      </c>
      <c r="B47" s="2">
        <v>1</v>
      </c>
      <c r="C47" s="2">
        <v>0</v>
      </c>
      <c r="D47" t="s">
        <v>96</v>
      </c>
      <c r="E47" s="1" t="s">
        <v>2102</v>
      </c>
      <c r="F47">
        <v>48</v>
      </c>
      <c r="G47">
        <f t="shared" si="2"/>
        <v>0</v>
      </c>
      <c r="H47" t="str">
        <f t="shared" si="3"/>
        <v>No</v>
      </c>
      <c r="I47">
        <v>0</v>
      </c>
      <c r="J47">
        <v>0</v>
      </c>
      <c r="K47">
        <f t="shared" si="4"/>
        <v>0</v>
      </c>
      <c r="L47" s="2" t="s">
        <v>97</v>
      </c>
      <c r="M47" s="4">
        <v>50.495800000000003</v>
      </c>
      <c r="N47" s="4" t="str">
        <f t="shared" si="5"/>
        <v>40-49</v>
      </c>
      <c r="O47" s="4" t="str">
        <f t="shared" si="0"/>
        <v>80-100</v>
      </c>
      <c r="P47" s="4" t="str">
        <f t="shared" si="1"/>
        <v>0</v>
      </c>
      <c r="Q47" s="2" t="s">
        <v>98</v>
      </c>
      <c r="R47" s="1" t="s">
        <v>2099</v>
      </c>
      <c r="S47" t="s">
        <v>99</v>
      </c>
    </row>
    <row r="48" spans="1:19" x14ac:dyDescent="0.2">
      <c r="A48" s="2">
        <v>41</v>
      </c>
      <c r="B48" s="2">
        <v>1</v>
      </c>
      <c r="C48" s="2">
        <v>0</v>
      </c>
      <c r="D48" t="s">
        <v>100</v>
      </c>
      <c r="E48" s="1" t="s">
        <v>2102</v>
      </c>
      <c r="G48" t="str">
        <f t="shared" si="2"/>
        <v/>
      </c>
      <c r="H48" t="str">
        <f t="shared" si="3"/>
        <v>Unknown</v>
      </c>
      <c r="I48">
        <v>0</v>
      </c>
      <c r="J48">
        <v>0</v>
      </c>
      <c r="K48">
        <f t="shared" si="4"/>
        <v>0</v>
      </c>
      <c r="L48" s="2">
        <v>112379</v>
      </c>
      <c r="M48" s="4">
        <v>39.6</v>
      </c>
      <c r="N48" s="4" t="str">
        <f t="shared" si="5"/>
        <v/>
      </c>
      <c r="O48" s="4" t="str">
        <f t="shared" si="0"/>
        <v>60-80</v>
      </c>
      <c r="P48" s="4" t="str">
        <f t="shared" si="1"/>
        <v>0</v>
      </c>
      <c r="R48" s="1" t="s">
        <v>2099</v>
      </c>
      <c r="S48" t="s">
        <v>101</v>
      </c>
    </row>
    <row r="49" spans="1:19" x14ac:dyDescent="0.2">
      <c r="A49" s="2">
        <v>42</v>
      </c>
      <c r="B49" s="2">
        <v>1</v>
      </c>
      <c r="C49" s="2">
        <v>1</v>
      </c>
      <c r="D49" t="s">
        <v>102</v>
      </c>
      <c r="E49" s="1" t="s">
        <v>2101</v>
      </c>
      <c r="F49">
        <v>44</v>
      </c>
      <c r="G49">
        <f t="shared" si="2"/>
        <v>0</v>
      </c>
      <c r="H49" t="str">
        <f t="shared" si="3"/>
        <v>Yes</v>
      </c>
      <c r="I49">
        <v>0</v>
      </c>
      <c r="J49">
        <v>0</v>
      </c>
      <c r="K49">
        <f t="shared" si="4"/>
        <v>0</v>
      </c>
      <c r="L49" s="2" t="s">
        <v>103</v>
      </c>
      <c r="M49" s="4">
        <v>27.720800000000001</v>
      </c>
      <c r="N49" s="4" t="str">
        <f t="shared" si="5"/>
        <v>40-49</v>
      </c>
      <c r="O49" s="4" t="str">
        <f t="shared" si="0"/>
        <v>60-80</v>
      </c>
      <c r="P49" s="4" t="str">
        <f t="shared" si="1"/>
        <v>0</v>
      </c>
      <c r="Q49" s="2" t="s">
        <v>104</v>
      </c>
      <c r="R49" s="1" t="s">
        <v>2099</v>
      </c>
      <c r="S49" t="s">
        <v>105</v>
      </c>
    </row>
    <row r="50" spans="1:19" x14ac:dyDescent="0.2">
      <c r="A50" s="2">
        <v>43</v>
      </c>
      <c r="B50" s="2">
        <v>1</v>
      </c>
      <c r="C50" s="2">
        <v>1</v>
      </c>
      <c r="D50" t="s">
        <v>106</v>
      </c>
      <c r="E50" s="1" t="s">
        <v>2101</v>
      </c>
      <c r="F50">
        <v>59</v>
      </c>
      <c r="G50">
        <f t="shared" si="2"/>
        <v>0</v>
      </c>
      <c r="H50" t="str">
        <f t="shared" si="3"/>
        <v>Yes</v>
      </c>
      <c r="I50">
        <v>2</v>
      </c>
      <c r="J50">
        <v>0</v>
      </c>
      <c r="K50">
        <f t="shared" si="4"/>
        <v>2</v>
      </c>
      <c r="L50" s="2">
        <v>11769</v>
      </c>
      <c r="M50" s="4">
        <v>51.479199999999999</v>
      </c>
      <c r="N50" s="4" t="str">
        <f t="shared" si="5"/>
        <v>50-59</v>
      </c>
      <c r="O50" s="4" t="str">
        <f t="shared" si="0"/>
        <v>80-100</v>
      </c>
      <c r="P50" s="4" t="str">
        <f t="shared" si="1"/>
        <v>2</v>
      </c>
      <c r="Q50" s="2" t="s">
        <v>19</v>
      </c>
      <c r="R50" s="1" t="s">
        <v>800</v>
      </c>
      <c r="S50" t="s">
        <v>107</v>
      </c>
    </row>
    <row r="51" spans="1:19" x14ac:dyDescent="0.2">
      <c r="A51" s="2">
        <v>44</v>
      </c>
      <c r="B51" s="2">
        <v>1</v>
      </c>
      <c r="C51" s="2">
        <v>1</v>
      </c>
      <c r="D51" t="s">
        <v>108</v>
      </c>
      <c r="E51" s="1" t="s">
        <v>2101</v>
      </c>
      <c r="F51">
        <v>60</v>
      </c>
      <c r="G51">
        <f t="shared" si="2"/>
        <v>0</v>
      </c>
      <c r="H51" t="str">
        <f t="shared" si="3"/>
        <v>Yes</v>
      </c>
      <c r="I51">
        <v>0</v>
      </c>
      <c r="J51">
        <v>0</v>
      </c>
      <c r="K51">
        <f t="shared" si="4"/>
        <v>0</v>
      </c>
      <c r="L51" s="2">
        <v>11813</v>
      </c>
      <c r="M51" s="4">
        <v>76.291700000000006</v>
      </c>
      <c r="N51" s="4" t="str">
        <f t="shared" si="5"/>
        <v>60-69</v>
      </c>
      <c r="O51" s="4" t="str">
        <f t="shared" si="0"/>
        <v>80-100</v>
      </c>
      <c r="P51" s="4" t="str">
        <f t="shared" si="1"/>
        <v>0</v>
      </c>
      <c r="Q51" s="2" t="s">
        <v>45</v>
      </c>
      <c r="R51" s="1" t="s">
        <v>2099</v>
      </c>
      <c r="S51" t="s">
        <v>101</v>
      </c>
    </row>
    <row r="52" spans="1:19" x14ac:dyDescent="0.2">
      <c r="A52" s="2">
        <v>45</v>
      </c>
      <c r="B52" s="2">
        <v>1</v>
      </c>
      <c r="C52" s="2">
        <v>1</v>
      </c>
      <c r="D52" t="s">
        <v>109</v>
      </c>
      <c r="E52" s="1" t="s">
        <v>2101</v>
      </c>
      <c r="F52">
        <v>41</v>
      </c>
      <c r="G52">
        <f t="shared" si="2"/>
        <v>0</v>
      </c>
      <c r="H52" t="str">
        <f t="shared" si="3"/>
        <v>Yes</v>
      </c>
      <c r="I52">
        <v>0</v>
      </c>
      <c r="J52">
        <v>0</v>
      </c>
      <c r="K52">
        <f t="shared" si="4"/>
        <v>0</v>
      </c>
      <c r="L52" s="2">
        <v>16966</v>
      </c>
      <c r="M52" s="4">
        <v>134.5</v>
      </c>
      <c r="N52" s="4" t="str">
        <f t="shared" si="5"/>
        <v>40-49</v>
      </c>
      <c r="O52" s="4" t="str">
        <f t="shared" si="0"/>
        <v>80-100</v>
      </c>
      <c r="P52" s="4" t="str">
        <f t="shared" si="1"/>
        <v>0</v>
      </c>
      <c r="Q52" s="2" t="s">
        <v>110</v>
      </c>
      <c r="R52" s="1" t="s">
        <v>2099</v>
      </c>
    </row>
    <row r="53" spans="1:19" x14ac:dyDescent="0.2">
      <c r="A53" s="2">
        <v>46</v>
      </c>
      <c r="B53" s="2">
        <v>1</v>
      </c>
      <c r="C53" s="2">
        <v>0</v>
      </c>
      <c r="D53" t="s">
        <v>111</v>
      </c>
      <c r="E53" s="1" t="s">
        <v>2102</v>
      </c>
      <c r="F53">
        <v>45</v>
      </c>
      <c r="G53">
        <f t="shared" si="2"/>
        <v>0</v>
      </c>
      <c r="H53" t="str">
        <f t="shared" si="3"/>
        <v>No</v>
      </c>
      <c r="I53">
        <v>0</v>
      </c>
      <c r="J53">
        <v>0</v>
      </c>
      <c r="K53">
        <f t="shared" si="4"/>
        <v>0</v>
      </c>
      <c r="L53" s="2">
        <v>113050</v>
      </c>
      <c r="M53" s="4">
        <v>26.55</v>
      </c>
      <c r="N53" s="4" t="str">
        <f t="shared" si="5"/>
        <v>40-49</v>
      </c>
      <c r="O53" s="4" t="str">
        <f t="shared" si="0"/>
        <v>60-80</v>
      </c>
      <c r="P53" s="4" t="str">
        <f t="shared" si="1"/>
        <v>0</v>
      </c>
      <c r="Q53" s="2" t="s">
        <v>112</v>
      </c>
      <c r="R53" s="1" t="s">
        <v>800</v>
      </c>
      <c r="S53" t="s">
        <v>113</v>
      </c>
    </row>
    <row r="54" spans="1:19" x14ac:dyDescent="0.2">
      <c r="A54" s="2">
        <v>47</v>
      </c>
      <c r="B54" s="2">
        <v>1</v>
      </c>
      <c r="C54" s="2">
        <v>0</v>
      </c>
      <c r="D54" t="s">
        <v>114</v>
      </c>
      <c r="E54" s="1" t="s">
        <v>2102</v>
      </c>
      <c r="G54" t="str">
        <f t="shared" si="2"/>
        <v/>
      </c>
      <c r="H54" t="str">
        <f t="shared" si="3"/>
        <v>Unknown</v>
      </c>
      <c r="I54">
        <v>0</v>
      </c>
      <c r="J54">
        <v>0</v>
      </c>
      <c r="K54">
        <f t="shared" si="4"/>
        <v>0</v>
      </c>
      <c r="L54" s="2">
        <v>113798</v>
      </c>
      <c r="M54" s="4">
        <v>31</v>
      </c>
      <c r="N54" s="4" t="str">
        <f t="shared" si="5"/>
        <v/>
      </c>
      <c r="O54" s="4" t="str">
        <f t="shared" si="0"/>
        <v>60-80</v>
      </c>
      <c r="P54" s="4" t="str">
        <f t="shared" si="1"/>
        <v>0</v>
      </c>
      <c r="R54" s="1" t="s">
        <v>800</v>
      </c>
    </row>
    <row r="55" spans="1:19" x14ac:dyDescent="0.2">
      <c r="A55" s="2">
        <v>48</v>
      </c>
      <c r="B55" s="2">
        <v>1</v>
      </c>
      <c r="C55" s="2">
        <v>1</v>
      </c>
      <c r="D55" t="s">
        <v>115</v>
      </c>
      <c r="E55" s="1" t="s">
        <v>2102</v>
      </c>
      <c r="F55">
        <v>42</v>
      </c>
      <c r="G55">
        <f t="shared" si="2"/>
        <v>0</v>
      </c>
      <c r="H55" t="str">
        <f t="shared" si="3"/>
        <v>No</v>
      </c>
      <c r="I55">
        <v>0</v>
      </c>
      <c r="J55">
        <v>0</v>
      </c>
      <c r="K55">
        <f t="shared" si="4"/>
        <v>0</v>
      </c>
      <c r="L55" s="2" t="s">
        <v>116</v>
      </c>
      <c r="M55" s="4">
        <v>26.287500000000001</v>
      </c>
      <c r="N55" s="4" t="str">
        <f t="shared" si="5"/>
        <v>40-49</v>
      </c>
      <c r="O55" s="4" t="str">
        <f t="shared" si="0"/>
        <v>60-80</v>
      </c>
      <c r="P55" s="4" t="str">
        <f t="shared" si="1"/>
        <v>0</v>
      </c>
      <c r="Q55" s="2" t="s">
        <v>117</v>
      </c>
      <c r="R55" s="1" t="s">
        <v>800</v>
      </c>
      <c r="S55" t="s">
        <v>11</v>
      </c>
    </row>
    <row r="56" spans="1:19" x14ac:dyDescent="0.2">
      <c r="A56" s="2">
        <v>49</v>
      </c>
      <c r="B56" s="2">
        <v>1</v>
      </c>
      <c r="C56" s="2">
        <v>1</v>
      </c>
      <c r="D56" t="s">
        <v>118</v>
      </c>
      <c r="E56" s="1" t="s">
        <v>2101</v>
      </c>
      <c r="F56">
        <v>53</v>
      </c>
      <c r="G56">
        <f t="shared" si="2"/>
        <v>0</v>
      </c>
      <c r="H56" t="str">
        <f t="shared" si="3"/>
        <v>Yes</v>
      </c>
      <c r="I56">
        <v>0</v>
      </c>
      <c r="J56">
        <v>0</v>
      </c>
      <c r="K56">
        <f t="shared" si="4"/>
        <v>0</v>
      </c>
      <c r="L56" s="2" t="s">
        <v>119</v>
      </c>
      <c r="M56" s="4">
        <v>27.445799999999998</v>
      </c>
      <c r="N56" s="4" t="str">
        <f t="shared" si="5"/>
        <v>50-59</v>
      </c>
      <c r="O56" s="4" t="str">
        <f t="shared" si="0"/>
        <v>60-80</v>
      </c>
      <c r="P56" s="4" t="str">
        <f t="shared" si="1"/>
        <v>0</v>
      </c>
      <c r="R56" s="1" t="s">
        <v>2099</v>
      </c>
      <c r="S56" t="s">
        <v>113</v>
      </c>
    </row>
    <row r="57" spans="1:19" x14ac:dyDescent="0.2">
      <c r="A57" s="2">
        <v>50</v>
      </c>
      <c r="B57" s="2">
        <v>1</v>
      </c>
      <c r="C57" s="2">
        <v>1</v>
      </c>
      <c r="D57" t="s">
        <v>120</v>
      </c>
      <c r="E57" s="1" t="s">
        <v>2102</v>
      </c>
      <c r="F57">
        <v>36</v>
      </c>
      <c r="G57">
        <f t="shared" si="2"/>
        <v>0</v>
      </c>
      <c r="H57" t="str">
        <f t="shared" si="3"/>
        <v>No</v>
      </c>
      <c r="I57">
        <v>0</v>
      </c>
      <c r="J57">
        <v>1</v>
      </c>
      <c r="K57">
        <f t="shared" si="4"/>
        <v>1</v>
      </c>
      <c r="L57" s="2" t="s">
        <v>121</v>
      </c>
      <c r="M57" s="4">
        <v>512.32920000000001</v>
      </c>
      <c r="N57" s="4" t="str">
        <f t="shared" si="5"/>
        <v>30-39</v>
      </c>
      <c r="O57" s="4" t="str">
        <f t="shared" si="0"/>
        <v>80-100</v>
      </c>
      <c r="P57" s="4" t="str">
        <f t="shared" si="1"/>
        <v>1</v>
      </c>
      <c r="Q57" s="2" t="s">
        <v>122</v>
      </c>
      <c r="R57" s="1" t="s">
        <v>2099</v>
      </c>
      <c r="S57" t="s">
        <v>123</v>
      </c>
    </row>
    <row r="58" spans="1:19" x14ac:dyDescent="0.2">
      <c r="A58" s="2">
        <v>51</v>
      </c>
      <c r="B58" s="2">
        <v>1</v>
      </c>
      <c r="C58" s="2">
        <v>1</v>
      </c>
      <c r="D58" t="s">
        <v>124</v>
      </c>
      <c r="E58" s="1" t="s">
        <v>2101</v>
      </c>
      <c r="F58">
        <v>58</v>
      </c>
      <c r="G58">
        <f t="shared" si="2"/>
        <v>0</v>
      </c>
      <c r="H58" t="str">
        <f t="shared" si="3"/>
        <v>Yes</v>
      </c>
      <c r="I58">
        <v>0</v>
      </c>
      <c r="J58">
        <v>1</v>
      </c>
      <c r="K58">
        <f t="shared" si="4"/>
        <v>1</v>
      </c>
      <c r="L58" s="2" t="s">
        <v>121</v>
      </c>
      <c r="M58" s="4">
        <v>512.32920000000001</v>
      </c>
      <c r="N58" s="4" t="str">
        <f t="shared" si="5"/>
        <v>50-59</v>
      </c>
      <c r="O58" s="4" t="str">
        <f t="shared" si="0"/>
        <v>80-100</v>
      </c>
      <c r="P58" s="4" t="str">
        <f t="shared" si="1"/>
        <v>1</v>
      </c>
      <c r="Q58" s="2" t="s">
        <v>122</v>
      </c>
      <c r="R58" s="1" t="s">
        <v>2099</v>
      </c>
      <c r="S58" t="s">
        <v>125</v>
      </c>
    </row>
    <row r="59" spans="1:19" x14ac:dyDescent="0.2">
      <c r="A59" s="2">
        <v>52</v>
      </c>
      <c r="B59" s="2">
        <v>1</v>
      </c>
      <c r="C59" s="2">
        <v>0</v>
      </c>
      <c r="D59" t="s">
        <v>126</v>
      </c>
      <c r="E59" s="1" t="s">
        <v>2102</v>
      </c>
      <c r="F59">
        <v>33</v>
      </c>
      <c r="G59">
        <f t="shared" si="2"/>
        <v>0</v>
      </c>
      <c r="H59" t="str">
        <f t="shared" si="3"/>
        <v>No</v>
      </c>
      <c r="I59">
        <v>0</v>
      </c>
      <c r="J59">
        <v>0</v>
      </c>
      <c r="K59">
        <f t="shared" si="4"/>
        <v>0</v>
      </c>
      <c r="L59" s="2">
        <v>695</v>
      </c>
      <c r="M59" s="4">
        <v>5</v>
      </c>
      <c r="N59" s="4" t="str">
        <f t="shared" si="5"/>
        <v>30-39</v>
      </c>
      <c r="O59" s="4" t="str">
        <f t="shared" si="0"/>
        <v>0-20</v>
      </c>
      <c r="P59" s="4" t="str">
        <f t="shared" si="1"/>
        <v>0</v>
      </c>
      <c r="Q59" s="2" t="s">
        <v>122</v>
      </c>
      <c r="R59" s="1" t="s">
        <v>800</v>
      </c>
      <c r="S59" t="s">
        <v>11</v>
      </c>
    </row>
    <row r="60" spans="1:19" x14ac:dyDescent="0.2">
      <c r="A60" s="2">
        <v>53</v>
      </c>
      <c r="B60" s="2">
        <v>1</v>
      </c>
      <c r="C60" s="2">
        <v>0</v>
      </c>
      <c r="D60" t="s">
        <v>127</v>
      </c>
      <c r="E60" s="1" t="s">
        <v>2102</v>
      </c>
      <c r="F60">
        <v>28</v>
      </c>
      <c r="G60">
        <f t="shared" si="2"/>
        <v>0</v>
      </c>
      <c r="H60" t="str">
        <f t="shared" si="3"/>
        <v>No</v>
      </c>
      <c r="I60">
        <v>0</v>
      </c>
      <c r="J60">
        <v>0</v>
      </c>
      <c r="K60">
        <f t="shared" si="4"/>
        <v>0</v>
      </c>
      <c r="L60" s="2">
        <v>113059</v>
      </c>
      <c r="M60" s="4">
        <v>47.1</v>
      </c>
      <c r="N60" s="4" t="str">
        <f t="shared" si="5"/>
        <v>20-29</v>
      </c>
      <c r="O60" s="4" t="str">
        <f t="shared" si="0"/>
        <v>80-100</v>
      </c>
      <c r="P60" s="4" t="str">
        <f t="shared" si="1"/>
        <v>0</v>
      </c>
      <c r="R60" s="1" t="s">
        <v>800</v>
      </c>
      <c r="S60" t="s">
        <v>24</v>
      </c>
    </row>
    <row r="61" spans="1:19" x14ac:dyDescent="0.2">
      <c r="A61" s="2">
        <v>54</v>
      </c>
      <c r="B61" s="2">
        <v>1</v>
      </c>
      <c r="C61" s="2">
        <v>0</v>
      </c>
      <c r="D61" t="s">
        <v>128</v>
      </c>
      <c r="E61" s="1" t="s">
        <v>2102</v>
      </c>
      <c r="F61">
        <v>17</v>
      </c>
      <c r="G61">
        <f t="shared" si="2"/>
        <v>0</v>
      </c>
      <c r="H61" t="str">
        <f t="shared" si="3"/>
        <v>No</v>
      </c>
      <c r="I61">
        <v>0</v>
      </c>
      <c r="J61">
        <v>0</v>
      </c>
      <c r="K61">
        <f t="shared" si="4"/>
        <v>0</v>
      </c>
      <c r="L61" s="2">
        <v>113059</v>
      </c>
      <c r="M61" s="4">
        <v>47.1</v>
      </c>
      <c r="N61" s="4" t="str">
        <f t="shared" si="5"/>
        <v>10-19</v>
      </c>
      <c r="O61" s="4" t="str">
        <f t="shared" si="0"/>
        <v>80-100</v>
      </c>
      <c r="P61" s="4" t="str">
        <f t="shared" si="1"/>
        <v>0</v>
      </c>
      <c r="R61" s="1" t="s">
        <v>800</v>
      </c>
      <c r="S61" t="s">
        <v>24</v>
      </c>
    </row>
    <row r="62" spans="1:19" x14ac:dyDescent="0.2">
      <c r="A62" s="2">
        <v>55</v>
      </c>
      <c r="B62" s="2">
        <v>1</v>
      </c>
      <c r="C62" s="2">
        <v>1</v>
      </c>
      <c r="D62" t="s">
        <v>129</v>
      </c>
      <c r="E62" s="1" t="s">
        <v>2102</v>
      </c>
      <c r="F62">
        <v>11</v>
      </c>
      <c r="G62">
        <f t="shared" si="2"/>
        <v>1</v>
      </c>
      <c r="H62" t="str">
        <f t="shared" si="3"/>
        <v>Yes</v>
      </c>
      <c r="I62">
        <v>1</v>
      </c>
      <c r="J62">
        <v>2</v>
      </c>
      <c r="K62">
        <f t="shared" si="4"/>
        <v>3</v>
      </c>
      <c r="L62" s="2">
        <v>113760</v>
      </c>
      <c r="M62" s="4">
        <v>120</v>
      </c>
      <c r="N62" s="4" t="str">
        <f t="shared" si="5"/>
        <v>10-19</v>
      </c>
      <c r="O62" s="4" t="str">
        <f t="shared" si="0"/>
        <v>80-100</v>
      </c>
      <c r="P62" s="4" t="str">
        <f t="shared" si="1"/>
        <v>3</v>
      </c>
      <c r="Q62" s="2" t="s">
        <v>130</v>
      </c>
      <c r="R62" s="1" t="s">
        <v>800</v>
      </c>
      <c r="S62" t="s">
        <v>131</v>
      </c>
    </row>
    <row r="63" spans="1:19" x14ac:dyDescent="0.2">
      <c r="A63" s="2">
        <v>56</v>
      </c>
      <c r="B63" s="2">
        <v>1</v>
      </c>
      <c r="C63" s="2">
        <v>1</v>
      </c>
      <c r="D63" t="s">
        <v>132</v>
      </c>
      <c r="E63" s="1" t="s">
        <v>2101</v>
      </c>
      <c r="F63">
        <v>14</v>
      </c>
      <c r="G63">
        <f t="shared" si="2"/>
        <v>1</v>
      </c>
      <c r="H63" t="str">
        <f t="shared" si="3"/>
        <v>Yes</v>
      </c>
      <c r="I63">
        <v>1</v>
      </c>
      <c r="J63">
        <v>2</v>
      </c>
      <c r="K63">
        <f t="shared" si="4"/>
        <v>3</v>
      </c>
      <c r="L63" s="2">
        <v>113760</v>
      </c>
      <c r="M63" s="4">
        <v>120</v>
      </c>
      <c r="N63" s="4" t="str">
        <f t="shared" si="5"/>
        <v>10-19</v>
      </c>
      <c r="O63" s="4" t="str">
        <f t="shared" si="0"/>
        <v>80-100</v>
      </c>
      <c r="P63" s="4" t="str">
        <f t="shared" si="1"/>
        <v>3</v>
      </c>
      <c r="Q63" s="2" t="s">
        <v>130</v>
      </c>
      <c r="R63" s="1" t="s">
        <v>800</v>
      </c>
      <c r="S63" t="s">
        <v>131</v>
      </c>
    </row>
    <row r="64" spans="1:19" x14ac:dyDescent="0.2">
      <c r="A64" s="2">
        <v>57</v>
      </c>
      <c r="B64" s="2">
        <v>1</v>
      </c>
      <c r="C64" s="2">
        <v>1</v>
      </c>
      <c r="D64" t="s">
        <v>133</v>
      </c>
      <c r="E64" s="1" t="s">
        <v>2102</v>
      </c>
      <c r="F64">
        <v>36</v>
      </c>
      <c r="G64">
        <f t="shared" si="2"/>
        <v>0</v>
      </c>
      <c r="H64" t="str">
        <f t="shared" si="3"/>
        <v>No</v>
      </c>
      <c r="I64">
        <v>1</v>
      </c>
      <c r="J64">
        <v>2</v>
      </c>
      <c r="K64">
        <f t="shared" si="4"/>
        <v>3</v>
      </c>
      <c r="L64" s="2">
        <v>113760</v>
      </c>
      <c r="M64" s="4">
        <v>120</v>
      </c>
      <c r="N64" s="4" t="str">
        <f t="shared" si="5"/>
        <v>30-39</v>
      </c>
      <c r="O64" s="4" t="str">
        <f t="shared" si="0"/>
        <v>80-100</v>
      </c>
      <c r="P64" s="4" t="str">
        <f t="shared" si="1"/>
        <v>3</v>
      </c>
      <c r="Q64" s="2" t="s">
        <v>130</v>
      </c>
      <c r="R64" s="1" t="s">
        <v>800</v>
      </c>
      <c r="S64" t="s">
        <v>131</v>
      </c>
    </row>
    <row r="65" spans="1:19" x14ac:dyDescent="0.2">
      <c r="A65" s="2">
        <v>58</v>
      </c>
      <c r="B65" s="2">
        <v>1</v>
      </c>
      <c r="C65" s="2">
        <v>1</v>
      </c>
      <c r="D65" t="s">
        <v>134</v>
      </c>
      <c r="E65" s="1" t="s">
        <v>2101</v>
      </c>
      <c r="F65">
        <v>36</v>
      </c>
      <c r="G65">
        <f t="shared" si="2"/>
        <v>0</v>
      </c>
      <c r="H65" t="str">
        <f t="shared" si="3"/>
        <v>Yes</v>
      </c>
      <c r="I65">
        <v>1</v>
      </c>
      <c r="J65">
        <v>2</v>
      </c>
      <c r="K65">
        <f t="shared" si="4"/>
        <v>3</v>
      </c>
      <c r="L65" s="2">
        <v>113760</v>
      </c>
      <c r="M65" s="4">
        <v>120</v>
      </c>
      <c r="N65" s="4" t="str">
        <f t="shared" si="5"/>
        <v>30-39</v>
      </c>
      <c r="O65" s="4" t="str">
        <f t="shared" si="0"/>
        <v>80-100</v>
      </c>
      <c r="P65" s="4" t="str">
        <f t="shared" si="1"/>
        <v>3</v>
      </c>
      <c r="Q65" s="2" t="s">
        <v>130</v>
      </c>
      <c r="R65" s="1" t="s">
        <v>800</v>
      </c>
      <c r="S65" t="s">
        <v>131</v>
      </c>
    </row>
    <row r="66" spans="1:19" x14ac:dyDescent="0.2">
      <c r="A66" s="2">
        <v>59</v>
      </c>
      <c r="B66" s="2">
        <v>1</v>
      </c>
      <c r="C66" s="2">
        <v>0</v>
      </c>
      <c r="D66" t="s">
        <v>135</v>
      </c>
      <c r="E66" s="1" t="s">
        <v>2102</v>
      </c>
      <c r="F66">
        <v>49</v>
      </c>
      <c r="G66">
        <f t="shared" si="2"/>
        <v>0</v>
      </c>
      <c r="H66" t="str">
        <f t="shared" si="3"/>
        <v>No</v>
      </c>
      <c r="I66">
        <v>0</v>
      </c>
      <c r="J66">
        <v>0</v>
      </c>
      <c r="K66">
        <f t="shared" si="4"/>
        <v>0</v>
      </c>
      <c r="L66" s="2">
        <v>19924</v>
      </c>
      <c r="M66" s="4">
        <v>26</v>
      </c>
      <c r="N66" s="4" t="str">
        <f t="shared" si="5"/>
        <v>40-49</v>
      </c>
      <c r="O66" s="4" t="str">
        <f t="shared" si="0"/>
        <v>60-80</v>
      </c>
      <c r="P66" s="4" t="str">
        <f t="shared" si="1"/>
        <v>0</v>
      </c>
      <c r="R66" s="1" t="s">
        <v>800</v>
      </c>
      <c r="S66" t="s">
        <v>136</v>
      </c>
    </row>
    <row r="67" spans="1:19" x14ac:dyDescent="0.2">
      <c r="A67" s="2">
        <v>60</v>
      </c>
      <c r="B67" s="2">
        <v>1</v>
      </c>
      <c r="C67" s="2">
        <v>1</v>
      </c>
      <c r="D67" t="s">
        <v>137</v>
      </c>
      <c r="E67" s="1" t="s">
        <v>2101</v>
      </c>
      <c r="G67" t="str">
        <f t="shared" si="2"/>
        <v/>
      </c>
      <c r="H67" t="str">
        <f t="shared" si="3"/>
        <v>Unknown</v>
      </c>
      <c r="I67">
        <v>0</v>
      </c>
      <c r="J67">
        <v>0</v>
      </c>
      <c r="K67">
        <f t="shared" si="4"/>
        <v>0</v>
      </c>
      <c r="L67" s="2">
        <v>17770</v>
      </c>
      <c r="M67" s="4">
        <v>27.720800000000001</v>
      </c>
      <c r="N67" s="4" t="str">
        <f t="shared" si="5"/>
        <v/>
      </c>
      <c r="O67" s="4" t="str">
        <f t="shared" si="0"/>
        <v>60-80</v>
      </c>
      <c r="P67" s="4" t="str">
        <f t="shared" si="1"/>
        <v>0</v>
      </c>
      <c r="R67" s="1" t="s">
        <v>2099</v>
      </c>
      <c r="S67" t="s">
        <v>11</v>
      </c>
    </row>
    <row r="68" spans="1:19" x14ac:dyDescent="0.2">
      <c r="A68" s="2">
        <v>61</v>
      </c>
      <c r="B68" s="2">
        <v>1</v>
      </c>
      <c r="C68" s="2">
        <v>0</v>
      </c>
      <c r="D68" t="s">
        <v>138</v>
      </c>
      <c r="E68" s="1" t="s">
        <v>2102</v>
      </c>
      <c r="F68">
        <v>36</v>
      </c>
      <c r="G68">
        <f t="shared" si="2"/>
        <v>0</v>
      </c>
      <c r="H68" t="str">
        <f t="shared" si="3"/>
        <v>No</v>
      </c>
      <c r="I68">
        <v>1</v>
      </c>
      <c r="J68">
        <v>0</v>
      </c>
      <c r="K68">
        <f t="shared" si="4"/>
        <v>1</v>
      </c>
      <c r="L68" s="2">
        <v>19877</v>
      </c>
      <c r="M68" s="4">
        <v>78.849999999999994</v>
      </c>
      <c r="N68" s="4" t="str">
        <f t="shared" si="5"/>
        <v>30-39</v>
      </c>
      <c r="O68" s="4" t="str">
        <f t="shared" si="0"/>
        <v>80-100</v>
      </c>
      <c r="P68" s="4" t="str">
        <f t="shared" si="1"/>
        <v>1</v>
      </c>
      <c r="Q68" s="2" t="s">
        <v>139</v>
      </c>
      <c r="R68" s="1" t="s">
        <v>800</v>
      </c>
      <c r="S68" t="s">
        <v>140</v>
      </c>
    </row>
    <row r="69" spans="1:19" x14ac:dyDescent="0.2">
      <c r="A69" s="2">
        <v>62</v>
      </c>
      <c r="B69" s="2">
        <v>1</v>
      </c>
      <c r="C69" s="2">
        <v>1</v>
      </c>
      <c r="D69" t="s">
        <v>141</v>
      </c>
      <c r="E69" s="1" t="s">
        <v>2101</v>
      </c>
      <c r="F69">
        <v>76</v>
      </c>
      <c r="G69">
        <f t="shared" si="2"/>
        <v>0</v>
      </c>
      <c r="H69" t="str">
        <f t="shared" si="3"/>
        <v>Yes</v>
      </c>
      <c r="I69">
        <v>1</v>
      </c>
      <c r="J69">
        <v>0</v>
      </c>
      <c r="K69">
        <f t="shared" si="4"/>
        <v>1</v>
      </c>
      <c r="L69" s="2">
        <v>19877</v>
      </c>
      <c r="M69" s="4">
        <v>78.849999999999994</v>
      </c>
      <c r="N69" s="4" t="str">
        <f t="shared" si="5"/>
        <v>70+</v>
      </c>
      <c r="O69" s="4" t="str">
        <f t="shared" si="0"/>
        <v>80-100</v>
      </c>
      <c r="P69" s="4" t="str">
        <f t="shared" si="1"/>
        <v>1</v>
      </c>
      <c r="Q69" s="2" t="s">
        <v>139</v>
      </c>
      <c r="R69" s="1" t="s">
        <v>800</v>
      </c>
      <c r="S69" t="s">
        <v>140</v>
      </c>
    </row>
    <row r="70" spans="1:19" x14ac:dyDescent="0.2">
      <c r="A70" s="2">
        <v>63</v>
      </c>
      <c r="B70" s="2">
        <v>1</v>
      </c>
      <c r="C70" s="2">
        <v>0</v>
      </c>
      <c r="D70" t="s">
        <v>142</v>
      </c>
      <c r="E70" s="1" t="s">
        <v>2102</v>
      </c>
      <c r="F70">
        <v>46</v>
      </c>
      <c r="G70">
        <f t="shared" si="2"/>
        <v>0</v>
      </c>
      <c r="H70" t="str">
        <f t="shared" si="3"/>
        <v>No</v>
      </c>
      <c r="I70">
        <v>1</v>
      </c>
      <c r="J70">
        <v>0</v>
      </c>
      <c r="K70">
        <f t="shared" si="4"/>
        <v>1</v>
      </c>
      <c r="L70" s="2" t="s">
        <v>143</v>
      </c>
      <c r="M70" s="4">
        <v>61.174999999999997</v>
      </c>
      <c r="N70" s="4" t="str">
        <f t="shared" si="5"/>
        <v>40-49</v>
      </c>
      <c r="O70" s="4" t="str">
        <f t="shared" si="0"/>
        <v>80-100</v>
      </c>
      <c r="P70" s="4" t="str">
        <f t="shared" si="1"/>
        <v>1</v>
      </c>
      <c r="Q70" s="2" t="s">
        <v>144</v>
      </c>
      <c r="R70" s="1" t="s">
        <v>800</v>
      </c>
      <c r="S70" t="s">
        <v>145</v>
      </c>
    </row>
    <row r="71" spans="1:19" x14ac:dyDescent="0.2">
      <c r="A71" s="2">
        <v>64</v>
      </c>
      <c r="B71" s="2">
        <v>1</v>
      </c>
      <c r="C71" s="2">
        <v>1</v>
      </c>
      <c r="D71" t="s">
        <v>146</v>
      </c>
      <c r="E71" s="1" t="s">
        <v>2101</v>
      </c>
      <c r="F71">
        <v>47</v>
      </c>
      <c r="G71">
        <f t="shared" si="2"/>
        <v>0</v>
      </c>
      <c r="H71" t="str">
        <f t="shared" si="3"/>
        <v>Yes</v>
      </c>
      <c r="I71">
        <v>1</v>
      </c>
      <c r="J71">
        <v>0</v>
      </c>
      <c r="K71">
        <f t="shared" si="4"/>
        <v>1</v>
      </c>
      <c r="L71" s="2" t="s">
        <v>143</v>
      </c>
      <c r="M71" s="4">
        <v>61.174999999999997</v>
      </c>
      <c r="N71" s="4" t="str">
        <f t="shared" si="5"/>
        <v>40-49</v>
      </c>
      <c r="O71" s="4" t="str">
        <f t="shared" si="0"/>
        <v>80-100</v>
      </c>
      <c r="P71" s="4" t="str">
        <f t="shared" si="1"/>
        <v>1</v>
      </c>
      <c r="Q71" s="2" t="s">
        <v>144</v>
      </c>
      <c r="R71" s="1" t="s">
        <v>800</v>
      </c>
      <c r="S71" t="s">
        <v>145</v>
      </c>
    </row>
    <row r="72" spans="1:19" x14ac:dyDescent="0.2">
      <c r="A72" s="2">
        <v>65</v>
      </c>
      <c r="B72" s="2">
        <v>1</v>
      </c>
      <c r="C72" s="2">
        <v>1</v>
      </c>
      <c r="D72" t="s">
        <v>147</v>
      </c>
      <c r="E72" s="1" t="s">
        <v>2102</v>
      </c>
      <c r="F72">
        <v>27</v>
      </c>
      <c r="G72">
        <f t="shared" si="2"/>
        <v>0</v>
      </c>
      <c r="H72" t="str">
        <f t="shared" si="3"/>
        <v>No</v>
      </c>
      <c r="I72">
        <v>1</v>
      </c>
      <c r="J72">
        <v>0</v>
      </c>
      <c r="K72">
        <f t="shared" si="4"/>
        <v>1</v>
      </c>
      <c r="L72" s="2">
        <v>113806</v>
      </c>
      <c r="M72" s="4">
        <v>53.1</v>
      </c>
      <c r="N72" s="4" t="str">
        <f t="shared" si="5"/>
        <v>20-29</v>
      </c>
      <c r="O72" s="4" t="str">
        <f t="shared" ref="O72:O135" si="7">IF(ISBLANK(M72),"",VLOOKUP(M72,FareTable,2))</f>
        <v>80-100</v>
      </c>
      <c r="P72" s="4" t="str">
        <f t="shared" ref="P72:P135" si="8">VLOOKUP(K72,FamilyTable,2)</f>
        <v>1</v>
      </c>
      <c r="Q72" s="2" t="s">
        <v>148</v>
      </c>
      <c r="R72" s="1" t="s">
        <v>800</v>
      </c>
      <c r="S72" t="s">
        <v>149</v>
      </c>
    </row>
    <row r="73" spans="1:19" x14ac:dyDescent="0.2">
      <c r="A73" s="2">
        <v>66</v>
      </c>
      <c r="B73" s="2">
        <v>1</v>
      </c>
      <c r="C73" s="2">
        <v>1</v>
      </c>
      <c r="D73" t="s">
        <v>150</v>
      </c>
      <c r="E73" s="1" t="s">
        <v>2101</v>
      </c>
      <c r="F73">
        <v>33</v>
      </c>
      <c r="G73">
        <f t="shared" ref="G73:G136" si="9">IF(ISBLANK(F73),"",IF(F73&lt;=MaxChildAge,1,0))</f>
        <v>0</v>
      </c>
      <c r="H73" t="str">
        <f t="shared" ref="H73:H136" si="10">IF(ISBLANK(F73),"Unknown",IF(G73=1,"Yes",IF(E73="Female","Yes","No")))</f>
        <v>Yes</v>
      </c>
      <c r="I73">
        <v>1</v>
      </c>
      <c r="J73">
        <v>0</v>
      </c>
      <c r="K73">
        <f t="shared" ref="K73:K136" si="11">I73+J73</f>
        <v>1</v>
      </c>
      <c r="L73" s="2">
        <v>113806</v>
      </c>
      <c r="M73" s="4">
        <v>53.1</v>
      </c>
      <c r="N73" s="4" t="str">
        <f t="shared" ref="N73:N136" si="12">IF(ISBLANK(F73),"",VLOOKUP(F73,AgeTable,2))</f>
        <v>30-39</v>
      </c>
      <c r="O73" s="4" t="str">
        <f t="shared" si="7"/>
        <v>80-100</v>
      </c>
      <c r="P73" s="4" t="str">
        <f t="shared" si="8"/>
        <v>1</v>
      </c>
      <c r="Q73" s="2" t="s">
        <v>148</v>
      </c>
      <c r="R73" s="1" t="s">
        <v>800</v>
      </c>
      <c r="S73" t="s">
        <v>149</v>
      </c>
    </row>
    <row r="74" spans="1:19" x14ac:dyDescent="0.2">
      <c r="A74" s="2">
        <v>67</v>
      </c>
      <c r="B74" s="2">
        <v>1</v>
      </c>
      <c r="C74" s="2">
        <v>1</v>
      </c>
      <c r="D74" t="s">
        <v>151</v>
      </c>
      <c r="E74" s="1" t="s">
        <v>2101</v>
      </c>
      <c r="F74">
        <v>36</v>
      </c>
      <c r="G74">
        <f t="shared" si="9"/>
        <v>0</v>
      </c>
      <c r="H74" t="str">
        <f t="shared" si="10"/>
        <v>Yes</v>
      </c>
      <c r="I74">
        <v>0</v>
      </c>
      <c r="J74">
        <v>0</v>
      </c>
      <c r="K74">
        <f t="shared" si="11"/>
        <v>0</v>
      </c>
      <c r="L74" s="2" t="s">
        <v>86</v>
      </c>
      <c r="M74" s="4">
        <v>262.375</v>
      </c>
      <c r="N74" s="4" t="str">
        <f t="shared" si="12"/>
        <v>30-39</v>
      </c>
      <c r="O74" s="4" t="str">
        <f t="shared" si="7"/>
        <v>80-100</v>
      </c>
      <c r="P74" s="4" t="str">
        <f t="shared" si="8"/>
        <v>0</v>
      </c>
      <c r="Q74" s="2" t="s">
        <v>152</v>
      </c>
      <c r="R74" s="1" t="s">
        <v>2099</v>
      </c>
    </row>
    <row r="75" spans="1:19" x14ac:dyDescent="0.2">
      <c r="A75" s="2">
        <v>68</v>
      </c>
      <c r="B75" s="2">
        <v>1</v>
      </c>
      <c r="C75" s="2">
        <v>1</v>
      </c>
      <c r="D75" t="s">
        <v>153</v>
      </c>
      <c r="E75" s="1" t="s">
        <v>2101</v>
      </c>
      <c r="F75">
        <v>30</v>
      </c>
      <c r="G75">
        <f t="shared" si="9"/>
        <v>0</v>
      </c>
      <c r="H75" t="str">
        <f t="shared" si="10"/>
        <v>Yes</v>
      </c>
      <c r="I75">
        <v>0</v>
      </c>
      <c r="J75">
        <v>0</v>
      </c>
      <c r="K75">
        <f t="shared" si="11"/>
        <v>0</v>
      </c>
      <c r="L75" s="2">
        <v>110152</v>
      </c>
      <c r="M75" s="4">
        <v>86.5</v>
      </c>
      <c r="N75" s="4" t="str">
        <f t="shared" si="12"/>
        <v>30-39</v>
      </c>
      <c r="O75" s="4" t="str">
        <f t="shared" si="7"/>
        <v>80-100</v>
      </c>
      <c r="P75" s="4" t="str">
        <f t="shared" si="8"/>
        <v>0</v>
      </c>
      <c r="Q75" s="2" t="s">
        <v>154</v>
      </c>
      <c r="R75" s="1" t="s">
        <v>800</v>
      </c>
      <c r="S75" t="s">
        <v>155</v>
      </c>
    </row>
    <row r="76" spans="1:19" x14ac:dyDescent="0.2">
      <c r="A76" s="2">
        <v>69</v>
      </c>
      <c r="B76" s="2">
        <v>1</v>
      </c>
      <c r="C76" s="2">
        <v>1</v>
      </c>
      <c r="D76" t="s">
        <v>156</v>
      </c>
      <c r="E76" s="1" t="s">
        <v>2102</v>
      </c>
      <c r="F76">
        <v>45</v>
      </c>
      <c r="G76">
        <f t="shared" si="9"/>
        <v>0</v>
      </c>
      <c r="H76" t="str">
        <f t="shared" si="10"/>
        <v>No</v>
      </c>
      <c r="I76">
        <v>0</v>
      </c>
      <c r="J76">
        <v>0</v>
      </c>
      <c r="K76">
        <f t="shared" si="11"/>
        <v>0</v>
      </c>
      <c r="L76" s="2" t="s">
        <v>157</v>
      </c>
      <c r="M76" s="4">
        <v>29.7</v>
      </c>
      <c r="N76" s="4" t="str">
        <f t="shared" si="12"/>
        <v>40-49</v>
      </c>
      <c r="O76" s="4" t="str">
        <f t="shared" si="7"/>
        <v>60-80</v>
      </c>
      <c r="P76" s="4" t="str">
        <f t="shared" si="8"/>
        <v>0</v>
      </c>
      <c r="Q76" s="2" t="s">
        <v>158</v>
      </c>
      <c r="R76" s="1" t="s">
        <v>2099</v>
      </c>
      <c r="S76" t="s">
        <v>32</v>
      </c>
    </row>
    <row r="77" spans="1:19" x14ac:dyDescent="0.2">
      <c r="A77" s="2">
        <v>70</v>
      </c>
      <c r="B77" s="2">
        <v>1</v>
      </c>
      <c r="C77" s="2">
        <v>1</v>
      </c>
      <c r="D77" t="s">
        <v>159</v>
      </c>
      <c r="E77" s="1" t="s">
        <v>2101</v>
      </c>
      <c r="G77" t="str">
        <f t="shared" si="9"/>
        <v/>
      </c>
      <c r="H77" t="str">
        <f t="shared" si="10"/>
        <v>Unknown</v>
      </c>
      <c r="I77">
        <v>0</v>
      </c>
      <c r="J77">
        <v>1</v>
      </c>
      <c r="K77">
        <f t="shared" si="11"/>
        <v>1</v>
      </c>
      <c r="L77" s="2">
        <v>113505</v>
      </c>
      <c r="M77" s="4">
        <v>55</v>
      </c>
      <c r="N77" s="4" t="str">
        <f t="shared" si="12"/>
        <v/>
      </c>
      <c r="O77" s="4" t="str">
        <f t="shared" si="7"/>
        <v>80-100</v>
      </c>
      <c r="P77" s="4" t="str">
        <f t="shared" si="8"/>
        <v>1</v>
      </c>
      <c r="Q77" s="2" t="s">
        <v>89</v>
      </c>
      <c r="R77" s="1" t="s">
        <v>800</v>
      </c>
      <c r="S77" t="s">
        <v>90</v>
      </c>
    </row>
    <row r="78" spans="1:19" x14ac:dyDescent="0.2">
      <c r="A78" s="2">
        <v>71</v>
      </c>
      <c r="B78" s="2">
        <v>1</v>
      </c>
      <c r="C78" s="2">
        <v>0</v>
      </c>
      <c r="D78" t="s">
        <v>160</v>
      </c>
      <c r="E78" s="1" t="s">
        <v>2102</v>
      </c>
      <c r="G78" t="str">
        <f t="shared" si="9"/>
        <v/>
      </c>
      <c r="H78" t="str">
        <f t="shared" si="10"/>
        <v>Unknown</v>
      </c>
      <c r="I78">
        <v>0</v>
      </c>
      <c r="J78">
        <v>0</v>
      </c>
      <c r="K78">
        <f t="shared" si="11"/>
        <v>0</v>
      </c>
      <c r="L78" s="2">
        <v>112051</v>
      </c>
      <c r="M78" s="4">
        <v>0</v>
      </c>
      <c r="N78" s="4" t="str">
        <f t="shared" si="12"/>
        <v/>
      </c>
      <c r="O78" s="4" t="str">
        <f t="shared" si="7"/>
        <v>0-20</v>
      </c>
      <c r="P78" s="4" t="str">
        <f t="shared" si="8"/>
        <v>0</v>
      </c>
      <c r="R78" s="1" t="s">
        <v>800</v>
      </c>
      <c r="S78" t="s">
        <v>161</v>
      </c>
    </row>
    <row r="79" spans="1:19" x14ac:dyDescent="0.2">
      <c r="A79" s="2">
        <v>72</v>
      </c>
      <c r="B79" s="2">
        <v>1</v>
      </c>
      <c r="C79" s="2">
        <v>0</v>
      </c>
      <c r="D79" t="s">
        <v>162</v>
      </c>
      <c r="E79" s="1" t="s">
        <v>2102</v>
      </c>
      <c r="F79">
        <v>27</v>
      </c>
      <c r="G79">
        <f t="shared" si="9"/>
        <v>0</v>
      </c>
      <c r="H79" t="str">
        <f t="shared" si="10"/>
        <v>No</v>
      </c>
      <c r="I79">
        <v>1</v>
      </c>
      <c r="J79">
        <v>0</v>
      </c>
      <c r="K79">
        <f t="shared" si="11"/>
        <v>1</v>
      </c>
      <c r="L79" s="2">
        <v>13508</v>
      </c>
      <c r="M79" s="4">
        <v>136.7792</v>
      </c>
      <c r="N79" s="4" t="str">
        <f t="shared" si="12"/>
        <v>20-29</v>
      </c>
      <c r="O79" s="4" t="str">
        <f t="shared" si="7"/>
        <v>80-100</v>
      </c>
      <c r="P79" s="4" t="str">
        <f t="shared" si="8"/>
        <v>1</v>
      </c>
      <c r="Q79" s="2" t="s">
        <v>163</v>
      </c>
      <c r="R79" s="1" t="s">
        <v>2099</v>
      </c>
      <c r="S79" t="s">
        <v>92</v>
      </c>
    </row>
    <row r="80" spans="1:19" x14ac:dyDescent="0.2">
      <c r="A80" s="2">
        <v>73</v>
      </c>
      <c r="B80" s="2">
        <v>1</v>
      </c>
      <c r="C80" s="2">
        <v>1</v>
      </c>
      <c r="D80" t="s">
        <v>164</v>
      </c>
      <c r="E80" s="1" t="s">
        <v>2101</v>
      </c>
      <c r="F80">
        <v>26</v>
      </c>
      <c r="G80">
        <f t="shared" si="9"/>
        <v>0</v>
      </c>
      <c r="H80" t="str">
        <f t="shared" si="10"/>
        <v>Yes</v>
      </c>
      <c r="I80">
        <v>1</v>
      </c>
      <c r="J80">
        <v>0</v>
      </c>
      <c r="K80">
        <f t="shared" si="11"/>
        <v>1</v>
      </c>
      <c r="L80" s="2">
        <v>13508</v>
      </c>
      <c r="M80" s="4">
        <v>136.7792</v>
      </c>
      <c r="N80" s="4" t="str">
        <f t="shared" si="12"/>
        <v>20-29</v>
      </c>
      <c r="O80" s="4" t="str">
        <f t="shared" si="7"/>
        <v>80-100</v>
      </c>
      <c r="P80" s="4" t="str">
        <f t="shared" si="8"/>
        <v>1</v>
      </c>
      <c r="Q80" s="2" t="s">
        <v>163</v>
      </c>
      <c r="R80" s="1" t="s">
        <v>2099</v>
      </c>
      <c r="S80" t="s">
        <v>92</v>
      </c>
    </row>
    <row r="81" spans="1:19" x14ac:dyDescent="0.2">
      <c r="A81" s="2">
        <v>74</v>
      </c>
      <c r="B81" s="2">
        <v>1</v>
      </c>
      <c r="C81" s="2">
        <v>1</v>
      </c>
      <c r="D81" t="s">
        <v>165</v>
      </c>
      <c r="E81" s="1" t="s">
        <v>2101</v>
      </c>
      <c r="F81">
        <v>22</v>
      </c>
      <c r="G81">
        <f t="shared" si="9"/>
        <v>0</v>
      </c>
      <c r="H81" t="str">
        <f t="shared" si="10"/>
        <v>Yes</v>
      </c>
      <c r="I81">
        <v>0</v>
      </c>
      <c r="J81">
        <v>0</v>
      </c>
      <c r="K81">
        <f t="shared" si="11"/>
        <v>0</v>
      </c>
      <c r="L81" s="2">
        <v>113781</v>
      </c>
      <c r="M81" s="4">
        <v>151.55000000000001</v>
      </c>
      <c r="N81" s="4" t="str">
        <f t="shared" si="12"/>
        <v>20-29</v>
      </c>
      <c r="O81" s="4" t="str">
        <f t="shared" si="7"/>
        <v>80-100</v>
      </c>
      <c r="P81" s="4" t="str">
        <f t="shared" si="8"/>
        <v>0</v>
      </c>
      <c r="R81" s="1" t="s">
        <v>800</v>
      </c>
    </row>
    <row r="82" spans="1:19" x14ac:dyDescent="0.2">
      <c r="A82" s="2">
        <v>75</v>
      </c>
      <c r="B82" s="2">
        <v>1</v>
      </c>
      <c r="C82" s="2">
        <v>0</v>
      </c>
      <c r="D82" t="s">
        <v>166</v>
      </c>
      <c r="E82" s="1" t="s">
        <v>2102</v>
      </c>
      <c r="G82" t="str">
        <f t="shared" si="9"/>
        <v/>
      </c>
      <c r="H82" t="str">
        <f t="shared" si="10"/>
        <v>Unknown</v>
      </c>
      <c r="I82">
        <v>0</v>
      </c>
      <c r="J82">
        <v>0</v>
      </c>
      <c r="K82">
        <f t="shared" si="11"/>
        <v>0</v>
      </c>
      <c r="L82" s="2">
        <v>110465</v>
      </c>
      <c r="M82" s="4">
        <v>52</v>
      </c>
      <c r="N82" s="4" t="str">
        <f t="shared" si="12"/>
        <v/>
      </c>
      <c r="O82" s="4" t="str">
        <f t="shared" si="7"/>
        <v>80-100</v>
      </c>
      <c r="P82" s="4" t="str">
        <f t="shared" si="8"/>
        <v>0</v>
      </c>
      <c r="Q82" s="2" t="s">
        <v>167</v>
      </c>
      <c r="R82" s="1" t="s">
        <v>800</v>
      </c>
      <c r="S82" t="s">
        <v>168</v>
      </c>
    </row>
    <row r="83" spans="1:19" x14ac:dyDescent="0.2">
      <c r="A83" s="2">
        <v>76</v>
      </c>
      <c r="B83" s="2">
        <v>1</v>
      </c>
      <c r="C83" s="2">
        <v>0</v>
      </c>
      <c r="D83" t="s">
        <v>169</v>
      </c>
      <c r="E83" s="1" t="s">
        <v>2102</v>
      </c>
      <c r="F83">
        <v>47</v>
      </c>
      <c r="G83">
        <f t="shared" si="9"/>
        <v>0</v>
      </c>
      <c r="H83" t="str">
        <f t="shared" si="10"/>
        <v>No</v>
      </c>
      <c r="I83">
        <v>0</v>
      </c>
      <c r="J83">
        <v>0</v>
      </c>
      <c r="K83">
        <f t="shared" si="11"/>
        <v>0</v>
      </c>
      <c r="L83" s="2">
        <v>5727</v>
      </c>
      <c r="M83" s="4">
        <v>25.587499999999999</v>
      </c>
      <c r="N83" s="4" t="str">
        <f t="shared" si="12"/>
        <v>40-49</v>
      </c>
      <c r="O83" s="4" t="str">
        <f t="shared" si="7"/>
        <v>60-80</v>
      </c>
      <c r="P83" s="4" t="str">
        <f t="shared" si="8"/>
        <v>0</v>
      </c>
      <c r="Q83" s="2" t="s">
        <v>170</v>
      </c>
      <c r="R83" s="1" t="s">
        <v>800</v>
      </c>
      <c r="S83" t="s">
        <v>171</v>
      </c>
    </row>
    <row r="84" spans="1:19" x14ac:dyDescent="0.2">
      <c r="A84" s="2">
        <v>77</v>
      </c>
      <c r="B84" s="2">
        <v>1</v>
      </c>
      <c r="C84" s="2">
        <v>1</v>
      </c>
      <c r="D84" t="s">
        <v>172</v>
      </c>
      <c r="E84" s="1" t="s">
        <v>2101</v>
      </c>
      <c r="F84">
        <v>39</v>
      </c>
      <c r="G84">
        <f t="shared" si="9"/>
        <v>0</v>
      </c>
      <c r="H84" t="str">
        <f t="shared" si="10"/>
        <v>Yes</v>
      </c>
      <c r="I84">
        <v>1</v>
      </c>
      <c r="J84">
        <v>1</v>
      </c>
      <c r="K84">
        <f t="shared" si="11"/>
        <v>2</v>
      </c>
      <c r="L84" s="2" t="s">
        <v>173</v>
      </c>
      <c r="M84" s="4">
        <v>83.158299999999997</v>
      </c>
      <c r="N84" s="4" t="str">
        <f t="shared" si="12"/>
        <v>30-39</v>
      </c>
      <c r="O84" s="4" t="str">
        <f t="shared" si="7"/>
        <v>80-100</v>
      </c>
      <c r="P84" s="4" t="str">
        <f t="shared" si="8"/>
        <v>2</v>
      </c>
      <c r="Q84" s="2" t="s">
        <v>174</v>
      </c>
      <c r="R84" s="1" t="s">
        <v>2099</v>
      </c>
      <c r="S84" t="s">
        <v>175</v>
      </c>
    </row>
    <row r="85" spans="1:19" x14ac:dyDescent="0.2">
      <c r="A85" s="2">
        <v>78</v>
      </c>
      <c r="B85" s="2">
        <v>1</v>
      </c>
      <c r="C85" s="2">
        <v>0</v>
      </c>
      <c r="D85" t="s">
        <v>176</v>
      </c>
      <c r="E85" s="1" t="s">
        <v>2102</v>
      </c>
      <c r="F85">
        <v>37</v>
      </c>
      <c r="G85">
        <f t="shared" si="9"/>
        <v>0</v>
      </c>
      <c r="H85" t="str">
        <f t="shared" si="10"/>
        <v>No</v>
      </c>
      <c r="I85">
        <v>1</v>
      </c>
      <c r="J85">
        <v>1</v>
      </c>
      <c r="K85">
        <f t="shared" si="11"/>
        <v>2</v>
      </c>
      <c r="L85" s="2" t="s">
        <v>173</v>
      </c>
      <c r="M85" s="4">
        <v>83.158299999999997</v>
      </c>
      <c r="N85" s="4" t="str">
        <f t="shared" si="12"/>
        <v>30-39</v>
      </c>
      <c r="O85" s="4" t="str">
        <f t="shared" si="7"/>
        <v>80-100</v>
      </c>
      <c r="P85" s="4" t="str">
        <f t="shared" si="8"/>
        <v>2</v>
      </c>
      <c r="Q85" s="2" t="s">
        <v>177</v>
      </c>
      <c r="R85" s="1" t="s">
        <v>2099</v>
      </c>
      <c r="S85" t="s">
        <v>175</v>
      </c>
    </row>
    <row r="86" spans="1:19" x14ac:dyDescent="0.2">
      <c r="A86" s="2">
        <v>79</v>
      </c>
      <c r="B86" s="2">
        <v>1</v>
      </c>
      <c r="C86" s="2">
        <v>1</v>
      </c>
      <c r="D86" t="s">
        <v>178</v>
      </c>
      <c r="E86" s="1" t="s">
        <v>2101</v>
      </c>
      <c r="F86">
        <v>64</v>
      </c>
      <c r="G86">
        <f t="shared" si="9"/>
        <v>0</v>
      </c>
      <c r="H86" t="str">
        <f t="shared" si="10"/>
        <v>Yes</v>
      </c>
      <c r="I86">
        <v>0</v>
      </c>
      <c r="J86">
        <v>2</v>
      </c>
      <c r="K86">
        <f t="shared" si="11"/>
        <v>2</v>
      </c>
      <c r="L86" s="2" t="s">
        <v>173</v>
      </c>
      <c r="M86" s="4">
        <v>83.158299999999997</v>
      </c>
      <c r="N86" s="4" t="str">
        <f t="shared" si="12"/>
        <v>60-69</v>
      </c>
      <c r="O86" s="4" t="str">
        <f t="shared" si="7"/>
        <v>80-100</v>
      </c>
      <c r="P86" s="4" t="str">
        <f t="shared" si="8"/>
        <v>2</v>
      </c>
      <c r="Q86" s="2" t="s">
        <v>179</v>
      </c>
      <c r="R86" s="1" t="s">
        <v>2099</v>
      </c>
      <c r="S86" t="s">
        <v>175</v>
      </c>
    </row>
    <row r="87" spans="1:19" x14ac:dyDescent="0.2">
      <c r="A87" s="2">
        <v>80</v>
      </c>
      <c r="B87" s="2">
        <v>1</v>
      </c>
      <c r="C87" s="2">
        <v>1</v>
      </c>
      <c r="D87" t="s">
        <v>180</v>
      </c>
      <c r="E87" s="1" t="s">
        <v>2101</v>
      </c>
      <c r="F87">
        <v>55</v>
      </c>
      <c r="G87">
        <f t="shared" si="9"/>
        <v>0</v>
      </c>
      <c r="H87" t="str">
        <f t="shared" si="10"/>
        <v>Yes</v>
      </c>
      <c r="I87">
        <v>2</v>
      </c>
      <c r="J87">
        <v>0</v>
      </c>
      <c r="K87">
        <f t="shared" si="11"/>
        <v>2</v>
      </c>
      <c r="L87" s="2">
        <v>11770</v>
      </c>
      <c r="M87" s="4">
        <v>25.7</v>
      </c>
      <c r="N87" s="4" t="str">
        <f t="shared" si="12"/>
        <v>50-59</v>
      </c>
      <c r="O87" s="4" t="str">
        <f t="shared" si="7"/>
        <v>60-80</v>
      </c>
      <c r="P87" s="4" t="str">
        <f t="shared" si="8"/>
        <v>2</v>
      </c>
      <c r="Q87" s="2" t="s">
        <v>19</v>
      </c>
      <c r="R87" s="1" t="s">
        <v>800</v>
      </c>
      <c r="S87" t="s">
        <v>11</v>
      </c>
    </row>
    <row r="88" spans="1:19" x14ac:dyDescent="0.2">
      <c r="A88" s="2">
        <v>81</v>
      </c>
      <c r="B88" s="2">
        <v>1</v>
      </c>
      <c r="C88" s="2">
        <v>0</v>
      </c>
      <c r="D88" t="s">
        <v>181</v>
      </c>
      <c r="E88" s="1" t="s">
        <v>2102</v>
      </c>
      <c r="G88" t="str">
        <f t="shared" si="9"/>
        <v/>
      </c>
      <c r="H88" t="str">
        <f t="shared" si="10"/>
        <v>Unknown</v>
      </c>
      <c r="I88">
        <v>0</v>
      </c>
      <c r="J88">
        <v>0</v>
      </c>
      <c r="K88">
        <f t="shared" si="11"/>
        <v>0</v>
      </c>
      <c r="L88" s="2">
        <v>113791</v>
      </c>
      <c r="M88" s="4">
        <v>26.55</v>
      </c>
      <c r="N88" s="4" t="str">
        <f t="shared" si="12"/>
        <v/>
      </c>
      <c r="O88" s="4" t="str">
        <f t="shared" si="7"/>
        <v>60-80</v>
      </c>
      <c r="P88" s="4" t="str">
        <f t="shared" si="8"/>
        <v>0</v>
      </c>
      <c r="R88" s="1" t="s">
        <v>800</v>
      </c>
      <c r="S88" t="s">
        <v>182</v>
      </c>
    </row>
    <row r="89" spans="1:19" x14ac:dyDescent="0.2">
      <c r="A89" s="2">
        <v>82</v>
      </c>
      <c r="B89" s="2">
        <v>1</v>
      </c>
      <c r="C89" s="2">
        <v>0</v>
      </c>
      <c r="D89" t="s">
        <v>183</v>
      </c>
      <c r="E89" s="1" t="s">
        <v>2102</v>
      </c>
      <c r="F89">
        <v>70</v>
      </c>
      <c r="G89">
        <f t="shared" si="9"/>
        <v>0</v>
      </c>
      <c r="H89" t="str">
        <f t="shared" si="10"/>
        <v>No</v>
      </c>
      <c r="I89">
        <v>1</v>
      </c>
      <c r="J89">
        <v>1</v>
      </c>
      <c r="K89">
        <f t="shared" si="11"/>
        <v>2</v>
      </c>
      <c r="L89" s="2" t="s">
        <v>184</v>
      </c>
      <c r="M89" s="4">
        <v>71</v>
      </c>
      <c r="N89" s="4" t="str">
        <f t="shared" si="12"/>
        <v>70+</v>
      </c>
      <c r="O89" s="4" t="str">
        <f t="shared" si="7"/>
        <v>80-100</v>
      </c>
      <c r="P89" s="4" t="str">
        <f t="shared" si="8"/>
        <v>2</v>
      </c>
      <c r="Q89" s="2" t="s">
        <v>185</v>
      </c>
      <c r="R89" s="1" t="s">
        <v>800</v>
      </c>
      <c r="S89" t="s">
        <v>186</v>
      </c>
    </row>
    <row r="90" spans="1:19" x14ac:dyDescent="0.2">
      <c r="A90" s="2">
        <v>83</v>
      </c>
      <c r="B90" s="2">
        <v>1</v>
      </c>
      <c r="C90" s="2">
        <v>1</v>
      </c>
      <c r="D90" t="s">
        <v>187</v>
      </c>
      <c r="E90" s="1" t="s">
        <v>2101</v>
      </c>
      <c r="F90">
        <v>36</v>
      </c>
      <c r="G90">
        <f t="shared" si="9"/>
        <v>0</v>
      </c>
      <c r="H90" t="str">
        <f t="shared" si="10"/>
        <v>Yes</v>
      </c>
      <c r="I90">
        <v>0</v>
      </c>
      <c r="J90">
        <v>2</v>
      </c>
      <c r="K90">
        <f t="shared" si="11"/>
        <v>2</v>
      </c>
      <c r="L90" s="2" t="s">
        <v>184</v>
      </c>
      <c r="M90" s="4">
        <v>71</v>
      </c>
      <c r="N90" s="4" t="str">
        <f t="shared" si="12"/>
        <v>30-39</v>
      </c>
      <c r="O90" s="4" t="str">
        <f t="shared" si="7"/>
        <v>80-100</v>
      </c>
      <c r="P90" s="4" t="str">
        <f t="shared" si="8"/>
        <v>2</v>
      </c>
      <c r="Q90" s="2" t="s">
        <v>185</v>
      </c>
      <c r="R90" s="1" t="s">
        <v>800</v>
      </c>
      <c r="S90" t="s">
        <v>186</v>
      </c>
    </row>
    <row r="91" spans="1:19" x14ac:dyDescent="0.2">
      <c r="A91" s="2">
        <v>84</v>
      </c>
      <c r="B91" s="2">
        <v>1</v>
      </c>
      <c r="C91" s="2">
        <v>1</v>
      </c>
      <c r="D91" t="s">
        <v>188</v>
      </c>
      <c r="E91" s="1" t="s">
        <v>2101</v>
      </c>
      <c r="F91">
        <v>64</v>
      </c>
      <c r="G91">
        <f t="shared" si="9"/>
        <v>0</v>
      </c>
      <c r="H91" t="str">
        <f t="shared" si="10"/>
        <v>Yes</v>
      </c>
      <c r="I91">
        <v>1</v>
      </c>
      <c r="J91">
        <v>1</v>
      </c>
      <c r="K91">
        <f t="shared" si="11"/>
        <v>2</v>
      </c>
      <c r="L91" s="2">
        <v>112901</v>
      </c>
      <c r="M91" s="4">
        <v>26.55</v>
      </c>
      <c r="N91" s="4" t="str">
        <f t="shared" si="12"/>
        <v>60-69</v>
      </c>
      <c r="O91" s="4" t="str">
        <f t="shared" si="7"/>
        <v>60-80</v>
      </c>
      <c r="P91" s="4" t="str">
        <f t="shared" si="8"/>
        <v>2</v>
      </c>
      <c r="Q91" s="2" t="s">
        <v>189</v>
      </c>
      <c r="R91" s="1" t="s">
        <v>800</v>
      </c>
      <c r="S91" t="s">
        <v>186</v>
      </c>
    </row>
    <row r="92" spans="1:19" x14ac:dyDescent="0.2">
      <c r="A92" s="2">
        <v>85</v>
      </c>
      <c r="B92" s="2">
        <v>1</v>
      </c>
      <c r="C92" s="2">
        <v>0</v>
      </c>
      <c r="D92" t="s">
        <v>190</v>
      </c>
      <c r="E92" s="1" t="s">
        <v>2102</v>
      </c>
      <c r="F92">
        <v>39</v>
      </c>
      <c r="G92">
        <f t="shared" si="9"/>
        <v>0</v>
      </c>
      <c r="H92" t="str">
        <f t="shared" si="10"/>
        <v>No</v>
      </c>
      <c r="I92">
        <v>1</v>
      </c>
      <c r="J92">
        <v>0</v>
      </c>
      <c r="K92">
        <f t="shared" si="11"/>
        <v>1</v>
      </c>
      <c r="L92" s="2" t="s">
        <v>191</v>
      </c>
      <c r="M92" s="4">
        <v>71.283299999999997</v>
      </c>
      <c r="N92" s="4" t="str">
        <f t="shared" si="12"/>
        <v>30-39</v>
      </c>
      <c r="O92" s="4" t="str">
        <f t="shared" si="7"/>
        <v>80-100</v>
      </c>
      <c r="P92" s="4" t="str">
        <f t="shared" si="8"/>
        <v>1</v>
      </c>
      <c r="Q92" s="2" t="s">
        <v>192</v>
      </c>
      <c r="R92" s="1" t="s">
        <v>2099</v>
      </c>
      <c r="S92" t="s">
        <v>11</v>
      </c>
    </row>
    <row r="93" spans="1:19" x14ac:dyDescent="0.2">
      <c r="A93" s="2">
        <v>86</v>
      </c>
      <c r="B93" s="2">
        <v>1</v>
      </c>
      <c r="C93" s="2">
        <v>1</v>
      </c>
      <c r="D93" t="s">
        <v>193</v>
      </c>
      <c r="E93" s="1" t="s">
        <v>2101</v>
      </c>
      <c r="F93">
        <v>38</v>
      </c>
      <c r="G93">
        <f t="shared" si="9"/>
        <v>0</v>
      </c>
      <c r="H93" t="str">
        <f t="shared" si="10"/>
        <v>Yes</v>
      </c>
      <c r="I93">
        <v>1</v>
      </c>
      <c r="J93">
        <v>0</v>
      </c>
      <c r="K93">
        <f t="shared" si="11"/>
        <v>1</v>
      </c>
      <c r="L93" s="2" t="s">
        <v>191</v>
      </c>
      <c r="M93" s="4">
        <v>71.283299999999997</v>
      </c>
      <c r="N93" s="4" t="str">
        <f t="shared" si="12"/>
        <v>30-39</v>
      </c>
      <c r="O93" s="4" t="str">
        <f t="shared" si="7"/>
        <v>80-100</v>
      </c>
      <c r="P93" s="4" t="str">
        <f t="shared" si="8"/>
        <v>1</v>
      </c>
      <c r="Q93" s="2" t="s">
        <v>192</v>
      </c>
      <c r="R93" s="1" t="s">
        <v>2099</v>
      </c>
      <c r="S93" t="s">
        <v>11</v>
      </c>
    </row>
    <row r="94" spans="1:19" x14ac:dyDescent="0.2">
      <c r="A94" s="2">
        <v>87</v>
      </c>
      <c r="B94" s="2">
        <v>1</v>
      </c>
      <c r="C94" s="2">
        <v>1</v>
      </c>
      <c r="D94" t="s">
        <v>194</v>
      </c>
      <c r="E94" s="1" t="s">
        <v>2102</v>
      </c>
      <c r="F94">
        <v>51</v>
      </c>
      <c r="G94">
        <f t="shared" si="9"/>
        <v>0</v>
      </c>
      <c r="H94" t="str">
        <f t="shared" si="10"/>
        <v>No</v>
      </c>
      <c r="I94">
        <v>0</v>
      </c>
      <c r="J94">
        <v>0</v>
      </c>
      <c r="K94">
        <f t="shared" si="11"/>
        <v>0</v>
      </c>
      <c r="L94" s="2">
        <v>113055</v>
      </c>
      <c r="M94" s="4">
        <v>26.55</v>
      </c>
      <c r="N94" s="4" t="str">
        <f t="shared" si="12"/>
        <v>50-59</v>
      </c>
      <c r="O94" s="4" t="str">
        <f t="shared" si="7"/>
        <v>60-80</v>
      </c>
      <c r="P94" s="4" t="str">
        <f t="shared" si="8"/>
        <v>0</v>
      </c>
      <c r="Q94" s="2" t="s">
        <v>195</v>
      </c>
      <c r="R94" s="1" t="s">
        <v>800</v>
      </c>
      <c r="S94" t="s">
        <v>196</v>
      </c>
    </row>
    <row r="95" spans="1:19" x14ac:dyDescent="0.2">
      <c r="A95" s="2">
        <v>88</v>
      </c>
      <c r="B95" s="2">
        <v>1</v>
      </c>
      <c r="C95" s="2">
        <v>1</v>
      </c>
      <c r="D95" t="s">
        <v>197</v>
      </c>
      <c r="E95" s="1" t="s">
        <v>2102</v>
      </c>
      <c r="F95">
        <v>27</v>
      </c>
      <c r="G95">
        <f t="shared" si="9"/>
        <v>0</v>
      </c>
      <c r="H95" t="str">
        <f t="shared" si="10"/>
        <v>No</v>
      </c>
      <c r="I95">
        <v>0</v>
      </c>
      <c r="J95">
        <v>0</v>
      </c>
      <c r="K95">
        <f t="shared" si="11"/>
        <v>0</v>
      </c>
      <c r="L95" s="2">
        <v>113804</v>
      </c>
      <c r="M95" s="4">
        <v>30.5</v>
      </c>
      <c r="N95" s="4" t="str">
        <f t="shared" si="12"/>
        <v>20-29</v>
      </c>
      <c r="O95" s="4" t="str">
        <f t="shared" si="7"/>
        <v>60-80</v>
      </c>
      <c r="P95" s="4" t="str">
        <f t="shared" si="8"/>
        <v>0</v>
      </c>
      <c r="R95" s="1" t="s">
        <v>800</v>
      </c>
      <c r="S95" t="s">
        <v>101</v>
      </c>
    </row>
    <row r="96" spans="1:19" x14ac:dyDescent="0.2">
      <c r="A96" s="2">
        <v>89</v>
      </c>
      <c r="B96" s="2">
        <v>1</v>
      </c>
      <c r="C96" s="2">
        <v>1</v>
      </c>
      <c r="D96" t="s">
        <v>198</v>
      </c>
      <c r="E96" s="1" t="s">
        <v>2101</v>
      </c>
      <c r="F96">
        <v>33</v>
      </c>
      <c r="G96">
        <f t="shared" si="9"/>
        <v>0</v>
      </c>
      <c r="H96" t="str">
        <f t="shared" si="10"/>
        <v>Yes</v>
      </c>
      <c r="I96">
        <v>0</v>
      </c>
      <c r="J96">
        <v>0</v>
      </c>
      <c r="K96">
        <f t="shared" si="11"/>
        <v>0</v>
      </c>
      <c r="L96" s="2">
        <v>113781</v>
      </c>
      <c r="M96" s="4">
        <v>151.55000000000001</v>
      </c>
      <c r="N96" s="4" t="str">
        <f t="shared" si="12"/>
        <v>30-39</v>
      </c>
      <c r="O96" s="4" t="str">
        <f t="shared" si="7"/>
        <v>80-100</v>
      </c>
      <c r="P96" s="4" t="str">
        <f t="shared" si="8"/>
        <v>0</v>
      </c>
      <c r="R96" s="1" t="s">
        <v>800</v>
      </c>
    </row>
    <row r="97" spans="1:19" x14ac:dyDescent="0.2">
      <c r="A97" s="2">
        <v>90</v>
      </c>
      <c r="B97" s="2">
        <v>1</v>
      </c>
      <c r="C97" s="2">
        <v>0</v>
      </c>
      <c r="D97" t="s">
        <v>199</v>
      </c>
      <c r="E97" s="1" t="s">
        <v>2102</v>
      </c>
      <c r="F97">
        <v>31</v>
      </c>
      <c r="G97">
        <f t="shared" si="9"/>
        <v>0</v>
      </c>
      <c r="H97" t="str">
        <f t="shared" si="10"/>
        <v>No</v>
      </c>
      <c r="I97">
        <v>1</v>
      </c>
      <c r="J97">
        <v>0</v>
      </c>
      <c r="K97">
        <f t="shared" si="11"/>
        <v>1</v>
      </c>
      <c r="L97" s="2" t="s">
        <v>200</v>
      </c>
      <c r="M97" s="4">
        <v>52</v>
      </c>
      <c r="N97" s="4" t="str">
        <f t="shared" si="12"/>
        <v>30-39</v>
      </c>
      <c r="O97" s="4" t="str">
        <f t="shared" si="7"/>
        <v>80-100</v>
      </c>
      <c r="P97" s="4" t="str">
        <f t="shared" si="8"/>
        <v>1</v>
      </c>
      <c r="Q97" s="2" t="s">
        <v>201</v>
      </c>
      <c r="R97" s="1" t="s">
        <v>800</v>
      </c>
      <c r="S97" t="s">
        <v>42</v>
      </c>
    </row>
    <row r="98" spans="1:19" x14ac:dyDescent="0.2">
      <c r="A98" s="2">
        <v>91</v>
      </c>
      <c r="B98" s="2">
        <v>1</v>
      </c>
      <c r="C98" s="2">
        <v>1</v>
      </c>
      <c r="D98" t="s">
        <v>202</v>
      </c>
      <c r="E98" s="1" t="s">
        <v>2101</v>
      </c>
      <c r="F98">
        <v>27</v>
      </c>
      <c r="G98">
        <f t="shared" si="9"/>
        <v>0</v>
      </c>
      <c r="H98" t="str">
        <f t="shared" si="10"/>
        <v>Yes</v>
      </c>
      <c r="I98">
        <v>1</v>
      </c>
      <c r="J98">
        <v>2</v>
      </c>
      <c r="K98">
        <f t="shared" si="11"/>
        <v>3</v>
      </c>
      <c r="L98" s="2" t="s">
        <v>200</v>
      </c>
      <c r="M98" s="4">
        <v>52</v>
      </c>
      <c r="N98" s="4" t="str">
        <f t="shared" si="12"/>
        <v>20-29</v>
      </c>
      <c r="O98" s="4" t="str">
        <f t="shared" si="7"/>
        <v>80-100</v>
      </c>
      <c r="P98" s="4" t="str">
        <f t="shared" si="8"/>
        <v>3</v>
      </c>
      <c r="Q98" s="2" t="s">
        <v>201</v>
      </c>
      <c r="R98" s="1" t="s">
        <v>800</v>
      </c>
      <c r="S98" t="s">
        <v>42</v>
      </c>
    </row>
    <row r="99" spans="1:19" x14ac:dyDescent="0.2">
      <c r="A99" s="2">
        <v>92</v>
      </c>
      <c r="B99" s="2">
        <v>1</v>
      </c>
      <c r="C99" s="2">
        <v>1</v>
      </c>
      <c r="D99" t="s">
        <v>203</v>
      </c>
      <c r="E99" s="1" t="s">
        <v>2102</v>
      </c>
      <c r="F99">
        <v>31</v>
      </c>
      <c r="G99">
        <f t="shared" si="9"/>
        <v>0</v>
      </c>
      <c r="H99" t="str">
        <f t="shared" si="10"/>
        <v>No</v>
      </c>
      <c r="I99">
        <v>1</v>
      </c>
      <c r="J99">
        <v>0</v>
      </c>
      <c r="K99">
        <f t="shared" si="11"/>
        <v>1</v>
      </c>
      <c r="L99" s="2">
        <v>17474</v>
      </c>
      <c r="M99" s="4">
        <v>57</v>
      </c>
      <c r="N99" s="4" t="str">
        <f t="shared" si="12"/>
        <v>30-39</v>
      </c>
      <c r="O99" s="4" t="str">
        <f t="shared" si="7"/>
        <v>80-100</v>
      </c>
      <c r="P99" s="4" t="str">
        <f t="shared" si="8"/>
        <v>1</v>
      </c>
      <c r="Q99" s="2" t="s">
        <v>204</v>
      </c>
      <c r="R99" s="1" t="s">
        <v>800</v>
      </c>
      <c r="S99" t="s">
        <v>205</v>
      </c>
    </row>
    <row r="100" spans="1:19" x14ac:dyDescent="0.2">
      <c r="A100" s="2">
        <v>93</v>
      </c>
      <c r="B100" s="2">
        <v>1</v>
      </c>
      <c r="C100" s="2">
        <v>1</v>
      </c>
      <c r="D100" t="s">
        <v>206</v>
      </c>
      <c r="E100" s="1" t="s">
        <v>2101</v>
      </c>
      <c r="F100">
        <v>17</v>
      </c>
      <c r="G100">
        <f t="shared" si="9"/>
        <v>0</v>
      </c>
      <c r="H100" t="str">
        <f t="shared" si="10"/>
        <v>Yes</v>
      </c>
      <c r="I100">
        <v>1</v>
      </c>
      <c r="J100">
        <v>0</v>
      </c>
      <c r="K100">
        <f t="shared" si="11"/>
        <v>1</v>
      </c>
      <c r="L100" s="2">
        <v>17474</v>
      </c>
      <c r="M100" s="4">
        <v>57</v>
      </c>
      <c r="N100" s="4" t="str">
        <f t="shared" si="12"/>
        <v>10-19</v>
      </c>
      <c r="O100" s="4" t="str">
        <f t="shared" si="7"/>
        <v>80-100</v>
      </c>
      <c r="P100" s="4" t="str">
        <f t="shared" si="8"/>
        <v>1</v>
      </c>
      <c r="Q100" s="2" t="s">
        <v>204</v>
      </c>
      <c r="R100" s="1" t="s">
        <v>800</v>
      </c>
      <c r="S100" t="s">
        <v>205</v>
      </c>
    </row>
    <row r="101" spans="1:19" x14ac:dyDescent="0.2">
      <c r="A101" s="2">
        <v>94</v>
      </c>
      <c r="B101" s="2">
        <v>1</v>
      </c>
      <c r="C101" s="2">
        <v>1</v>
      </c>
      <c r="D101" t="s">
        <v>207</v>
      </c>
      <c r="E101" s="1" t="s">
        <v>2102</v>
      </c>
      <c r="F101">
        <v>53</v>
      </c>
      <c r="G101">
        <f t="shared" si="9"/>
        <v>0</v>
      </c>
      <c r="H101" t="str">
        <f t="shared" si="10"/>
        <v>No</v>
      </c>
      <c r="I101">
        <v>1</v>
      </c>
      <c r="J101">
        <v>1</v>
      </c>
      <c r="K101">
        <f t="shared" si="11"/>
        <v>2</v>
      </c>
      <c r="L101" s="2">
        <v>33638</v>
      </c>
      <c r="M101" s="4">
        <v>81.8583</v>
      </c>
      <c r="N101" s="4" t="str">
        <f t="shared" si="12"/>
        <v>50-59</v>
      </c>
      <c r="O101" s="4" t="str">
        <f t="shared" si="7"/>
        <v>80-100</v>
      </c>
      <c r="P101" s="4" t="str">
        <f t="shared" si="8"/>
        <v>2</v>
      </c>
      <c r="Q101" s="2" t="s">
        <v>208</v>
      </c>
      <c r="R101" s="1" t="s">
        <v>800</v>
      </c>
      <c r="S101" t="s">
        <v>59</v>
      </c>
    </row>
    <row r="102" spans="1:19" x14ac:dyDescent="0.2">
      <c r="A102" s="2">
        <v>95</v>
      </c>
      <c r="B102" s="2">
        <v>1</v>
      </c>
      <c r="C102" s="2">
        <v>1</v>
      </c>
      <c r="D102" t="s">
        <v>209</v>
      </c>
      <c r="E102" s="1" t="s">
        <v>2102</v>
      </c>
      <c r="F102">
        <v>4</v>
      </c>
      <c r="G102">
        <f t="shared" si="9"/>
        <v>1</v>
      </c>
      <c r="H102" t="str">
        <f t="shared" si="10"/>
        <v>Yes</v>
      </c>
      <c r="I102">
        <v>0</v>
      </c>
      <c r="J102">
        <v>2</v>
      </c>
      <c r="K102">
        <f t="shared" si="11"/>
        <v>2</v>
      </c>
      <c r="L102" s="2">
        <v>33638</v>
      </c>
      <c r="M102" s="4">
        <v>81.8583</v>
      </c>
      <c r="N102" s="4" t="str">
        <f t="shared" si="12"/>
        <v>0-9</v>
      </c>
      <c r="O102" s="4" t="str">
        <f t="shared" si="7"/>
        <v>80-100</v>
      </c>
      <c r="P102" s="4" t="str">
        <f t="shared" si="8"/>
        <v>2</v>
      </c>
      <c r="Q102" s="2" t="s">
        <v>208</v>
      </c>
      <c r="R102" s="1" t="s">
        <v>800</v>
      </c>
      <c r="S102" t="s">
        <v>59</v>
      </c>
    </row>
    <row r="103" spans="1:19" x14ac:dyDescent="0.2">
      <c r="A103" s="2">
        <v>96</v>
      </c>
      <c r="B103" s="2">
        <v>1</v>
      </c>
      <c r="C103" s="2">
        <v>1</v>
      </c>
      <c r="D103" t="s">
        <v>210</v>
      </c>
      <c r="E103" s="1" t="s">
        <v>2101</v>
      </c>
      <c r="F103">
        <v>54</v>
      </c>
      <c r="G103">
        <f t="shared" si="9"/>
        <v>0</v>
      </c>
      <c r="H103" t="str">
        <f t="shared" si="10"/>
        <v>Yes</v>
      </c>
      <c r="I103">
        <v>1</v>
      </c>
      <c r="J103">
        <v>1</v>
      </c>
      <c r="K103">
        <f t="shared" si="11"/>
        <v>2</v>
      </c>
      <c r="L103" s="2">
        <v>33638</v>
      </c>
      <c r="M103" s="4">
        <v>81.8583</v>
      </c>
      <c r="N103" s="4" t="str">
        <f t="shared" si="12"/>
        <v>50-59</v>
      </c>
      <c r="O103" s="4" t="str">
        <f t="shared" si="7"/>
        <v>80-100</v>
      </c>
      <c r="P103" s="4" t="str">
        <f t="shared" si="8"/>
        <v>2</v>
      </c>
      <c r="Q103" s="2" t="s">
        <v>208</v>
      </c>
      <c r="R103" s="1" t="s">
        <v>800</v>
      </c>
      <c r="S103" t="s">
        <v>59</v>
      </c>
    </row>
    <row r="104" spans="1:19" x14ac:dyDescent="0.2">
      <c r="A104" s="2">
        <v>97</v>
      </c>
      <c r="B104" s="2">
        <v>1</v>
      </c>
      <c r="C104" s="2">
        <v>0</v>
      </c>
      <c r="D104" t="s">
        <v>211</v>
      </c>
      <c r="E104" s="1" t="s">
        <v>2102</v>
      </c>
      <c r="F104">
        <v>50</v>
      </c>
      <c r="G104">
        <f t="shared" si="9"/>
        <v>0</v>
      </c>
      <c r="H104" t="str">
        <f t="shared" si="10"/>
        <v>No</v>
      </c>
      <c r="I104">
        <v>1</v>
      </c>
      <c r="J104">
        <v>0</v>
      </c>
      <c r="K104">
        <f t="shared" si="11"/>
        <v>1</v>
      </c>
      <c r="L104" s="2" t="s">
        <v>212</v>
      </c>
      <c r="M104" s="4">
        <v>106.425</v>
      </c>
      <c r="N104" s="4" t="str">
        <f t="shared" si="12"/>
        <v>50-59</v>
      </c>
      <c r="O104" s="4" t="str">
        <f t="shared" si="7"/>
        <v>80-100</v>
      </c>
      <c r="P104" s="4" t="str">
        <f t="shared" si="8"/>
        <v>1</v>
      </c>
      <c r="Q104" s="2" t="s">
        <v>213</v>
      </c>
      <c r="R104" s="1" t="s">
        <v>2099</v>
      </c>
      <c r="S104" t="s">
        <v>214</v>
      </c>
    </row>
    <row r="105" spans="1:19" x14ac:dyDescent="0.2">
      <c r="A105" s="2">
        <v>98</v>
      </c>
      <c r="B105" s="2">
        <v>1</v>
      </c>
      <c r="C105" s="2">
        <v>1</v>
      </c>
      <c r="D105" t="s">
        <v>215</v>
      </c>
      <c r="E105" s="1" t="s">
        <v>2101</v>
      </c>
      <c r="F105">
        <v>27</v>
      </c>
      <c r="G105">
        <f t="shared" si="9"/>
        <v>0</v>
      </c>
      <c r="H105" t="str">
        <f t="shared" si="10"/>
        <v>Yes</v>
      </c>
      <c r="I105">
        <v>1</v>
      </c>
      <c r="J105">
        <v>1</v>
      </c>
      <c r="K105">
        <f t="shared" si="11"/>
        <v>2</v>
      </c>
      <c r="L105" s="2" t="s">
        <v>40</v>
      </c>
      <c r="M105" s="4">
        <v>247.52080000000001</v>
      </c>
      <c r="N105" s="4" t="str">
        <f t="shared" si="12"/>
        <v>20-29</v>
      </c>
      <c r="O105" s="4" t="str">
        <f t="shared" si="7"/>
        <v>80-100</v>
      </c>
      <c r="P105" s="4" t="str">
        <f t="shared" si="8"/>
        <v>2</v>
      </c>
      <c r="Q105" s="2" t="s">
        <v>41</v>
      </c>
      <c r="R105" s="1" t="s">
        <v>2099</v>
      </c>
      <c r="S105" t="s">
        <v>42</v>
      </c>
    </row>
    <row r="106" spans="1:19" x14ac:dyDescent="0.2">
      <c r="A106" s="2">
        <v>99</v>
      </c>
      <c r="B106" s="2">
        <v>1</v>
      </c>
      <c r="C106" s="2">
        <v>1</v>
      </c>
      <c r="D106" t="s">
        <v>216</v>
      </c>
      <c r="E106" s="1" t="s">
        <v>2101</v>
      </c>
      <c r="F106">
        <v>48</v>
      </c>
      <c r="G106">
        <f t="shared" si="9"/>
        <v>0</v>
      </c>
      <c r="H106" t="str">
        <f t="shared" si="10"/>
        <v>Yes</v>
      </c>
      <c r="I106">
        <v>1</v>
      </c>
      <c r="J106">
        <v>0</v>
      </c>
      <c r="K106">
        <f t="shared" si="11"/>
        <v>1</v>
      </c>
      <c r="L106" s="2" t="s">
        <v>212</v>
      </c>
      <c r="M106" s="4">
        <v>106.425</v>
      </c>
      <c r="N106" s="4" t="str">
        <f t="shared" si="12"/>
        <v>40-49</v>
      </c>
      <c r="O106" s="4" t="str">
        <f t="shared" si="7"/>
        <v>80-100</v>
      </c>
      <c r="P106" s="4" t="str">
        <f t="shared" si="8"/>
        <v>1</v>
      </c>
      <c r="Q106" s="2" t="s">
        <v>213</v>
      </c>
      <c r="R106" s="1" t="s">
        <v>2099</v>
      </c>
      <c r="S106" t="s">
        <v>214</v>
      </c>
    </row>
    <row r="107" spans="1:19" x14ac:dyDescent="0.2">
      <c r="A107" s="2">
        <v>100</v>
      </c>
      <c r="B107" s="2">
        <v>1</v>
      </c>
      <c r="C107" s="2">
        <v>1</v>
      </c>
      <c r="D107" t="s">
        <v>217</v>
      </c>
      <c r="E107" s="1" t="s">
        <v>2101</v>
      </c>
      <c r="F107">
        <v>48</v>
      </c>
      <c r="G107">
        <f t="shared" si="9"/>
        <v>0</v>
      </c>
      <c r="H107" t="str">
        <f t="shared" si="10"/>
        <v>Yes</v>
      </c>
      <c r="I107">
        <v>1</v>
      </c>
      <c r="J107">
        <v>0</v>
      </c>
      <c r="K107">
        <f t="shared" si="11"/>
        <v>1</v>
      </c>
      <c r="L107" s="2">
        <v>11755</v>
      </c>
      <c r="M107" s="4">
        <v>39.6</v>
      </c>
      <c r="N107" s="4" t="str">
        <f t="shared" si="12"/>
        <v>40-49</v>
      </c>
      <c r="O107" s="4" t="str">
        <f t="shared" si="7"/>
        <v>60-80</v>
      </c>
      <c r="P107" s="4" t="str">
        <f t="shared" si="8"/>
        <v>1</v>
      </c>
      <c r="Q107" s="2" t="s">
        <v>218</v>
      </c>
      <c r="R107" s="1" t="s">
        <v>2099</v>
      </c>
      <c r="S107" t="s">
        <v>219</v>
      </c>
    </row>
    <row r="108" spans="1:19" x14ac:dyDescent="0.2">
      <c r="A108" s="2">
        <v>101</v>
      </c>
      <c r="B108" s="2">
        <v>1</v>
      </c>
      <c r="C108" s="2">
        <v>1</v>
      </c>
      <c r="D108" t="s">
        <v>220</v>
      </c>
      <c r="E108" s="1" t="s">
        <v>2102</v>
      </c>
      <c r="F108">
        <v>49</v>
      </c>
      <c r="G108">
        <f t="shared" si="9"/>
        <v>0</v>
      </c>
      <c r="H108" t="str">
        <f t="shared" si="10"/>
        <v>No</v>
      </c>
      <c r="I108">
        <v>1</v>
      </c>
      <c r="J108">
        <v>0</v>
      </c>
      <c r="K108">
        <f t="shared" si="11"/>
        <v>1</v>
      </c>
      <c r="L108" s="2" t="s">
        <v>221</v>
      </c>
      <c r="M108" s="4">
        <v>56.929200000000002</v>
      </c>
      <c r="N108" s="4" t="str">
        <f t="shared" si="12"/>
        <v>40-49</v>
      </c>
      <c r="O108" s="4" t="str">
        <f t="shared" si="7"/>
        <v>80-100</v>
      </c>
      <c r="P108" s="4" t="str">
        <f t="shared" si="8"/>
        <v>1</v>
      </c>
      <c r="Q108" s="2" t="s">
        <v>222</v>
      </c>
      <c r="R108" s="1" t="s">
        <v>2099</v>
      </c>
      <c r="S108" t="s">
        <v>219</v>
      </c>
    </row>
    <row r="109" spans="1:19" x14ac:dyDescent="0.2">
      <c r="A109" s="2">
        <v>102</v>
      </c>
      <c r="B109" s="2">
        <v>1</v>
      </c>
      <c r="C109" s="2">
        <v>0</v>
      </c>
      <c r="D109" t="s">
        <v>223</v>
      </c>
      <c r="E109" s="1" t="s">
        <v>2102</v>
      </c>
      <c r="F109">
        <v>39</v>
      </c>
      <c r="G109">
        <f t="shared" si="9"/>
        <v>0</v>
      </c>
      <c r="H109" t="str">
        <f t="shared" si="10"/>
        <v>No</v>
      </c>
      <c r="I109">
        <v>0</v>
      </c>
      <c r="J109">
        <v>0</v>
      </c>
      <c r="K109">
        <f t="shared" si="11"/>
        <v>0</v>
      </c>
      <c r="L109" s="2" t="s">
        <v>224</v>
      </c>
      <c r="M109" s="4">
        <v>29.7</v>
      </c>
      <c r="N109" s="4" t="str">
        <f t="shared" si="12"/>
        <v>30-39</v>
      </c>
      <c r="O109" s="4" t="str">
        <f t="shared" si="7"/>
        <v>60-80</v>
      </c>
      <c r="P109" s="4" t="str">
        <f t="shared" si="8"/>
        <v>0</v>
      </c>
      <c r="Q109" s="2" t="s">
        <v>225</v>
      </c>
      <c r="R109" s="1" t="s">
        <v>2099</v>
      </c>
      <c r="S109" t="s">
        <v>101</v>
      </c>
    </row>
    <row r="110" spans="1:19" x14ac:dyDescent="0.2">
      <c r="A110" s="2">
        <v>103</v>
      </c>
      <c r="B110" s="2">
        <v>1</v>
      </c>
      <c r="C110" s="2">
        <v>1</v>
      </c>
      <c r="D110" t="s">
        <v>226</v>
      </c>
      <c r="E110" s="1" t="s">
        <v>2101</v>
      </c>
      <c r="F110">
        <v>23</v>
      </c>
      <c r="G110">
        <f t="shared" si="9"/>
        <v>0</v>
      </c>
      <c r="H110" t="str">
        <f t="shared" si="10"/>
        <v>Yes</v>
      </c>
      <c r="I110">
        <v>0</v>
      </c>
      <c r="J110">
        <v>1</v>
      </c>
      <c r="K110">
        <f t="shared" si="11"/>
        <v>1</v>
      </c>
      <c r="L110" s="2">
        <v>11767</v>
      </c>
      <c r="M110" s="4">
        <v>83.158299999999997</v>
      </c>
      <c r="N110" s="4" t="str">
        <f t="shared" si="12"/>
        <v>20-29</v>
      </c>
      <c r="O110" s="4" t="str">
        <f t="shared" si="7"/>
        <v>80-100</v>
      </c>
      <c r="P110" s="4" t="str">
        <f t="shared" si="8"/>
        <v>1</v>
      </c>
      <c r="Q110" s="2" t="s">
        <v>227</v>
      </c>
      <c r="R110" s="1" t="s">
        <v>2099</v>
      </c>
      <c r="S110" t="s">
        <v>228</v>
      </c>
    </row>
    <row r="111" spans="1:19" x14ac:dyDescent="0.2">
      <c r="A111" s="2">
        <v>104</v>
      </c>
      <c r="B111" s="2">
        <v>1</v>
      </c>
      <c r="C111" s="2">
        <v>1</v>
      </c>
      <c r="D111" t="s">
        <v>229</v>
      </c>
      <c r="E111" s="1" t="s">
        <v>2101</v>
      </c>
      <c r="F111">
        <v>38</v>
      </c>
      <c r="G111">
        <f t="shared" si="9"/>
        <v>0</v>
      </c>
      <c r="H111" t="str">
        <f t="shared" si="10"/>
        <v>Yes</v>
      </c>
      <c r="I111">
        <v>0</v>
      </c>
      <c r="J111">
        <v>0</v>
      </c>
      <c r="K111">
        <f t="shared" si="11"/>
        <v>0</v>
      </c>
      <c r="L111" s="2" t="s">
        <v>26</v>
      </c>
      <c r="M111" s="4">
        <v>227.52500000000001</v>
      </c>
      <c r="N111" s="4" t="str">
        <f t="shared" si="12"/>
        <v>30-39</v>
      </c>
      <c r="O111" s="4" t="str">
        <f t="shared" si="7"/>
        <v>80-100</v>
      </c>
      <c r="P111" s="4" t="str">
        <f t="shared" si="8"/>
        <v>0</v>
      </c>
      <c r="Q111" s="2" t="s">
        <v>230</v>
      </c>
      <c r="R111" s="1" t="s">
        <v>2099</v>
      </c>
      <c r="S111" t="s">
        <v>11</v>
      </c>
    </row>
    <row r="112" spans="1:19" x14ac:dyDescent="0.2">
      <c r="A112" s="2">
        <v>105</v>
      </c>
      <c r="B112" s="2">
        <v>1</v>
      </c>
      <c r="C112" s="2">
        <v>1</v>
      </c>
      <c r="D112" t="s">
        <v>231</v>
      </c>
      <c r="E112" s="1" t="s">
        <v>2101</v>
      </c>
      <c r="F112">
        <v>54</v>
      </c>
      <c r="G112">
        <f t="shared" si="9"/>
        <v>0</v>
      </c>
      <c r="H112" t="str">
        <f t="shared" si="10"/>
        <v>Yes</v>
      </c>
      <c r="I112">
        <v>1</v>
      </c>
      <c r="J112">
        <v>0</v>
      </c>
      <c r="K112">
        <f t="shared" si="11"/>
        <v>1</v>
      </c>
      <c r="L112" s="2">
        <v>36947</v>
      </c>
      <c r="M112" s="4">
        <v>78.2667</v>
      </c>
      <c r="N112" s="4" t="str">
        <f t="shared" si="12"/>
        <v>50-59</v>
      </c>
      <c r="O112" s="4" t="str">
        <f t="shared" si="7"/>
        <v>80-100</v>
      </c>
      <c r="P112" s="4" t="str">
        <f t="shared" si="8"/>
        <v>1</v>
      </c>
      <c r="Q112" s="2" t="s">
        <v>232</v>
      </c>
      <c r="R112" s="1" t="s">
        <v>2099</v>
      </c>
      <c r="S112" t="s">
        <v>233</v>
      </c>
    </row>
    <row r="113" spans="1:19" x14ac:dyDescent="0.2">
      <c r="A113" s="2">
        <v>106</v>
      </c>
      <c r="B113" s="2">
        <v>1</v>
      </c>
      <c r="C113" s="2">
        <v>0</v>
      </c>
      <c r="D113" t="s">
        <v>234</v>
      </c>
      <c r="E113" s="1" t="s">
        <v>2101</v>
      </c>
      <c r="F113">
        <v>36</v>
      </c>
      <c r="G113">
        <f t="shared" si="9"/>
        <v>0</v>
      </c>
      <c r="H113" t="str">
        <f t="shared" si="10"/>
        <v>Yes</v>
      </c>
      <c r="I113">
        <v>0</v>
      </c>
      <c r="J113">
        <v>0</v>
      </c>
      <c r="K113">
        <f t="shared" si="11"/>
        <v>0</v>
      </c>
      <c r="L113" s="2" t="s">
        <v>235</v>
      </c>
      <c r="M113" s="4">
        <v>31.679200000000002</v>
      </c>
      <c r="N113" s="4" t="str">
        <f t="shared" si="12"/>
        <v>30-39</v>
      </c>
      <c r="O113" s="4" t="str">
        <f t="shared" si="7"/>
        <v>60-80</v>
      </c>
      <c r="P113" s="4" t="str">
        <f t="shared" si="8"/>
        <v>0</v>
      </c>
      <c r="Q113" s="2" t="s">
        <v>236</v>
      </c>
      <c r="R113" s="1" t="s">
        <v>2099</v>
      </c>
      <c r="S113" t="s">
        <v>11</v>
      </c>
    </row>
    <row r="114" spans="1:19" x14ac:dyDescent="0.2">
      <c r="A114" s="2">
        <v>107</v>
      </c>
      <c r="B114" s="2">
        <v>1</v>
      </c>
      <c r="C114" s="2">
        <v>0</v>
      </c>
      <c r="D114" t="s">
        <v>237</v>
      </c>
      <c r="E114" s="1" t="s">
        <v>2102</v>
      </c>
      <c r="G114" t="str">
        <f t="shared" si="9"/>
        <v/>
      </c>
      <c r="H114" t="str">
        <f t="shared" si="10"/>
        <v>Unknown</v>
      </c>
      <c r="I114">
        <v>0</v>
      </c>
      <c r="J114">
        <v>0</v>
      </c>
      <c r="K114">
        <f t="shared" si="11"/>
        <v>0</v>
      </c>
      <c r="L114" s="2" t="s">
        <v>56</v>
      </c>
      <c r="M114" s="4">
        <v>221.7792</v>
      </c>
      <c r="N114" s="4" t="str">
        <f t="shared" si="12"/>
        <v/>
      </c>
      <c r="O114" s="4" t="str">
        <f t="shared" si="7"/>
        <v>80-100</v>
      </c>
      <c r="P114" s="4" t="str">
        <f t="shared" si="8"/>
        <v>0</v>
      </c>
      <c r="Q114" s="2" t="s">
        <v>238</v>
      </c>
      <c r="R114" s="1" t="s">
        <v>800</v>
      </c>
    </row>
    <row r="115" spans="1:19" x14ac:dyDescent="0.2">
      <c r="A115" s="2">
        <v>108</v>
      </c>
      <c r="B115" s="2">
        <v>1</v>
      </c>
      <c r="C115" s="2">
        <v>1</v>
      </c>
      <c r="D115" t="s">
        <v>239</v>
      </c>
      <c r="E115" s="1" t="s">
        <v>2101</v>
      </c>
      <c r="G115" t="str">
        <f t="shared" si="9"/>
        <v/>
      </c>
      <c r="H115" t="str">
        <f t="shared" si="10"/>
        <v>Unknown</v>
      </c>
      <c r="I115">
        <v>0</v>
      </c>
      <c r="J115">
        <v>0</v>
      </c>
      <c r="K115">
        <f t="shared" si="11"/>
        <v>0</v>
      </c>
      <c r="L115" s="2" t="s">
        <v>240</v>
      </c>
      <c r="M115" s="4">
        <v>31.683299999999999</v>
      </c>
      <c r="N115" s="4" t="str">
        <f t="shared" si="12"/>
        <v/>
      </c>
      <c r="O115" s="4" t="str">
        <f t="shared" si="7"/>
        <v>60-80</v>
      </c>
      <c r="P115" s="4" t="str">
        <f t="shared" si="8"/>
        <v>0</v>
      </c>
      <c r="R115" s="1" t="s">
        <v>800</v>
      </c>
      <c r="S115" t="s">
        <v>11</v>
      </c>
    </row>
    <row r="116" spans="1:19" x14ac:dyDescent="0.2">
      <c r="A116" s="2">
        <v>109</v>
      </c>
      <c r="B116" s="2">
        <v>1</v>
      </c>
      <c r="C116" s="2">
        <v>1</v>
      </c>
      <c r="D116" t="s">
        <v>241</v>
      </c>
      <c r="E116" s="1" t="s">
        <v>2101</v>
      </c>
      <c r="G116" t="str">
        <f t="shared" si="9"/>
        <v/>
      </c>
      <c r="H116" t="str">
        <f t="shared" si="10"/>
        <v>Unknown</v>
      </c>
      <c r="I116">
        <v>0</v>
      </c>
      <c r="J116">
        <v>0</v>
      </c>
      <c r="K116">
        <f t="shared" si="11"/>
        <v>0</v>
      </c>
      <c r="L116" s="2">
        <v>17421</v>
      </c>
      <c r="M116" s="4">
        <v>110.88330000000001</v>
      </c>
      <c r="N116" s="4" t="str">
        <f t="shared" si="12"/>
        <v/>
      </c>
      <c r="O116" s="4" t="str">
        <f t="shared" si="7"/>
        <v>80-100</v>
      </c>
      <c r="P116" s="4" t="str">
        <f t="shared" si="8"/>
        <v>0</v>
      </c>
      <c r="R116" s="1" t="s">
        <v>2099</v>
      </c>
    </row>
    <row r="117" spans="1:19" x14ac:dyDescent="0.2">
      <c r="A117" s="2">
        <v>110</v>
      </c>
      <c r="B117" s="2">
        <v>1</v>
      </c>
      <c r="C117" s="2">
        <v>1</v>
      </c>
      <c r="D117" t="s">
        <v>242</v>
      </c>
      <c r="E117" s="1" t="s">
        <v>2102</v>
      </c>
      <c r="F117">
        <v>36</v>
      </c>
      <c r="G117">
        <f t="shared" si="9"/>
        <v>0</v>
      </c>
      <c r="H117" t="str">
        <f t="shared" si="10"/>
        <v>No</v>
      </c>
      <c r="I117">
        <v>0</v>
      </c>
      <c r="J117">
        <v>0</v>
      </c>
      <c r="K117">
        <f t="shared" si="11"/>
        <v>0</v>
      </c>
      <c r="L117" s="2" t="s">
        <v>243</v>
      </c>
      <c r="M117" s="4">
        <v>26.387499999999999</v>
      </c>
      <c r="N117" s="4" t="str">
        <f t="shared" si="12"/>
        <v>30-39</v>
      </c>
      <c r="O117" s="4" t="str">
        <f t="shared" si="7"/>
        <v>60-80</v>
      </c>
      <c r="P117" s="4" t="str">
        <f t="shared" si="8"/>
        <v>0</v>
      </c>
      <c r="Q117" s="2" t="s">
        <v>244</v>
      </c>
      <c r="R117" s="1" t="s">
        <v>800</v>
      </c>
      <c r="S117" t="s">
        <v>245</v>
      </c>
    </row>
    <row r="118" spans="1:19" x14ac:dyDescent="0.2">
      <c r="A118" s="2">
        <v>111</v>
      </c>
      <c r="B118" s="2">
        <v>1</v>
      </c>
      <c r="C118" s="2">
        <v>0</v>
      </c>
      <c r="D118" t="s">
        <v>246</v>
      </c>
      <c r="E118" s="1" t="s">
        <v>2102</v>
      </c>
      <c r="F118">
        <v>30</v>
      </c>
      <c r="G118">
        <f t="shared" si="9"/>
        <v>0</v>
      </c>
      <c r="H118" t="str">
        <f t="shared" si="10"/>
        <v>No</v>
      </c>
      <c r="I118">
        <v>0</v>
      </c>
      <c r="J118">
        <v>0</v>
      </c>
      <c r="K118">
        <f t="shared" si="11"/>
        <v>0</v>
      </c>
      <c r="L118" s="2">
        <v>113051</v>
      </c>
      <c r="M118" s="4">
        <v>27.75</v>
      </c>
      <c r="N118" s="4" t="str">
        <f t="shared" si="12"/>
        <v>30-39</v>
      </c>
      <c r="O118" s="4" t="str">
        <f t="shared" si="7"/>
        <v>60-80</v>
      </c>
      <c r="P118" s="4" t="str">
        <f t="shared" si="8"/>
        <v>0</v>
      </c>
      <c r="Q118" s="2" t="s">
        <v>247</v>
      </c>
      <c r="R118" s="1" t="s">
        <v>2099</v>
      </c>
      <c r="S118" t="s">
        <v>11</v>
      </c>
    </row>
    <row r="119" spans="1:19" x14ac:dyDescent="0.2">
      <c r="A119" s="2">
        <v>112</v>
      </c>
      <c r="B119" s="2">
        <v>1</v>
      </c>
      <c r="C119" s="2">
        <v>1</v>
      </c>
      <c r="D119" t="s">
        <v>248</v>
      </c>
      <c r="E119" s="1" t="s">
        <v>2101</v>
      </c>
      <c r="F119">
        <v>24</v>
      </c>
      <c r="G119">
        <f t="shared" si="9"/>
        <v>0</v>
      </c>
      <c r="H119" t="str">
        <f t="shared" si="10"/>
        <v>Yes</v>
      </c>
      <c r="I119">
        <v>3</v>
      </c>
      <c r="J119">
        <v>2</v>
      </c>
      <c r="K119">
        <f t="shared" si="11"/>
        <v>5</v>
      </c>
      <c r="L119" s="2">
        <v>19950</v>
      </c>
      <c r="M119" s="4">
        <v>263</v>
      </c>
      <c r="N119" s="4" t="str">
        <f t="shared" si="12"/>
        <v>20-29</v>
      </c>
      <c r="O119" s="4" t="str">
        <f t="shared" si="7"/>
        <v>80-100</v>
      </c>
      <c r="P119" s="4" t="str">
        <f t="shared" si="8"/>
        <v>5+</v>
      </c>
      <c r="Q119" s="2" t="s">
        <v>249</v>
      </c>
      <c r="R119" s="1" t="s">
        <v>800</v>
      </c>
      <c r="S119" t="s">
        <v>250</v>
      </c>
    </row>
    <row r="120" spans="1:19" x14ac:dyDescent="0.2">
      <c r="A120" s="2">
        <v>113</v>
      </c>
      <c r="B120" s="2">
        <v>1</v>
      </c>
      <c r="C120" s="2">
        <v>1</v>
      </c>
      <c r="D120" t="s">
        <v>251</v>
      </c>
      <c r="E120" s="1" t="s">
        <v>2101</v>
      </c>
      <c r="F120">
        <v>28</v>
      </c>
      <c r="G120">
        <f t="shared" si="9"/>
        <v>0</v>
      </c>
      <c r="H120" t="str">
        <f t="shared" si="10"/>
        <v>Yes</v>
      </c>
      <c r="I120">
        <v>3</v>
      </c>
      <c r="J120">
        <v>2</v>
      </c>
      <c r="K120">
        <f t="shared" si="11"/>
        <v>5</v>
      </c>
      <c r="L120" s="2">
        <v>19950</v>
      </c>
      <c r="M120" s="4">
        <v>263</v>
      </c>
      <c r="N120" s="4" t="str">
        <f t="shared" si="12"/>
        <v>20-29</v>
      </c>
      <c r="O120" s="4" t="str">
        <f t="shared" si="7"/>
        <v>80-100</v>
      </c>
      <c r="P120" s="4" t="str">
        <f t="shared" si="8"/>
        <v>5+</v>
      </c>
      <c r="Q120" s="2" t="s">
        <v>249</v>
      </c>
      <c r="R120" s="1" t="s">
        <v>800</v>
      </c>
      <c r="S120" t="s">
        <v>250</v>
      </c>
    </row>
    <row r="121" spans="1:19" x14ac:dyDescent="0.2">
      <c r="A121" s="2">
        <v>114</v>
      </c>
      <c r="B121" s="2">
        <v>1</v>
      </c>
      <c r="C121" s="2">
        <v>1</v>
      </c>
      <c r="D121" t="s">
        <v>252</v>
      </c>
      <c r="E121" s="1" t="s">
        <v>2101</v>
      </c>
      <c r="F121">
        <v>23</v>
      </c>
      <c r="G121">
        <f t="shared" si="9"/>
        <v>0</v>
      </c>
      <c r="H121" t="str">
        <f t="shared" si="10"/>
        <v>Yes</v>
      </c>
      <c r="I121">
        <v>3</v>
      </c>
      <c r="J121">
        <v>2</v>
      </c>
      <c r="K121">
        <f t="shared" si="11"/>
        <v>5</v>
      </c>
      <c r="L121" s="2">
        <v>19950</v>
      </c>
      <c r="M121" s="4">
        <v>263</v>
      </c>
      <c r="N121" s="4" t="str">
        <f t="shared" si="12"/>
        <v>20-29</v>
      </c>
      <c r="O121" s="4" t="str">
        <f t="shared" si="7"/>
        <v>80-100</v>
      </c>
      <c r="P121" s="4" t="str">
        <f t="shared" si="8"/>
        <v>5+</v>
      </c>
      <c r="Q121" s="2" t="s">
        <v>249</v>
      </c>
      <c r="R121" s="1" t="s">
        <v>800</v>
      </c>
      <c r="S121" t="s">
        <v>250</v>
      </c>
    </row>
    <row r="122" spans="1:19" x14ac:dyDescent="0.2">
      <c r="A122" s="2">
        <v>115</v>
      </c>
      <c r="B122" s="2">
        <v>1</v>
      </c>
      <c r="C122" s="2">
        <v>0</v>
      </c>
      <c r="D122" t="s">
        <v>253</v>
      </c>
      <c r="E122" s="1" t="s">
        <v>2102</v>
      </c>
      <c r="F122">
        <v>19</v>
      </c>
      <c r="G122">
        <f t="shared" si="9"/>
        <v>0</v>
      </c>
      <c r="H122" t="str">
        <f t="shared" si="10"/>
        <v>No</v>
      </c>
      <c r="I122">
        <v>3</v>
      </c>
      <c r="J122">
        <v>2</v>
      </c>
      <c r="K122">
        <f t="shared" si="11"/>
        <v>5</v>
      </c>
      <c r="L122" s="2">
        <v>19950</v>
      </c>
      <c r="M122" s="4">
        <v>263</v>
      </c>
      <c r="N122" s="4" t="str">
        <f t="shared" si="12"/>
        <v>10-19</v>
      </c>
      <c r="O122" s="4" t="str">
        <f t="shared" si="7"/>
        <v>80-100</v>
      </c>
      <c r="P122" s="4" t="str">
        <f t="shared" si="8"/>
        <v>5+</v>
      </c>
      <c r="Q122" s="2" t="s">
        <v>249</v>
      </c>
      <c r="R122" s="1" t="s">
        <v>800</v>
      </c>
      <c r="S122" t="s">
        <v>250</v>
      </c>
    </row>
    <row r="123" spans="1:19" x14ac:dyDescent="0.2">
      <c r="A123" s="2">
        <v>116</v>
      </c>
      <c r="B123" s="2">
        <v>1</v>
      </c>
      <c r="C123" s="2">
        <v>0</v>
      </c>
      <c r="D123" t="s">
        <v>254</v>
      </c>
      <c r="E123" s="1" t="s">
        <v>2102</v>
      </c>
      <c r="F123">
        <v>64</v>
      </c>
      <c r="G123">
        <f t="shared" si="9"/>
        <v>0</v>
      </c>
      <c r="H123" t="str">
        <f t="shared" si="10"/>
        <v>No</v>
      </c>
      <c r="I123">
        <v>1</v>
      </c>
      <c r="J123">
        <v>4</v>
      </c>
      <c r="K123">
        <f t="shared" si="11"/>
        <v>5</v>
      </c>
      <c r="L123" s="2">
        <v>19950</v>
      </c>
      <c r="M123" s="4">
        <v>263</v>
      </c>
      <c r="N123" s="4" t="str">
        <f t="shared" si="12"/>
        <v>60-69</v>
      </c>
      <c r="O123" s="4" t="str">
        <f t="shared" si="7"/>
        <v>80-100</v>
      </c>
      <c r="P123" s="4" t="str">
        <f t="shared" si="8"/>
        <v>5+</v>
      </c>
      <c r="Q123" s="2" t="s">
        <v>249</v>
      </c>
      <c r="R123" s="1" t="s">
        <v>800</v>
      </c>
      <c r="S123" t="s">
        <v>250</v>
      </c>
    </row>
    <row r="124" spans="1:19" x14ac:dyDescent="0.2">
      <c r="A124" s="2">
        <v>117</v>
      </c>
      <c r="B124" s="2">
        <v>1</v>
      </c>
      <c r="C124" s="2">
        <v>1</v>
      </c>
      <c r="D124" t="s">
        <v>255</v>
      </c>
      <c r="E124" s="1" t="s">
        <v>2101</v>
      </c>
      <c r="F124">
        <v>60</v>
      </c>
      <c r="G124">
        <f t="shared" si="9"/>
        <v>0</v>
      </c>
      <c r="H124" t="str">
        <f t="shared" si="10"/>
        <v>Yes</v>
      </c>
      <c r="I124">
        <v>1</v>
      </c>
      <c r="J124">
        <v>4</v>
      </c>
      <c r="K124">
        <f t="shared" si="11"/>
        <v>5</v>
      </c>
      <c r="L124" s="2">
        <v>19950</v>
      </c>
      <c r="M124" s="4">
        <v>263</v>
      </c>
      <c r="N124" s="4" t="str">
        <f t="shared" si="12"/>
        <v>60-69</v>
      </c>
      <c r="O124" s="4" t="str">
        <f t="shared" si="7"/>
        <v>80-100</v>
      </c>
      <c r="P124" s="4" t="str">
        <f t="shared" si="8"/>
        <v>5+</v>
      </c>
      <c r="Q124" s="2" t="s">
        <v>249</v>
      </c>
      <c r="R124" s="1" t="s">
        <v>800</v>
      </c>
      <c r="S124" t="s">
        <v>250</v>
      </c>
    </row>
    <row r="125" spans="1:19" x14ac:dyDescent="0.2">
      <c r="A125" s="2">
        <v>118</v>
      </c>
      <c r="B125" s="2">
        <v>1</v>
      </c>
      <c r="C125" s="2">
        <v>1</v>
      </c>
      <c r="D125" t="s">
        <v>256</v>
      </c>
      <c r="E125" s="1" t="s">
        <v>2101</v>
      </c>
      <c r="F125">
        <v>30</v>
      </c>
      <c r="G125">
        <f t="shared" si="9"/>
        <v>0</v>
      </c>
      <c r="H125" t="str">
        <f t="shared" si="10"/>
        <v>Yes</v>
      </c>
      <c r="I125">
        <v>0</v>
      </c>
      <c r="J125">
        <v>0</v>
      </c>
      <c r="K125">
        <f t="shared" si="11"/>
        <v>0</v>
      </c>
      <c r="L125" s="2" t="s">
        <v>221</v>
      </c>
      <c r="M125" s="4">
        <v>56.929200000000002</v>
      </c>
      <c r="N125" s="4" t="str">
        <f t="shared" si="12"/>
        <v>30-39</v>
      </c>
      <c r="O125" s="4" t="str">
        <f t="shared" si="7"/>
        <v>80-100</v>
      </c>
      <c r="P125" s="4" t="str">
        <f t="shared" si="8"/>
        <v>0</v>
      </c>
      <c r="Q125" s="2" t="s">
        <v>257</v>
      </c>
      <c r="R125" s="1" t="s">
        <v>2099</v>
      </c>
    </row>
    <row r="126" spans="1:19" x14ac:dyDescent="0.2">
      <c r="A126" s="2">
        <v>119</v>
      </c>
      <c r="B126" s="2">
        <v>1</v>
      </c>
      <c r="C126" s="2">
        <v>0</v>
      </c>
      <c r="D126" t="s">
        <v>258</v>
      </c>
      <c r="E126" s="1" t="s">
        <v>2102</v>
      </c>
      <c r="G126" t="str">
        <f t="shared" si="9"/>
        <v/>
      </c>
      <c r="H126" t="str">
        <f t="shared" si="10"/>
        <v>Unknown</v>
      </c>
      <c r="I126">
        <v>0</v>
      </c>
      <c r="J126">
        <v>0</v>
      </c>
      <c r="K126">
        <f t="shared" si="11"/>
        <v>0</v>
      </c>
      <c r="L126" s="2">
        <v>113778</v>
      </c>
      <c r="M126" s="4">
        <v>26.55</v>
      </c>
      <c r="N126" s="4" t="str">
        <f t="shared" si="12"/>
        <v/>
      </c>
      <c r="O126" s="4" t="str">
        <f t="shared" si="7"/>
        <v>60-80</v>
      </c>
      <c r="P126" s="4" t="str">
        <f t="shared" si="8"/>
        <v>0</v>
      </c>
      <c r="Q126" s="2" t="s">
        <v>259</v>
      </c>
      <c r="R126" s="1" t="s">
        <v>800</v>
      </c>
      <c r="S126" t="s">
        <v>260</v>
      </c>
    </row>
    <row r="127" spans="1:19" x14ac:dyDescent="0.2">
      <c r="A127" s="2">
        <v>120</v>
      </c>
      <c r="B127" s="2">
        <v>1</v>
      </c>
      <c r="C127" s="2">
        <v>1</v>
      </c>
      <c r="D127" t="s">
        <v>261</v>
      </c>
      <c r="E127" s="1" t="s">
        <v>2102</v>
      </c>
      <c r="F127">
        <v>50</v>
      </c>
      <c r="G127">
        <f t="shared" si="9"/>
        <v>0</v>
      </c>
      <c r="H127" t="str">
        <f t="shared" si="10"/>
        <v>No</v>
      </c>
      <c r="I127">
        <v>2</v>
      </c>
      <c r="J127">
        <v>0</v>
      </c>
      <c r="K127">
        <f t="shared" si="11"/>
        <v>2</v>
      </c>
      <c r="L127" s="2" t="s">
        <v>262</v>
      </c>
      <c r="M127" s="4">
        <v>133.65</v>
      </c>
      <c r="N127" s="4" t="str">
        <f t="shared" si="12"/>
        <v>50-59</v>
      </c>
      <c r="O127" s="4" t="str">
        <f t="shared" si="7"/>
        <v>80-100</v>
      </c>
      <c r="P127" s="4" t="str">
        <f t="shared" si="8"/>
        <v>2</v>
      </c>
      <c r="R127" s="1" t="s">
        <v>800</v>
      </c>
      <c r="S127" t="s">
        <v>11</v>
      </c>
    </row>
    <row r="128" spans="1:19" x14ac:dyDescent="0.2">
      <c r="A128" s="2">
        <v>121</v>
      </c>
      <c r="B128" s="2">
        <v>1</v>
      </c>
      <c r="C128" s="2">
        <v>1</v>
      </c>
      <c r="D128" t="s">
        <v>263</v>
      </c>
      <c r="E128" s="1" t="s">
        <v>2102</v>
      </c>
      <c r="F128">
        <v>43</v>
      </c>
      <c r="G128">
        <f t="shared" si="9"/>
        <v>0</v>
      </c>
      <c r="H128" t="str">
        <f t="shared" si="10"/>
        <v>No</v>
      </c>
      <c r="I128">
        <v>1</v>
      </c>
      <c r="J128">
        <v>0</v>
      </c>
      <c r="K128">
        <f t="shared" si="11"/>
        <v>1</v>
      </c>
      <c r="L128" s="2">
        <v>17765</v>
      </c>
      <c r="M128" s="4">
        <v>27.720800000000001</v>
      </c>
      <c r="N128" s="4" t="str">
        <f t="shared" si="12"/>
        <v>40-49</v>
      </c>
      <c r="O128" s="4" t="str">
        <f t="shared" si="7"/>
        <v>60-80</v>
      </c>
      <c r="P128" s="4" t="str">
        <f t="shared" si="8"/>
        <v>1</v>
      </c>
      <c r="Q128" s="2" t="s">
        <v>264</v>
      </c>
      <c r="R128" s="1" t="s">
        <v>2099</v>
      </c>
      <c r="S128" t="s">
        <v>11</v>
      </c>
    </row>
    <row r="129" spans="1:19" x14ac:dyDescent="0.2">
      <c r="A129" s="2">
        <v>122</v>
      </c>
      <c r="B129" s="2">
        <v>1</v>
      </c>
      <c r="C129" s="2">
        <v>1</v>
      </c>
      <c r="D129" t="s">
        <v>265</v>
      </c>
      <c r="E129" s="1" t="s">
        <v>2101</v>
      </c>
      <c r="G129" t="str">
        <f t="shared" si="9"/>
        <v/>
      </c>
      <c r="H129" t="str">
        <f t="shared" si="10"/>
        <v>Unknown</v>
      </c>
      <c r="I129">
        <v>1</v>
      </c>
      <c r="J129">
        <v>0</v>
      </c>
      <c r="K129">
        <f t="shared" si="11"/>
        <v>1</v>
      </c>
      <c r="L129" s="2" t="s">
        <v>262</v>
      </c>
      <c r="M129" s="4">
        <v>133.65</v>
      </c>
      <c r="N129" s="4" t="str">
        <f t="shared" si="12"/>
        <v/>
      </c>
      <c r="O129" s="4" t="str">
        <f t="shared" si="7"/>
        <v>80-100</v>
      </c>
      <c r="P129" s="4" t="str">
        <f t="shared" si="8"/>
        <v>1</v>
      </c>
      <c r="R129" s="1" t="s">
        <v>800</v>
      </c>
      <c r="S129" t="s">
        <v>11</v>
      </c>
    </row>
    <row r="130" spans="1:19" x14ac:dyDescent="0.2">
      <c r="A130" s="2">
        <v>123</v>
      </c>
      <c r="B130" s="2">
        <v>1</v>
      </c>
      <c r="C130" s="2">
        <v>1</v>
      </c>
      <c r="D130" t="s">
        <v>266</v>
      </c>
      <c r="E130" s="1" t="s">
        <v>2101</v>
      </c>
      <c r="F130">
        <v>22</v>
      </c>
      <c r="G130">
        <f t="shared" si="9"/>
        <v>0</v>
      </c>
      <c r="H130" t="str">
        <f t="shared" si="10"/>
        <v>Yes</v>
      </c>
      <c r="I130">
        <v>0</v>
      </c>
      <c r="J130">
        <v>2</v>
      </c>
      <c r="K130">
        <f t="shared" si="11"/>
        <v>2</v>
      </c>
      <c r="L130" s="2">
        <v>13568</v>
      </c>
      <c r="M130" s="4">
        <v>49.5</v>
      </c>
      <c r="N130" s="4" t="str">
        <f t="shared" si="12"/>
        <v>20-29</v>
      </c>
      <c r="O130" s="4" t="str">
        <f t="shared" si="7"/>
        <v>80-100</v>
      </c>
      <c r="P130" s="4" t="str">
        <f t="shared" si="8"/>
        <v>2</v>
      </c>
      <c r="Q130" s="2" t="s">
        <v>267</v>
      </c>
      <c r="R130" s="1" t="s">
        <v>2099</v>
      </c>
      <c r="S130" t="s">
        <v>268</v>
      </c>
    </row>
    <row r="131" spans="1:19" x14ac:dyDescent="0.2">
      <c r="A131" s="2">
        <v>124</v>
      </c>
      <c r="B131" s="2">
        <v>1</v>
      </c>
      <c r="C131" s="2">
        <v>1</v>
      </c>
      <c r="D131" t="s">
        <v>269</v>
      </c>
      <c r="E131" s="1" t="s">
        <v>2102</v>
      </c>
      <c r="F131">
        <v>60</v>
      </c>
      <c r="G131">
        <f t="shared" si="9"/>
        <v>0</v>
      </c>
      <c r="H131" t="str">
        <f t="shared" si="10"/>
        <v>No</v>
      </c>
      <c r="I131">
        <v>1</v>
      </c>
      <c r="J131">
        <v>1</v>
      </c>
      <c r="K131">
        <f t="shared" si="11"/>
        <v>2</v>
      </c>
      <c r="L131" s="2">
        <v>13567</v>
      </c>
      <c r="M131" s="4">
        <v>79.2</v>
      </c>
      <c r="N131" s="4" t="str">
        <f t="shared" si="12"/>
        <v>60-69</v>
      </c>
      <c r="O131" s="4" t="str">
        <f t="shared" si="7"/>
        <v>80-100</v>
      </c>
      <c r="P131" s="4" t="str">
        <f t="shared" si="8"/>
        <v>2</v>
      </c>
      <c r="Q131" s="2" t="s">
        <v>270</v>
      </c>
      <c r="R131" s="1" t="s">
        <v>2099</v>
      </c>
      <c r="S131" t="s">
        <v>268</v>
      </c>
    </row>
    <row r="132" spans="1:19" x14ac:dyDescent="0.2">
      <c r="A132" s="2">
        <v>125</v>
      </c>
      <c r="B132" s="2">
        <v>1</v>
      </c>
      <c r="C132" s="2">
        <v>1</v>
      </c>
      <c r="D132" t="s">
        <v>271</v>
      </c>
      <c r="E132" s="1" t="s">
        <v>2101</v>
      </c>
      <c r="F132">
        <v>48</v>
      </c>
      <c r="G132">
        <f t="shared" si="9"/>
        <v>0</v>
      </c>
      <c r="H132" t="str">
        <f t="shared" si="10"/>
        <v>Yes</v>
      </c>
      <c r="I132">
        <v>1</v>
      </c>
      <c r="J132">
        <v>1</v>
      </c>
      <c r="K132">
        <f t="shared" si="11"/>
        <v>2</v>
      </c>
      <c r="L132" s="2">
        <v>13567</v>
      </c>
      <c r="M132" s="4">
        <v>79.2</v>
      </c>
      <c r="N132" s="4" t="str">
        <f t="shared" si="12"/>
        <v>40-49</v>
      </c>
      <c r="O132" s="4" t="str">
        <f t="shared" si="7"/>
        <v>80-100</v>
      </c>
      <c r="P132" s="4" t="str">
        <f t="shared" si="8"/>
        <v>2</v>
      </c>
      <c r="Q132" s="2" t="s">
        <v>270</v>
      </c>
      <c r="R132" s="1" t="s">
        <v>2099</v>
      </c>
      <c r="S132" t="s">
        <v>268</v>
      </c>
    </row>
    <row r="133" spans="1:19" x14ac:dyDescent="0.2">
      <c r="A133" s="2">
        <v>126</v>
      </c>
      <c r="B133" s="2">
        <v>1</v>
      </c>
      <c r="C133" s="2">
        <v>0</v>
      </c>
      <c r="D133" t="s">
        <v>272</v>
      </c>
      <c r="E133" s="1" t="s">
        <v>2102</v>
      </c>
      <c r="G133" t="str">
        <f t="shared" si="9"/>
        <v/>
      </c>
      <c r="H133" t="str">
        <f t="shared" si="10"/>
        <v>Unknown</v>
      </c>
      <c r="I133">
        <v>0</v>
      </c>
      <c r="J133">
        <v>0</v>
      </c>
      <c r="K133">
        <f t="shared" si="11"/>
        <v>0</v>
      </c>
      <c r="L133" s="2">
        <v>112058</v>
      </c>
      <c r="M133" s="4">
        <v>0</v>
      </c>
      <c r="N133" s="4" t="str">
        <f t="shared" si="12"/>
        <v/>
      </c>
      <c r="O133" s="4" t="str">
        <f t="shared" si="7"/>
        <v>0-20</v>
      </c>
      <c r="P133" s="4" t="str">
        <f t="shared" si="8"/>
        <v>0</v>
      </c>
      <c r="Q133" s="2" t="s">
        <v>273</v>
      </c>
      <c r="R133" s="1" t="s">
        <v>800</v>
      </c>
    </row>
    <row r="134" spans="1:19" x14ac:dyDescent="0.2">
      <c r="A134" s="2">
        <v>127</v>
      </c>
      <c r="B134" s="2">
        <v>1</v>
      </c>
      <c r="C134" s="2">
        <v>0</v>
      </c>
      <c r="D134" t="s">
        <v>274</v>
      </c>
      <c r="E134" s="1" t="s">
        <v>2102</v>
      </c>
      <c r="F134">
        <v>37</v>
      </c>
      <c r="G134">
        <f t="shared" si="9"/>
        <v>0</v>
      </c>
      <c r="H134" t="str">
        <f t="shared" si="10"/>
        <v>No</v>
      </c>
      <c r="I134">
        <v>1</v>
      </c>
      <c r="J134">
        <v>0</v>
      </c>
      <c r="K134">
        <f t="shared" si="11"/>
        <v>1</v>
      </c>
      <c r="L134" s="2">
        <v>113803</v>
      </c>
      <c r="M134" s="4">
        <v>53.1</v>
      </c>
      <c r="N134" s="4" t="str">
        <f t="shared" si="12"/>
        <v>30-39</v>
      </c>
      <c r="O134" s="4" t="str">
        <f t="shared" si="7"/>
        <v>80-100</v>
      </c>
      <c r="P134" s="4" t="str">
        <f t="shared" si="8"/>
        <v>1</v>
      </c>
      <c r="Q134" s="2" t="s">
        <v>275</v>
      </c>
      <c r="R134" s="1" t="s">
        <v>800</v>
      </c>
      <c r="S134" t="s">
        <v>276</v>
      </c>
    </row>
    <row r="135" spans="1:19" x14ac:dyDescent="0.2">
      <c r="A135" s="2">
        <v>128</v>
      </c>
      <c r="B135" s="2">
        <v>1</v>
      </c>
      <c r="C135" s="2">
        <v>1</v>
      </c>
      <c r="D135" t="s">
        <v>277</v>
      </c>
      <c r="E135" s="1" t="s">
        <v>2101</v>
      </c>
      <c r="F135">
        <v>35</v>
      </c>
      <c r="G135">
        <f t="shared" si="9"/>
        <v>0</v>
      </c>
      <c r="H135" t="str">
        <f t="shared" si="10"/>
        <v>Yes</v>
      </c>
      <c r="I135">
        <v>1</v>
      </c>
      <c r="J135">
        <v>0</v>
      </c>
      <c r="K135">
        <f t="shared" si="11"/>
        <v>1</v>
      </c>
      <c r="L135" s="2">
        <v>113803</v>
      </c>
      <c r="M135" s="4">
        <v>53.1</v>
      </c>
      <c r="N135" s="4" t="str">
        <f t="shared" si="12"/>
        <v>30-39</v>
      </c>
      <c r="O135" s="4" t="str">
        <f t="shared" si="7"/>
        <v>80-100</v>
      </c>
      <c r="P135" s="4" t="str">
        <f t="shared" si="8"/>
        <v>1</v>
      </c>
      <c r="Q135" s="2" t="s">
        <v>275</v>
      </c>
      <c r="R135" s="1" t="s">
        <v>800</v>
      </c>
      <c r="S135" t="s">
        <v>276</v>
      </c>
    </row>
    <row r="136" spans="1:19" x14ac:dyDescent="0.2">
      <c r="A136" s="2">
        <v>129</v>
      </c>
      <c r="B136" s="2">
        <v>1</v>
      </c>
      <c r="C136" s="2">
        <v>0</v>
      </c>
      <c r="D136" t="s">
        <v>278</v>
      </c>
      <c r="E136" s="1" t="s">
        <v>2102</v>
      </c>
      <c r="F136">
        <v>47</v>
      </c>
      <c r="G136">
        <f t="shared" si="9"/>
        <v>0</v>
      </c>
      <c r="H136" t="str">
        <f t="shared" si="10"/>
        <v>No</v>
      </c>
      <c r="I136">
        <v>0</v>
      </c>
      <c r="J136">
        <v>0</v>
      </c>
      <c r="K136">
        <f t="shared" si="11"/>
        <v>0</v>
      </c>
      <c r="L136" s="2">
        <v>111320</v>
      </c>
      <c r="M136" s="4">
        <v>38.5</v>
      </c>
      <c r="N136" s="4" t="str">
        <f t="shared" si="12"/>
        <v>40-49</v>
      </c>
      <c r="O136" s="4" t="str">
        <f t="shared" ref="O136:O199" si="13">IF(ISBLANK(M136),"",VLOOKUP(M136,FareTable,2))</f>
        <v>60-80</v>
      </c>
      <c r="P136" s="4" t="str">
        <f t="shared" ref="P136:P199" si="14">VLOOKUP(K136,FamilyTable,2)</f>
        <v>0</v>
      </c>
      <c r="Q136" s="2" t="s">
        <v>279</v>
      </c>
      <c r="R136" s="1" t="s">
        <v>800</v>
      </c>
      <c r="S136" t="s">
        <v>280</v>
      </c>
    </row>
    <row r="137" spans="1:19" x14ac:dyDescent="0.2">
      <c r="A137" s="2">
        <v>130</v>
      </c>
      <c r="B137" s="2">
        <v>1</v>
      </c>
      <c r="C137" s="2">
        <v>1</v>
      </c>
      <c r="D137" t="s">
        <v>281</v>
      </c>
      <c r="E137" s="1" t="s">
        <v>2101</v>
      </c>
      <c r="F137">
        <v>35</v>
      </c>
      <c r="G137">
        <f t="shared" ref="G137:G200" si="15">IF(ISBLANK(F137),"",IF(F137&lt;=MaxChildAge,1,0))</f>
        <v>0</v>
      </c>
      <c r="H137" t="str">
        <f t="shared" ref="H137:H200" si="16">IF(ISBLANK(F137),"Unknown",IF(G137=1,"Yes",IF(E137="Female","Yes","No")))</f>
        <v>Yes</v>
      </c>
      <c r="I137">
        <v>0</v>
      </c>
      <c r="J137">
        <v>0</v>
      </c>
      <c r="K137">
        <f t="shared" ref="K137:K200" si="17">I137+J137</f>
        <v>0</v>
      </c>
      <c r="L137" s="2">
        <v>113503</v>
      </c>
      <c r="M137" s="4">
        <v>211.5</v>
      </c>
      <c r="N137" s="4" t="str">
        <f t="shared" ref="N137:N200" si="18">IF(ISBLANK(F137),"",VLOOKUP(F137,AgeTable,2))</f>
        <v>30-39</v>
      </c>
      <c r="O137" s="4" t="str">
        <f t="shared" si="13"/>
        <v>80-100</v>
      </c>
      <c r="P137" s="4" t="str">
        <f t="shared" si="14"/>
        <v>0</v>
      </c>
      <c r="Q137" s="2" t="s">
        <v>282</v>
      </c>
      <c r="R137" s="1" t="s">
        <v>2099</v>
      </c>
    </row>
    <row r="138" spans="1:19" x14ac:dyDescent="0.2">
      <c r="A138" s="2">
        <v>131</v>
      </c>
      <c r="B138" s="2">
        <v>1</v>
      </c>
      <c r="C138" s="2">
        <v>1</v>
      </c>
      <c r="D138" t="s">
        <v>283</v>
      </c>
      <c r="E138" s="1" t="s">
        <v>2101</v>
      </c>
      <c r="F138">
        <v>22</v>
      </c>
      <c r="G138">
        <f t="shared" si="15"/>
        <v>0</v>
      </c>
      <c r="H138" t="str">
        <f t="shared" si="16"/>
        <v>Yes</v>
      </c>
      <c r="I138">
        <v>0</v>
      </c>
      <c r="J138">
        <v>1</v>
      </c>
      <c r="K138">
        <f t="shared" si="17"/>
        <v>1</v>
      </c>
      <c r="L138" s="2">
        <v>112378</v>
      </c>
      <c r="M138" s="4">
        <v>59.4</v>
      </c>
      <c r="N138" s="4" t="str">
        <f t="shared" si="18"/>
        <v>20-29</v>
      </c>
      <c r="O138" s="4" t="str">
        <f t="shared" si="13"/>
        <v>80-100</v>
      </c>
      <c r="P138" s="4" t="str">
        <f t="shared" si="14"/>
        <v>1</v>
      </c>
      <c r="R138" s="1" t="s">
        <v>2099</v>
      </c>
      <c r="S138" t="s">
        <v>11</v>
      </c>
    </row>
    <row r="139" spans="1:19" x14ac:dyDescent="0.2">
      <c r="A139" s="2">
        <v>132</v>
      </c>
      <c r="B139" s="2">
        <v>1</v>
      </c>
      <c r="C139" s="2">
        <v>1</v>
      </c>
      <c r="D139" t="s">
        <v>284</v>
      </c>
      <c r="E139" s="1" t="s">
        <v>2101</v>
      </c>
      <c r="F139">
        <v>45</v>
      </c>
      <c r="G139">
        <f t="shared" si="15"/>
        <v>0</v>
      </c>
      <c r="H139" t="str">
        <f t="shared" si="16"/>
        <v>Yes</v>
      </c>
      <c r="I139">
        <v>0</v>
      </c>
      <c r="J139">
        <v>1</v>
      </c>
      <c r="K139">
        <f t="shared" si="17"/>
        <v>1</v>
      </c>
      <c r="L139" s="2">
        <v>112378</v>
      </c>
      <c r="M139" s="4">
        <v>59.4</v>
      </c>
      <c r="N139" s="4" t="str">
        <f t="shared" si="18"/>
        <v>40-49</v>
      </c>
      <c r="O139" s="4" t="str">
        <f t="shared" si="13"/>
        <v>80-100</v>
      </c>
      <c r="P139" s="4" t="str">
        <f t="shared" si="14"/>
        <v>1</v>
      </c>
      <c r="R139" s="1" t="s">
        <v>2099</v>
      </c>
      <c r="S139" t="s">
        <v>11</v>
      </c>
    </row>
    <row r="140" spans="1:19" x14ac:dyDescent="0.2">
      <c r="A140" s="2">
        <v>133</v>
      </c>
      <c r="B140" s="2">
        <v>1</v>
      </c>
      <c r="C140" s="2">
        <v>0</v>
      </c>
      <c r="D140" t="s">
        <v>285</v>
      </c>
      <c r="E140" s="1" t="s">
        <v>2102</v>
      </c>
      <c r="F140">
        <v>24</v>
      </c>
      <c r="G140">
        <f t="shared" si="15"/>
        <v>0</v>
      </c>
      <c r="H140" t="str">
        <f t="shared" si="16"/>
        <v>No</v>
      </c>
      <c r="I140">
        <v>0</v>
      </c>
      <c r="J140">
        <v>0</v>
      </c>
      <c r="K140">
        <f t="shared" si="17"/>
        <v>0</v>
      </c>
      <c r="L140" s="2" t="s">
        <v>286</v>
      </c>
      <c r="M140" s="4">
        <v>79.2</v>
      </c>
      <c r="N140" s="4" t="str">
        <f t="shared" si="18"/>
        <v>20-29</v>
      </c>
      <c r="O140" s="4" t="str">
        <f t="shared" si="13"/>
        <v>80-100</v>
      </c>
      <c r="P140" s="4" t="str">
        <f t="shared" si="14"/>
        <v>0</v>
      </c>
      <c r="Q140" s="2" t="s">
        <v>287</v>
      </c>
      <c r="R140" s="1" t="s">
        <v>2099</v>
      </c>
    </row>
    <row r="141" spans="1:19" x14ac:dyDescent="0.2">
      <c r="A141" s="2">
        <v>134</v>
      </c>
      <c r="B141" s="2">
        <v>1</v>
      </c>
      <c r="C141" s="2">
        <v>1</v>
      </c>
      <c r="D141" t="s">
        <v>288</v>
      </c>
      <c r="E141" s="1" t="s">
        <v>2102</v>
      </c>
      <c r="F141">
        <v>49</v>
      </c>
      <c r="G141">
        <f t="shared" si="15"/>
        <v>0</v>
      </c>
      <c r="H141" t="str">
        <f t="shared" si="16"/>
        <v>No</v>
      </c>
      <c r="I141">
        <v>1</v>
      </c>
      <c r="J141">
        <v>0</v>
      </c>
      <c r="K141">
        <f t="shared" si="17"/>
        <v>1</v>
      </c>
      <c r="L141" s="2">
        <v>17453</v>
      </c>
      <c r="M141" s="4">
        <v>89.104200000000006</v>
      </c>
      <c r="N141" s="4" t="str">
        <f t="shared" si="18"/>
        <v>40-49</v>
      </c>
      <c r="O141" s="4" t="str">
        <f t="shared" si="13"/>
        <v>80-100</v>
      </c>
      <c r="P141" s="4" t="str">
        <f t="shared" si="14"/>
        <v>1</v>
      </c>
      <c r="Q141" s="2" t="s">
        <v>289</v>
      </c>
      <c r="R141" s="1" t="s">
        <v>2099</v>
      </c>
      <c r="S141" t="s">
        <v>290</v>
      </c>
    </row>
    <row r="142" spans="1:19" x14ac:dyDescent="0.2">
      <c r="A142" s="2">
        <v>135</v>
      </c>
      <c r="B142" s="2">
        <v>1</v>
      </c>
      <c r="C142" s="2">
        <v>1</v>
      </c>
      <c r="D142" t="s">
        <v>291</v>
      </c>
      <c r="E142" s="1" t="s">
        <v>2101</v>
      </c>
      <c r="G142" t="str">
        <f t="shared" si="15"/>
        <v/>
      </c>
      <c r="H142" t="str">
        <f t="shared" si="16"/>
        <v>Unknown</v>
      </c>
      <c r="I142">
        <v>1</v>
      </c>
      <c r="J142">
        <v>0</v>
      </c>
      <c r="K142">
        <f t="shared" si="17"/>
        <v>1</v>
      </c>
      <c r="L142" s="2">
        <v>17453</v>
      </c>
      <c r="M142" s="4">
        <v>89.104200000000006</v>
      </c>
      <c r="N142" s="4" t="str">
        <f t="shared" si="18"/>
        <v/>
      </c>
      <c r="O142" s="4" t="str">
        <f t="shared" si="13"/>
        <v>80-100</v>
      </c>
      <c r="P142" s="4" t="str">
        <f t="shared" si="14"/>
        <v>1</v>
      </c>
      <c r="Q142" s="2" t="s">
        <v>289</v>
      </c>
      <c r="R142" s="1" t="s">
        <v>2099</v>
      </c>
      <c r="S142" t="s">
        <v>290</v>
      </c>
    </row>
    <row r="143" spans="1:19" x14ac:dyDescent="0.2">
      <c r="A143" s="2">
        <v>136</v>
      </c>
      <c r="B143" s="2">
        <v>1</v>
      </c>
      <c r="C143" s="2">
        <v>0</v>
      </c>
      <c r="D143" t="s">
        <v>292</v>
      </c>
      <c r="E143" s="1" t="s">
        <v>2102</v>
      </c>
      <c r="F143">
        <v>71</v>
      </c>
      <c r="G143">
        <f t="shared" si="15"/>
        <v>0</v>
      </c>
      <c r="H143" t="str">
        <f t="shared" si="16"/>
        <v>No</v>
      </c>
      <c r="I143">
        <v>0</v>
      </c>
      <c r="J143">
        <v>0</v>
      </c>
      <c r="K143">
        <f t="shared" si="17"/>
        <v>0</v>
      </c>
      <c r="L143" s="2" t="s">
        <v>293</v>
      </c>
      <c r="M143" s="4">
        <v>34.654200000000003</v>
      </c>
      <c r="N143" s="4" t="str">
        <f t="shared" si="18"/>
        <v>70+</v>
      </c>
      <c r="O143" s="4" t="str">
        <f t="shared" si="13"/>
        <v>60-80</v>
      </c>
      <c r="P143" s="4" t="str">
        <f t="shared" si="14"/>
        <v>0</v>
      </c>
      <c r="Q143" s="2" t="s">
        <v>294</v>
      </c>
      <c r="R143" s="1" t="s">
        <v>2099</v>
      </c>
      <c r="S143" t="s">
        <v>11</v>
      </c>
    </row>
    <row r="144" spans="1:19" x14ac:dyDescent="0.2">
      <c r="A144" s="2">
        <v>137</v>
      </c>
      <c r="B144" s="2">
        <v>1</v>
      </c>
      <c r="C144" s="2">
        <v>1</v>
      </c>
      <c r="D144" t="s">
        <v>295</v>
      </c>
      <c r="E144" s="1" t="s">
        <v>2102</v>
      </c>
      <c r="F144">
        <v>53</v>
      </c>
      <c r="G144">
        <f t="shared" si="15"/>
        <v>0</v>
      </c>
      <c r="H144" t="str">
        <f t="shared" si="16"/>
        <v>No</v>
      </c>
      <c r="I144">
        <v>0</v>
      </c>
      <c r="J144">
        <v>0</v>
      </c>
      <c r="K144">
        <f t="shared" si="17"/>
        <v>0</v>
      </c>
      <c r="L144" s="2">
        <v>113780</v>
      </c>
      <c r="M144" s="4">
        <v>28.5</v>
      </c>
      <c r="N144" s="4" t="str">
        <f t="shared" si="18"/>
        <v>50-59</v>
      </c>
      <c r="O144" s="4" t="str">
        <f t="shared" si="13"/>
        <v>60-80</v>
      </c>
      <c r="P144" s="4" t="str">
        <f t="shared" si="14"/>
        <v>0</v>
      </c>
      <c r="Q144" s="2" t="s">
        <v>296</v>
      </c>
      <c r="R144" s="1" t="s">
        <v>2099</v>
      </c>
      <c r="S144" t="s">
        <v>113</v>
      </c>
    </row>
    <row r="145" spans="1:19" x14ac:dyDescent="0.2">
      <c r="A145" s="2">
        <v>138</v>
      </c>
      <c r="B145" s="2">
        <v>1</v>
      </c>
      <c r="C145" s="2">
        <v>1</v>
      </c>
      <c r="D145" t="s">
        <v>297</v>
      </c>
      <c r="E145" s="1" t="s">
        <v>2101</v>
      </c>
      <c r="F145">
        <v>19</v>
      </c>
      <c r="G145">
        <f t="shared" si="15"/>
        <v>0</v>
      </c>
      <c r="H145" t="str">
        <f t="shared" si="16"/>
        <v>Yes</v>
      </c>
      <c r="I145">
        <v>0</v>
      </c>
      <c r="J145">
        <v>0</v>
      </c>
      <c r="K145">
        <f t="shared" si="17"/>
        <v>0</v>
      </c>
      <c r="L145" s="2">
        <v>112053</v>
      </c>
      <c r="M145" s="4">
        <v>30</v>
      </c>
      <c r="N145" s="4" t="str">
        <f t="shared" si="18"/>
        <v>10-19</v>
      </c>
      <c r="O145" s="4" t="str">
        <f t="shared" si="13"/>
        <v>60-80</v>
      </c>
      <c r="P145" s="4" t="str">
        <f t="shared" si="14"/>
        <v>0</v>
      </c>
      <c r="Q145" s="2" t="s">
        <v>298</v>
      </c>
      <c r="R145" s="1" t="s">
        <v>800</v>
      </c>
      <c r="S145" t="s">
        <v>299</v>
      </c>
    </row>
    <row r="146" spans="1:19" x14ac:dyDescent="0.2">
      <c r="A146" s="2">
        <v>139</v>
      </c>
      <c r="B146" s="2">
        <v>1</v>
      </c>
      <c r="C146" s="2">
        <v>0</v>
      </c>
      <c r="D146" t="s">
        <v>300</v>
      </c>
      <c r="E146" s="1" t="s">
        <v>2102</v>
      </c>
      <c r="F146">
        <v>38</v>
      </c>
      <c r="G146">
        <f t="shared" si="15"/>
        <v>0</v>
      </c>
      <c r="H146" t="str">
        <f t="shared" si="16"/>
        <v>No</v>
      </c>
      <c r="I146">
        <v>0</v>
      </c>
      <c r="J146">
        <v>1</v>
      </c>
      <c r="K146">
        <f t="shared" si="17"/>
        <v>1</v>
      </c>
      <c r="L146" s="2" t="s">
        <v>301</v>
      </c>
      <c r="M146" s="4">
        <v>153.46250000000001</v>
      </c>
      <c r="N146" s="4" t="str">
        <f t="shared" si="18"/>
        <v>30-39</v>
      </c>
      <c r="O146" s="4" t="str">
        <f t="shared" si="13"/>
        <v>80-100</v>
      </c>
      <c r="P146" s="4" t="str">
        <f t="shared" si="14"/>
        <v>1</v>
      </c>
      <c r="Q146" s="2" t="s">
        <v>302</v>
      </c>
      <c r="R146" s="1" t="s">
        <v>800</v>
      </c>
      <c r="S146" t="s">
        <v>250</v>
      </c>
    </row>
    <row r="147" spans="1:19" x14ac:dyDescent="0.2">
      <c r="A147" s="2">
        <v>140</v>
      </c>
      <c r="B147" s="2">
        <v>1</v>
      </c>
      <c r="C147" s="2">
        <v>1</v>
      </c>
      <c r="D147" t="s">
        <v>303</v>
      </c>
      <c r="E147" s="1" t="s">
        <v>2101</v>
      </c>
      <c r="F147">
        <v>58</v>
      </c>
      <c r="G147">
        <f t="shared" si="15"/>
        <v>0</v>
      </c>
      <c r="H147" t="str">
        <f t="shared" si="16"/>
        <v>Yes</v>
      </c>
      <c r="I147">
        <v>0</v>
      </c>
      <c r="J147">
        <v>1</v>
      </c>
      <c r="K147">
        <f t="shared" si="17"/>
        <v>1</v>
      </c>
      <c r="L147" s="2" t="s">
        <v>301</v>
      </c>
      <c r="M147" s="4">
        <v>153.46250000000001</v>
      </c>
      <c r="N147" s="4" t="str">
        <f t="shared" si="18"/>
        <v>50-59</v>
      </c>
      <c r="O147" s="4" t="str">
        <f t="shared" si="13"/>
        <v>80-100</v>
      </c>
      <c r="P147" s="4" t="str">
        <f t="shared" si="14"/>
        <v>1</v>
      </c>
      <c r="Q147" s="2" t="s">
        <v>304</v>
      </c>
      <c r="R147" s="1" t="s">
        <v>800</v>
      </c>
      <c r="S147" t="s">
        <v>299</v>
      </c>
    </row>
    <row r="148" spans="1:19" x14ac:dyDescent="0.2">
      <c r="A148" s="2">
        <v>141</v>
      </c>
      <c r="B148" s="2">
        <v>1</v>
      </c>
      <c r="C148" s="2">
        <v>1</v>
      </c>
      <c r="D148" t="s">
        <v>305</v>
      </c>
      <c r="E148" s="1" t="s">
        <v>2102</v>
      </c>
      <c r="F148">
        <v>23</v>
      </c>
      <c r="G148">
        <f t="shared" si="15"/>
        <v>0</v>
      </c>
      <c r="H148" t="str">
        <f t="shared" si="16"/>
        <v>No</v>
      </c>
      <c r="I148">
        <v>0</v>
      </c>
      <c r="J148">
        <v>1</v>
      </c>
      <c r="K148">
        <f t="shared" si="17"/>
        <v>1</v>
      </c>
      <c r="L148" s="2" t="s">
        <v>306</v>
      </c>
      <c r="M148" s="4">
        <v>63.3583</v>
      </c>
      <c r="N148" s="4" t="str">
        <f t="shared" si="18"/>
        <v>20-29</v>
      </c>
      <c r="O148" s="4" t="str">
        <f t="shared" si="13"/>
        <v>80-100</v>
      </c>
      <c r="P148" s="4" t="str">
        <f t="shared" si="14"/>
        <v>1</v>
      </c>
      <c r="Q148" s="2" t="s">
        <v>307</v>
      </c>
      <c r="R148" s="1" t="s">
        <v>2099</v>
      </c>
      <c r="S148" t="s">
        <v>11</v>
      </c>
    </row>
    <row r="149" spans="1:19" x14ac:dyDescent="0.2">
      <c r="A149" s="2">
        <v>142</v>
      </c>
      <c r="B149" s="2">
        <v>1</v>
      </c>
      <c r="C149" s="2">
        <v>1</v>
      </c>
      <c r="D149" t="s">
        <v>308</v>
      </c>
      <c r="E149" s="1" t="s">
        <v>2101</v>
      </c>
      <c r="F149">
        <v>45</v>
      </c>
      <c r="G149">
        <f t="shared" si="15"/>
        <v>0</v>
      </c>
      <c r="H149" t="str">
        <f t="shared" si="16"/>
        <v>Yes</v>
      </c>
      <c r="I149">
        <v>0</v>
      </c>
      <c r="J149">
        <v>1</v>
      </c>
      <c r="K149">
        <f t="shared" si="17"/>
        <v>1</v>
      </c>
      <c r="L149" s="2" t="s">
        <v>306</v>
      </c>
      <c r="M149" s="4">
        <v>63.3583</v>
      </c>
      <c r="N149" s="4" t="str">
        <f t="shared" si="18"/>
        <v>40-49</v>
      </c>
      <c r="O149" s="4" t="str">
        <f t="shared" si="13"/>
        <v>80-100</v>
      </c>
      <c r="P149" s="4" t="str">
        <f t="shared" si="14"/>
        <v>1</v>
      </c>
      <c r="Q149" s="2" t="s">
        <v>307</v>
      </c>
      <c r="R149" s="1" t="s">
        <v>2099</v>
      </c>
      <c r="S149" t="s">
        <v>11</v>
      </c>
    </row>
    <row r="150" spans="1:19" x14ac:dyDescent="0.2">
      <c r="A150" s="2">
        <v>143</v>
      </c>
      <c r="B150" s="2">
        <v>1</v>
      </c>
      <c r="C150" s="2">
        <v>0</v>
      </c>
      <c r="D150" t="s">
        <v>309</v>
      </c>
      <c r="E150" s="1" t="s">
        <v>2102</v>
      </c>
      <c r="F150">
        <v>46</v>
      </c>
      <c r="G150">
        <f t="shared" si="15"/>
        <v>0</v>
      </c>
      <c r="H150" t="str">
        <f t="shared" si="16"/>
        <v>No</v>
      </c>
      <c r="I150">
        <v>0</v>
      </c>
      <c r="J150">
        <v>0</v>
      </c>
      <c r="K150">
        <f t="shared" si="17"/>
        <v>0</v>
      </c>
      <c r="L150" s="2" t="s">
        <v>286</v>
      </c>
      <c r="M150" s="4">
        <v>79.2</v>
      </c>
      <c r="N150" s="4" t="str">
        <f t="shared" si="18"/>
        <v>40-49</v>
      </c>
      <c r="O150" s="4" t="str">
        <f t="shared" si="13"/>
        <v>80-100</v>
      </c>
      <c r="P150" s="4" t="str">
        <f t="shared" si="14"/>
        <v>0</v>
      </c>
      <c r="Q150" s="2" t="s">
        <v>310</v>
      </c>
      <c r="R150" s="1" t="s">
        <v>2099</v>
      </c>
      <c r="S150" t="s">
        <v>11</v>
      </c>
    </row>
    <row r="151" spans="1:19" x14ac:dyDescent="0.2">
      <c r="A151" s="2">
        <v>144</v>
      </c>
      <c r="B151" s="2">
        <v>1</v>
      </c>
      <c r="C151" s="2">
        <v>1</v>
      </c>
      <c r="D151" t="s">
        <v>311</v>
      </c>
      <c r="E151" s="1" t="s">
        <v>2102</v>
      </c>
      <c r="F151">
        <v>25</v>
      </c>
      <c r="G151">
        <f t="shared" si="15"/>
        <v>0</v>
      </c>
      <c r="H151" t="str">
        <f t="shared" si="16"/>
        <v>No</v>
      </c>
      <c r="I151">
        <v>1</v>
      </c>
      <c r="J151">
        <v>0</v>
      </c>
      <c r="K151">
        <f t="shared" si="17"/>
        <v>1</v>
      </c>
      <c r="L151" s="2">
        <v>11765</v>
      </c>
      <c r="M151" s="4">
        <v>55.441699999999997</v>
      </c>
      <c r="N151" s="4" t="str">
        <f t="shared" si="18"/>
        <v>20-29</v>
      </c>
      <c r="O151" s="4" t="str">
        <f t="shared" si="13"/>
        <v>80-100</v>
      </c>
      <c r="P151" s="4" t="str">
        <f t="shared" si="14"/>
        <v>1</v>
      </c>
      <c r="Q151" s="2" t="s">
        <v>312</v>
      </c>
      <c r="R151" s="1" t="s">
        <v>2099</v>
      </c>
      <c r="S151" t="s">
        <v>245</v>
      </c>
    </row>
    <row r="152" spans="1:19" x14ac:dyDescent="0.2">
      <c r="A152" s="2">
        <v>145</v>
      </c>
      <c r="B152" s="2">
        <v>1</v>
      </c>
      <c r="C152" s="2">
        <v>1</v>
      </c>
      <c r="D152" t="s">
        <v>313</v>
      </c>
      <c r="E152" s="1" t="s">
        <v>2101</v>
      </c>
      <c r="F152">
        <v>25</v>
      </c>
      <c r="G152">
        <f t="shared" si="15"/>
        <v>0</v>
      </c>
      <c r="H152" t="str">
        <f t="shared" si="16"/>
        <v>Yes</v>
      </c>
      <c r="I152">
        <v>1</v>
      </c>
      <c r="J152">
        <v>0</v>
      </c>
      <c r="K152">
        <f t="shared" si="17"/>
        <v>1</v>
      </c>
      <c r="L152" s="2">
        <v>11765</v>
      </c>
      <c r="M152" s="4">
        <v>55.441699999999997</v>
      </c>
      <c r="N152" s="4" t="str">
        <f t="shared" si="18"/>
        <v>20-29</v>
      </c>
      <c r="O152" s="4" t="str">
        <f t="shared" si="13"/>
        <v>80-100</v>
      </c>
      <c r="P152" s="4" t="str">
        <f t="shared" si="14"/>
        <v>1</v>
      </c>
      <c r="Q152" s="2" t="s">
        <v>312</v>
      </c>
      <c r="R152" s="1" t="s">
        <v>2099</v>
      </c>
      <c r="S152" t="s">
        <v>245</v>
      </c>
    </row>
    <row r="153" spans="1:19" x14ac:dyDescent="0.2">
      <c r="A153" s="2">
        <v>146</v>
      </c>
      <c r="B153" s="2">
        <v>1</v>
      </c>
      <c r="C153" s="2">
        <v>1</v>
      </c>
      <c r="D153" t="s">
        <v>314</v>
      </c>
      <c r="E153" s="1" t="s">
        <v>2102</v>
      </c>
      <c r="F153">
        <v>48</v>
      </c>
      <c r="G153">
        <f t="shared" si="15"/>
        <v>0</v>
      </c>
      <c r="H153" t="str">
        <f t="shared" si="16"/>
        <v>No</v>
      </c>
      <c r="I153">
        <v>1</v>
      </c>
      <c r="J153">
        <v>0</v>
      </c>
      <c r="K153">
        <f t="shared" si="17"/>
        <v>1</v>
      </c>
      <c r="L153" s="2" t="s">
        <v>315</v>
      </c>
      <c r="M153" s="4">
        <v>76.729200000000006</v>
      </c>
      <c r="N153" s="4" t="str">
        <f t="shared" si="18"/>
        <v>40-49</v>
      </c>
      <c r="O153" s="4" t="str">
        <f t="shared" si="13"/>
        <v>80-100</v>
      </c>
      <c r="P153" s="4" t="str">
        <f t="shared" si="14"/>
        <v>1</v>
      </c>
      <c r="Q153" s="2" t="s">
        <v>316</v>
      </c>
      <c r="R153" s="1" t="s">
        <v>2099</v>
      </c>
      <c r="S153" t="s">
        <v>11</v>
      </c>
    </row>
    <row r="154" spans="1:19" x14ac:dyDescent="0.2">
      <c r="A154" s="2">
        <v>147</v>
      </c>
      <c r="B154" s="2">
        <v>1</v>
      </c>
      <c r="C154" s="2">
        <v>1</v>
      </c>
      <c r="D154" t="s">
        <v>317</v>
      </c>
      <c r="E154" s="1" t="s">
        <v>2101</v>
      </c>
      <c r="F154">
        <v>49</v>
      </c>
      <c r="G154">
        <f t="shared" si="15"/>
        <v>0</v>
      </c>
      <c r="H154" t="str">
        <f t="shared" si="16"/>
        <v>Yes</v>
      </c>
      <c r="I154">
        <v>1</v>
      </c>
      <c r="J154">
        <v>0</v>
      </c>
      <c r="K154">
        <f t="shared" si="17"/>
        <v>1</v>
      </c>
      <c r="L154" s="2" t="s">
        <v>315</v>
      </c>
      <c r="M154" s="4">
        <v>76.729200000000006</v>
      </c>
      <c r="N154" s="4" t="str">
        <f t="shared" si="18"/>
        <v>40-49</v>
      </c>
      <c r="O154" s="4" t="str">
        <f t="shared" si="13"/>
        <v>80-100</v>
      </c>
      <c r="P154" s="4" t="str">
        <f t="shared" si="14"/>
        <v>1</v>
      </c>
      <c r="Q154" s="2" t="s">
        <v>316</v>
      </c>
      <c r="R154" s="1" t="s">
        <v>2099</v>
      </c>
      <c r="S154" t="s">
        <v>11</v>
      </c>
    </row>
    <row r="155" spans="1:19" x14ac:dyDescent="0.2">
      <c r="A155" s="2">
        <v>148</v>
      </c>
      <c r="B155" s="2">
        <v>1</v>
      </c>
      <c r="C155" s="2">
        <v>0</v>
      </c>
      <c r="D155" t="s">
        <v>318</v>
      </c>
      <c r="E155" s="1" t="s">
        <v>2102</v>
      </c>
      <c r="G155" t="str">
        <f t="shared" si="15"/>
        <v/>
      </c>
      <c r="H155" t="str">
        <f t="shared" si="16"/>
        <v>Unknown</v>
      </c>
      <c r="I155">
        <v>0</v>
      </c>
      <c r="J155">
        <v>0</v>
      </c>
      <c r="K155">
        <f t="shared" si="17"/>
        <v>0</v>
      </c>
      <c r="L155" s="2">
        <v>113796</v>
      </c>
      <c r="M155" s="4">
        <v>42.4</v>
      </c>
      <c r="N155" s="4" t="str">
        <f t="shared" si="18"/>
        <v/>
      </c>
      <c r="O155" s="4" t="str">
        <f t="shared" si="13"/>
        <v>80-100</v>
      </c>
      <c r="P155" s="4" t="str">
        <f t="shared" si="14"/>
        <v>0</v>
      </c>
      <c r="R155" s="1" t="s">
        <v>800</v>
      </c>
    </row>
    <row r="156" spans="1:19" x14ac:dyDescent="0.2">
      <c r="A156" s="2">
        <v>149</v>
      </c>
      <c r="B156" s="2">
        <v>1</v>
      </c>
      <c r="C156" s="2">
        <v>0</v>
      </c>
      <c r="D156" t="s">
        <v>319</v>
      </c>
      <c r="E156" s="1" t="s">
        <v>2102</v>
      </c>
      <c r="F156">
        <v>45</v>
      </c>
      <c r="G156">
        <f t="shared" si="15"/>
        <v>0</v>
      </c>
      <c r="H156" t="str">
        <f t="shared" si="16"/>
        <v>No</v>
      </c>
      <c r="I156">
        <v>1</v>
      </c>
      <c r="J156">
        <v>0</v>
      </c>
      <c r="K156">
        <f t="shared" si="17"/>
        <v>1</v>
      </c>
      <c r="L156" s="2">
        <v>36973</v>
      </c>
      <c r="M156" s="4">
        <v>83.474999999999994</v>
      </c>
      <c r="N156" s="4" t="str">
        <f t="shared" si="18"/>
        <v>40-49</v>
      </c>
      <c r="O156" s="4" t="str">
        <f t="shared" si="13"/>
        <v>80-100</v>
      </c>
      <c r="P156" s="4" t="str">
        <f t="shared" si="14"/>
        <v>1</v>
      </c>
      <c r="Q156" s="2" t="s">
        <v>320</v>
      </c>
      <c r="R156" s="1" t="s">
        <v>800</v>
      </c>
      <c r="S156" t="s">
        <v>11</v>
      </c>
    </row>
    <row r="157" spans="1:19" x14ac:dyDescent="0.2">
      <c r="A157" s="2">
        <v>150</v>
      </c>
      <c r="B157" s="2">
        <v>1</v>
      </c>
      <c r="C157" s="2">
        <v>1</v>
      </c>
      <c r="D157" t="s">
        <v>321</v>
      </c>
      <c r="E157" s="1" t="s">
        <v>2101</v>
      </c>
      <c r="F157">
        <v>35</v>
      </c>
      <c r="G157">
        <f t="shared" si="15"/>
        <v>0</v>
      </c>
      <c r="H157" t="str">
        <f t="shared" si="16"/>
        <v>Yes</v>
      </c>
      <c r="I157">
        <v>1</v>
      </c>
      <c r="J157">
        <v>0</v>
      </c>
      <c r="K157">
        <f t="shared" si="17"/>
        <v>1</v>
      </c>
      <c r="L157" s="2">
        <v>36973</v>
      </c>
      <c r="M157" s="4">
        <v>83.474999999999994</v>
      </c>
      <c r="N157" s="4" t="str">
        <f t="shared" si="18"/>
        <v>30-39</v>
      </c>
      <c r="O157" s="4" t="str">
        <f t="shared" si="13"/>
        <v>80-100</v>
      </c>
      <c r="P157" s="4" t="str">
        <f t="shared" si="14"/>
        <v>1</v>
      </c>
      <c r="Q157" s="2" t="s">
        <v>320</v>
      </c>
      <c r="R157" s="1" t="s">
        <v>800</v>
      </c>
      <c r="S157" t="s">
        <v>11</v>
      </c>
    </row>
    <row r="158" spans="1:19" x14ac:dyDescent="0.2">
      <c r="A158" s="2">
        <v>151</v>
      </c>
      <c r="B158" s="2">
        <v>1</v>
      </c>
      <c r="C158" s="2">
        <v>0</v>
      </c>
      <c r="D158" t="s">
        <v>322</v>
      </c>
      <c r="E158" s="1" t="s">
        <v>2102</v>
      </c>
      <c r="F158">
        <v>40</v>
      </c>
      <c r="G158">
        <f t="shared" si="15"/>
        <v>0</v>
      </c>
      <c r="H158" t="str">
        <f t="shared" si="16"/>
        <v>No</v>
      </c>
      <c r="I158">
        <v>0</v>
      </c>
      <c r="J158">
        <v>0</v>
      </c>
      <c r="K158">
        <f t="shared" si="17"/>
        <v>0</v>
      </c>
      <c r="L158" s="2">
        <v>112059</v>
      </c>
      <c r="M158" s="4">
        <v>0</v>
      </c>
      <c r="N158" s="4" t="str">
        <f t="shared" si="18"/>
        <v>40-49</v>
      </c>
      <c r="O158" s="4" t="str">
        <f t="shared" si="13"/>
        <v>0-20</v>
      </c>
      <c r="P158" s="4" t="str">
        <f t="shared" si="14"/>
        <v>0</v>
      </c>
      <c r="Q158" s="2" t="s">
        <v>323</v>
      </c>
      <c r="R158" s="1" t="s">
        <v>800</v>
      </c>
    </row>
    <row r="159" spans="1:19" x14ac:dyDescent="0.2">
      <c r="A159" s="2">
        <v>152</v>
      </c>
      <c r="B159" s="2">
        <v>1</v>
      </c>
      <c r="C159" s="2">
        <v>1</v>
      </c>
      <c r="D159" t="s">
        <v>324</v>
      </c>
      <c r="E159" s="1" t="s">
        <v>2102</v>
      </c>
      <c r="F159">
        <v>27</v>
      </c>
      <c r="G159">
        <f t="shared" si="15"/>
        <v>0</v>
      </c>
      <c r="H159" t="str">
        <f t="shared" si="16"/>
        <v>No</v>
      </c>
      <c r="I159">
        <v>0</v>
      </c>
      <c r="J159">
        <v>0</v>
      </c>
      <c r="K159">
        <f t="shared" si="17"/>
        <v>0</v>
      </c>
      <c r="L159" s="2" t="s">
        <v>315</v>
      </c>
      <c r="M159" s="4">
        <v>76.729200000000006</v>
      </c>
      <c r="N159" s="4" t="str">
        <f t="shared" si="18"/>
        <v>20-29</v>
      </c>
      <c r="O159" s="4" t="str">
        <f t="shared" si="13"/>
        <v>80-100</v>
      </c>
      <c r="P159" s="4" t="str">
        <f t="shared" si="14"/>
        <v>0</v>
      </c>
      <c r="Q159" s="2" t="s">
        <v>325</v>
      </c>
      <c r="R159" s="1" t="s">
        <v>2099</v>
      </c>
    </row>
    <row r="160" spans="1:19" x14ac:dyDescent="0.2">
      <c r="A160" s="2">
        <v>153</v>
      </c>
      <c r="B160" s="2">
        <v>1</v>
      </c>
      <c r="C160" s="2">
        <v>1</v>
      </c>
      <c r="D160" t="s">
        <v>326</v>
      </c>
      <c r="E160" s="1" t="s">
        <v>2102</v>
      </c>
      <c r="G160" t="str">
        <f t="shared" si="15"/>
        <v/>
      </c>
      <c r="H160" t="str">
        <f t="shared" si="16"/>
        <v>Unknown</v>
      </c>
      <c r="I160">
        <v>0</v>
      </c>
      <c r="J160">
        <v>0</v>
      </c>
      <c r="K160">
        <f t="shared" si="17"/>
        <v>0</v>
      </c>
      <c r="L160" s="2">
        <v>16988</v>
      </c>
      <c r="M160" s="4">
        <v>30</v>
      </c>
      <c r="N160" s="4" t="str">
        <f t="shared" si="18"/>
        <v/>
      </c>
      <c r="O160" s="4" t="str">
        <f t="shared" si="13"/>
        <v>60-80</v>
      </c>
      <c r="P160" s="4" t="str">
        <f t="shared" si="14"/>
        <v>0</v>
      </c>
      <c r="Q160" s="2" t="s">
        <v>327</v>
      </c>
      <c r="R160" s="1" t="s">
        <v>800</v>
      </c>
      <c r="S160" t="s">
        <v>328</v>
      </c>
    </row>
    <row r="161" spans="1:19" x14ac:dyDescent="0.2">
      <c r="A161" s="2">
        <v>154</v>
      </c>
      <c r="B161" s="2">
        <v>1</v>
      </c>
      <c r="C161" s="2">
        <v>1</v>
      </c>
      <c r="D161" t="s">
        <v>329</v>
      </c>
      <c r="E161" s="1" t="s">
        <v>2101</v>
      </c>
      <c r="F161">
        <v>24</v>
      </c>
      <c r="G161">
        <f t="shared" si="15"/>
        <v>0</v>
      </c>
      <c r="H161" t="str">
        <f t="shared" si="16"/>
        <v>Yes</v>
      </c>
      <c r="I161">
        <v>0</v>
      </c>
      <c r="J161">
        <v>0</v>
      </c>
      <c r="K161">
        <f t="shared" si="17"/>
        <v>0</v>
      </c>
      <c r="L161" s="2">
        <v>11767</v>
      </c>
      <c r="M161" s="4">
        <v>83.158299999999997</v>
      </c>
      <c r="N161" s="4" t="str">
        <f t="shared" si="18"/>
        <v>20-29</v>
      </c>
      <c r="O161" s="4" t="str">
        <f t="shared" si="13"/>
        <v>80-100</v>
      </c>
      <c r="P161" s="4" t="str">
        <f t="shared" si="14"/>
        <v>0</v>
      </c>
      <c r="Q161" s="2" t="s">
        <v>227</v>
      </c>
      <c r="R161" s="1" t="s">
        <v>2099</v>
      </c>
      <c r="S161" t="s">
        <v>11</v>
      </c>
    </row>
    <row r="162" spans="1:19" x14ac:dyDescent="0.2">
      <c r="A162" s="2">
        <v>155</v>
      </c>
      <c r="B162" s="2">
        <v>1</v>
      </c>
      <c r="C162" s="2">
        <v>0</v>
      </c>
      <c r="D162" t="s">
        <v>330</v>
      </c>
      <c r="E162" s="1" t="s">
        <v>2102</v>
      </c>
      <c r="F162">
        <v>55</v>
      </c>
      <c r="G162">
        <f t="shared" si="15"/>
        <v>0</v>
      </c>
      <c r="H162" t="str">
        <f t="shared" si="16"/>
        <v>No</v>
      </c>
      <c r="I162">
        <v>1</v>
      </c>
      <c r="J162">
        <v>1</v>
      </c>
      <c r="K162">
        <f t="shared" si="17"/>
        <v>2</v>
      </c>
      <c r="L162" s="2">
        <v>12749</v>
      </c>
      <c r="M162" s="4">
        <v>93.5</v>
      </c>
      <c r="N162" s="4" t="str">
        <f t="shared" si="18"/>
        <v>50-59</v>
      </c>
      <c r="O162" s="4" t="str">
        <f t="shared" si="13"/>
        <v>80-100</v>
      </c>
      <c r="P162" s="4" t="str">
        <f t="shared" si="14"/>
        <v>2</v>
      </c>
      <c r="Q162" s="2" t="s">
        <v>331</v>
      </c>
      <c r="R162" s="1" t="s">
        <v>800</v>
      </c>
      <c r="S162" t="s">
        <v>42</v>
      </c>
    </row>
    <row r="163" spans="1:19" x14ac:dyDescent="0.2">
      <c r="A163" s="2">
        <v>156</v>
      </c>
      <c r="B163" s="2">
        <v>1</v>
      </c>
      <c r="C163" s="2">
        <v>1</v>
      </c>
      <c r="D163" t="s">
        <v>332</v>
      </c>
      <c r="E163" s="1" t="s">
        <v>2101</v>
      </c>
      <c r="F163">
        <v>52</v>
      </c>
      <c r="G163">
        <f t="shared" si="15"/>
        <v>0</v>
      </c>
      <c r="H163" t="str">
        <f t="shared" si="16"/>
        <v>Yes</v>
      </c>
      <c r="I163">
        <v>1</v>
      </c>
      <c r="J163">
        <v>1</v>
      </c>
      <c r="K163">
        <f t="shared" si="17"/>
        <v>2</v>
      </c>
      <c r="L163" s="2">
        <v>12749</v>
      </c>
      <c r="M163" s="4">
        <v>93.5</v>
      </c>
      <c r="N163" s="4" t="str">
        <f t="shared" si="18"/>
        <v>50-59</v>
      </c>
      <c r="O163" s="4" t="str">
        <f t="shared" si="13"/>
        <v>80-100</v>
      </c>
      <c r="P163" s="4" t="str">
        <f t="shared" si="14"/>
        <v>2</v>
      </c>
      <c r="Q163" s="2" t="s">
        <v>331</v>
      </c>
      <c r="R163" s="1" t="s">
        <v>800</v>
      </c>
      <c r="S163" t="s">
        <v>42</v>
      </c>
    </row>
    <row r="164" spans="1:19" x14ac:dyDescent="0.2">
      <c r="A164" s="2">
        <v>157</v>
      </c>
      <c r="B164" s="2">
        <v>1</v>
      </c>
      <c r="C164" s="2">
        <v>0</v>
      </c>
      <c r="D164" t="s">
        <v>333</v>
      </c>
      <c r="E164" s="1" t="s">
        <v>2102</v>
      </c>
      <c r="F164">
        <v>42</v>
      </c>
      <c r="G164">
        <f t="shared" si="15"/>
        <v>0</v>
      </c>
      <c r="H164" t="str">
        <f t="shared" si="16"/>
        <v>No</v>
      </c>
      <c r="I164">
        <v>0</v>
      </c>
      <c r="J164">
        <v>0</v>
      </c>
      <c r="K164">
        <f t="shared" si="17"/>
        <v>0</v>
      </c>
      <c r="L164" s="2">
        <v>113038</v>
      </c>
      <c r="M164" s="4">
        <v>42.5</v>
      </c>
      <c r="N164" s="4" t="str">
        <f t="shared" si="18"/>
        <v>40-49</v>
      </c>
      <c r="O164" s="4" t="str">
        <f t="shared" si="13"/>
        <v>80-100</v>
      </c>
      <c r="P164" s="4" t="str">
        <f t="shared" si="14"/>
        <v>0</v>
      </c>
      <c r="Q164" s="2" t="s">
        <v>334</v>
      </c>
      <c r="R164" s="1" t="s">
        <v>800</v>
      </c>
      <c r="S164" t="s">
        <v>335</v>
      </c>
    </row>
    <row r="165" spans="1:19" x14ac:dyDescent="0.2">
      <c r="A165" s="2">
        <v>158</v>
      </c>
      <c r="B165" s="2">
        <v>1</v>
      </c>
      <c r="C165" s="2">
        <v>0</v>
      </c>
      <c r="D165" t="s">
        <v>336</v>
      </c>
      <c r="E165" s="1" t="s">
        <v>2102</v>
      </c>
      <c r="G165" t="str">
        <f t="shared" si="15"/>
        <v/>
      </c>
      <c r="H165" t="str">
        <f t="shared" si="16"/>
        <v>Unknown</v>
      </c>
      <c r="I165">
        <v>0</v>
      </c>
      <c r="J165">
        <v>0</v>
      </c>
      <c r="K165">
        <f t="shared" si="17"/>
        <v>0</v>
      </c>
      <c r="L165" s="2">
        <v>17463</v>
      </c>
      <c r="M165" s="4">
        <v>51.862499999999997</v>
      </c>
      <c r="N165" s="4" t="str">
        <f t="shared" si="18"/>
        <v/>
      </c>
      <c r="O165" s="4" t="str">
        <f t="shared" si="13"/>
        <v>80-100</v>
      </c>
      <c r="P165" s="4" t="str">
        <f t="shared" si="14"/>
        <v>0</v>
      </c>
      <c r="Q165" s="2" t="s">
        <v>337</v>
      </c>
      <c r="R165" s="1" t="s">
        <v>800</v>
      </c>
      <c r="S165" t="s">
        <v>338</v>
      </c>
    </row>
    <row r="166" spans="1:19" x14ac:dyDescent="0.2">
      <c r="A166" s="2">
        <v>159</v>
      </c>
      <c r="B166" s="2">
        <v>1</v>
      </c>
      <c r="C166" s="2">
        <v>0</v>
      </c>
      <c r="D166" t="s">
        <v>339</v>
      </c>
      <c r="E166" s="1" t="s">
        <v>2102</v>
      </c>
      <c r="F166">
        <v>55</v>
      </c>
      <c r="G166">
        <f t="shared" si="15"/>
        <v>0</v>
      </c>
      <c r="H166" t="str">
        <f t="shared" si="16"/>
        <v>No</v>
      </c>
      <c r="I166">
        <v>0</v>
      </c>
      <c r="J166">
        <v>0</v>
      </c>
      <c r="K166">
        <f t="shared" si="17"/>
        <v>0</v>
      </c>
      <c r="L166" s="2">
        <v>680</v>
      </c>
      <c r="M166" s="4">
        <v>50</v>
      </c>
      <c r="N166" s="4" t="str">
        <f t="shared" si="18"/>
        <v>50-59</v>
      </c>
      <c r="O166" s="4" t="str">
        <f t="shared" si="13"/>
        <v>80-100</v>
      </c>
      <c r="P166" s="4" t="str">
        <f t="shared" si="14"/>
        <v>0</v>
      </c>
      <c r="Q166" s="2" t="s">
        <v>340</v>
      </c>
      <c r="R166" s="1" t="s">
        <v>800</v>
      </c>
      <c r="S166" t="s">
        <v>341</v>
      </c>
    </row>
    <row r="167" spans="1:19" x14ac:dyDescent="0.2">
      <c r="A167" s="2">
        <v>160</v>
      </c>
      <c r="B167" s="2">
        <v>1</v>
      </c>
      <c r="C167" s="2">
        <v>1</v>
      </c>
      <c r="D167" t="s">
        <v>342</v>
      </c>
      <c r="E167" s="1" t="s">
        <v>2101</v>
      </c>
      <c r="F167">
        <v>16</v>
      </c>
      <c r="G167">
        <f t="shared" si="15"/>
        <v>0</v>
      </c>
      <c r="H167" t="str">
        <f t="shared" si="16"/>
        <v>Yes</v>
      </c>
      <c r="I167">
        <v>0</v>
      </c>
      <c r="J167">
        <v>1</v>
      </c>
      <c r="K167">
        <f t="shared" si="17"/>
        <v>1</v>
      </c>
      <c r="L167" s="2">
        <v>111361</v>
      </c>
      <c r="M167" s="4">
        <v>57.979199999999999</v>
      </c>
      <c r="N167" s="4" t="str">
        <f t="shared" si="18"/>
        <v>10-19</v>
      </c>
      <c r="O167" s="4" t="str">
        <f t="shared" si="13"/>
        <v>80-100</v>
      </c>
      <c r="P167" s="4" t="str">
        <f t="shared" si="14"/>
        <v>1</v>
      </c>
      <c r="Q167" s="2" t="s">
        <v>343</v>
      </c>
      <c r="R167" s="1" t="s">
        <v>2099</v>
      </c>
      <c r="S167" t="s">
        <v>344</v>
      </c>
    </row>
    <row r="168" spans="1:19" x14ac:dyDescent="0.2">
      <c r="A168" s="2">
        <v>161</v>
      </c>
      <c r="B168" s="2">
        <v>1</v>
      </c>
      <c r="C168" s="2">
        <v>1</v>
      </c>
      <c r="D168" t="s">
        <v>345</v>
      </c>
      <c r="E168" s="1" t="s">
        <v>2101</v>
      </c>
      <c r="F168">
        <v>44</v>
      </c>
      <c r="G168">
        <f t="shared" si="15"/>
        <v>0</v>
      </c>
      <c r="H168" t="str">
        <f t="shared" si="16"/>
        <v>Yes</v>
      </c>
      <c r="I168">
        <v>0</v>
      </c>
      <c r="J168">
        <v>1</v>
      </c>
      <c r="K168">
        <f t="shared" si="17"/>
        <v>1</v>
      </c>
      <c r="L168" s="2">
        <v>111361</v>
      </c>
      <c r="M168" s="4">
        <v>57.979199999999999</v>
      </c>
      <c r="N168" s="4" t="str">
        <f t="shared" si="18"/>
        <v>40-49</v>
      </c>
      <c r="O168" s="4" t="str">
        <f t="shared" si="13"/>
        <v>80-100</v>
      </c>
      <c r="P168" s="4" t="str">
        <f t="shared" si="14"/>
        <v>1</v>
      </c>
      <c r="Q168" s="2" t="s">
        <v>343</v>
      </c>
      <c r="R168" s="1" t="s">
        <v>2099</v>
      </c>
      <c r="S168" t="s">
        <v>344</v>
      </c>
    </row>
    <row r="169" spans="1:19" x14ac:dyDescent="0.2">
      <c r="A169" s="2">
        <v>162</v>
      </c>
      <c r="B169" s="2">
        <v>1</v>
      </c>
      <c r="C169" s="2">
        <v>1</v>
      </c>
      <c r="D169" t="s">
        <v>346</v>
      </c>
      <c r="E169" s="1" t="s">
        <v>2101</v>
      </c>
      <c r="F169">
        <v>51</v>
      </c>
      <c r="G169">
        <f t="shared" si="15"/>
        <v>0</v>
      </c>
      <c r="H169" t="str">
        <f t="shared" si="16"/>
        <v>Yes</v>
      </c>
      <c r="I169">
        <v>1</v>
      </c>
      <c r="J169">
        <v>0</v>
      </c>
      <c r="K169">
        <f t="shared" si="17"/>
        <v>1</v>
      </c>
      <c r="L169" s="2">
        <v>13502</v>
      </c>
      <c r="M169" s="4">
        <v>77.958299999999994</v>
      </c>
      <c r="N169" s="4" t="str">
        <f t="shared" si="18"/>
        <v>50-59</v>
      </c>
      <c r="O169" s="4" t="str">
        <f t="shared" si="13"/>
        <v>80-100</v>
      </c>
      <c r="P169" s="4" t="str">
        <f t="shared" si="14"/>
        <v>1</v>
      </c>
      <c r="Q169" s="2" t="s">
        <v>347</v>
      </c>
      <c r="R169" s="1" t="s">
        <v>800</v>
      </c>
      <c r="S169" t="s">
        <v>14</v>
      </c>
    </row>
    <row r="170" spans="1:19" x14ac:dyDescent="0.2">
      <c r="A170" s="2">
        <v>163</v>
      </c>
      <c r="B170" s="2">
        <v>1</v>
      </c>
      <c r="C170" s="2">
        <v>0</v>
      </c>
      <c r="D170" t="s">
        <v>348</v>
      </c>
      <c r="E170" s="1" t="s">
        <v>2102</v>
      </c>
      <c r="F170">
        <v>42</v>
      </c>
      <c r="G170">
        <f t="shared" si="15"/>
        <v>0</v>
      </c>
      <c r="H170" t="str">
        <f t="shared" si="16"/>
        <v>No</v>
      </c>
      <c r="I170">
        <v>1</v>
      </c>
      <c r="J170">
        <v>0</v>
      </c>
      <c r="K170">
        <f t="shared" si="17"/>
        <v>1</v>
      </c>
      <c r="L170" s="2">
        <v>113789</v>
      </c>
      <c r="M170" s="4">
        <v>52</v>
      </c>
      <c r="N170" s="4" t="str">
        <f t="shared" si="18"/>
        <v>40-49</v>
      </c>
      <c r="O170" s="4" t="str">
        <f t="shared" si="13"/>
        <v>80-100</v>
      </c>
      <c r="P170" s="4" t="str">
        <f t="shared" si="14"/>
        <v>1</v>
      </c>
      <c r="R170" s="1" t="s">
        <v>800</v>
      </c>
      <c r="S170" t="s">
        <v>11</v>
      </c>
    </row>
    <row r="171" spans="1:19" x14ac:dyDescent="0.2">
      <c r="A171" s="2">
        <v>164</v>
      </c>
      <c r="B171" s="2">
        <v>1</v>
      </c>
      <c r="C171" s="2">
        <v>1</v>
      </c>
      <c r="D171" t="s">
        <v>349</v>
      </c>
      <c r="E171" s="1" t="s">
        <v>2101</v>
      </c>
      <c r="F171">
        <v>35</v>
      </c>
      <c r="G171">
        <f t="shared" si="15"/>
        <v>0</v>
      </c>
      <c r="H171" t="str">
        <f t="shared" si="16"/>
        <v>Yes</v>
      </c>
      <c r="I171">
        <v>1</v>
      </c>
      <c r="J171">
        <v>0</v>
      </c>
      <c r="K171">
        <f t="shared" si="17"/>
        <v>1</v>
      </c>
      <c r="L171" s="2">
        <v>113789</v>
      </c>
      <c r="M171" s="4">
        <v>52</v>
      </c>
      <c r="N171" s="4" t="str">
        <f t="shared" si="18"/>
        <v>30-39</v>
      </c>
      <c r="O171" s="4" t="str">
        <f t="shared" si="13"/>
        <v>80-100</v>
      </c>
      <c r="P171" s="4" t="str">
        <f t="shared" si="14"/>
        <v>1</v>
      </c>
      <c r="R171" s="1" t="s">
        <v>800</v>
      </c>
      <c r="S171" t="s">
        <v>11</v>
      </c>
    </row>
    <row r="172" spans="1:19" x14ac:dyDescent="0.2">
      <c r="A172" s="2">
        <v>165</v>
      </c>
      <c r="B172" s="2">
        <v>1</v>
      </c>
      <c r="C172" s="2">
        <v>1</v>
      </c>
      <c r="D172" t="s">
        <v>350</v>
      </c>
      <c r="E172" s="1" t="s">
        <v>2102</v>
      </c>
      <c r="F172">
        <v>35</v>
      </c>
      <c r="G172">
        <f t="shared" si="15"/>
        <v>0</v>
      </c>
      <c r="H172" t="str">
        <f t="shared" si="16"/>
        <v>No</v>
      </c>
      <c r="I172">
        <v>0</v>
      </c>
      <c r="J172">
        <v>0</v>
      </c>
      <c r="K172">
        <f t="shared" si="17"/>
        <v>0</v>
      </c>
      <c r="L172" s="2">
        <v>111426</v>
      </c>
      <c r="M172" s="4">
        <v>26.55</v>
      </c>
      <c r="N172" s="4" t="str">
        <f t="shared" si="18"/>
        <v>30-39</v>
      </c>
      <c r="O172" s="4" t="str">
        <f t="shared" si="13"/>
        <v>60-80</v>
      </c>
      <c r="P172" s="4" t="str">
        <f t="shared" si="14"/>
        <v>0</v>
      </c>
      <c r="R172" s="1" t="s">
        <v>2099</v>
      </c>
      <c r="S172" t="s">
        <v>351</v>
      </c>
    </row>
    <row r="173" spans="1:19" x14ac:dyDescent="0.2">
      <c r="A173" s="2">
        <v>166</v>
      </c>
      <c r="B173" s="2">
        <v>1</v>
      </c>
      <c r="C173" s="2">
        <v>1</v>
      </c>
      <c r="D173" t="s">
        <v>352</v>
      </c>
      <c r="E173" s="1" t="s">
        <v>2102</v>
      </c>
      <c r="F173">
        <v>38</v>
      </c>
      <c r="G173">
        <f t="shared" si="15"/>
        <v>0</v>
      </c>
      <c r="H173" t="str">
        <f t="shared" si="16"/>
        <v>No</v>
      </c>
      <c r="I173">
        <v>1</v>
      </c>
      <c r="J173">
        <v>0</v>
      </c>
      <c r="K173">
        <f t="shared" si="17"/>
        <v>1</v>
      </c>
      <c r="L173" s="2">
        <v>19943</v>
      </c>
      <c r="M173" s="4">
        <v>90</v>
      </c>
      <c r="N173" s="4" t="str">
        <f t="shared" si="18"/>
        <v>30-39</v>
      </c>
      <c r="O173" s="4" t="str">
        <f t="shared" si="13"/>
        <v>80-100</v>
      </c>
      <c r="P173" s="4" t="str">
        <f t="shared" si="14"/>
        <v>1</v>
      </c>
      <c r="Q173" s="2" t="s">
        <v>353</v>
      </c>
      <c r="R173" s="1" t="s">
        <v>800</v>
      </c>
      <c r="S173" t="s">
        <v>354</v>
      </c>
    </row>
    <row r="174" spans="1:19" x14ac:dyDescent="0.2">
      <c r="A174" s="2">
        <v>167</v>
      </c>
      <c r="B174" s="2">
        <v>1</v>
      </c>
      <c r="C174" s="2">
        <v>0</v>
      </c>
      <c r="D174" t="s">
        <v>355</v>
      </c>
      <c r="E174" s="1" t="s">
        <v>2102</v>
      </c>
      <c r="G174" t="str">
        <f t="shared" si="15"/>
        <v/>
      </c>
      <c r="H174" t="str">
        <f t="shared" si="16"/>
        <v>Unknown</v>
      </c>
      <c r="I174">
        <v>0</v>
      </c>
      <c r="J174">
        <v>0</v>
      </c>
      <c r="K174">
        <f t="shared" si="17"/>
        <v>0</v>
      </c>
      <c r="L174" s="2" t="s">
        <v>356</v>
      </c>
      <c r="M174" s="4">
        <v>30.695799999999998</v>
      </c>
      <c r="N174" s="4" t="str">
        <f t="shared" si="18"/>
        <v/>
      </c>
      <c r="O174" s="4" t="str">
        <f t="shared" si="13"/>
        <v>60-80</v>
      </c>
      <c r="P174" s="4" t="str">
        <f t="shared" si="14"/>
        <v>0</v>
      </c>
      <c r="R174" s="1" t="s">
        <v>2099</v>
      </c>
      <c r="S174" t="s">
        <v>11</v>
      </c>
    </row>
    <row r="175" spans="1:19" x14ac:dyDescent="0.2">
      <c r="A175" s="2">
        <v>168</v>
      </c>
      <c r="B175" s="2">
        <v>1</v>
      </c>
      <c r="C175" s="2">
        <v>1</v>
      </c>
      <c r="D175" t="s">
        <v>357</v>
      </c>
      <c r="E175" s="1" t="s">
        <v>2101</v>
      </c>
      <c r="F175">
        <v>35</v>
      </c>
      <c r="G175">
        <f t="shared" si="15"/>
        <v>0</v>
      </c>
      <c r="H175" t="str">
        <f t="shared" si="16"/>
        <v>Yes</v>
      </c>
      <c r="I175">
        <v>1</v>
      </c>
      <c r="J175">
        <v>0</v>
      </c>
      <c r="K175">
        <f t="shared" si="17"/>
        <v>1</v>
      </c>
      <c r="L175" s="2">
        <v>19943</v>
      </c>
      <c r="M175" s="4">
        <v>90</v>
      </c>
      <c r="N175" s="4" t="str">
        <f t="shared" si="18"/>
        <v>30-39</v>
      </c>
      <c r="O175" s="4" t="str">
        <f t="shared" si="13"/>
        <v>80-100</v>
      </c>
      <c r="P175" s="4" t="str">
        <f t="shared" si="14"/>
        <v>1</v>
      </c>
      <c r="Q175" s="2" t="s">
        <v>353</v>
      </c>
      <c r="R175" s="1" t="s">
        <v>800</v>
      </c>
      <c r="S175" t="s">
        <v>354</v>
      </c>
    </row>
    <row r="176" spans="1:19" x14ac:dyDescent="0.2">
      <c r="A176" s="2">
        <v>169</v>
      </c>
      <c r="B176" s="2">
        <v>1</v>
      </c>
      <c r="C176" s="2">
        <v>1</v>
      </c>
      <c r="D176" t="s">
        <v>358</v>
      </c>
      <c r="E176" s="1" t="s">
        <v>2101</v>
      </c>
      <c r="F176">
        <v>38</v>
      </c>
      <c r="G176">
        <f t="shared" si="15"/>
        <v>0</v>
      </c>
      <c r="H176" t="str">
        <f t="shared" si="16"/>
        <v>Yes</v>
      </c>
      <c r="I176">
        <v>0</v>
      </c>
      <c r="J176">
        <v>0</v>
      </c>
      <c r="K176">
        <f t="shared" si="17"/>
        <v>0</v>
      </c>
      <c r="L176" s="2">
        <v>113572</v>
      </c>
      <c r="M176" s="4">
        <v>80</v>
      </c>
      <c r="N176" s="4" t="str">
        <f t="shared" si="18"/>
        <v>30-39</v>
      </c>
      <c r="O176" s="4" t="str">
        <f t="shared" si="13"/>
        <v>80-100</v>
      </c>
      <c r="P176" s="4" t="str">
        <f t="shared" si="14"/>
        <v>0</v>
      </c>
      <c r="Q176" s="2" t="s">
        <v>359</v>
      </c>
      <c r="R176" s="1" t="s">
        <v>800</v>
      </c>
    </row>
    <row r="177" spans="1:19" x14ac:dyDescent="0.2">
      <c r="A177" s="2">
        <v>170</v>
      </c>
      <c r="B177" s="2">
        <v>1</v>
      </c>
      <c r="C177" s="2">
        <v>0</v>
      </c>
      <c r="D177" t="s">
        <v>360</v>
      </c>
      <c r="E177" s="1" t="s">
        <v>2101</v>
      </c>
      <c r="F177">
        <v>50</v>
      </c>
      <c r="G177">
        <f t="shared" si="15"/>
        <v>0</v>
      </c>
      <c r="H177" t="str">
        <f t="shared" si="16"/>
        <v>Yes</v>
      </c>
      <c r="I177">
        <v>0</v>
      </c>
      <c r="J177">
        <v>0</v>
      </c>
      <c r="K177">
        <f t="shared" si="17"/>
        <v>0</v>
      </c>
      <c r="L177" s="2" t="s">
        <v>361</v>
      </c>
      <c r="M177" s="4">
        <v>28.712499999999999</v>
      </c>
      <c r="N177" s="4" t="str">
        <f t="shared" si="18"/>
        <v>50-59</v>
      </c>
      <c r="O177" s="4" t="str">
        <f t="shared" si="13"/>
        <v>60-80</v>
      </c>
      <c r="P177" s="4" t="str">
        <f t="shared" si="14"/>
        <v>0</v>
      </c>
      <c r="Q177" s="2" t="s">
        <v>362</v>
      </c>
      <c r="R177" s="1" t="s">
        <v>2099</v>
      </c>
      <c r="S177" t="s">
        <v>363</v>
      </c>
    </row>
    <row r="178" spans="1:19" x14ac:dyDescent="0.2">
      <c r="A178" s="2">
        <v>171</v>
      </c>
      <c r="B178" s="2">
        <v>1</v>
      </c>
      <c r="C178" s="2">
        <v>1</v>
      </c>
      <c r="D178" t="s">
        <v>364</v>
      </c>
      <c r="E178" s="1" t="s">
        <v>2102</v>
      </c>
      <c r="F178">
        <v>49</v>
      </c>
      <c r="G178">
        <f t="shared" si="15"/>
        <v>0</v>
      </c>
      <c r="H178" t="str">
        <f t="shared" si="16"/>
        <v>No</v>
      </c>
      <c r="I178">
        <v>0</v>
      </c>
      <c r="J178">
        <v>0</v>
      </c>
      <c r="K178">
        <f t="shared" si="17"/>
        <v>0</v>
      </c>
      <c r="L178" s="2">
        <v>112058</v>
      </c>
      <c r="M178" s="4">
        <v>0</v>
      </c>
      <c r="N178" s="4" t="str">
        <f t="shared" si="18"/>
        <v>40-49</v>
      </c>
      <c r="O178" s="4" t="str">
        <f t="shared" si="13"/>
        <v>0-20</v>
      </c>
      <c r="P178" s="4" t="str">
        <f t="shared" si="14"/>
        <v>0</v>
      </c>
      <c r="Q178" s="2" t="s">
        <v>365</v>
      </c>
      <c r="R178" s="1" t="s">
        <v>800</v>
      </c>
      <c r="S178" t="s">
        <v>366</v>
      </c>
    </row>
    <row r="179" spans="1:19" x14ac:dyDescent="0.2">
      <c r="A179" s="2">
        <v>172</v>
      </c>
      <c r="B179" s="2">
        <v>1</v>
      </c>
      <c r="C179" s="2">
        <v>0</v>
      </c>
      <c r="D179" t="s">
        <v>367</v>
      </c>
      <c r="E179" s="1" t="s">
        <v>2102</v>
      </c>
      <c r="F179">
        <v>46</v>
      </c>
      <c r="G179">
        <f t="shared" si="15"/>
        <v>0</v>
      </c>
      <c r="H179" t="str">
        <f t="shared" si="16"/>
        <v>No</v>
      </c>
      <c r="I179">
        <v>0</v>
      </c>
      <c r="J179">
        <v>0</v>
      </c>
      <c r="K179">
        <f t="shared" si="17"/>
        <v>0</v>
      </c>
      <c r="L179" s="2">
        <v>694</v>
      </c>
      <c r="M179" s="4">
        <v>26</v>
      </c>
      <c r="N179" s="4" t="str">
        <f t="shared" si="18"/>
        <v>40-49</v>
      </c>
      <c r="O179" s="4" t="str">
        <f t="shared" si="13"/>
        <v>60-80</v>
      </c>
      <c r="P179" s="4" t="str">
        <f t="shared" si="14"/>
        <v>0</v>
      </c>
      <c r="R179" s="1" t="s">
        <v>800</v>
      </c>
      <c r="S179" t="s">
        <v>368</v>
      </c>
    </row>
    <row r="180" spans="1:19" x14ac:dyDescent="0.2">
      <c r="A180" s="2">
        <v>173</v>
      </c>
      <c r="B180" s="2">
        <v>1</v>
      </c>
      <c r="C180" s="2">
        <v>0</v>
      </c>
      <c r="D180" t="s">
        <v>369</v>
      </c>
      <c r="E180" s="1" t="s">
        <v>2102</v>
      </c>
      <c r="F180">
        <v>50</v>
      </c>
      <c r="G180">
        <f t="shared" si="15"/>
        <v>0</v>
      </c>
      <c r="H180" t="str">
        <f t="shared" si="16"/>
        <v>No</v>
      </c>
      <c r="I180">
        <v>0</v>
      </c>
      <c r="J180">
        <v>0</v>
      </c>
      <c r="K180">
        <f t="shared" si="17"/>
        <v>0</v>
      </c>
      <c r="L180" s="2">
        <v>113044</v>
      </c>
      <c r="M180" s="4">
        <v>26</v>
      </c>
      <c r="N180" s="4" t="str">
        <f t="shared" si="18"/>
        <v>50-59</v>
      </c>
      <c r="O180" s="4" t="str">
        <f t="shared" si="13"/>
        <v>60-80</v>
      </c>
      <c r="P180" s="4" t="str">
        <f t="shared" si="14"/>
        <v>0</v>
      </c>
      <c r="Q180" s="2" t="s">
        <v>370</v>
      </c>
      <c r="R180" s="1" t="s">
        <v>800</v>
      </c>
      <c r="S180" t="s">
        <v>371</v>
      </c>
    </row>
    <row r="181" spans="1:19" x14ac:dyDescent="0.2">
      <c r="A181" s="2">
        <v>174</v>
      </c>
      <c r="B181" s="2">
        <v>1</v>
      </c>
      <c r="C181" s="2">
        <v>0</v>
      </c>
      <c r="D181" t="s">
        <v>372</v>
      </c>
      <c r="E181" s="1" t="s">
        <v>2102</v>
      </c>
      <c r="F181">
        <v>32.5</v>
      </c>
      <c r="G181">
        <f t="shared" si="15"/>
        <v>0</v>
      </c>
      <c r="H181" t="str">
        <f t="shared" si="16"/>
        <v>No</v>
      </c>
      <c r="I181">
        <v>0</v>
      </c>
      <c r="J181">
        <v>0</v>
      </c>
      <c r="K181">
        <f t="shared" si="17"/>
        <v>0</v>
      </c>
      <c r="L181" s="2">
        <v>113503</v>
      </c>
      <c r="M181" s="4">
        <v>211.5</v>
      </c>
      <c r="N181" s="4" t="str">
        <f t="shared" si="18"/>
        <v>30-39</v>
      </c>
      <c r="O181" s="4" t="str">
        <f t="shared" si="13"/>
        <v>80-100</v>
      </c>
      <c r="P181" s="4" t="str">
        <f t="shared" si="14"/>
        <v>0</v>
      </c>
      <c r="Q181" s="2" t="s">
        <v>373</v>
      </c>
      <c r="R181" s="1" t="s">
        <v>2099</v>
      </c>
    </row>
    <row r="182" spans="1:19" x14ac:dyDescent="0.2">
      <c r="A182" s="2">
        <v>175</v>
      </c>
      <c r="B182" s="2">
        <v>1</v>
      </c>
      <c r="C182" s="2">
        <v>0</v>
      </c>
      <c r="D182" t="s">
        <v>374</v>
      </c>
      <c r="E182" s="1" t="s">
        <v>2102</v>
      </c>
      <c r="F182">
        <v>58</v>
      </c>
      <c r="G182">
        <f t="shared" si="15"/>
        <v>0</v>
      </c>
      <c r="H182" t="str">
        <f t="shared" si="16"/>
        <v>No</v>
      </c>
      <c r="I182">
        <v>0</v>
      </c>
      <c r="J182">
        <v>0</v>
      </c>
      <c r="K182">
        <f t="shared" si="17"/>
        <v>0</v>
      </c>
      <c r="L182" s="2">
        <v>11771</v>
      </c>
      <c r="M182" s="4">
        <v>29.7</v>
      </c>
      <c r="N182" s="4" t="str">
        <f t="shared" si="18"/>
        <v>50-59</v>
      </c>
      <c r="O182" s="4" t="str">
        <f t="shared" si="13"/>
        <v>60-80</v>
      </c>
      <c r="P182" s="4" t="str">
        <f t="shared" si="14"/>
        <v>0</v>
      </c>
      <c r="Q182" s="2" t="s">
        <v>375</v>
      </c>
      <c r="R182" s="1" t="s">
        <v>2099</v>
      </c>
      <c r="S182" t="s">
        <v>376</v>
      </c>
    </row>
    <row r="183" spans="1:19" x14ac:dyDescent="0.2">
      <c r="A183" s="2">
        <v>176</v>
      </c>
      <c r="B183" s="2">
        <v>1</v>
      </c>
      <c r="C183" s="2">
        <v>0</v>
      </c>
      <c r="D183" t="s">
        <v>377</v>
      </c>
      <c r="E183" s="1" t="s">
        <v>2102</v>
      </c>
      <c r="F183">
        <v>41</v>
      </c>
      <c r="G183">
        <f t="shared" si="15"/>
        <v>0</v>
      </c>
      <c r="H183" t="str">
        <f t="shared" si="16"/>
        <v>No</v>
      </c>
      <c r="I183">
        <v>1</v>
      </c>
      <c r="J183">
        <v>0</v>
      </c>
      <c r="K183">
        <f t="shared" si="17"/>
        <v>1</v>
      </c>
      <c r="L183" s="2">
        <v>17464</v>
      </c>
      <c r="M183" s="4">
        <v>51.862499999999997</v>
      </c>
      <c r="N183" s="4" t="str">
        <f t="shared" si="18"/>
        <v>40-49</v>
      </c>
      <c r="O183" s="4" t="str">
        <f t="shared" si="13"/>
        <v>80-100</v>
      </c>
      <c r="P183" s="4" t="str">
        <f t="shared" si="14"/>
        <v>1</v>
      </c>
      <c r="Q183" s="2" t="s">
        <v>378</v>
      </c>
      <c r="R183" s="1" t="s">
        <v>800</v>
      </c>
      <c r="S183" t="s">
        <v>379</v>
      </c>
    </row>
    <row r="184" spans="1:19" x14ac:dyDescent="0.2">
      <c r="A184" s="2">
        <v>177</v>
      </c>
      <c r="B184" s="2">
        <v>1</v>
      </c>
      <c r="C184" s="2">
        <v>1</v>
      </c>
      <c r="D184" t="s">
        <v>380</v>
      </c>
      <c r="E184" s="1" t="s">
        <v>2101</v>
      </c>
      <c r="G184" t="str">
        <f t="shared" si="15"/>
        <v/>
      </c>
      <c r="H184" t="str">
        <f t="shared" si="16"/>
        <v>Unknown</v>
      </c>
      <c r="I184">
        <v>1</v>
      </c>
      <c r="J184">
        <v>0</v>
      </c>
      <c r="K184">
        <f t="shared" si="17"/>
        <v>1</v>
      </c>
      <c r="L184" s="2">
        <v>17464</v>
      </c>
      <c r="M184" s="4">
        <v>51.862499999999997</v>
      </c>
      <c r="N184" s="4" t="str">
        <f t="shared" si="18"/>
        <v/>
      </c>
      <c r="O184" s="4" t="str">
        <f t="shared" si="13"/>
        <v>80-100</v>
      </c>
      <c r="P184" s="4" t="str">
        <f t="shared" si="14"/>
        <v>1</v>
      </c>
      <c r="Q184" s="2" t="s">
        <v>378</v>
      </c>
      <c r="R184" s="1" t="s">
        <v>800</v>
      </c>
      <c r="S184" t="s">
        <v>379</v>
      </c>
    </row>
    <row r="185" spans="1:19" x14ac:dyDescent="0.2">
      <c r="A185" s="2">
        <v>178</v>
      </c>
      <c r="B185" s="2">
        <v>1</v>
      </c>
      <c r="C185" s="2">
        <v>1</v>
      </c>
      <c r="D185" t="s">
        <v>381</v>
      </c>
      <c r="E185" s="1" t="s">
        <v>2102</v>
      </c>
      <c r="F185">
        <v>42</v>
      </c>
      <c r="G185">
        <f t="shared" si="15"/>
        <v>0</v>
      </c>
      <c r="H185" t="str">
        <f t="shared" si="16"/>
        <v>No</v>
      </c>
      <c r="I185">
        <v>1</v>
      </c>
      <c r="J185">
        <v>0</v>
      </c>
      <c r="K185">
        <f t="shared" si="17"/>
        <v>1</v>
      </c>
      <c r="L185" s="2">
        <v>11753</v>
      </c>
      <c r="M185" s="4">
        <v>52.554200000000002</v>
      </c>
      <c r="N185" s="4" t="str">
        <f t="shared" si="18"/>
        <v>40-49</v>
      </c>
      <c r="O185" s="4" t="str">
        <f t="shared" si="13"/>
        <v>80-100</v>
      </c>
      <c r="P185" s="4" t="str">
        <f t="shared" si="14"/>
        <v>1</v>
      </c>
      <c r="Q185" s="2" t="s">
        <v>382</v>
      </c>
      <c r="R185" s="1" t="s">
        <v>800</v>
      </c>
      <c r="S185" t="s">
        <v>383</v>
      </c>
    </row>
    <row r="186" spans="1:19" x14ac:dyDescent="0.2">
      <c r="A186" s="2">
        <v>179</v>
      </c>
      <c r="B186" s="2">
        <v>1</v>
      </c>
      <c r="C186" s="2">
        <v>1</v>
      </c>
      <c r="D186" t="s">
        <v>384</v>
      </c>
      <c r="E186" s="1" t="s">
        <v>2101</v>
      </c>
      <c r="F186">
        <v>45</v>
      </c>
      <c r="G186">
        <f t="shared" si="15"/>
        <v>0</v>
      </c>
      <c r="H186" t="str">
        <f t="shared" si="16"/>
        <v>Yes</v>
      </c>
      <c r="I186">
        <v>1</v>
      </c>
      <c r="J186">
        <v>0</v>
      </c>
      <c r="K186">
        <f t="shared" si="17"/>
        <v>1</v>
      </c>
      <c r="L186" s="2">
        <v>11753</v>
      </c>
      <c r="M186" s="4">
        <v>52.554200000000002</v>
      </c>
      <c r="N186" s="4" t="str">
        <f t="shared" si="18"/>
        <v>40-49</v>
      </c>
      <c r="O186" s="4" t="str">
        <f t="shared" si="13"/>
        <v>80-100</v>
      </c>
      <c r="P186" s="4" t="str">
        <f t="shared" si="14"/>
        <v>1</v>
      </c>
      <c r="Q186" s="2" t="s">
        <v>382</v>
      </c>
      <c r="R186" s="1" t="s">
        <v>800</v>
      </c>
      <c r="S186" t="s">
        <v>383</v>
      </c>
    </row>
    <row r="187" spans="1:19" x14ac:dyDescent="0.2">
      <c r="A187" s="2">
        <v>180</v>
      </c>
      <c r="B187" s="2">
        <v>1</v>
      </c>
      <c r="C187" s="2">
        <v>0</v>
      </c>
      <c r="D187" t="s">
        <v>385</v>
      </c>
      <c r="E187" s="1" t="s">
        <v>2102</v>
      </c>
      <c r="G187" t="str">
        <f t="shared" si="15"/>
        <v/>
      </c>
      <c r="H187" t="str">
        <f t="shared" si="16"/>
        <v>Unknown</v>
      </c>
      <c r="I187">
        <v>0</v>
      </c>
      <c r="J187">
        <v>0</v>
      </c>
      <c r="K187">
        <f t="shared" si="17"/>
        <v>0</v>
      </c>
      <c r="L187" s="2">
        <v>113028</v>
      </c>
      <c r="M187" s="4">
        <v>26.55</v>
      </c>
      <c r="N187" s="4" t="str">
        <f t="shared" si="18"/>
        <v/>
      </c>
      <c r="O187" s="4" t="str">
        <f t="shared" si="13"/>
        <v>60-80</v>
      </c>
      <c r="P187" s="4" t="str">
        <f t="shared" si="14"/>
        <v>0</v>
      </c>
      <c r="Q187" s="2" t="s">
        <v>386</v>
      </c>
      <c r="R187" s="1" t="s">
        <v>800</v>
      </c>
      <c r="S187" t="s">
        <v>387</v>
      </c>
    </row>
    <row r="188" spans="1:19" x14ac:dyDescent="0.2">
      <c r="A188" s="2">
        <v>181</v>
      </c>
      <c r="B188" s="2">
        <v>1</v>
      </c>
      <c r="C188" s="2">
        <v>1</v>
      </c>
      <c r="D188" t="s">
        <v>388</v>
      </c>
      <c r="E188" s="1" t="s">
        <v>2101</v>
      </c>
      <c r="F188">
        <v>39</v>
      </c>
      <c r="G188">
        <f t="shared" si="15"/>
        <v>0</v>
      </c>
      <c r="H188" t="str">
        <f t="shared" si="16"/>
        <v>Yes</v>
      </c>
      <c r="I188">
        <v>0</v>
      </c>
      <c r="J188">
        <v>0</v>
      </c>
      <c r="K188">
        <f t="shared" si="17"/>
        <v>0</v>
      </c>
      <c r="L188" s="2">
        <v>24160</v>
      </c>
      <c r="M188" s="4">
        <v>211.33750000000001</v>
      </c>
      <c r="N188" s="4" t="str">
        <f t="shared" si="18"/>
        <v>30-39</v>
      </c>
      <c r="O188" s="4" t="str">
        <f t="shared" si="13"/>
        <v>80-100</v>
      </c>
      <c r="P188" s="4" t="str">
        <f t="shared" si="14"/>
        <v>0</v>
      </c>
      <c r="R188" s="1" t="s">
        <v>800</v>
      </c>
    </row>
    <row r="189" spans="1:19" x14ac:dyDescent="0.2">
      <c r="A189" s="2">
        <v>182</v>
      </c>
      <c r="B189" s="2">
        <v>1</v>
      </c>
      <c r="C189" s="2">
        <v>1</v>
      </c>
      <c r="D189" t="s">
        <v>389</v>
      </c>
      <c r="E189" s="1" t="s">
        <v>2101</v>
      </c>
      <c r="F189">
        <v>49</v>
      </c>
      <c r="G189">
        <f t="shared" si="15"/>
        <v>0</v>
      </c>
      <c r="H189" t="str">
        <f t="shared" si="16"/>
        <v>Yes</v>
      </c>
      <c r="I189">
        <v>0</v>
      </c>
      <c r="J189">
        <v>0</v>
      </c>
      <c r="K189">
        <f t="shared" si="17"/>
        <v>0</v>
      </c>
      <c r="L189" s="2">
        <v>17465</v>
      </c>
      <c r="M189" s="4">
        <v>25.929200000000002</v>
      </c>
      <c r="N189" s="4" t="str">
        <f t="shared" si="18"/>
        <v>40-49</v>
      </c>
      <c r="O189" s="4" t="str">
        <f t="shared" si="13"/>
        <v>60-80</v>
      </c>
      <c r="P189" s="4" t="str">
        <f t="shared" si="14"/>
        <v>0</v>
      </c>
      <c r="Q189" s="2" t="s">
        <v>390</v>
      </c>
      <c r="R189" s="1" t="s">
        <v>800</v>
      </c>
      <c r="S189" t="s">
        <v>11</v>
      </c>
    </row>
    <row r="190" spans="1:19" x14ac:dyDescent="0.2">
      <c r="A190" s="2">
        <v>183</v>
      </c>
      <c r="B190" s="2">
        <v>1</v>
      </c>
      <c r="C190" s="2">
        <v>1</v>
      </c>
      <c r="D190" t="s">
        <v>391</v>
      </c>
      <c r="E190" s="1" t="s">
        <v>2101</v>
      </c>
      <c r="F190">
        <v>30</v>
      </c>
      <c r="G190">
        <f t="shared" si="15"/>
        <v>0</v>
      </c>
      <c r="H190" t="str">
        <f t="shared" si="16"/>
        <v>Yes</v>
      </c>
      <c r="I190">
        <v>0</v>
      </c>
      <c r="J190">
        <v>0</v>
      </c>
      <c r="K190">
        <f t="shared" si="17"/>
        <v>0</v>
      </c>
      <c r="L190" s="2" t="s">
        <v>212</v>
      </c>
      <c r="M190" s="4">
        <v>106.425</v>
      </c>
      <c r="N190" s="4" t="str">
        <f t="shared" si="18"/>
        <v>30-39</v>
      </c>
      <c r="O190" s="4" t="str">
        <f t="shared" si="13"/>
        <v>80-100</v>
      </c>
      <c r="P190" s="4" t="str">
        <f t="shared" si="14"/>
        <v>0</v>
      </c>
      <c r="R190" s="1" t="s">
        <v>2099</v>
      </c>
    </row>
    <row r="191" spans="1:19" x14ac:dyDescent="0.2">
      <c r="A191" s="2">
        <v>184</v>
      </c>
      <c r="B191" s="2">
        <v>1</v>
      </c>
      <c r="C191" s="2">
        <v>1</v>
      </c>
      <c r="D191" t="s">
        <v>392</v>
      </c>
      <c r="E191" s="1" t="s">
        <v>2102</v>
      </c>
      <c r="F191">
        <v>35</v>
      </c>
      <c r="G191">
        <f t="shared" si="15"/>
        <v>0</v>
      </c>
      <c r="H191" t="str">
        <f t="shared" si="16"/>
        <v>No</v>
      </c>
      <c r="I191">
        <v>0</v>
      </c>
      <c r="J191">
        <v>0</v>
      </c>
      <c r="K191">
        <f t="shared" si="17"/>
        <v>0</v>
      </c>
      <c r="L191" s="2" t="s">
        <v>121</v>
      </c>
      <c r="M191" s="4">
        <v>512.32920000000001</v>
      </c>
      <c r="N191" s="4" t="str">
        <f t="shared" si="18"/>
        <v>30-39</v>
      </c>
      <c r="O191" s="4" t="str">
        <f t="shared" si="13"/>
        <v>80-100</v>
      </c>
      <c r="P191" s="4" t="str">
        <f t="shared" si="14"/>
        <v>0</v>
      </c>
      <c r="Q191" s="2" t="s">
        <v>393</v>
      </c>
      <c r="R191" s="1" t="s">
        <v>2099</v>
      </c>
    </row>
    <row r="192" spans="1:19" x14ac:dyDescent="0.2">
      <c r="A192" s="2">
        <v>185</v>
      </c>
      <c r="B192" s="2">
        <v>1</v>
      </c>
      <c r="C192" s="2">
        <v>0</v>
      </c>
      <c r="D192" t="s">
        <v>394</v>
      </c>
      <c r="E192" s="1" t="s">
        <v>2102</v>
      </c>
      <c r="G192" t="str">
        <f t="shared" si="15"/>
        <v/>
      </c>
      <c r="H192" t="str">
        <f t="shared" si="16"/>
        <v>Unknown</v>
      </c>
      <c r="I192">
        <v>0</v>
      </c>
      <c r="J192">
        <v>0</v>
      </c>
      <c r="K192">
        <f t="shared" si="17"/>
        <v>0</v>
      </c>
      <c r="L192" s="2" t="s">
        <v>395</v>
      </c>
      <c r="M192" s="4">
        <v>27.720800000000001</v>
      </c>
      <c r="N192" s="4" t="str">
        <f t="shared" si="18"/>
        <v/>
      </c>
      <c r="O192" s="4" t="str">
        <f t="shared" si="13"/>
        <v>60-80</v>
      </c>
      <c r="P192" s="4" t="str">
        <f t="shared" si="14"/>
        <v>0</v>
      </c>
      <c r="R192" s="1" t="s">
        <v>2099</v>
      </c>
      <c r="S192" t="s">
        <v>344</v>
      </c>
    </row>
    <row r="193" spans="1:19" x14ac:dyDescent="0.2">
      <c r="A193" s="2">
        <v>186</v>
      </c>
      <c r="B193" s="2">
        <v>1</v>
      </c>
      <c r="C193" s="2">
        <v>0</v>
      </c>
      <c r="D193" t="s">
        <v>396</v>
      </c>
      <c r="E193" s="1" t="s">
        <v>2102</v>
      </c>
      <c r="F193">
        <v>42</v>
      </c>
      <c r="G193">
        <f t="shared" si="15"/>
        <v>0</v>
      </c>
      <c r="H193" t="str">
        <f t="shared" si="16"/>
        <v>No</v>
      </c>
      <c r="I193">
        <v>0</v>
      </c>
      <c r="J193">
        <v>0</v>
      </c>
      <c r="K193">
        <f t="shared" si="17"/>
        <v>0</v>
      </c>
      <c r="L193" s="2">
        <v>17475</v>
      </c>
      <c r="M193" s="4">
        <v>26.55</v>
      </c>
      <c r="N193" s="4" t="str">
        <f t="shared" si="18"/>
        <v>40-49</v>
      </c>
      <c r="O193" s="4" t="str">
        <f t="shared" si="13"/>
        <v>60-80</v>
      </c>
      <c r="P193" s="4" t="str">
        <f t="shared" si="14"/>
        <v>0</v>
      </c>
      <c r="R193" s="1" t="s">
        <v>800</v>
      </c>
      <c r="S193" t="s">
        <v>397</v>
      </c>
    </row>
    <row r="194" spans="1:19" x14ac:dyDescent="0.2">
      <c r="A194" s="2">
        <v>187</v>
      </c>
      <c r="B194" s="2">
        <v>1</v>
      </c>
      <c r="C194" s="2">
        <v>1</v>
      </c>
      <c r="D194" t="s">
        <v>398</v>
      </c>
      <c r="E194" s="1" t="s">
        <v>2101</v>
      </c>
      <c r="F194">
        <v>55</v>
      </c>
      <c r="G194">
        <f t="shared" si="15"/>
        <v>0</v>
      </c>
      <c r="H194" t="str">
        <f t="shared" si="16"/>
        <v>Yes</v>
      </c>
      <c r="I194">
        <v>0</v>
      </c>
      <c r="J194">
        <v>0</v>
      </c>
      <c r="K194">
        <f t="shared" si="17"/>
        <v>0</v>
      </c>
      <c r="L194" s="2">
        <v>112377</v>
      </c>
      <c r="M194" s="4">
        <v>27.720800000000001</v>
      </c>
      <c r="N194" s="4" t="str">
        <f t="shared" si="18"/>
        <v>50-59</v>
      </c>
      <c r="O194" s="4" t="str">
        <f t="shared" si="13"/>
        <v>60-80</v>
      </c>
      <c r="P194" s="4" t="str">
        <f t="shared" si="14"/>
        <v>0</v>
      </c>
      <c r="R194" s="1" t="s">
        <v>2099</v>
      </c>
      <c r="S194" t="s">
        <v>397</v>
      </c>
    </row>
    <row r="195" spans="1:19" x14ac:dyDescent="0.2">
      <c r="A195" s="2">
        <v>188</v>
      </c>
      <c r="B195" s="2">
        <v>1</v>
      </c>
      <c r="C195" s="2">
        <v>1</v>
      </c>
      <c r="D195" t="s">
        <v>399</v>
      </c>
      <c r="E195" s="1" t="s">
        <v>2101</v>
      </c>
      <c r="F195">
        <v>16</v>
      </c>
      <c r="G195">
        <f t="shared" si="15"/>
        <v>0</v>
      </c>
      <c r="H195" t="str">
        <f t="shared" si="16"/>
        <v>Yes</v>
      </c>
      <c r="I195">
        <v>0</v>
      </c>
      <c r="J195">
        <v>1</v>
      </c>
      <c r="K195">
        <f t="shared" si="17"/>
        <v>1</v>
      </c>
      <c r="L195" s="2" t="s">
        <v>400</v>
      </c>
      <c r="M195" s="4">
        <v>39.4</v>
      </c>
      <c r="N195" s="4" t="str">
        <f t="shared" si="18"/>
        <v>10-19</v>
      </c>
      <c r="O195" s="4" t="str">
        <f t="shared" si="13"/>
        <v>60-80</v>
      </c>
      <c r="P195" s="4" t="str">
        <f t="shared" si="14"/>
        <v>1</v>
      </c>
      <c r="Q195" s="2" t="s">
        <v>401</v>
      </c>
      <c r="R195" s="1" t="s">
        <v>800</v>
      </c>
      <c r="S195" t="s">
        <v>32</v>
      </c>
    </row>
    <row r="196" spans="1:19" x14ac:dyDescent="0.2">
      <c r="A196" s="2">
        <v>189</v>
      </c>
      <c r="B196" s="2">
        <v>1</v>
      </c>
      <c r="C196" s="2">
        <v>1</v>
      </c>
      <c r="D196" t="s">
        <v>402</v>
      </c>
      <c r="E196" s="1" t="s">
        <v>2101</v>
      </c>
      <c r="F196">
        <v>51</v>
      </c>
      <c r="G196">
        <f t="shared" si="15"/>
        <v>0</v>
      </c>
      <c r="H196" t="str">
        <f t="shared" si="16"/>
        <v>Yes</v>
      </c>
      <c r="I196">
        <v>0</v>
      </c>
      <c r="J196">
        <v>1</v>
      </c>
      <c r="K196">
        <f t="shared" si="17"/>
        <v>1</v>
      </c>
      <c r="L196" s="2" t="s">
        <v>400</v>
      </c>
      <c r="M196" s="4">
        <v>39.4</v>
      </c>
      <c r="N196" s="4" t="str">
        <f t="shared" si="18"/>
        <v>50-59</v>
      </c>
      <c r="O196" s="4" t="str">
        <f t="shared" si="13"/>
        <v>60-80</v>
      </c>
      <c r="P196" s="4" t="str">
        <f t="shared" si="14"/>
        <v>1</v>
      </c>
      <c r="Q196" s="2" t="s">
        <v>401</v>
      </c>
      <c r="R196" s="1" t="s">
        <v>800</v>
      </c>
      <c r="S196" t="s">
        <v>32</v>
      </c>
    </row>
    <row r="197" spans="1:19" x14ac:dyDescent="0.2">
      <c r="A197" s="2">
        <v>190</v>
      </c>
      <c r="B197" s="2">
        <v>1</v>
      </c>
      <c r="C197" s="2">
        <v>0</v>
      </c>
      <c r="D197" t="s">
        <v>403</v>
      </c>
      <c r="E197" s="1" t="s">
        <v>2102</v>
      </c>
      <c r="F197">
        <v>29</v>
      </c>
      <c r="G197">
        <f t="shared" si="15"/>
        <v>0</v>
      </c>
      <c r="H197" t="str">
        <f t="shared" si="16"/>
        <v>No</v>
      </c>
      <c r="I197">
        <v>0</v>
      </c>
      <c r="J197">
        <v>0</v>
      </c>
      <c r="K197">
        <f t="shared" si="17"/>
        <v>0</v>
      </c>
      <c r="L197" s="2">
        <v>113501</v>
      </c>
      <c r="M197" s="4">
        <v>30</v>
      </c>
      <c r="N197" s="4" t="str">
        <f t="shared" si="18"/>
        <v>20-29</v>
      </c>
      <c r="O197" s="4" t="str">
        <f t="shared" si="13"/>
        <v>60-80</v>
      </c>
      <c r="P197" s="4" t="str">
        <f t="shared" si="14"/>
        <v>0</v>
      </c>
      <c r="Q197" s="2" t="s">
        <v>404</v>
      </c>
      <c r="R197" s="1" t="s">
        <v>800</v>
      </c>
      <c r="S197" t="s">
        <v>405</v>
      </c>
    </row>
    <row r="198" spans="1:19" x14ac:dyDescent="0.2">
      <c r="A198" s="2">
        <v>191</v>
      </c>
      <c r="B198" s="2">
        <v>1</v>
      </c>
      <c r="C198" s="2">
        <v>1</v>
      </c>
      <c r="D198" t="s">
        <v>406</v>
      </c>
      <c r="E198" s="1" t="s">
        <v>2101</v>
      </c>
      <c r="F198">
        <v>21</v>
      </c>
      <c r="G198">
        <f t="shared" si="15"/>
        <v>0</v>
      </c>
      <c r="H198" t="str">
        <f t="shared" si="16"/>
        <v>Yes</v>
      </c>
      <c r="I198">
        <v>0</v>
      </c>
      <c r="J198">
        <v>0</v>
      </c>
      <c r="K198">
        <f t="shared" si="17"/>
        <v>0</v>
      </c>
      <c r="L198" s="2">
        <v>13502</v>
      </c>
      <c r="M198" s="4">
        <v>77.958299999999994</v>
      </c>
      <c r="N198" s="4" t="str">
        <f t="shared" si="18"/>
        <v>20-29</v>
      </c>
      <c r="O198" s="4" t="str">
        <f t="shared" si="13"/>
        <v>80-100</v>
      </c>
      <c r="P198" s="4" t="str">
        <f t="shared" si="14"/>
        <v>0</v>
      </c>
      <c r="Q198" s="2" t="s">
        <v>407</v>
      </c>
      <c r="R198" s="1" t="s">
        <v>800</v>
      </c>
      <c r="S198" t="s">
        <v>14</v>
      </c>
    </row>
    <row r="199" spans="1:19" x14ac:dyDescent="0.2">
      <c r="A199" s="2">
        <v>192</v>
      </c>
      <c r="B199" s="2">
        <v>1</v>
      </c>
      <c r="C199" s="2">
        <v>0</v>
      </c>
      <c r="D199" t="s">
        <v>408</v>
      </c>
      <c r="E199" s="1" t="s">
        <v>2102</v>
      </c>
      <c r="F199">
        <v>30</v>
      </c>
      <c r="G199">
        <f t="shared" si="15"/>
        <v>0</v>
      </c>
      <c r="H199" t="str">
        <f t="shared" si="16"/>
        <v>No</v>
      </c>
      <c r="I199">
        <v>0</v>
      </c>
      <c r="J199">
        <v>0</v>
      </c>
      <c r="K199">
        <f t="shared" si="17"/>
        <v>0</v>
      </c>
      <c r="L199" s="2">
        <v>113801</v>
      </c>
      <c r="M199" s="4">
        <v>45.5</v>
      </c>
      <c r="N199" s="4" t="str">
        <f t="shared" si="18"/>
        <v>30-39</v>
      </c>
      <c r="O199" s="4" t="str">
        <f t="shared" si="13"/>
        <v>80-100</v>
      </c>
      <c r="P199" s="4" t="str">
        <f t="shared" si="14"/>
        <v>0</v>
      </c>
      <c r="R199" s="1" t="s">
        <v>800</v>
      </c>
      <c r="S199" t="s">
        <v>409</v>
      </c>
    </row>
    <row r="200" spans="1:19" x14ac:dyDescent="0.2">
      <c r="A200" s="2">
        <v>193</v>
      </c>
      <c r="B200" s="2">
        <v>1</v>
      </c>
      <c r="C200" s="2">
        <v>1</v>
      </c>
      <c r="D200" t="s">
        <v>410</v>
      </c>
      <c r="E200" s="1" t="s">
        <v>2101</v>
      </c>
      <c r="F200">
        <v>58</v>
      </c>
      <c r="G200">
        <f t="shared" si="15"/>
        <v>0</v>
      </c>
      <c r="H200" t="str">
        <f t="shared" si="16"/>
        <v>Yes</v>
      </c>
      <c r="I200">
        <v>0</v>
      </c>
      <c r="J200">
        <v>0</v>
      </c>
      <c r="K200">
        <f t="shared" si="17"/>
        <v>0</v>
      </c>
      <c r="L200" s="2" t="s">
        <v>411</v>
      </c>
      <c r="M200" s="4">
        <v>146.52080000000001</v>
      </c>
      <c r="N200" s="4" t="str">
        <f t="shared" si="18"/>
        <v>50-59</v>
      </c>
      <c r="O200" s="4" t="str">
        <f t="shared" ref="O200:O263" si="19">IF(ISBLANK(M200),"",VLOOKUP(M200,FareTable,2))</f>
        <v>80-100</v>
      </c>
      <c r="P200" s="4" t="str">
        <f t="shared" ref="P200:P263" si="20">VLOOKUP(K200,FamilyTable,2)</f>
        <v>0</v>
      </c>
      <c r="Q200" s="2" t="s">
        <v>412</v>
      </c>
      <c r="R200" s="1" t="s">
        <v>2099</v>
      </c>
    </row>
    <row r="201" spans="1:19" x14ac:dyDescent="0.2">
      <c r="A201" s="2">
        <v>194</v>
      </c>
      <c r="B201" s="2">
        <v>1</v>
      </c>
      <c r="C201" s="2">
        <v>1</v>
      </c>
      <c r="D201" t="s">
        <v>413</v>
      </c>
      <c r="E201" s="1" t="s">
        <v>2101</v>
      </c>
      <c r="F201">
        <v>15</v>
      </c>
      <c r="G201">
        <f t="shared" ref="G201:G264" si="21">IF(ISBLANK(F201),"",IF(F201&lt;=MaxChildAge,1,0))</f>
        <v>1</v>
      </c>
      <c r="H201" t="str">
        <f t="shared" ref="H201:H264" si="22">IF(ISBLANK(F201),"Unknown",IF(G201=1,"Yes",IF(E201="Female","Yes","No")))</f>
        <v>Yes</v>
      </c>
      <c r="I201">
        <v>0</v>
      </c>
      <c r="J201">
        <v>1</v>
      </c>
      <c r="K201">
        <f t="shared" ref="K201:K264" si="23">I201+J201</f>
        <v>1</v>
      </c>
      <c r="L201" s="2">
        <v>24160</v>
      </c>
      <c r="M201" s="4">
        <v>211.33750000000001</v>
      </c>
      <c r="N201" s="4" t="str">
        <f t="shared" ref="N201:N264" si="24">IF(ISBLANK(F201),"",VLOOKUP(F201,AgeTable,2))</f>
        <v>10-19</v>
      </c>
      <c r="O201" s="4" t="str">
        <f t="shared" si="19"/>
        <v>80-100</v>
      </c>
      <c r="P201" s="4" t="str">
        <f t="shared" si="20"/>
        <v>1</v>
      </c>
      <c r="Q201" s="2" t="s">
        <v>1</v>
      </c>
      <c r="R201" s="1" t="s">
        <v>800</v>
      </c>
      <c r="S201" t="s">
        <v>2</v>
      </c>
    </row>
    <row r="202" spans="1:19" x14ac:dyDescent="0.2">
      <c r="A202" s="2">
        <v>195</v>
      </c>
      <c r="B202" s="2">
        <v>1</v>
      </c>
      <c r="C202" s="2">
        <v>0</v>
      </c>
      <c r="D202" t="s">
        <v>414</v>
      </c>
      <c r="E202" s="1" t="s">
        <v>2102</v>
      </c>
      <c r="F202">
        <v>30</v>
      </c>
      <c r="G202">
        <f t="shared" si="21"/>
        <v>0</v>
      </c>
      <c r="H202" t="str">
        <f t="shared" si="22"/>
        <v>No</v>
      </c>
      <c r="I202">
        <v>0</v>
      </c>
      <c r="J202">
        <v>0</v>
      </c>
      <c r="K202">
        <f t="shared" si="23"/>
        <v>0</v>
      </c>
      <c r="L202" s="2">
        <v>110469</v>
      </c>
      <c r="M202" s="4">
        <v>26</v>
      </c>
      <c r="N202" s="4" t="str">
        <f t="shared" si="24"/>
        <v>30-39</v>
      </c>
      <c r="O202" s="4" t="str">
        <f t="shared" si="19"/>
        <v>60-80</v>
      </c>
      <c r="P202" s="4" t="str">
        <f t="shared" si="20"/>
        <v>0</v>
      </c>
      <c r="Q202" s="2" t="s">
        <v>415</v>
      </c>
      <c r="R202" s="1" t="s">
        <v>800</v>
      </c>
      <c r="S202" t="s">
        <v>416</v>
      </c>
    </row>
    <row r="203" spans="1:19" x14ac:dyDescent="0.2">
      <c r="A203" s="2">
        <v>196</v>
      </c>
      <c r="B203" s="2">
        <v>1</v>
      </c>
      <c r="C203" s="2">
        <v>1</v>
      </c>
      <c r="D203" t="s">
        <v>417</v>
      </c>
      <c r="E203" s="1" t="s">
        <v>2101</v>
      </c>
      <c r="F203">
        <v>16</v>
      </c>
      <c r="G203">
        <f t="shared" si="21"/>
        <v>0</v>
      </c>
      <c r="H203" t="str">
        <f t="shared" si="22"/>
        <v>Yes</v>
      </c>
      <c r="I203">
        <v>0</v>
      </c>
      <c r="J203">
        <v>0</v>
      </c>
      <c r="K203">
        <f t="shared" si="23"/>
        <v>0</v>
      </c>
      <c r="L203" s="2">
        <v>110152</v>
      </c>
      <c r="M203" s="4">
        <v>86.5</v>
      </c>
      <c r="N203" s="4" t="str">
        <f t="shared" si="24"/>
        <v>10-19</v>
      </c>
      <c r="O203" s="4" t="str">
        <f t="shared" si="19"/>
        <v>80-100</v>
      </c>
      <c r="P203" s="4" t="str">
        <f t="shared" si="20"/>
        <v>0</v>
      </c>
      <c r="Q203" s="2" t="s">
        <v>418</v>
      </c>
      <c r="R203" s="1" t="s">
        <v>800</v>
      </c>
    </row>
    <row r="204" spans="1:19" x14ac:dyDescent="0.2">
      <c r="A204" s="2">
        <v>197</v>
      </c>
      <c r="B204" s="2">
        <v>1</v>
      </c>
      <c r="C204" s="2">
        <v>1</v>
      </c>
      <c r="D204" t="s">
        <v>419</v>
      </c>
      <c r="E204" s="1" t="s">
        <v>2102</v>
      </c>
      <c r="G204" t="str">
        <f t="shared" si="21"/>
        <v/>
      </c>
      <c r="H204" t="str">
        <f t="shared" si="22"/>
        <v>Unknown</v>
      </c>
      <c r="I204">
        <v>0</v>
      </c>
      <c r="J204">
        <v>0</v>
      </c>
      <c r="K204">
        <f t="shared" si="23"/>
        <v>0</v>
      </c>
      <c r="L204" s="2">
        <v>11774</v>
      </c>
      <c r="M204" s="4">
        <v>29.7</v>
      </c>
      <c r="N204" s="4" t="str">
        <f t="shared" si="24"/>
        <v/>
      </c>
      <c r="O204" s="4" t="str">
        <f t="shared" si="19"/>
        <v>60-80</v>
      </c>
      <c r="P204" s="4" t="str">
        <f t="shared" si="20"/>
        <v>0</v>
      </c>
      <c r="Q204" s="2" t="s">
        <v>420</v>
      </c>
      <c r="R204" s="1" t="s">
        <v>2099</v>
      </c>
      <c r="S204" t="s">
        <v>32</v>
      </c>
    </row>
    <row r="205" spans="1:19" x14ac:dyDescent="0.2">
      <c r="A205" s="2">
        <v>198</v>
      </c>
      <c r="B205" s="2">
        <v>1</v>
      </c>
      <c r="C205" s="2">
        <v>0</v>
      </c>
      <c r="D205" t="s">
        <v>421</v>
      </c>
      <c r="E205" s="1" t="s">
        <v>2102</v>
      </c>
      <c r="F205">
        <v>19</v>
      </c>
      <c r="G205">
        <f t="shared" si="21"/>
        <v>0</v>
      </c>
      <c r="H205" t="str">
        <f t="shared" si="22"/>
        <v>No</v>
      </c>
      <c r="I205">
        <v>1</v>
      </c>
      <c r="J205">
        <v>0</v>
      </c>
      <c r="K205">
        <f t="shared" si="23"/>
        <v>1</v>
      </c>
      <c r="L205" s="2">
        <v>113773</v>
      </c>
      <c r="M205" s="4">
        <v>53.1</v>
      </c>
      <c r="N205" s="4" t="str">
        <f t="shared" si="24"/>
        <v>10-19</v>
      </c>
      <c r="O205" s="4" t="str">
        <f t="shared" si="19"/>
        <v>80-100</v>
      </c>
      <c r="P205" s="4" t="str">
        <f t="shared" si="20"/>
        <v>1</v>
      </c>
      <c r="Q205" s="2" t="s">
        <v>422</v>
      </c>
      <c r="R205" s="1" t="s">
        <v>800</v>
      </c>
      <c r="S205" t="s">
        <v>11</v>
      </c>
    </row>
    <row r="206" spans="1:19" x14ac:dyDescent="0.2">
      <c r="A206" s="2">
        <v>199</v>
      </c>
      <c r="B206" s="2">
        <v>1</v>
      </c>
      <c r="C206" s="2">
        <v>1</v>
      </c>
      <c r="D206" t="s">
        <v>423</v>
      </c>
      <c r="E206" s="1" t="s">
        <v>2101</v>
      </c>
      <c r="F206">
        <v>18</v>
      </c>
      <c r="G206">
        <f t="shared" si="21"/>
        <v>0</v>
      </c>
      <c r="H206" t="str">
        <f t="shared" si="22"/>
        <v>Yes</v>
      </c>
      <c r="I206">
        <v>1</v>
      </c>
      <c r="J206">
        <v>0</v>
      </c>
      <c r="K206">
        <f t="shared" si="23"/>
        <v>1</v>
      </c>
      <c r="L206" s="2">
        <v>113773</v>
      </c>
      <c r="M206" s="4">
        <v>53.1</v>
      </c>
      <c r="N206" s="4" t="str">
        <f t="shared" si="24"/>
        <v>10-19</v>
      </c>
      <c r="O206" s="4" t="str">
        <f t="shared" si="19"/>
        <v>80-100</v>
      </c>
      <c r="P206" s="4" t="str">
        <f t="shared" si="20"/>
        <v>1</v>
      </c>
      <c r="Q206" s="2" t="s">
        <v>422</v>
      </c>
      <c r="R206" s="1" t="s">
        <v>800</v>
      </c>
      <c r="S206" t="s">
        <v>11</v>
      </c>
    </row>
    <row r="207" spans="1:19" x14ac:dyDescent="0.2">
      <c r="A207" s="2">
        <v>200</v>
      </c>
      <c r="B207" s="2">
        <v>1</v>
      </c>
      <c r="C207" s="2">
        <v>1</v>
      </c>
      <c r="D207" t="s">
        <v>424</v>
      </c>
      <c r="E207" s="1" t="s">
        <v>2101</v>
      </c>
      <c r="F207">
        <v>24</v>
      </c>
      <c r="G207">
        <f t="shared" si="21"/>
        <v>0</v>
      </c>
      <c r="H207" t="str">
        <f t="shared" si="22"/>
        <v>Yes</v>
      </c>
      <c r="I207">
        <v>0</v>
      </c>
      <c r="J207">
        <v>0</v>
      </c>
      <c r="K207">
        <f t="shared" si="23"/>
        <v>0</v>
      </c>
      <c r="L207" s="2" t="s">
        <v>425</v>
      </c>
      <c r="M207" s="4">
        <v>49.504199999999997</v>
      </c>
      <c r="N207" s="4" t="str">
        <f t="shared" si="24"/>
        <v>20-29</v>
      </c>
      <c r="O207" s="4" t="str">
        <f t="shared" si="19"/>
        <v>80-100</v>
      </c>
      <c r="P207" s="4" t="str">
        <f t="shared" si="20"/>
        <v>0</v>
      </c>
      <c r="Q207" s="2" t="s">
        <v>426</v>
      </c>
      <c r="R207" s="1" t="s">
        <v>2099</v>
      </c>
      <c r="S207" t="s">
        <v>427</v>
      </c>
    </row>
    <row r="208" spans="1:19" x14ac:dyDescent="0.2">
      <c r="A208" s="2">
        <v>201</v>
      </c>
      <c r="B208" s="2">
        <v>1</v>
      </c>
      <c r="C208" s="2">
        <v>0</v>
      </c>
      <c r="D208" t="s">
        <v>428</v>
      </c>
      <c r="E208" s="1" t="s">
        <v>2102</v>
      </c>
      <c r="F208">
        <v>46</v>
      </c>
      <c r="G208">
        <f t="shared" si="21"/>
        <v>0</v>
      </c>
      <c r="H208" t="str">
        <f t="shared" si="22"/>
        <v>No</v>
      </c>
      <c r="I208">
        <v>0</v>
      </c>
      <c r="J208">
        <v>0</v>
      </c>
      <c r="K208">
        <f t="shared" si="23"/>
        <v>0</v>
      </c>
      <c r="L208" s="2">
        <v>13050</v>
      </c>
      <c r="M208" s="4">
        <v>75.241699999999994</v>
      </c>
      <c r="N208" s="4" t="str">
        <f t="shared" si="24"/>
        <v>40-49</v>
      </c>
      <c r="O208" s="4" t="str">
        <f t="shared" si="19"/>
        <v>80-100</v>
      </c>
      <c r="P208" s="4" t="str">
        <f t="shared" si="20"/>
        <v>0</v>
      </c>
      <c r="Q208" s="2" t="s">
        <v>47</v>
      </c>
      <c r="R208" s="1" t="s">
        <v>2099</v>
      </c>
      <c r="S208" t="s">
        <v>429</v>
      </c>
    </row>
    <row r="209" spans="1:19" x14ac:dyDescent="0.2">
      <c r="A209" s="2">
        <v>202</v>
      </c>
      <c r="B209" s="2">
        <v>1</v>
      </c>
      <c r="C209" s="2">
        <v>0</v>
      </c>
      <c r="D209" t="s">
        <v>430</v>
      </c>
      <c r="E209" s="1" t="s">
        <v>2102</v>
      </c>
      <c r="F209">
        <v>54</v>
      </c>
      <c r="G209">
        <f t="shared" si="21"/>
        <v>0</v>
      </c>
      <c r="H209" t="str">
        <f t="shared" si="22"/>
        <v>No</v>
      </c>
      <c r="I209">
        <v>0</v>
      </c>
      <c r="J209">
        <v>0</v>
      </c>
      <c r="K209">
        <f t="shared" si="23"/>
        <v>0</v>
      </c>
      <c r="L209" s="2">
        <v>17463</v>
      </c>
      <c r="M209" s="4">
        <v>51.862499999999997</v>
      </c>
      <c r="N209" s="4" t="str">
        <f t="shared" si="24"/>
        <v>50-59</v>
      </c>
      <c r="O209" s="4" t="str">
        <f t="shared" si="19"/>
        <v>80-100</v>
      </c>
      <c r="P209" s="4" t="str">
        <f t="shared" si="20"/>
        <v>0</v>
      </c>
      <c r="Q209" s="2" t="s">
        <v>337</v>
      </c>
      <c r="R209" s="1" t="s">
        <v>800</v>
      </c>
      <c r="S209" t="s">
        <v>431</v>
      </c>
    </row>
    <row r="210" spans="1:19" x14ac:dyDescent="0.2">
      <c r="A210" s="2">
        <v>203</v>
      </c>
      <c r="B210" s="2">
        <v>1</v>
      </c>
      <c r="C210" s="2">
        <v>1</v>
      </c>
      <c r="D210" t="s">
        <v>432</v>
      </c>
      <c r="E210" s="1" t="s">
        <v>2102</v>
      </c>
      <c r="F210">
        <v>36</v>
      </c>
      <c r="G210">
        <f t="shared" si="21"/>
        <v>0</v>
      </c>
      <c r="H210" t="str">
        <f t="shared" si="22"/>
        <v>No</v>
      </c>
      <c r="I210">
        <v>0</v>
      </c>
      <c r="J210">
        <v>0</v>
      </c>
      <c r="K210">
        <f t="shared" si="23"/>
        <v>0</v>
      </c>
      <c r="L210" s="2" t="s">
        <v>433</v>
      </c>
      <c r="M210" s="4">
        <v>26.287500000000001</v>
      </c>
      <c r="N210" s="4" t="str">
        <f t="shared" si="24"/>
        <v>30-39</v>
      </c>
      <c r="O210" s="4" t="str">
        <f t="shared" si="19"/>
        <v>60-80</v>
      </c>
      <c r="P210" s="4" t="str">
        <f t="shared" si="20"/>
        <v>0</v>
      </c>
      <c r="Q210" s="2" t="s">
        <v>244</v>
      </c>
      <c r="R210" s="1" t="s">
        <v>800</v>
      </c>
      <c r="S210" t="s">
        <v>101</v>
      </c>
    </row>
    <row r="211" spans="1:19" x14ac:dyDescent="0.2">
      <c r="A211" s="2">
        <v>204</v>
      </c>
      <c r="B211" s="2">
        <v>1</v>
      </c>
      <c r="C211" s="2">
        <v>0</v>
      </c>
      <c r="D211" t="s">
        <v>434</v>
      </c>
      <c r="E211" s="1" t="s">
        <v>2102</v>
      </c>
      <c r="F211">
        <v>28</v>
      </c>
      <c r="G211">
        <f t="shared" si="21"/>
        <v>0</v>
      </c>
      <c r="H211" t="str">
        <f t="shared" si="22"/>
        <v>No</v>
      </c>
      <c r="I211">
        <v>1</v>
      </c>
      <c r="J211">
        <v>0</v>
      </c>
      <c r="K211">
        <f t="shared" si="23"/>
        <v>1</v>
      </c>
      <c r="L211" s="2" t="s">
        <v>435</v>
      </c>
      <c r="M211" s="4">
        <v>82.1708</v>
      </c>
      <c r="N211" s="4" t="str">
        <f t="shared" si="24"/>
        <v>20-29</v>
      </c>
      <c r="O211" s="4" t="str">
        <f t="shared" si="19"/>
        <v>80-100</v>
      </c>
      <c r="P211" s="4" t="str">
        <f t="shared" si="20"/>
        <v>1</v>
      </c>
      <c r="R211" s="1" t="s">
        <v>2099</v>
      </c>
      <c r="S211" t="s">
        <v>11</v>
      </c>
    </row>
    <row r="212" spans="1:19" x14ac:dyDescent="0.2">
      <c r="A212" s="2">
        <v>205</v>
      </c>
      <c r="B212" s="2">
        <v>1</v>
      </c>
      <c r="C212" s="2">
        <v>1</v>
      </c>
      <c r="D212" t="s">
        <v>436</v>
      </c>
      <c r="E212" s="1" t="s">
        <v>2101</v>
      </c>
      <c r="G212" t="str">
        <f t="shared" si="21"/>
        <v/>
      </c>
      <c r="H212" t="str">
        <f t="shared" si="22"/>
        <v>Unknown</v>
      </c>
      <c r="I212">
        <v>1</v>
      </c>
      <c r="J212">
        <v>0</v>
      </c>
      <c r="K212">
        <f t="shared" si="23"/>
        <v>1</v>
      </c>
      <c r="L212" s="2" t="s">
        <v>435</v>
      </c>
      <c r="M212" s="4">
        <v>82.1708</v>
      </c>
      <c r="N212" s="4" t="str">
        <f t="shared" si="24"/>
        <v/>
      </c>
      <c r="O212" s="4" t="str">
        <f t="shared" si="19"/>
        <v>80-100</v>
      </c>
      <c r="P212" s="4" t="str">
        <f t="shared" si="20"/>
        <v>1</v>
      </c>
      <c r="R212" s="1" t="s">
        <v>2099</v>
      </c>
      <c r="S212" t="s">
        <v>11</v>
      </c>
    </row>
    <row r="213" spans="1:19" x14ac:dyDescent="0.2">
      <c r="A213" s="2">
        <v>206</v>
      </c>
      <c r="B213" s="2">
        <v>1</v>
      </c>
      <c r="C213" s="2">
        <v>0</v>
      </c>
      <c r="D213" t="s">
        <v>437</v>
      </c>
      <c r="E213" s="1" t="s">
        <v>2102</v>
      </c>
      <c r="F213">
        <v>65</v>
      </c>
      <c r="G213">
        <f t="shared" si="21"/>
        <v>0</v>
      </c>
      <c r="H213" t="str">
        <f t="shared" si="22"/>
        <v>No</v>
      </c>
      <c r="I213">
        <v>0</v>
      </c>
      <c r="J213">
        <v>0</v>
      </c>
      <c r="K213">
        <f t="shared" si="23"/>
        <v>0</v>
      </c>
      <c r="L213" s="2">
        <v>13509</v>
      </c>
      <c r="M213" s="4">
        <v>26.55</v>
      </c>
      <c r="N213" s="4" t="str">
        <f t="shared" si="24"/>
        <v>60-69</v>
      </c>
      <c r="O213" s="4" t="str">
        <f t="shared" si="19"/>
        <v>60-80</v>
      </c>
      <c r="P213" s="4" t="str">
        <f t="shared" si="20"/>
        <v>0</v>
      </c>
      <c r="Q213" s="2" t="s">
        <v>438</v>
      </c>
      <c r="R213" s="1" t="s">
        <v>800</v>
      </c>
      <c r="S213" t="s">
        <v>439</v>
      </c>
    </row>
    <row r="214" spans="1:19" x14ac:dyDescent="0.2">
      <c r="A214" s="2">
        <v>207</v>
      </c>
      <c r="B214" s="2">
        <v>1</v>
      </c>
      <c r="C214" s="2">
        <v>0</v>
      </c>
      <c r="D214" t="s">
        <v>440</v>
      </c>
      <c r="E214" s="1" t="s">
        <v>2102</v>
      </c>
      <c r="F214">
        <v>44</v>
      </c>
      <c r="G214">
        <f t="shared" si="21"/>
        <v>0</v>
      </c>
      <c r="H214" t="str">
        <f t="shared" si="22"/>
        <v>No</v>
      </c>
      <c r="I214">
        <v>2</v>
      </c>
      <c r="J214">
        <v>0</v>
      </c>
      <c r="K214">
        <f t="shared" si="23"/>
        <v>2</v>
      </c>
      <c r="L214" s="2">
        <v>19928</v>
      </c>
      <c r="M214" s="4">
        <v>90</v>
      </c>
      <c r="N214" s="4" t="str">
        <f t="shared" si="24"/>
        <v>40-49</v>
      </c>
      <c r="O214" s="4" t="str">
        <f t="shared" si="19"/>
        <v>80-100</v>
      </c>
      <c r="P214" s="4" t="str">
        <f t="shared" si="20"/>
        <v>2</v>
      </c>
      <c r="Q214" s="2" t="s">
        <v>441</v>
      </c>
      <c r="R214" s="1" t="s">
        <v>2100</v>
      </c>
      <c r="S214" t="s">
        <v>442</v>
      </c>
    </row>
    <row r="215" spans="1:19" x14ac:dyDescent="0.2">
      <c r="A215" s="2">
        <v>208</v>
      </c>
      <c r="B215" s="2">
        <v>1</v>
      </c>
      <c r="C215" s="2">
        <v>1</v>
      </c>
      <c r="D215" t="s">
        <v>443</v>
      </c>
      <c r="E215" s="1" t="s">
        <v>2101</v>
      </c>
      <c r="F215">
        <v>33</v>
      </c>
      <c r="G215">
        <f t="shared" si="21"/>
        <v>0</v>
      </c>
      <c r="H215" t="str">
        <f t="shared" si="22"/>
        <v>Yes</v>
      </c>
      <c r="I215">
        <v>1</v>
      </c>
      <c r="J215">
        <v>0</v>
      </c>
      <c r="K215">
        <f t="shared" si="23"/>
        <v>1</v>
      </c>
      <c r="L215" s="2">
        <v>19928</v>
      </c>
      <c r="M215" s="4">
        <v>90</v>
      </c>
      <c r="N215" s="4" t="str">
        <f t="shared" si="24"/>
        <v>30-39</v>
      </c>
      <c r="O215" s="4" t="str">
        <f t="shared" si="19"/>
        <v>80-100</v>
      </c>
      <c r="P215" s="4" t="str">
        <f t="shared" si="20"/>
        <v>1</v>
      </c>
      <c r="Q215" s="2" t="s">
        <v>441</v>
      </c>
      <c r="R215" s="1" t="s">
        <v>2100</v>
      </c>
      <c r="S215" t="s">
        <v>444</v>
      </c>
    </row>
    <row r="216" spans="1:19" x14ac:dyDescent="0.2">
      <c r="A216" s="2">
        <v>209</v>
      </c>
      <c r="B216" s="2">
        <v>1</v>
      </c>
      <c r="C216" s="2">
        <v>1</v>
      </c>
      <c r="D216" t="s">
        <v>445</v>
      </c>
      <c r="E216" s="1" t="s">
        <v>2101</v>
      </c>
      <c r="F216">
        <v>37</v>
      </c>
      <c r="G216">
        <f t="shared" si="21"/>
        <v>0</v>
      </c>
      <c r="H216" t="str">
        <f t="shared" si="22"/>
        <v>Yes</v>
      </c>
      <c r="I216">
        <v>1</v>
      </c>
      <c r="J216">
        <v>0</v>
      </c>
      <c r="K216">
        <f t="shared" si="23"/>
        <v>1</v>
      </c>
      <c r="L216" s="2">
        <v>19928</v>
      </c>
      <c r="M216" s="4">
        <v>90</v>
      </c>
      <c r="N216" s="4" t="str">
        <f t="shared" si="24"/>
        <v>30-39</v>
      </c>
      <c r="O216" s="4" t="str">
        <f t="shared" si="19"/>
        <v>80-100</v>
      </c>
      <c r="P216" s="4" t="str">
        <f t="shared" si="20"/>
        <v>1</v>
      </c>
      <c r="Q216" s="2" t="s">
        <v>441</v>
      </c>
      <c r="R216" s="1" t="s">
        <v>2100</v>
      </c>
      <c r="S216" t="s">
        <v>442</v>
      </c>
    </row>
    <row r="217" spans="1:19" x14ac:dyDescent="0.2">
      <c r="A217" s="2">
        <v>210</v>
      </c>
      <c r="B217" s="2">
        <v>1</v>
      </c>
      <c r="C217" s="2">
        <v>1</v>
      </c>
      <c r="D217" t="s">
        <v>446</v>
      </c>
      <c r="E217" s="1" t="s">
        <v>2102</v>
      </c>
      <c r="F217">
        <v>30</v>
      </c>
      <c r="G217">
        <f t="shared" si="21"/>
        <v>0</v>
      </c>
      <c r="H217" t="str">
        <f t="shared" si="22"/>
        <v>No</v>
      </c>
      <c r="I217">
        <v>1</v>
      </c>
      <c r="J217">
        <v>0</v>
      </c>
      <c r="K217">
        <f t="shared" si="23"/>
        <v>1</v>
      </c>
      <c r="L217" s="2">
        <v>13236</v>
      </c>
      <c r="M217" s="4">
        <v>57.75</v>
      </c>
      <c r="N217" s="4" t="str">
        <f t="shared" si="24"/>
        <v>30-39</v>
      </c>
      <c r="O217" s="4" t="str">
        <f t="shared" si="19"/>
        <v>80-100</v>
      </c>
      <c r="P217" s="4" t="str">
        <f t="shared" si="20"/>
        <v>1</v>
      </c>
      <c r="Q217" s="2" t="s">
        <v>441</v>
      </c>
      <c r="R217" s="1" t="s">
        <v>2099</v>
      </c>
      <c r="S217" t="s">
        <v>11</v>
      </c>
    </row>
    <row r="218" spans="1:19" x14ac:dyDescent="0.2">
      <c r="A218" s="2">
        <v>211</v>
      </c>
      <c r="B218" s="2">
        <v>1</v>
      </c>
      <c r="C218" s="2">
        <v>0</v>
      </c>
      <c r="D218" t="s">
        <v>447</v>
      </c>
      <c r="E218" s="1" t="s">
        <v>2102</v>
      </c>
      <c r="F218">
        <v>55</v>
      </c>
      <c r="G218">
        <f t="shared" si="21"/>
        <v>0</v>
      </c>
      <c r="H218" t="str">
        <f t="shared" si="22"/>
        <v>No</v>
      </c>
      <c r="I218">
        <v>0</v>
      </c>
      <c r="J218">
        <v>0</v>
      </c>
      <c r="K218">
        <f t="shared" si="23"/>
        <v>0</v>
      </c>
      <c r="L218" s="2">
        <v>113787</v>
      </c>
      <c r="M218" s="4">
        <v>30.5</v>
      </c>
      <c r="N218" s="4" t="str">
        <f t="shared" si="24"/>
        <v>50-59</v>
      </c>
      <c r="O218" s="4" t="str">
        <f t="shared" si="19"/>
        <v>60-80</v>
      </c>
      <c r="P218" s="4" t="str">
        <f t="shared" si="20"/>
        <v>0</v>
      </c>
      <c r="Q218" s="2" t="s">
        <v>448</v>
      </c>
      <c r="R218" s="1" t="s">
        <v>800</v>
      </c>
      <c r="S218" t="s">
        <v>42</v>
      </c>
    </row>
    <row r="219" spans="1:19" x14ac:dyDescent="0.2">
      <c r="A219" s="2">
        <v>212</v>
      </c>
      <c r="B219" s="2">
        <v>1</v>
      </c>
      <c r="C219" s="2">
        <v>0</v>
      </c>
      <c r="D219" t="s">
        <v>449</v>
      </c>
      <c r="E219" s="1" t="s">
        <v>2102</v>
      </c>
      <c r="F219">
        <v>47</v>
      </c>
      <c r="G219">
        <f t="shared" si="21"/>
        <v>0</v>
      </c>
      <c r="H219" t="str">
        <f t="shared" si="22"/>
        <v>No</v>
      </c>
      <c r="I219">
        <v>0</v>
      </c>
      <c r="J219">
        <v>0</v>
      </c>
      <c r="K219">
        <f t="shared" si="23"/>
        <v>0</v>
      </c>
      <c r="L219" s="2">
        <v>113796</v>
      </c>
      <c r="M219" s="4">
        <v>42.4</v>
      </c>
      <c r="N219" s="4" t="str">
        <f t="shared" si="24"/>
        <v>40-49</v>
      </c>
      <c r="O219" s="4" t="str">
        <f t="shared" si="19"/>
        <v>80-100</v>
      </c>
      <c r="P219" s="4" t="str">
        <f t="shared" si="20"/>
        <v>0</v>
      </c>
      <c r="R219" s="1" t="s">
        <v>800</v>
      </c>
      <c r="S219" t="s">
        <v>113</v>
      </c>
    </row>
    <row r="220" spans="1:19" x14ac:dyDescent="0.2">
      <c r="A220" s="2">
        <v>213</v>
      </c>
      <c r="B220" s="2">
        <v>1</v>
      </c>
      <c r="C220" s="2">
        <v>0</v>
      </c>
      <c r="D220" t="s">
        <v>450</v>
      </c>
      <c r="E220" s="1" t="s">
        <v>2102</v>
      </c>
      <c r="F220">
        <v>37</v>
      </c>
      <c r="G220">
        <f t="shared" si="21"/>
        <v>0</v>
      </c>
      <c r="H220" t="str">
        <f t="shared" si="22"/>
        <v>No</v>
      </c>
      <c r="I220">
        <v>0</v>
      </c>
      <c r="J220">
        <v>1</v>
      </c>
      <c r="K220">
        <f t="shared" si="23"/>
        <v>1</v>
      </c>
      <c r="L220" s="2" t="s">
        <v>451</v>
      </c>
      <c r="M220" s="4">
        <v>29.7</v>
      </c>
      <c r="N220" s="4" t="str">
        <f t="shared" si="24"/>
        <v>30-39</v>
      </c>
      <c r="O220" s="4" t="str">
        <f t="shared" si="19"/>
        <v>60-80</v>
      </c>
      <c r="P220" s="4" t="str">
        <f t="shared" si="20"/>
        <v>1</v>
      </c>
      <c r="Q220" s="2" t="s">
        <v>452</v>
      </c>
      <c r="R220" s="1" t="s">
        <v>2099</v>
      </c>
      <c r="S220" t="s">
        <v>245</v>
      </c>
    </row>
    <row r="221" spans="1:19" x14ac:dyDescent="0.2">
      <c r="A221" s="2">
        <v>214</v>
      </c>
      <c r="B221" s="2">
        <v>1</v>
      </c>
      <c r="C221" s="2">
        <v>1</v>
      </c>
      <c r="D221" t="s">
        <v>453</v>
      </c>
      <c r="E221" s="1" t="s">
        <v>2101</v>
      </c>
      <c r="F221">
        <v>31</v>
      </c>
      <c r="G221">
        <f t="shared" si="21"/>
        <v>0</v>
      </c>
      <c r="H221" t="str">
        <f t="shared" si="22"/>
        <v>Yes</v>
      </c>
      <c r="I221">
        <v>1</v>
      </c>
      <c r="J221">
        <v>0</v>
      </c>
      <c r="K221">
        <f t="shared" si="23"/>
        <v>1</v>
      </c>
      <c r="L221" s="2">
        <v>35273</v>
      </c>
      <c r="M221" s="4">
        <v>113.27500000000001</v>
      </c>
      <c r="N221" s="4" t="str">
        <f t="shared" si="24"/>
        <v>30-39</v>
      </c>
      <c r="O221" s="4" t="str">
        <f t="shared" si="19"/>
        <v>80-100</v>
      </c>
      <c r="P221" s="4" t="str">
        <f t="shared" si="20"/>
        <v>1</v>
      </c>
      <c r="Q221" s="2" t="s">
        <v>454</v>
      </c>
      <c r="R221" s="1" t="s">
        <v>2099</v>
      </c>
      <c r="S221" t="s">
        <v>455</v>
      </c>
    </row>
    <row r="222" spans="1:19" x14ac:dyDescent="0.2">
      <c r="A222" s="2">
        <v>215</v>
      </c>
      <c r="B222" s="2">
        <v>1</v>
      </c>
      <c r="C222" s="2">
        <v>1</v>
      </c>
      <c r="D222" t="s">
        <v>456</v>
      </c>
      <c r="E222" s="1" t="s">
        <v>2101</v>
      </c>
      <c r="F222">
        <v>23</v>
      </c>
      <c r="G222">
        <f t="shared" si="21"/>
        <v>0</v>
      </c>
      <c r="H222" t="str">
        <f t="shared" si="22"/>
        <v>Yes</v>
      </c>
      <c r="I222">
        <v>1</v>
      </c>
      <c r="J222">
        <v>0</v>
      </c>
      <c r="K222">
        <f t="shared" si="23"/>
        <v>1</v>
      </c>
      <c r="L222" s="2">
        <v>35273</v>
      </c>
      <c r="M222" s="4">
        <v>113.27500000000001</v>
      </c>
      <c r="N222" s="4" t="str">
        <f t="shared" si="24"/>
        <v>20-29</v>
      </c>
      <c r="O222" s="4" t="str">
        <f t="shared" si="19"/>
        <v>80-100</v>
      </c>
      <c r="P222" s="4" t="str">
        <f t="shared" si="20"/>
        <v>1</v>
      </c>
      <c r="Q222" s="2" t="s">
        <v>454</v>
      </c>
      <c r="R222" s="1" t="s">
        <v>2099</v>
      </c>
      <c r="S222" t="s">
        <v>455</v>
      </c>
    </row>
    <row r="223" spans="1:19" x14ac:dyDescent="0.2">
      <c r="A223" s="2">
        <v>216</v>
      </c>
      <c r="B223" s="2">
        <v>1</v>
      </c>
      <c r="C223" s="2">
        <v>0</v>
      </c>
      <c r="D223" t="s">
        <v>457</v>
      </c>
      <c r="E223" s="1" t="s">
        <v>2102</v>
      </c>
      <c r="F223">
        <v>58</v>
      </c>
      <c r="G223">
        <f t="shared" si="21"/>
        <v>0</v>
      </c>
      <c r="H223" t="str">
        <f t="shared" si="22"/>
        <v>No</v>
      </c>
      <c r="I223">
        <v>0</v>
      </c>
      <c r="J223">
        <v>2</v>
      </c>
      <c r="K223">
        <f t="shared" si="23"/>
        <v>2</v>
      </c>
      <c r="L223" s="2">
        <v>35273</v>
      </c>
      <c r="M223" s="4">
        <v>113.27500000000001</v>
      </c>
      <c r="N223" s="4" t="str">
        <f t="shared" si="24"/>
        <v>50-59</v>
      </c>
      <c r="O223" s="4" t="str">
        <f t="shared" si="19"/>
        <v>80-100</v>
      </c>
      <c r="P223" s="4" t="str">
        <f t="shared" si="20"/>
        <v>2</v>
      </c>
      <c r="Q223" s="2" t="s">
        <v>458</v>
      </c>
      <c r="R223" s="1" t="s">
        <v>2099</v>
      </c>
      <c r="S223" t="s">
        <v>455</v>
      </c>
    </row>
    <row r="224" spans="1:19" x14ac:dyDescent="0.2">
      <c r="A224" s="2">
        <v>217</v>
      </c>
      <c r="B224" s="2">
        <v>1</v>
      </c>
      <c r="C224" s="2">
        <v>1</v>
      </c>
      <c r="D224" t="s">
        <v>459</v>
      </c>
      <c r="E224" s="1" t="s">
        <v>2101</v>
      </c>
      <c r="F224">
        <v>19</v>
      </c>
      <c r="G224">
        <f t="shared" si="21"/>
        <v>0</v>
      </c>
      <c r="H224" t="str">
        <f t="shared" si="22"/>
        <v>Yes</v>
      </c>
      <c r="I224">
        <v>0</v>
      </c>
      <c r="J224">
        <v>2</v>
      </c>
      <c r="K224">
        <f t="shared" si="23"/>
        <v>2</v>
      </c>
      <c r="L224" s="2">
        <v>11752</v>
      </c>
      <c r="M224" s="4">
        <v>26.283300000000001</v>
      </c>
      <c r="N224" s="4" t="str">
        <f t="shared" si="24"/>
        <v>10-19</v>
      </c>
      <c r="O224" s="4" t="str">
        <f t="shared" si="19"/>
        <v>60-80</v>
      </c>
      <c r="P224" s="4" t="str">
        <f t="shared" si="20"/>
        <v>2</v>
      </c>
      <c r="Q224" s="2" t="s">
        <v>460</v>
      </c>
      <c r="R224" s="1" t="s">
        <v>800</v>
      </c>
      <c r="S224" t="s">
        <v>11</v>
      </c>
    </row>
    <row r="225" spans="1:19" x14ac:dyDescent="0.2">
      <c r="A225" s="2">
        <v>218</v>
      </c>
      <c r="B225" s="2">
        <v>1</v>
      </c>
      <c r="C225" s="2">
        <v>0</v>
      </c>
      <c r="D225" t="s">
        <v>461</v>
      </c>
      <c r="E225" s="1" t="s">
        <v>2102</v>
      </c>
      <c r="F225">
        <v>64</v>
      </c>
      <c r="G225">
        <f t="shared" si="21"/>
        <v>0</v>
      </c>
      <c r="H225" t="str">
        <f t="shared" si="22"/>
        <v>No</v>
      </c>
      <c r="I225">
        <v>0</v>
      </c>
      <c r="J225">
        <v>0</v>
      </c>
      <c r="K225">
        <f t="shared" si="23"/>
        <v>0</v>
      </c>
      <c r="L225" s="2">
        <v>693</v>
      </c>
      <c r="M225" s="4">
        <v>26</v>
      </c>
      <c r="N225" s="4" t="str">
        <f t="shared" si="24"/>
        <v>60-69</v>
      </c>
      <c r="O225" s="4" t="str">
        <f t="shared" si="19"/>
        <v>60-80</v>
      </c>
      <c r="P225" s="4" t="str">
        <f t="shared" si="20"/>
        <v>0</v>
      </c>
      <c r="R225" s="1" t="s">
        <v>800</v>
      </c>
      <c r="S225" t="s">
        <v>462</v>
      </c>
    </row>
    <row r="226" spans="1:19" x14ac:dyDescent="0.2">
      <c r="A226" s="2">
        <v>219</v>
      </c>
      <c r="B226" s="2">
        <v>1</v>
      </c>
      <c r="C226" s="2">
        <v>1</v>
      </c>
      <c r="D226" t="s">
        <v>463</v>
      </c>
      <c r="E226" s="1" t="s">
        <v>2101</v>
      </c>
      <c r="F226">
        <v>39</v>
      </c>
      <c r="G226">
        <f t="shared" si="21"/>
        <v>0</v>
      </c>
      <c r="H226" t="str">
        <f t="shared" si="22"/>
        <v>Yes</v>
      </c>
      <c r="I226">
        <v>0</v>
      </c>
      <c r="J226">
        <v>0</v>
      </c>
      <c r="K226">
        <f t="shared" si="23"/>
        <v>0</v>
      </c>
      <c r="L226" s="2" t="s">
        <v>464</v>
      </c>
      <c r="M226" s="4">
        <v>108.9</v>
      </c>
      <c r="N226" s="4" t="str">
        <f t="shared" si="24"/>
        <v>30-39</v>
      </c>
      <c r="O226" s="4" t="str">
        <f t="shared" si="19"/>
        <v>80-100</v>
      </c>
      <c r="P226" s="4" t="str">
        <f t="shared" si="20"/>
        <v>0</v>
      </c>
      <c r="Q226" s="2" t="s">
        <v>465</v>
      </c>
      <c r="R226" s="1" t="s">
        <v>2099</v>
      </c>
    </row>
    <row r="227" spans="1:19" x14ac:dyDescent="0.2">
      <c r="A227" s="2">
        <v>220</v>
      </c>
      <c r="B227" s="2">
        <v>1</v>
      </c>
      <c r="C227" s="2">
        <v>1</v>
      </c>
      <c r="D227" t="s">
        <v>466</v>
      </c>
      <c r="E227" s="1" t="s">
        <v>2102</v>
      </c>
      <c r="G227" t="str">
        <f t="shared" si="21"/>
        <v/>
      </c>
      <c r="H227" t="str">
        <f t="shared" si="22"/>
        <v>Unknown</v>
      </c>
      <c r="I227">
        <v>0</v>
      </c>
      <c r="J227">
        <v>0</v>
      </c>
      <c r="K227">
        <f t="shared" si="23"/>
        <v>0</v>
      </c>
      <c r="L227" s="2" t="s">
        <v>467</v>
      </c>
      <c r="M227" s="4">
        <v>25.741700000000002</v>
      </c>
      <c r="N227" s="4" t="str">
        <f t="shared" si="24"/>
        <v/>
      </c>
      <c r="O227" s="4" t="str">
        <f t="shared" si="19"/>
        <v>60-80</v>
      </c>
      <c r="P227" s="4" t="str">
        <f t="shared" si="20"/>
        <v>0</v>
      </c>
      <c r="R227" s="1" t="s">
        <v>2099</v>
      </c>
      <c r="S227" t="s">
        <v>32</v>
      </c>
    </row>
    <row r="228" spans="1:19" x14ac:dyDescent="0.2">
      <c r="A228" s="2">
        <v>221</v>
      </c>
      <c r="B228" s="2">
        <v>1</v>
      </c>
      <c r="C228" s="2">
        <v>1</v>
      </c>
      <c r="D228" t="s">
        <v>468</v>
      </c>
      <c r="E228" s="1" t="s">
        <v>2101</v>
      </c>
      <c r="F228">
        <v>22</v>
      </c>
      <c r="G228">
        <f t="shared" si="21"/>
        <v>0</v>
      </c>
      <c r="H228" t="str">
        <f t="shared" si="22"/>
        <v>Yes</v>
      </c>
      <c r="I228">
        <v>0</v>
      </c>
      <c r="J228">
        <v>1</v>
      </c>
      <c r="K228">
        <f t="shared" si="23"/>
        <v>1</v>
      </c>
      <c r="L228" s="2">
        <v>113509</v>
      </c>
      <c r="M228" s="4">
        <v>61.979199999999999</v>
      </c>
      <c r="N228" s="4" t="str">
        <f t="shared" si="24"/>
        <v>20-29</v>
      </c>
      <c r="O228" s="4" t="str">
        <f t="shared" si="19"/>
        <v>80-100</v>
      </c>
      <c r="P228" s="4" t="str">
        <f t="shared" si="20"/>
        <v>1</v>
      </c>
      <c r="Q228" s="2" t="s">
        <v>469</v>
      </c>
      <c r="R228" s="1" t="s">
        <v>2099</v>
      </c>
      <c r="S228" t="s">
        <v>470</v>
      </c>
    </row>
    <row r="229" spans="1:19" x14ac:dyDescent="0.2">
      <c r="A229" s="2">
        <v>222</v>
      </c>
      <c r="B229" s="2">
        <v>1</v>
      </c>
      <c r="C229" s="2">
        <v>0</v>
      </c>
      <c r="D229" t="s">
        <v>471</v>
      </c>
      <c r="E229" s="1" t="s">
        <v>2102</v>
      </c>
      <c r="F229">
        <v>65</v>
      </c>
      <c r="G229">
        <f t="shared" si="21"/>
        <v>0</v>
      </c>
      <c r="H229" t="str">
        <f t="shared" si="22"/>
        <v>No</v>
      </c>
      <c r="I229">
        <v>0</v>
      </c>
      <c r="J229">
        <v>1</v>
      </c>
      <c r="K229">
        <f t="shared" si="23"/>
        <v>1</v>
      </c>
      <c r="L229" s="2">
        <v>113509</v>
      </c>
      <c r="M229" s="4">
        <v>61.979199999999999</v>
      </c>
      <c r="N229" s="4" t="str">
        <f t="shared" si="24"/>
        <v>60-69</v>
      </c>
      <c r="O229" s="4" t="str">
        <f t="shared" si="19"/>
        <v>80-100</v>
      </c>
      <c r="P229" s="4" t="str">
        <f t="shared" si="20"/>
        <v>1</v>
      </c>
      <c r="Q229" s="2" t="s">
        <v>472</v>
      </c>
      <c r="R229" s="1" t="s">
        <v>2099</v>
      </c>
      <c r="S229" t="s">
        <v>470</v>
      </c>
    </row>
    <row r="230" spans="1:19" x14ac:dyDescent="0.2">
      <c r="A230" s="2">
        <v>223</v>
      </c>
      <c r="B230" s="2">
        <v>1</v>
      </c>
      <c r="C230" s="2">
        <v>0</v>
      </c>
      <c r="D230" t="s">
        <v>473</v>
      </c>
      <c r="E230" s="1" t="s">
        <v>2102</v>
      </c>
      <c r="F230">
        <v>28.5</v>
      </c>
      <c r="G230">
        <f t="shared" si="21"/>
        <v>0</v>
      </c>
      <c r="H230" t="str">
        <f t="shared" si="22"/>
        <v>No</v>
      </c>
      <c r="I230">
        <v>0</v>
      </c>
      <c r="J230">
        <v>0</v>
      </c>
      <c r="K230">
        <f t="shared" si="23"/>
        <v>0</v>
      </c>
      <c r="L230" s="2" t="s">
        <v>474</v>
      </c>
      <c r="M230" s="4">
        <v>27.720800000000001</v>
      </c>
      <c r="N230" s="4" t="str">
        <f t="shared" si="24"/>
        <v>20-29</v>
      </c>
      <c r="O230" s="4" t="str">
        <f t="shared" si="19"/>
        <v>60-80</v>
      </c>
      <c r="P230" s="4" t="str">
        <f t="shared" si="20"/>
        <v>0</v>
      </c>
      <c r="Q230" s="2" t="s">
        <v>475</v>
      </c>
      <c r="R230" s="1" t="s">
        <v>2099</v>
      </c>
      <c r="S230" t="s">
        <v>476</v>
      </c>
    </row>
    <row r="231" spans="1:19" x14ac:dyDescent="0.2">
      <c r="A231" s="2">
        <v>224</v>
      </c>
      <c r="B231" s="2">
        <v>1</v>
      </c>
      <c r="C231" s="2">
        <v>0</v>
      </c>
      <c r="D231" t="s">
        <v>477</v>
      </c>
      <c r="E231" s="1" t="s">
        <v>2102</v>
      </c>
      <c r="G231" t="str">
        <f t="shared" si="21"/>
        <v/>
      </c>
      <c r="H231" t="str">
        <f t="shared" si="22"/>
        <v>Unknown</v>
      </c>
      <c r="I231">
        <v>0</v>
      </c>
      <c r="J231">
        <v>0</v>
      </c>
      <c r="K231">
        <f t="shared" si="23"/>
        <v>0</v>
      </c>
      <c r="L231" s="2">
        <v>112052</v>
      </c>
      <c r="M231" s="4">
        <v>0</v>
      </c>
      <c r="N231" s="4" t="str">
        <f t="shared" si="24"/>
        <v/>
      </c>
      <c r="O231" s="4" t="str">
        <f t="shared" si="19"/>
        <v>0-20</v>
      </c>
      <c r="P231" s="4" t="str">
        <f t="shared" si="20"/>
        <v>0</v>
      </c>
      <c r="R231" s="1" t="s">
        <v>800</v>
      </c>
      <c r="S231" t="s">
        <v>478</v>
      </c>
    </row>
    <row r="232" spans="1:19" x14ac:dyDescent="0.2">
      <c r="A232" s="2">
        <v>225</v>
      </c>
      <c r="B232" s="2">
        <v>1</v>
      </c>
      <c r="C232" s="2">
        <v>0</v>
      </c>
      <c r="D232" t="s">
        <v>479</v>
      </c>
      <c r="E232" s="1" t="s">
        <v>2102</v>
      </c>
      <c r="F232">
        <v>45.5</v>
      </c>
      <c r="G232">
        <f t="shared" si="21"/>
        <v>0</v>
      </c>
      <c r="H232" t="str">
        <f t="shared" si="22"/>
        <v>No</v>
      </c>
      <c r="I232">
        <v>0</v>
      </c>
      <c r="J232">
        <v>0</v>
      </c>
      <c r="K232">
        <f t="shared" si="23"/>
        <v>0</v>
      </c>
      <c r="L232" s="2">
        <v>113043</v>
      </c>
      <c r="M232" s="4">
        <v>28.5</v>
      </c>
      <c r="N232" s="4" t="str">
        <f t="shared" si="24"/>
        <v>40-49</v>
      </c>
      <c r="O232" s="4" t="str">
        <f t="shared" si="19"/>
        <v>60-80</v>
      </c>
      <c r="P232" s="4" t="str">
        <f t="shared" si="20"/>
        <v>0</v>
      </c>
      <c r="Q232" s="2" t="s">
        <v>386</v>
      </c>
      <c r="R232" s="1" t="s">
        <v>800</v>
      </c>
      <c r="S232" t="s">
        <v>480</v>
      </c>
    </row>
    <row r="233" spans="1:19" x14ac:dyDescent="0.2">
      <c r="A233" s="2">
        <v>226</v>
      </c>
      <c r="B233" s="2">
        <v>1</v>
      </c>
      <c r="C233" s="2">
        <v>0</v>
      </c>
      <c r="D233" t="s">
        <v>481</v>
      </c>
      <c r="E233" s="1" t="s">
        <v>2102</v>
      </c>
      <c r="F233">
        <v>23</v>
      </c>
      <c r="G233">
        <f t="shared" si="21"/>
        <v>0</v>
      </c>
      <c r="H233" t="str">
        <f t="shared" si="22"/>
        <v>No</v>
      </c>
      <c r="I233">
        <v>0</v>
      </c>
      <c r="J233">
        <v>0</v>
      </c>
      <c r="K233">
        <f t="shared" si="23"/>
        <v>0</v>
      </c>
      <c r="L233" s="2">
        <v>12749</v>
      </c>
      <c r="M233" s="4">
        <v>93.5</v>
      </c>
      <c r="N233" s="4" t="str">
        <f t="shared" si="24"/>
        <v>20-29</v>
      </c>
      <c r="O233" s="4" t="str">
        <f t="shared" si="19"/>
        <v>80-100</v>
      </c>
      <c r="P233" s="4" t="str">
        <f t="shared" si="20"/>
        <v>0</v>
      </c>
      <c r="Q233" s="2" t="s">
        <v>482</v>
      </c>
      <c r="R233" s="1" t="s">
        <v>800</v>
      </c>
      <c r="S233" t="s">
        <v>42</v>
      </c>
    </row>
    <row r="234" spans="1:19" x14ac:dyDescent="0.2">
      <c r="A234" s="2">
        <v>227</v>
      </c>
      <c r="B234" s="2">
        <v>1</v>
      </c>
      <c r="C234" s="2">
        <v>0</v>
      </c>
      <c r="D234" t="s">
        <v>483</v>
      </c>
      <c r="E234" s="1" t="s">
        <v>2102</v>
      </c>
      <c r="F234">
        <v>29</v>
      </c>
      <c r="G234">
        <f t="shared" si="21"/>
        <v>0</v>
      </c>
      <c r="H234" t="str">
        <f t="shared" si="22"/>
        <v>No</v>
      </c>
      <c r="I234">
        <v>1</v>
      </c>
      <c r="J234">
        <v>0</v>
      </c>
      <c r="K234">
        <f t="shared" si="23"/>
        <v>1</v>
      </c>
      <c r="L234" s="2">
        <v>113776</v>
      </c>
      <c r="M234" s="4">
        <v>66.599999999999994</v>
      </c>
      <c r="N234" s="4" t="str">
        <f t="shared" si="24"/>
        <v>20-29</v>
      </c>
      <c r="O234" s="4" t="str">
        <f t="shared" si="19"/>
        <v>80-100</v>
      </c>
      <c r="P234" s="4" t="str">
        <f t="shared" si="20"/>
        <v>1</v>
      </c>
      <c r="Q234" s="2" t="s">
        <v>484</v>
      </c>
      <c r="R234" s="1" t="s">
        <v>800</v>
      </c>
      <c r="S234" t="s">
        <v>485</v>
      </c>
    </row>
    <row r="235" spans="1:19" x14ac:dyDescent="0.2">
      <c r="A235" s="2">
        <v>228</v>
      </c>
      <c r="B235" s="2">
        <v>1</v>
      </c>
      <c r="C235" s="2">
        <v>1</v>
      </c>
      <c r="D235" t="s">
        <v>486</v>
      </c>
      <c r="E235" s="1" t="s">
        <v>2101</v>
      </c>
      <c r="F235">
        <v>22</v>
      </c>
      <c r="G235">
        <f t="shared" si="21"/>
        <v>0</v>
      </c>
      <c r="H235" t="str">
        <f t="shared" si="22"/>
        <v>Yes</v>
      </c>
      <c r="I235">
        <v>1</v>
      </c>
      <c r="J235">
        <v>0</v>
      </c>
      <c r="K235">
        <f t="shared" si="23"/>
        <v>1</v>
      </c>
      <c r="L235" s="2">
        <v>113776</v>
      </c>
      <c r="M235" s="4">
        <v>66.599999999999994</v>
      </c>
      <c r="N235" s="4" t="str">
        <f t="shared" si="24"/>
        <v>20-29</v>
      </c>
      <c r="O235" s="4" t="str">
        <f t="shared" si="19"/>
        <v>80-100</v>
      </c>
      <c r="P235" s="4" t="str">
        <f t="shared" si="20"/>
        <v>1</v>
      </c>
      <c r="Q235" s="2" t="s">
        <v>484</v>
      </c>
      <c r="R235" s="1" t="s">
        <v>800</v>
      </c>
      <c r="S235" t="s">
        <v>485</v>
      </c>
    </row>
    <row r="236" spans="1:19" x14ac:dyDescent="0.2">
      <c r="A236" s="2">
        <v>229</v>
      </c>
      <c r="B236" s="2">
        <v>1</v>
      </c>
      <c r="C236" s="2">
        <v>0</v>
      </c>
      <c r="D236" t="s">
        <v>487</v>
      </c>
      <c r="E236" s="1" t="s">
        <v>2102</v>
      </c>
      <c r="F236">
        <v>18</v>
      </c>
      <c r="G236">
        <f t="shared" si="21"/>
        <v>0</v>
      </c>
      <c r="H236" t="str">
        <f t="shared" si="22"/>
        <v>No</v>
      </c>
      <c r="I236">
        <v>1</v>
      </c>
      <c r="J236">
        <v>0</v>
      </c>
      <c r="K236">
        <f t="shared" si="23"/>
        <v>1</v>
      </c>
      <c r="L236" s="2" t="s">
        <v>464</v>
      </c>
      <c r="M236" s="4">
        <v>108.9</v>
      </c>
      <c r="N236" s="4" t="str">
        <f t="shared" si="24"/>
        <v>10-19</v>
      </c>
      <c r="O236" s="4" t="str">
        <f t="shared" si="19"/>
        <v>80-100</v>
      </c>
      <c r="P236" s="4" t="str">
        <f t="shared" si="20"/>
        <v>1</v>
      </c>
      <c r="Q236" s="2" t="s">
        <v>488</v>
      </c>
      <c r="R236" s="1" t="s">
        <v>2099</v>
      </c>
      <c r="S236" t="s">
        <v>489</v>
      </c>
    </row>
    <row r="237" spans="1:19" x14ac:dyDescent="0.2">
      <c r="A237" s="2">
        <v>230</v>
      </c>
      <c r="B237" s="2">
        <v>1</v>
      </c>
      <c r="C237" s="2">
        <v>1</v>
      </c>
      <c r="D237" t="s">
        <v>490</v>
      </c>
      <c r="E237" s="1" t="s">
        <v>2101</v>
      </c>
      <c r="F237">
        <v>17</v>
      </c>
      <c r="G237">
        <f t="shared" si="21"/>
        <v>0</v>
      </c>
      <c r="H237" t="str">
        <f t="shared" si="22"/>
        <v>Yes</v>
      </c>
      <c r="I237">
        <v>1</v>
      </c>
      <c r="J237">
        <v>0</v>
      </c>
      <c r="K237">
        <f t="shared" si="23"/>
        <v>1</v>
      </c>
      <c r="L237" s="2" t="s">
        <v>464</v>
      </c>
      <c r="M237" s="4">
        <v>108.9</v>
      </c>
      <c r="N237" s="4" t="str">
        <f t="shared" si="24"/>
        <v>10-19</v>
      </c>
      <c r="O237" s="4" t="str">
        <f t="shared" si="19"/>
        <v>80-100</v>
      </c>
      <c r="P237" s="4" t="str">
        <f t="shared" si="20"/>
        <v>1</v>
      </c>
      <c r="Q237" s="2" t="s">
        <v>488</v>
      </c>
      <c r="R237" s="1" t="s">
        <v>2099</v>
      </c>
      <c r="S237" t="s">
        <v>489</v>
      </c>
    </row>
    <row r="238" spans="1:19" x14ac:dyDescent="0.2">
      <c r="A238" s="2">
        <v>231</v>
      </c>
      <c r="B238" s="2">
        <v>1</v>
      </c>
      <c r="C238" s="2">
        <v>1</v>
      </c>
      <c r="D238" t="s">
        <v>491</v>
      </c>
      <c r="E238" s="1" t="s">
        <v>2101</v>
      </c>
      <c r="F238">
        <v>30</v>
      </c>
      <c r="G238">
        <f t="shared" si="21"/>
        <v>0</v>
      </c>
      <c r="H238" t="str">
        <f t="shared" si="22"/>
        <v>Yes</v>
      </c>
      <c r="I238">
        <v>0</v>
      </c>
      <c r="J238">
        <v>0</v>
      </c>
      <c r="K238">
        <f t="shared" si="23"/>
        <v>0</v>
      </c>
      <c r="L238" s="2">
        <v>12749</v>
      </c>
      <c r="M238" s="4">
        <v>93.5</v>
      </c>
      <c r="N238" s="4" t="str">
        <f t="shared" si="24"/>
        <v>30-39</v>
      </c>
      <c r="O238" s="4" t="str">
        <f t="shared" si="19"/>
        <v>80-100</v>
      </c>
      <c r="P238" s="4" t="str">
        <f t="shared" si="20"/>
        <v>0</v>
      </c>
      <c r="Q238" s="2" t="s">
        <v>492</v>
      </c>
      <c r="R238" s="1" t="s">
        <v>800</v>
      </c>
    </row>
    <row r="239" spans="1:19" x14ac:dyDescent="0.2">
      <c r="A239" s="2">
        <v>232</v>
      </c>
      <c r="B239" s="2">
        <v>1</v>
      </c>
      <c r="C239" s="2">
        <v>1</v>
      </c>
      <c r="D239" t="s">
        <v>493</v>
      </c>
      <c r="E239" s="1" t="s">
        <v>2102</v>
      </c>
      <c r="F239">
        <v>52</v>
      </c>
      <c r="G239">
        <f t="shared" si="21"/>
        <v>0</v>
      </c>
      <c r="H239" t="str">
        <f t="shared" si="22"/>
        <v>No</v>
      </c>
      <c r="I239">
        <v>0</v>
      </c>
      <c r="J239">
        <v>0</v>
      </c>
      <c r="K239">
        <f t="shared" si="23"/>
        <v>0</v>
      </c>
      <c r="L239" s="2">
        <v>113786</v>
      </c>
      <c r="M239" s="4">
        <v>30.5</v>
      </c>
      <c r="N239" s="4" t="str">
        <f t="shared" si="24"/>
        <v>50-59</v>
      </c>
      <c r="O239" s="4" t="str">
        <f t="shared" si="19"/>
        <v>60-80</v>
      </c>
      <c r="P239" s="4" t="str">
        <f t="shared" si="20"/>
        <v>0</v>
      </c>
      <c r="Q239" s="2" t="s">
        <v>494</v>
      </c>
      <c r="R239" s="1" t="s">
        <v>800</v>
      </c>
      <c r="S239" t="s">
        <v>495</v>
      </c>
    </row>
    <row r="240" spans="1:19" x14ac:dyDescent="0.2">
      <c r="A240" s="2">
        <v>233</v>
      </c>
      <c r="B240" s="2">
        <v>1</v>
      </c>
      <c r="C240" s="2">
        <v>0</v>
      </c>
      <c r="D240" t="s">
        <v>496</v>
      </c>
      <c r="E240" s="1" t="s">
        <v>2102</v>
      </c>
      <c r="F240">
        <v>47</v>
      </c>
      <c r="G240">
        <f t="shared" si="21"/>
        <v>0</v>
      </c>
      <c r="H240" t="str">
        <f t="shared" si="22"/>
        <v>No</v>
      </c>
      <c r="I240">
        <v>0</v>
      </c>
      <c r="J240">
        <v>0</v>
      </c>
      <c r="K240">
        <f t="shared" si="23"/>
        <v>0</v>
      </c>
      <c r="L240" s="2">
        <v>110465</v>
      </c>
      <c r="M240" s="4">
        <v>52</v>
      </c>
      <c r="N240" s="4" t="str">
        <f t="shared" si="24"/>
        <v>40-49</v>
      </c>
      <c r="O240" s="4" t="str">
        <f t="shared" si="19"/>
        <v>80-100</v>
      </c>
      <c r="P240" s="4" t="str">
        <f t="shared" si="20"/>
        <v>0</v>
      </c>
      <c r="Q240" s="2" t="s">
        <v>497</v>
      </c>
      <c r="R240" s="1" t="s">
        <v>800</v>
      </c>
      <c r="S240" t="s">
        <v>498</v>
      </c>
    </row>
    <row r="241" spans="1:19" x14ac:dyDescent="0.2">
      <c r="A241" s="2">
        <v>234</v>
      </c>
      <c r="B241" s="2">
        <v>1</v>
      </c>
      <c r="C241" s="2">
        <v>1</v>
      </c>
      <c r="D241" t="s">
        <v>499</v>
      </c>
      <c r="E241" s="1" t="s">
        <v>2101</v>
      </c>
      <c r="F241">
        <v>56</v>
      </c>
      <c r="G241">
        <f t="shared" si="21"/>
        <v>0</v>
      </c>
      <c r="H241" t="str">
        <f t="shared" si="22"/>
        <v>Yes</v>
      </c>
      <c r="I241">
        <v>0</v>
      </c>
      <c r="J241">
        <v>1</v>
      </c>
      <c r="K241">
        <f t="shared" si="23"/>
        <v>1</v>
      </c>
      <c r="L241" s="2">
        <v>11767</v>
      </c>
      <c r="M241" s="4">
        <v>83.158299999999997</v>
      </c>
      <c r="N241" s="4" t="str">
        <f t="shared" si="24"/>
        <v>50-59</v>
      </c>
      <c r="O241" s="4" t="str">
        <f t="shared" si="19"/>
        <v>80-100</v>
      </c>
      <c r="P241" s="4" t="str">
        <f t="shared" si="20"/>
        <v>1</v>
      </c>
      <c r="Q241" s="2" t="s">
        <v>500</v>
      </c>
      <c r="R241" s="1" t="s">
        <v>2099</v>
      </c>
      <c r="S241" t="s">
        <v>228</v>
      </c>
    </row>
    <row r="242" spans="1:19" x14ac:dyDescent="0.2">
      <c r="A242" s="2">
        <v>235</v>
      </c>
      <c r="B242" s="2">
        <v>1</v>
      </c>
      <c r="C242" s="2">
        <v>0</v>
      </c>
      <c r="D242" t="s">
        <v>501</v>
      </c>
      <c r="E242" s="1" t="s">
        <v>2102</v>
      </c>
      <c r="F242">
        <v>38</v>
      </c>
      <c r="G242">
        <f t="shared" si="21"/>
        <v>0</v>
      </c>
      <c r="H242" t="str">
        <f t="shared" si="22"/>
        <v>No</v>
      </c>
      <c r="I242">
        <v>0</v>
      </c>
      <c r="J242">
        <v>0</v>
      </c>
      <c r="K242">
        <f t="shared" si="23"/>
        <v>0</v>
      </c>
      <c r="L242" s="2">
        <v>19972</v>
      </c>
      <c r="M242" s="4">
        <v>0</v>
      </c>
      <c r="N242" s="4" t="str">
        <f t="shared" si="24"/>
        <v>30-39</v>
      </c>
      <c r="O242" s="4" t="str">
        <f t="shared" si="19"/>
        <v>0-20</v>
      </c>
      <c r="P242" s="4" t="str">
        <f t="shared" si="20"/>
        <v>0</v>
      </c>
      <c r="R242" s="1" t="s">
        <v>800</v>
      </c>
      <c r="S242" t="s">
        <v>502</v>
      </c>
    </row>
    <row r="243" spans="1:19" x14ac:dyDescent="0.2">
      <c r="A243" s="2">
        <v>236</v>
      </c>
      <c r="B243" s="2">
        <v>1</v>
      </c>
      <c r="C243" s="2">
        <v>1</v>
      </c>
      <c r="D243" t="s">
        <v>503</v>
      </c>
      <c r="E243" s="1" t="s">
        <v>2102</v>
      </c>
      <c r="G243" t="str">
        <f t="shared" si="21"/>
        <v/>
      </c>
      <c r="H243" t="str">
        <f t="shared" si="22"/>
        <v>Unknown</v>
      </c>
      <c r="I243">
        <v>0</v>
      </c>
      <c r="J243">
        <v>0</v>
      </c>
      <c r="K243">
        <f t="shared" si="23"/>
        <v>0</v>
      </c>
      <c r="L243" s="2" t="s">
        <v>504</v>
      </c>
      <c r="M243" s="4">
        <v>39.6</v>
      </c>
      <c r="N243" s="4" t="str">
        <f t="shared" si="24"/>
        <v/>
      </c>
      <c r="O243" s="4" t="str">
        <f t="shared" si="19"/>
        <v>60-80</v>
      </c>
      <c r="P243" s="4" t="str">
        <f t="shared" si="20"/>
        <v>0</v>
      </c>
      <c r="R243" s="1" t="s">
        <v>800</v>
      </c>
      <c r="S243" t="s">
        <v>505</v>
      </c>
    </row>
    <row r="244" spans="1:19" x14ac:dyDescent="0.2">
      <c r="A244" s="2">
        <v>237</v>
      </c>
      <c r="B244" s="2">
        <v>1</v>
      </c>
      <c r="C244" s="2">
        <v>0</v>
      </c>
      <c r="D244" t="s">
        <v>506</v>
      </c>
      <c r="E244" s="1" t="s">
        <v>2102</v>
      </c>
      <c r="F244">
        <v>22</v>
      </c>
      <c r="G244">
        <f t="shared" si="21"/>
        <v>0</v>
      </c>
      <c r="H244" t="str">
        <f t="shared" si="22"/>
        <v>No</v>
      </c>
      <c r="I244">
        <v>0</v>
      </c>
      <c r="J244">
        <v>0</v>
      </c>
      <c r="K244">
        <f t="shared" si="23"/>
        <v>0</v>
      </c>
      <c r="L244" s="2" t="s">
        <v>65</v>
      </c>
      <c r="M244" s="4">
        <v>135.63329999999999</v>
      </c>
      <c r="N244" s="4" t="str">
        <f t="shared" si="24"/>
        <v>20-29</v>
      </c>
      <c r="O244" s="4" t="str">
        <f t="shared" si="19"/>
        <v>80-100</v>
      </c>
      <c r="P244" s="4" t="str">
        <f t="shared" si="20"/>
        <v>0</v>
      </c>
      <c r="R244" s="1" t="s">
        <v>2099</v>
      </c>
    </row>
    <row r="245" spans="1:19" x14ac:dyDescent="0.2">
      <c r="A245" s="2">
        <v>238</v>
      </c>
      <c r="B245" s="2">
        <v>1</v>
      </c>
      <c r="C245" s="2">
        <v>0</v>
      </c>
      <c r="D245" t="s">
        <v>507</v>
      </c>
      <c r="E245" s="1" t="s">
        <v>2102</v>
      </c>
      <c r="G245" t="str">
        <f t="shared" si="21"/>
        <v/>
      </c>
      <c r="H245" t="str">
        <f t="shared" si="22"/>
        <v>Unknown</v>
      </c>
      <c r="I245">
        <v>0</v>
      </c>
      <c r="J245">
        <v>0</v>
      </c>
      <c r="K245">
        <f t="shared" si="23"/>
        <v>0</v>
      </c>
      <c r="L245" s="2" t="s">
        <v>26</v>
      </c>
      <c r="M245" s="4">
        <v>227.52500000000001</v>
      </c>
      <c r="N245" s="4" t="str">
        <f t="shared" si="24"/>
        <v/>
      </c>
      <c r="O245" s="4" t="str">
        <f t="shared" si="19"/>
        <v>80-100</v>
      </c>
      <c r="P245" s="4" t="str">
        <f t="shared" si="20"/>
        <v>0</v>
      </c>
      <c r="R245" s="1" t="s">
        <v>2099</v>
      </c>
    </row>
    <row r="246" spans="1:19" x14ac:dyDescent="0.2">
      <c r="A246" s="2">
        <v>239</v>
      </c>
      <c r="B246" s="2">
        <v>1</v>
      </c>
      <c r="C246" s="2">
        <v>1</v>
      </c>
      <c r="D246" t="s">
        <v>508</v>
      </c>
      <c r="E246" s="1" t="s">
        <v>2101</v>
      </c>
      <c r="F246">
        <v>43</v>
      </c>
      <c r="G246">
        <f t="shared" si="21"/>
        <v>0</v>
      </c>
      <c r="H246" t="str">
        <f t="shared" si="22"/>
        <v>Yes</v>
      </c>
      <c r="I246">
        <v>0</v>
      </c>
      <c r="J246">
        <v>1</v>
      </c>
      <c r="K246">
        <f t="shared" si="23"/>
        <v>1</v>
      </c>
      <c r="L246" s="2">
        <v>24160</v>
      </c>
      <c r="M246" s="4">
        <v>211.33750000000001</v>
      </c>
      <c r="N246" s="4" t="str">
        <f t="shared" si="24"/>
        <v>40-49</v>
      </c>
      <c r="O246" s="4" t="str">
        <f t="shared" si="19"/>
        <v>80-100</v>
      </c>
      <c r="P246" s="4" t="str">
        <f t="shared" si="20"/>
        <v>1</v>
      </c>
      <c r="Q246" s="2" t="s">
        <v>509</v>
      </c>
      <c r="R246" s="1" t="s">
        <v>800</v>
      </c>
      <c r="S246" t="s">
        <v>2</v>
      </c>
    </row>
    <row r="247" spans="1:19" x14ac:dyDescent="0.2">
      <c r="A247" s="2">
        <v>240</v>
      </c>
      <c r="B247" s="2">
        <v>1</v>
      </c>
      <c r="C247" s="2">
        <v>0</v>
      </c>
      <c r="D247" t="s">
        <v>510</v>
      </c>
      <c r="E247" s="1" t="s">
        <v>2102</v>
      </c>
      <c r="F247">
        <v>31</v>
      </c>
      <c r="G247">
        <f t="shared" si="21"/>
        <v>0</v>
      </c>
      <c r="H247" t="str">
        <f t="shared" si="22"/>
        <v>No</v>
      </c>
      <c r="I247">
        <v>0</v>
      </c>
      <c r="J247">
        <v>0</v>
      </c>
      <c r="K247">
        <f t="shared" si="23"/>
        <v>0</v>
      </c>
      <c r="L247" s="2" t="s">
        <v>511</v>
      </c>
      <c r="M247" s="4">
        <v>50.495800000000003</v>
      </c>
      <c r="N247" s="4" t="str">
        <f t="shared" si="24"/>
        <v>30-39</v>
      </c>
      <c r="O247" s="4" t="str">
        <f t="shared" si="19"/>
        <v>80-100</v>
      </c>
      <c r="P247" s="4" t="str">
        <f t="shared" si="20"/>
        <v>0</v>
      </c>
      <c r="Q247" s="2" t="s">
        <v>512</v>
      </c>
      <c r="R247" s="1" t="s">
        <v>800</v>
      </c>
      <c r="S247" t="s">
        <v>72</v>
      </c>
    </row>
    <row r="248" spans="1:19" x14ac:dyDescent="0.2">
      <c r="A248" s="2">
        <v>241</v>
      </c>
      <c r="B248" s="2">
        <v>1</v>
      </c>
      <c r="C248" s="2">
        <v>1</v>
      </c>
      <c r="D248" t="s">
        <v>513</v>
      </c>
      <c r="E248" s="1" t="s">
        <v>2102</v>
      </c>
      <c r="F248">
        <v>45</v>
      </c>
      <c r="G248">
        <f t="shared" si="21"/>
        <v>0</v>
      </c>
      <c r="H248" t="str">
        <f t="shared" si="22"/>
        <v>No</v>
      </c>
      <c r="I248">
        <v>0</v>
      </c>
      <c r="J248">
        <v>0</v>
      </c>
      <c r="K248">
        <f t="shared" si="23"/>
        <v>0</v>
      </c>
      <c r="L248" s="2">
        <v>111428</v>
      </c>
      <c r="M248" s="4">
        <v>26.55</v>
      </c>
      <c r="N248" s="4" t="str">
        <f t="shared" si="24"/>
        <v>40-49</v>
      </c>
      <c r="O248" s="4" t="str">
        <f t="shared" si="19"/>
        <v>60-80</v>
      </c>
      <c r="P248" s="4" t="str">
        <f t="shared" si="20"/>
        <v>0</v>
      </c>
      <c r="R248" s="1" t="s">
        <v>800</v>
      </c>
      <c r="S248" t="s">
        <v>11</v>
      </c>
    </row>
    <row r="249" spans="1:19" x14ac:dyDescent="0.2">
      <c r="A249" s="2">
        <v>242</v>
      </c>
      <c r="B249" s="2">
        <v>1</v>
      </c>
      <c r="C249" s="2">
        <v>0</v>
      </c>
      <c r="D249" t="s">
        <v>514</v>
      </c>
      <c r="E249" s="1" t="s">
        <v>2102</v>
      </c>
      <c r="G249" t="str">
        <f t="shared" si="21"/>
        <v/>
      </c>
      <c r="H249" t="str">
        <f t="shared" si="22"/>
        <v>Unknown</v>
      </c>
      <c r="I249">
        <v>0</v>
      </c>
      <c r="J249">
        <v>0</v>
      </c>
      <c r="K249">
        <f t="shared" si="23"/>
        <v>0</v>
      </c>
      <c r="L249" s="2">
        <v>113767</v>
      </c>
      <c r="M249" s="4">
        <v>50</v>
      </c>
      <c r="N249" s="4" t="str">
        <f t="shared" si="24"/>
        <v/>
      </c>
      <c r="O249" s="4" t="str">
        <f t="shared" si="19"/>
        <v>80-100</v>
      </c>
      <c r="P249" s="4" t="str">
        <f t="shared" si="20"/>
        <v>0</v>
      </c>
      <c r="Q249" s="2" t="s">
        <v>515</v>
      </c>
      <c r="R249" s="1" t="s">
        <v>800</v>
      </c>
      <c r="S249" t="s">
        <v>516</v>
      </c>
    </row>
    <row r="250" spans="1:19" x14ac:dyDescent="0.2">
      <c r="A250" s="2">
        <v>243</v>
      </c>
      <c r="B250" s="2">
        <v>1</v>
      </c>
      <c r="C250" s="2">
        <v>1</v>
      </c>
      <c r="D250" t="s">
        <v>517</v>
      </c>
      <c r="E250" s="1" t="s">
        <v>2101</v>
      </c>
      <c r="F250">
        <v>33</v>
      </c>
      <c r="G250">
        <f t="shared" si="21"/>
        <v>0</v>
      </c>
      <c r="H250" t="str">
        <f t="shared" si="22"/>
        <v>Yes</v>
      </c>
      <c r="I250">
        <v>0</v>
      </c>
      <c r="J250">
        <v>0</v>
      </c>
      <c r="K250">
        <f t="shared" si="23"/>
        <v>0</v>
      </c>
      <c r="L250" s="2" t="s">
        <v>518</v>
      </c>
      <c r="M250" s="4">
        <v>27.720800000000001</v>
      </c>
      <c r="N250" s="4" t="str">
        <f t="shared" si="24"/>
        <v>30-39</v>
      </c>
      <c r="O250" s="4" t="str">
        <f t="shared" si="19"/>
        <v>60-80</v>
      </c>
      <c r="P250" s="4" t="str">
        <f t="shared" si="20"/>
        <v>0</v>
      </c>
      <c r="Q250" s="2" t="s">
        <v>519</v>
      </c>
      <c r="R250" s="1" t="s">
        <v>2099</v>
      </c>
      <c r="S250" t="s">
        <v>32</v>
      </c>
    </row>
    <row r="251" spans="1:19" x14ac:dyDescent="0.2">
      <c r="A251" s="2">
        <v>244</v>
      </c>
      <c r="B251" s="2">
        <v>1</v>
      </c>
      <c r="C251" s="2">
        <v>0</v>
      </c>
      <c r="D251" t="s">
        <v>520</v>
      </c>
      <c r="E251" s="1" t="s">
        <v>2102</v>
      </c>
      <c r="F251">
        <v>46</v>
      </c>
      <c r="G251">
        <f t="shared" si="21"/>
        <v>0</v>
      </c>
      <c r="H251" t="str">
        <f t="shared" si="22"/>
        <v>No</v>
      </c>
      <c r="I251">
        <v>0</v>
      </c>
      <c r="J251">
        <v>0</v>
      </c>
      <c r="K251">
        <f t="shared" si="23"/>
        <v>0</v>
      </c>
      <c r="L251" s="2" t="s">
        <v>521</v>
      </c>
      <c r="M251" s="4">
        <v>79.2</v>
      </c>
      <c r="N251" s="4" t="str">
        <f t="shared" si="24"/>
        <v>40-49</v>
      </c>
      <c r="O251" s="4" t="str">
        <f t="shared" si="19"/>
        <v>80-100</v>
      </c>
      <c r="P251" s="4" t="str">
        <f t="shared" si="20"/>
        <v>0</v>
      </c>
      <c r="R251" s="1" t="s">
        <v>2099</v>
      </c>
      <c r="S251" t="s">
        <v>11</v>
      </c>
    </row>
    <row r="252" spans="1:19" x14ac:dyDescent="0.2">
      <c r="A252" s="2">
        <v>245</v>
      </c>
      <c r="B252" s="2">
        <v>1</v>
      </c>
      <c r="C252" s="2">
        <v>0</v>
      </c>
      <c r="D252" t="s">
        <v>522</v>
      </c>
      <c r="E252" s="1" t="s">
        <v>2102</v>
      </c>
      <c r="F252">
        <v>36</v>
      </c>
      <c r="G252">
        <f t="shared" si="21"/>
        <v>0</v>
      </c>
      <c r="H252" t="str">
        <f t="shared" si="22"/>
        <v>No</v>
      </c>
      <c r="I252">
        <v>0</v>
      </c>
      <c r="J252">
        <v>0</v>
      </c>
      <c r="K252">
        <f t="shared" si="23"/>
        <v>0</v>
      </c>
      <c r="L252" s="2">
        <v>13049</v>
      </c>
      <c r="M252" s="4">
        <v>40.125</v>
      </c>
      <c r="N252" s="4" t="str">
        <f t="shared" si="24"/>
        <v>30-39</v>
      </c>
      <c r="O252" s="4" t="str">
        <f t="shared" si="19"/>
        <v>60-80</v>
      </c>
      <c r="P252" s="4" t="str">
        <f t="shared" si="20"/>
        <v>0</v>
      </c>
      <c r="Q252" s="2" t="s">
        <v>523</v>
      </c>
      <c r="R252" s="1" t="s">
        <v>2099</v>
      </c>
      <c r="S252" t="s">
        <v>250</v>
      </c>
    </row>
    <row r="253" spans="1:19" x14ac:dyDescent="0.2">
      <c r="A253" s="2">
        <v>246</v>
      </c>
      <c r="B253" s="2">
        <v>1</v>
      </c>
      <c r="C253" s="2">
        <v>1</v>
      </c>
      <c r="D253" t="s">
        <v>524</v>
      </c>
      <c r="E253" s="1" t="s">
        <v>2101</v>
      </c>
      <c r="F253">
        <v>33</v>
      </c>
      <c r="G253">
        <f t="shared" si="21"/>
        <v>0</v>
      </c>
      <c r="H253" t="str">
        <f t="shared" si="22"/>
        <v>Yes</v>
      </c>
      <c r="I253">
        <v>0</v>
      </c>
      <c r="J253">
        <v>0</v>
      </c>
      <c r="K253">
        <f t="shared" si="23"/>
        <v>0</v>
      </c>
      <c r="L253" s="2">
        <v>110152</v>
      </c>
      <c r="M253" s="4">
        <v>86.5</v>
      </c>
      <c r="N253" s="4" t="str">
        <f t="shared" si="24"/>
        <v>30-39</v>
      </c>
      <c r="O253" s="4" t="str">
        <f t="shared" si="19"/>
        <v>80-100</v>
      </c>
      <c r="P253" s="4" t="str">
        <f t="shared" si="20"/>
        <v>0</v>
      </c>
      <c r="Q253" s="2" t="s">
        <v>154</v>
      </c>
      <c r="R253" s="1" t="s">
        <v>800</v>
      </c>
      <c r="S253" t="s">
        <v>525</v>
      </c>
    </row>
    <row r="254" spans="1:19" x14ac:dyDescent="0.2">
      <c r="A254" s="2">
        <v>247</v>
      </c>
      <c r="B254" s="2">
        <v>1</v>
      </c>
      <c r="C254" s="2">
        <v>0</v>
      </c>
      <c r="D254" t="s">
        <v>526</v>
      </c>
      <c r="E254" s="1" t="s">
        <v>2102</v>
      </c>
      <c r="F254">
        <v>55</v>
      </c>
      <c r="G254">
        <f t="shared" si="21"/>
        <v>0</v>
      </c>
      <c r="H254" t="str">
        <f t="shared" si="22"/>
        <v>No</v>
      </c>
      <c r="I254">
        <v>1</v>
      </c>
      <c r="J254">
        <v>0</v>
      </c>
      <c r="K254">
        <f t="shared" si="23"/>
        <v>1</v>
      </c>
      <c r="L254" s="2" t="s">
        <v>527</v>
      </c>
      <c r="M254" s="4">
        <v>59.4</v>
      </c>
      <c r="N254" s="4" t="str">
        <f t="shared" si="24"/>
        <v>50-59</v>
      </c>
      <c r="O254" s="4" t="str">
        <f t="shared" si="19"/>
        <v>80-100</v>
      </c>
      <c r="P254" s="4" t="str">
        <f t="shared" si="20"/>
        <v>1</v>
      </c>
      <c r="R254" s="1" t="s">
        <v>2099</v>
      </c>
      <c r="S254" t="s">
        <v>11</v>
      </c>
    </row>
    <row r="255" spans="1:19" x14ac:dyDescent="0.2">
      <c r="A255" s="2">
        <v>248</v>
      </c>
      <c r="B255" s="2">
        <v>1</v>
      </c>
      <c r="C255" s="2">
        <v>1</v>
      </c>
      <c r="D255" t="s">
        <v>528</v>
      </c>
      <c r="E255" s="1" t="s">
        <v>2101</v>
      </c>
      <c r="F255">
        <v>54</v>
      </c>
      <c r="G255">
        <f t="shared" si="21"/>
        <v>0</v>
      </c>
      <c r="H255" t="str">
        <f t="shared" si="22"/>
        <v>Yes</v>
      </c>
      <c r="I255">
        <v>1</v>
      </c>
      <c r="J255">
        <v>0</v>
      </c>
      <c r="K255">
        <f t="shared" si="23"/>
        <v>1</v>
      </c>
      <c r="L255" s="2" t="s">
        <v>527</v>
      </c>
      <c r="M255" s="4">
        <v>59.4</v>
      </c>
      <c r="N255" s="4" t="str">
        <f t="shared" si="24"/>
        <v>50-59</v>
      </c>
      <c r="O255" s="4" t="str">
        <f t="shared" si="19"/>
        <v>80-100</v>
      </c>
      <c r="P255" s="4" t="str">
        <f t="shared" si="20"/>
        <v>1</v>
      </c>
      <c r="R255" s="1" t="s">
        <v>2099</v>
      </c>
      <c r="S255" t="s">
        <v>11</v>
      </c>
    </row>
    <row r="256" spans="1:19" x14ac:dyDescent="0.2">
      <c r="A256" s="2">
        <v>249</v>
      </c>
      <c r="B256" s="2">
        <v>1</v>
      </c>
      <c r="C256" s="2">
        <v>0</v>
      </c>
      <c r="D256" t="s">
        <v>529</v>
      </c>
      <c r="E256" s="1" t="s">
        <v>2102</v>
      </c>
      <c r="F256">
        <v>33</v>
      </c>
      <c r="G256">
        <f t="shared" si="21"/>
        <v>0</v>
      </c>
      <c r="H256" t="str">
        <f t="shared" si="22"/>
        <v>No</v>
      </c>
      <c r="I256">
        <v>0</v>
      </c>
      <c r="J256">
        <v>0</v>
      </c>
      <c r="K256">
        <f t="shared" si="23"/>
        <v>0</v>
      </c>
      <c r="L256" s="2">
        <v>113790</v>
      </c>
      <c r="M256" s="4">
        <v>26.55</v>
      </c>
      <c r="N256" s="4" t="str">
        <f t="shared" si="24"/>
        <v>30-39</v>
      </c>
      <c r="O256" s="4" t="str">
        <f t="shared" si="19"/>
        <v>60-80</v>
      </c>
      <c r="P256" s="4" t="str">
        <f t="shared" si="20"/>
        <v>0</v>
      </c>
      <c r="R256" s="1" t="s">
        <v>800</v>
      </c>
      <c r="S256" t="s">
        <v>371</v>
      </c>
    </row>
    <row r="257" spans="1:19" x14ac:dyDescent="0.2">
      <c r="A257" s="2">
        <v>250</v>
      </c>
      <c r="B257" s="2">
        <v>1</v>
      </c>
      <c r="C257" s="2">
        <v>1</v>
      </c>
      <c r="D257" t="s">
        <v>530</v>
      </c>
      <c r="E257" s="1" t="s">
        <v>2102</v>
      </c>
      <c r="F257">
        <v>13</v>
      </c>
      <c r="G257">
        <f t="shared" si="21"/>
        <v>1</v>
      </c>
      <c r="H257" t="str">
        <f t="shared" si="22"/>
        <v>Yes</v>
      </c>
      <c r="I257">
        <v>2</v>
      </c>
      <c r="J257">
        <v>2</v>
      </c>
      <c r="K257">
        <f t="shared" si="23"/>
        <v>4</v>
      </c>
      <c r="L257" s="2" t="s">
        <v>86</v>
      </c>
      <c r="M257" s="4">
        <v>262.375</v>
      </c>
      <c r="N257" s="4" t="str">
        <f t="shared" si="24"/>
        <v>10-19</v>
      </c>
      <c r="O257" s="4" t="str">
        <f t="shared" si="19"/>
        <v>80-100</v>
      </c>
      <c r="P257" s="4" t="str">
        <f t="shared" si="20"/>
        <v>4</v>
      </c>
      <c r="Q257" s="2" t="s">
        <v>531</v>
      </c>
      <c r="R257" s="1" t="s">
        <v>2099</v>
      </c>
      <c r="S257" t="s">
        <v>532</v>
      </c>
    </row>
    <row r="258" spans="1:19" x14ac:dyDescent="0.2">
      <c r="A258" s="2">
        <v>251</v>
      </c>
      <c r="B258" s="2">
        <v>1</v>
      </c>
      <c r="C258" s="2">
        <v>1</v>
      </c>
      <c r="D258" t="s">
        <v>533</v>
      </c>
      <c r="E258" s="1" t="s">
        <v>2101</v>
      </c>
      <c r="F258">
        <v>18</v>
      </c>
      <c r="G258">
        <f t="shared" si="21"/>
        <v>0</v>
      </c>
      <c r="H258" t="str">
        <f t="shared" si="22"/>
        <v>Yes</v>
      </c>
      <c r="I258">
        <v>2</v>
      </c>
      <c r="J258">
        <v>2</v>
      </c>
      <c r="K258">
        <f t="shared" si="23"/>
        <v>4</v>
      </c>
      <c r="L258" s="2" t="s">
        <v>86</v>
      </c>
      <c r="M258" s="4">
        <v>262.375</v>
      </c>
      <c r="N258" s="4" t="str">
        <f t="shared" si="24"/>
        <v>10-19</v>
      </c>
      <c r="O258" s="4" t="str">
        <f t="shared" si="19"/>
        <v>80-100</v>
      </c>
      <c r="P258" s="4" t="str">
        <f t="shared" si="20"/>
        <v>4</v>
      </c>
      <c r="Q258" s="2" t="s">
        <v>531</v>
      </c>
      <c r="R258" s="1" t="s">
        <v>2099</v>
      </c>
      <c r="S258" t="s">
        <v>532</v>
      </c>
    </row>
    <row r="259" spans="1:19" x14ac:dyDescent="0.2">
      <c r="A259" s="2">
        <v>252</v>
      </c>
      <c r="B259" s="2">
        <v>1</v>
      </c>
      <c r="C259" s="2">
        <v>1</v>
      </c>
      <c r="D259" t="s">
        <v>534</v>
      </c>
      <c r="E259" s="1" t="s">
        <v>2101</v>
      </c>
      <c r="F259">
        <v>21</v>
      </c>
      <c r="G259">
        <f t="shared" si="21"/>
        <v>0</v>
      </c>
      <c r="H259" t="str">
        <f t="shared" si="22"/>
        <v>Yes</v>
      </c>
      <c r="I259">
        <v>2</v>
      </c>
      <c r="J259">
        <v>2</v>
      </c>
      <c r="K259">
        <f t="shared" si="23"/>
        <v>4</v>
      </c>
      <c r="L259" s="2" t="s">
        <v>86</v>
      </c>
      <c r="M259" s="4">
        <v>262.375</v>
      </c>
      <c r="N259" s="4" t="str">
        <f t="shared" si="24"/>
        <v>20-29</v>
      </c>
      <c r="O259" s="4" t="str">
        <f t="shared" si="19"/>
        <v>80-100</v>
      </c>
      <c r="P259" s="4" t="str">
        <f t="shared" si="20"/>
        <v>4</v>
      </c>
      <c r="Q259" s="2" t="s">
        <v>531</v>
      </c>
      <c r="R259" s="1" t="s">
        <v>2099</v>
      </c>
      <c r="S259" t="s">
        <v>532</v>
      </c>
    </row>
    <row r="260" spans="1:19" x14ac:dyDescent="0.2">
      <c r="A260" s="2">
        <v>253</v>
      </c>
      <c r="B260" s="2">
        <v>1</v>
      </c>
      <c r="C260" s="2">
        <v>0</v>
      </c>
      <c r="D260" t="s">
        <v>535</v>
      </c>
      <c r="E260" s="1" t="s">
        <v>2102</v>
      </c>
      <c r="F260">
        <v>61</v>
      </c>
      <c r="G260">
        <f t="shared" si="21"/>
        <v>0</v>
      </c>
      <c r="H260" t="str">
        <f t="shared" si="22"/>
        <v>No</v>
      </c>
      <c r="I260">
        <v>1</v>
      </c>
      <c r="J260">
        <v>3</v>
      </c>
      <c r="K260">
        <f t="shared" si="23"/>
        <v>4</v>
      </c>
      <c r="L260" s="2" t="s">
        <v>86</v>
      </c>
      <c r="M260" s="4">
        <v>262.375</v>
      </c>
      <c r="N260" s="4" t="str">
        <f t="shared" si="24"/>
        <v>60-69</v>
      </c>
      <c r="O260" s="4" t="str">
        <f t="shared" si="19"/>
        <v>80-100</v>
      </c>
      <c r="P260" s="4" t="str">
        <f t="shared" si="20"/>
        <v>4</v>
      </c>
      <c r="Q260" s="2" t="s">
        <v>531</v>
      </c>
      <c r="R260" s="1" t="s">
        <v>2099</v>
      </c>
      <c r="S260" t="s">
        <v>532</v>
      </c>
    </row>
    <row r="261" spans="1:19" x14ac:dyDescent="0.2">
      <c r="A261" s="2">
        <v>254</v>
      </c>
      <c r="B261" s="2">
        <v>1</v>
      </c>
      <c r="C261" s="2">
        <v>1</v>
      </c>
      <c r="D261" t="s">
        <v>536</v>
      </c>
      <c r="E261" s="1" t="s">
        <v>2101</v>
      </c>
      <c r="F261">
        <v>48</v>
      </c>
      <c r="G261">
        <f t="shared" si="21"/>
        <v>0</v>
      </c>
      <c r="H261" t="str">
        <f t="shared" si="22"/>
        <v>Yes</v>
      </c>
      <c r="I261">
        <v>1</v>
      </c>
      <c r="J261">
        <v>3</v>
      </c>
      <c r="K261">
        <f t="shared" si="23"/>
        <v>4</v>
      </c>
      <c r="L261" s="2" t="s">
        <v>86</v>
      </c>
      <c r="M261" s="4">
        <v>262.375</v>
      </c>
      <c r="N261" s="4" t="str">
        <f t="shared" si="24"/>
        <v>40-49</v>
      </c>
      <c r="O261" s="4" t="str">
        <f t="shared" si="19"/>
        <v>80-100</v>
      </c>
      <c r="P261" s="4" t="str">
        <f t="shared" si="20"/>
        <v>4</v>
      </c>
      <c r="Q261" s="2" t="s">
        <v>531</v>
      </c>
      <c r="R261" s="1" t="s">
        <v>2099</v>
      </c>
      <c r="S261" t="s">
        <v>532</v>
      </c>
    </row>
    <row r="262" spans="1:19" x14ac:dyDescent="0.2">
      <c r="A262" s="2">
        <v>255</v>
      </c>
      <c r="B262" s="2">
        <v>1</v>
      </c>
      <c r="C262" s="2">
        <v>1</v>
      </c>
      <c r="D262" t="s">
        <v>537</v>
      </c>
      <c r="E262" s="1" t="s">
        <v>2102</v>
      </c>
      <c r="G262" t="str">
        <f t="shared" si="21"/>
        <v/>
      </c>
      <c r="H262" t="str">
        <f t="shared" si="22"/>
        <v>Unknown</v>
      </c>
      <c r="I262">
        <v>0</v>
      </c>
      <c r="J262">
        <v>0</v>
      </c>
      <c r="K262">
        <f t="shared" si="23"/>
        <v>0</v>
      </c>
      <c r="L262" s="2">
        <v>19988</v>
      </c>
      <c r="M262" s="4">
        <v>30.5</v>
      </c>
      <c r="N262" s="4" t="str">
        <f t="shared" si="24"/>
        <v/>
      </c>
      <c r="O262" s="4" t="str">
        <f t="shared" si="19"/>
        <v>60-80</v>
      </c>
      <c r="P262" s="4" t="str">
        <f t="shared" si="20"/>
        <v>0</v>
      </c>
      <c r="Q262" s="2" t="s">
        <v>415</v>
      </c>
      <c r="R262" s="1" t="s">
        <v>800</v>
      </c>
      <c r="S262" t="s">
        <v>538</v>
      </c>
    </row>
    <row r="263" spans="1:19" x14ac:dyDescent="0.2">
      <c r="A263" s="2">
        <v>256</v>
      </c>
      <c r="B263" s="2">
        <v>1</v>
      </c>
      <c r="C263" s="2">
        <v>1</v>
      </c>
      <c r="D263" t="s">
        <v>539</v>
      </c>
      <c r="E263" s="1" t="s">
        <v>2101</v>
      </c>
      <c r="F263">
        <v>24</v>
      </c>
      <c r="G263">
        <f t="shared" si="21"/>
        <v>0</v>
      </c>
      <c r="H263" t="str">
        <f t="shared" si="22"/>
        <v>Yes</v>
      </c>
      <c r="I263">
        <v>0</v>
      </c>
      <c r="J263">
        <v>0</v>
      </c>
      <c r="K263">
        <f t="shared" si="23"/>
        <v>0</v>
      </c>
      <c r="L263" s="2" t="s">
        <v>30</v>
      </c>
      <c r="M263" s="4">
        <v>69.3</v>
      </c>
      <c r="N263" s="4" t="str">
        <f t="shared" si="24"/>
        <v>20-29</v>
      </c>
      <c r="O263" s="4" t="str">
        <f t="shared" si="19"/>
        <v>80-100</v>
      </c>
      <c r="P263" s="4" t="str">
        <f t="shared" si="20"/>
        <v>0</v>
      </c>
      <c r="Q263" s="2" t="s">
        <v>31</v>
      </c>
      <c r="R263" s="1" t="s">
        <v>2099</v>
      </c>
    </row>
    <row r="264" spans="1:19" x14ac:dyDescent="0.2">
      <c r="A264" s="2">
        <v>257</v>
      </c>
      <c r="B264" s="2">
        <v>1</v>
      </c>
      <c r="C264" s="2">
        <v>1</v>
      </c>
      <c r="D264" t="s">
        <v>540</v>
      </c>
      <c r="E264" s="1" t="s">
        <v>2102</v>
      </c>
      <c r="G264" t="str">
        <f t="shared" si="21"/>
        <v/>
      </c>
      <c r="H264" t="str">
        <f t="shared" si="22"/>
        <v>Unknown</v>
      </c>
      <c r="I264">
        <v>0</v>
      </c>
      <c r="J264">
        <v>0</v>
      </c>
      <c r="K264">
        <f t="shared" si="23"/>
        <v>0</v>
      </c>
      <c r="L264" s="2">
        <v>111163</v>
      </c>
      <c r="M264" s="4">
        <v>26</v>
      </c>
      <c r="N264" s="4" t="str">
        <f t="shared" si="24"/>
        <v/>
      </c>
      <c r="O264" s="4" t="str">
        <f t="shared" ref="O264:O327" si="25">IF(ISBLANK(M264),"",VLOOKUP(M264,FareTable,2))</f>
        <v>60-80</v>
      </c>
      <c r="P264" s="4" t="str">
        <f t="shared" ref="P264:P327" si="26">VLOOKUP(K264,FamilyTable,2)</f>
        <v>0</v>
      </c>
      <c r="R264" s="1" t="s">
        <v>800</v>
      </c>
      <c r="S264" t="s">
        <v>11</v>
      </c>
    </row>
    <row r="265" spans="1:19" x14ac:dyDescent="0.2">
      <c r="A265" s="2">
        <v>258</v>
      </c>
      <c r="B265" s="2">
        <v>1</v>
      </c>
      <c r="C265" s="2">
        <v>1</v>
      </c>
      <c r="D265" t="s">
        <v>541</v>
      </c>
      <c r="E265" s="1" t="s">
        <v>2101</v>
      </c>
      <c r="F265">
        <v>35</v>
      </c>
      <c r="G265">
        <f t="shared" ref="G265:G328" si="27">IF(ISBLANK(F265),"",IF(F265&lt;=MaxChildAge,1,0))</f>
        <v>0</v>
      </c>
      <c r="H265" t="str">
        <f t="shared" ref="H265:H328" si="28">IF(ISBLANK(F265),"Unknown",IF(G265=1,"Yes",IF(E265="Female","Yes","No")))</f>
        <v>Yes</v>
      </c>
      <c r="I265">
        <v>1</v>
      </c>
      <c r="J265">
        <v>0</v>
      </c>
      <c r="K265">
        <f t="shared" ref="K265:K328" si="29">I265+J265</f>
        <v>1</v>
      </c>
      <c r="L265" s="2">
        <v>13236</v>
      </c>
      <c r="M265" s="4">
        <v>57.75</v>
      </c>
      <c r="N265" s="4" t="str">
        <f t="shared" ref="N265:N328" si="30">IF(ISBLANK(F265),"",VLOOKUP(F265,AgeTable,2))</f>
        <v>30-39</v>
      </c>
      <c r="O265" s="4" t="str">
        <f t="shared" si="25"/>
        <v>80-100</v>
      </c>
      <c r="P265" s="4" t="str">
        <f t="shared" si="26"/>
        <v>1</v>
      </c>
      <c r="Q265" s="2" t="s">
        <v>542</v>
      </c>
      <c r="R265" s="1" t="s">
        <v>2099</v>
      </c>
      <c r="S265" t="s">
        <v>11</v>
      </c>
    </row>
    <row r="266" spans="1:19" x14ac:dyDescent="0.2">
      <c r="A266" s="2">
        <v>259</v>
      </c>
      <c r="B266" s="2">
        <v>1</v>
      </c>
      <c r="C266" s="2">
        <v>1</v>
      </c>
      <c r="D266" t="s">
        <v>543</v>
      </c>
      <c r="E266" s="1" t="s">
        <v>2101</v>
      </c>
      <c r="F266">
        <v>30</v>
      </c>
      <c r="G266">
        <f t="shared" si="27"/>
        <v>0</v>
      </c>
      <c r="H266" t="str">
        <f t="shared" si="28"/>
        <v>Yes</v>
      </c>
      <c r="I266">
        <v>0</v>
      </c>
      <c r="J266">
        <v>0</v>
      </c>
      <c r="K266">
        <f t="shared" si="29"/>
        <v>0</v>
      </c>
      <c r="L266" s="2">
        <v>113798</v>
      </c>
      <c r="M266" s="4">
        <v>31</v>
      </c>
      <c r="N266" s="4" t="str">
        <f t="shared" si="30"/>
        <v>30-39</v>
      </c>
      <c r="O266" s="4" t="str">
        <f t="shared" si="25"/>
        <v>60-80</v>
      </c>
      <c r="P266" s="4" t="str">
        <f t="shared" si="26"/>
        <v>0</v>
      </c>
      <c r="R266" s="1" t="s">
        <v>2099</v>
      </c>
    </row>
    <row r="267" spans="1:19" x14ac:dyDescent="0.2">
      <c r="A267" s="2">
        <v>260</v>
      </c>
      <c r="B267" s="2">
        <v>1</v>
      </c>
      <c r="C267" s="2">
        <v>1</v>
      </c>
      <c r="D267" t="s">
        <v>544</v>
      </c>
      <c r="E267" s="1" t="s">
        <v>2102</v>
      </c>
      <c r="F267">
        <v>34</v>
      </c>
      <c r="G267">
        <f t="shared" si="27"/>
        <v>0</v>
      </c>
      <c r="H267" t="str">
        <f t="shared" si="28"/>
        <v>No</v>
      </c>
      <c r="I267">
        <v>0</v>
      </c>
      <c r="J267">
        <v>0</v>
      </c>
      <c r="K267">
        <f t="shared" si="29"/>
        <v>0</v>
      </c>
      <c r="L267" s="2">
        <v>113794</v>
      </c>
      <c r="M267" s="4">
        <v>26.55</v>
      </c>
      <c r="N267" s="4" t="str">
        <f t="shared" si="30"/>
        <v>30-39</v>
      </c>
      <c r="O267" s="4" t="str">
        <f t="shared" si="25"/>
        <v>60-80</v>
      </c>
      <c r="P267" s="4" t="str">
        <f t="shared" si="26"/>
        <v>0</v>
      </c>
      <c r="R267" s="1" t="s">
        <v>800</v>
      </c>
      <c r="S267" t="s">
        <v>11</v>
      </c>
    </row>
    <row r="268" spans="1:19" x14ac:dyDescent="0.2">
      <c r="A268" s="2">
        <v>261</v>
      </c>
      <c r="B268" s="2">
        <v>1</v>
      </c>
      <c r="C268" s="2">
        <v>1</v>
      </c>
      <c r="D268" t="s">
        <v>545</v>
      </c>
      <c r="E268" s="1" t="s">
        <v>2101</v>
      </c>
      <c r="F268">
        <v>40</v>
      </c>
      <c r="G268">
        <f t="shared" si="27"/>
        <v>0</v>
      </c>
      <c r="H268" t="str">
        <f t="shared" si="28"/>
        <v>Yes</v>
      </c>
      <c r="I268">
        <v>0</v>
      </c>
      <c r="J268">
        <v>0</v>
      </c>
      <c r="K268">
        <f t="shared" si="29"/>
        <v>0</v>
      </c>
      <c r="L268" s="2" t="s">
        <v>301</v>
      </c>
      <c r="M268" s="4">
        <v>153.46250000000001</v>
      </c>
      <c r="N268" s="4" t="str">
        <f t="shared" si="30"/>
        <v>40-49</v>
      </c>
      <c r="O268" s="4" t="str">
        <f t="shared" si="25"/>
        <v>80-100</v>
      </c>
      <c r="P268" s="4" t="str">
        <f t="shared" si="26"/>
        <v>0</v>
      </c>
      <c r="Q268" s="2" t="s">
        <v>304</v>
      </c>
      <c r="R268" s="1" t="s">
        <v>800</v>
      </c>
      <c r="S268" t="s">
        <v>546</v>
      </c>
    </row>
    <row r="269" spans="1:19" x14ac:dyDescent="0.2">
      <c r="A269" s="2">
        <v>262</v>
      </c>
      <c r="B269" s="2">
        <v>1</v>
      </c>
      <c r="C269" s="2">
        <v>1</v>
      </c>
      <c r="D269" t="s">
        <v>547</v>
      </c>
      <c r="E269" s="1" t="s">
        <v>2102</v>
      </c>
      <c r="F269">
        <v>35</v>
      </c>
      <c r="G269">
        <f t="shared" si="27"/>
        <v>0</v>
      </c>
      <c r="H269" t="str">
        <f t="shared" si="28"/>
        <v>No</v>
      </c>
      <c r="I269">
        <v>0</v>
      </c>
      <c r="J269">
        <v>0</v>
      </c>
      <c r="K269">
        <f t="shared" si="29"/>
        <v>0</v>
      </c>
      <c r="L269" s="2" t="s">
        <v>548</v>
      </c>
      <c r="M269" s="4">
        <v>26.287500000000001</v>
      </c>
      <c r="N269" s="4" t="str">
        <f t="shared" si="30"/>
        <v>30-39</v>
      </c>
      <c r="O269" s="4" t="str">
        <f t="shared" si="25"/>
        <v>60-80</v>
      </c>
      <c r="P269" s="4" t="str">
        <f t="shared" si="26"/>
        <v>0</v>
      </c>
      <c r="Q269" s="2" t="s">
        <v>117</v>
      </c>
      <c r="R269" s="1" t="s">
        <v>800</v>
      </c>
      <c r="S269" t="s">
        <v>2</v>
      </c>
    </row>
    <row r="270" spans="1:19" x14ac:dyDescent="0.2">
      <c r="A270" s="2">
        <v>263</v>
      </c>
      <c r="B270" s="2">
        <v>1</v>
      </c>
      <c r="C270" s="2">
        <v>0</v>
      </c>
      <c r="D270" t="s">
        <v>549</v>
      </c>
      <c r="E270" s="1" t="s">
        <v>2102</v>
      </c>
      <c r="F270">
        <v>50</v>
      </c>
      <c r="G270">
        <f t="shared" si="27"/>
        <v>0</v>
      </c>
      <c r="H270" t="str">
        <f t="shared" si="28"/>
        <v>No</v>
      </c>
      <c r="I270">
        <v>1</v>
      </c>
      <c r="J270">
        <v>0</v>
      </c>
      <c r="K270">
        <f t="shared" si="29"/>
        <v>1</v>
      </c>
      <c r="L270" s="2">
        <v>13507</v>
      </c>
      <c r="M270" s="4">
        <v>55.9</v>
      </c>
      <c r="N270" s="4" t="str">
        <f t="shared" si="30"/>
        <v>50-59</v>
      </c>
      <c r="O270" s="4" t="str">
        <f t="shared" si="25"/>
        <v>80-100</v>
      </c>
      <c r="P270" s="4" t="str">
        <f t="shared" si="26"/>
        <v>1</v>
      </c>
      <c r="Q270" s="2" t="s">
        <v>550</v>
      </c>
      <c r="R270" s="1" t="s">
        <v>800</v>
      </c>
      <c r="S270" t="s">
        <v>551</v>
      </c>
    </row>
    <row r="271" spans="1:19" x14ac:dyDescent="0.2">
      <c r="A271" s="2">
        <v>264</v>
      </c>
      <c r="B271" s="2">
        <v>1</v>
      </c>
      <c r="C271" s="2">
        <v>1</v>
      </c>
      <c r="D271" t="s">
        <v>552</v>
      </c>
      <c r="E271" s="1" t="s">
        <v>2101</v>
      </c>
      <c r="F271">
        <v>39</v>
      </c>
      <c r="G271">
        <f t="shared" si="27"/>
        <v>0</v>
      </c>
      <c r="H271" t="str">
        <f t="shared" si="28"/>
        <v>Yes</v>
      </c>
      <c r="I271">
        <v>1</v>
      </c>
      <c r="J271">
        <v>0</v>
      </c>
      <c r="K271">
        <f t="shared" si="29"/>
        <v>1</v>
      </c>
      <c r="L271" s="2">
        <v>13507</v>
      </c>
      <c r="M271" s="4">
        <v>55.9</v>
      </c>
      <c r="N271" s="4" t="str">
        <f t="shared" si="30"/>
        <v>30-39</v>
      </c>
      <c r="O271" s="4" t="str">
        <f t="shared" si="25"/>
        <v>80-100</v>
      </c>
      <c r="P271" s="4" t="str">
        <f t="shared" si="26"/>
        <v>1</v>
      </c>
      <c r="Q271" s="2" t="s">
        <v>550</v>
      </c>
      <c r="R271" s="1" t="s">
        <v>800</v>
      </c>
      <c r="S271" t="s">
        <v>551</v>
      </c>
    </row>
    <row r="272" spans="1:19" x14ac:dyDescent="0.2">
      <c r="A272" s="2">
        <v>265</v>
      </c>
      <c r="B272" s="2">
        <v>1</v>
      </c>
      <c r="C272" s="2">
        <v>1</v>
      </c>
      <c r="D272" t="s">
        <v>553</v>
      </c>
      <c r="E272" s="1" t="s">
        <v>2102</v>
      </c>
      <c r="F272">
        <v>56</v>
      </c>
      <c r="G272">
        <f t="shared" si="27"/>
        <v>0</v>
      </c>
      <c r="H272" t="str">
        <f t="shared" si="28"/>
        <v>No</v>
      </c>
      <c r="I272">
        <v>0</v>
      </c>
      <c r="J272">
        <v>0</v>
      </c>
      <c r="K272">
        <f t="shared" si="29"/>
        <v>0</v>
      </c>
      <c r="L272" s="2">
        <v>13213</v>
      </c>
      <c r="M272" s="4">
        <v>35.5</v>
      </c>
      <c r="N272" s="4" t="str">
        <f t="shared" si="30"/>
        <v>50-59</v>
      </c>
      <c r="O272" s="4" t="str">
        <f t="shared" si="25"/>
        <v>60-80</v>
      </c>
      <c r="P272" s="4" t="str">
        <f t="shared" si="26"/>
        <v>0</v>
      </c>
      <c r="Q272" s="2" t="s">
        <v>554</v>
      </c>
      <c r="R272" s="1" t="s">
        <v>2099</v>
      </c>
      <c r="S272" t="s">
        <v>555</v>
      </c>
    </row>
    <row r="273" spans="1:19" x14ac:dyDescent="0.2">
      <c r="A273" s="2">
        <v>266</v>
      </c>
      <c r="B273" s="2">
        <v>1</v>
      </c>
      <c r="C273" s="2">
        <v>1</v>
      </c>
      <c r="D273" t="s">
        <v>556</v>
      </c>
      <c r="E273" s="1" t="s">
        <v>2102</v>
      </c>
      <c r="F273">
        <v>28</v>
      </c>
      <c r="G273">
        <f t="shared" si="27"/>
        <v>0</v>
      </c>
      <c r="H273" t="str">
        <f t="shared" si="28"/>
        <v>No</v>
      </c>
      <c r="I273">
        <v>0</v>
      </c>
      <c r="J273">
        <v>0</v>
      </c>
      <c r="K273">
        <f t="shared" si="29"/>
        <v>0</v>
      </c>
      <c r="L273" s="2">
        <v>113788</v>
      </c>
      <c r="M273" s="4">
        <v>35.5</v>
      </c>
      <c r="N273" s="4" t="str">
        <f t="shared" si="30"/>
        <v>20-29</v>
      </c>
      <c r="O273" s="4" t="str">
        <f t="shared" si="25"/>
        <v>60-80</v>
      </c>
      <c r="P273" s="4" t="str">
        <f t="shared" si="26"/>
        <v>0</v>
      </c>
      <c r="Q273" s="2" t="s">
        <v>557</v>
      </c>
      <c r="R273" s="1" t="s">
        <v>800</v>
      </c>
      <c r="S273" t="s">
        <v>558</v>
      </c>
    </row>
    <row r="274" spans="1:19" x14ac:dyDescent="0.2">
      <c r="A274" s="2">
        <v>267</v>
      </c>
      <c r="B274" s="2">
        <v>1</v>
      </c>
      <c r="C274" s="2">
        <v>0</v>
      </c>
      <c r="D274" t="s">
        <v>559</v>
      </c>
      <c r="E274" s="1" t="s">
        <v>2102</v>
      </c>
      <c r="F274">
        <v>56</v>
      </c>
      <c r="G274">
        <f t="shared" si="27"/>
        <v>0</v>
      </c>
      <c r="H274" t="str">
        <f t="shared" si="28"/>
        <v>No</v>
      </c>
      <c r="I274">
        <v>0</v>
      </c>
      <c r="J274">
        <v>0</v>
      </c>
      <c r="K274">
        <f t="shared" si="29"/>
        <v>0</v>
      </c>
      <c r="L274" s="2">
        <v>113792</v>
      </c>
      <c r="M274" s="4">
        <v>26.55</v>
      </c>
      <c r="N274" s="4" t="str">
        <f t="shared" si="30"/>
        <v>50-59</v>
      </c>
      <c r="O274" s="4" t="str">
        <f t="shared" si="25"/>
        <v>60-80</v>
      </c>
      <c r="P274" s="4" t="str">
        <f t="shared" si="26"/>
        <v>0</v>
      </c>
      <c r="R274" s="1" t="s">
        <v>800</v>
      </c>
      <c r="S274" t="s">
        <v>11</v>
      </c>
    </row>
    <row r="275" spans="1:19" x14ac:dyDescent="0.2">
      <c r="A275" s="2">
        <v>268</v>
      </c>
      <c r="B275" s="2">
        <v>1</v>
      </c>
      <c r="C275" s="2">
        <v>0</v>
      </c>
      <c r="D275" t="s">
        <v>560</v>
      </c>
      <c r="E275" s="1" t="s">
        <v>2102</v>
      </c>
      <c r="F275">
        <v>56</v>
      </c>
      <c r="G275">
        <f t="shared" si="27"/>
        <v>0</v>
      </c>
      <c r="H275" t="str">
        <f t="shared" si="28"/>
        <v>No</v>
      </c>
      <c r="I275">
        <v>0</v>
      </c>
      <c r="J275">
        <v>0</v>
      </c>
      <c r="K275">
        <f t="shared" si="29"/>
        <v>0</v>
      </c>
      <c r="L275" s="2">
        <v>17764</v>
      </c>
      <c r="M275" s="4">
        <v>30.695799999999998</v>
      </c>
      <c r="N275" s="4" t="str">
        <f t="shared" si="30"/>
        <v>50-59</v>
      </c>
      <c r="O275" s="4" t="str">
        <f t="shared" si="25"/>
        <v>60-80</v>
      </c>
      <c r="P275" s="4" t="str">
        <f t="shared" si="26"/>
        <v>0</v>
      </c>
      <c r="Q275" s="2" t="s">
        <v>561</v>
      </c>
      <c r="R275" s="1" t="s">
        <v>2099</v>
      </c>
      <c r="S275" t="s">
        <v>562</v>
      </c>
    </row>
    <row r="276" spans="1:19" x14ac:dyDescent="0.2">
      <c r="A276" s="2">
        <v>269</v>
      </c>
      <c r="B276" s="2">
        <v>1</v>
      </c>
      <c r="C276" s="2">
        <v>0</v>
      </c>
      <c r="D276" t="s">
        <v>563</v>
      </c>
      <c r="E276" s="1" t="s">
        <v>2102</v>
      </c>
      <c r="F276">
        <v>24</v>
      </c>
      <c r="G276">
        <f t="shared" si="27"/>
        <v>0</v>
      </c>
      <c r="H276" t="str">
        <f t="shared" si="28"/>
        <v>No</v>
      </c>
      <c r="I276">
        <v>1</v>
      </c>
      <c r="J276">
        <v>0</v>
      </c>
      <c r="K276">
        <f t="shared" si="29"/>
        <v>1</v>
      </c>
      <c r="L276" s="2">
        <v>13695</v>
      </c>
      <c r="M276" s="4">
        <v>60</v>
      </c>
      <c r="N276" s="4" t="str">
        <f t="shared" si="30"/>
        <v>20-29</v>
      </c>
      <c r="O276" s="4" t="str">
        <f t="shared" si="25"/>
        <v>80-100</v>
      </c>
      <c r="P276" s="4" t="str">
        <f t="shared" si="26"/>
        <v>1</v>
      </c>
      <c r="Q276" s="2" t="s">
        <v>564</v>
      </c>
      <c r="R276" s="1" t="s">
        <v>800</v>
      </c>
      <c r="S276" t="s">
        <v>565</v>
      </c>
    </row>
    <row r="277" spans="1:19" x14ac:dyDescent="0.2">
      <c r="A277" s="2">
        <v>270</v>
      </c>
      <c r="B277" s="2">
        <v>1</v>
      </c>
      <c r="C277" s="2">
        <v>0</v>
      </c>
      <c r="D277" t="s">
        <v>566</v>
      </c>
      <c r="E277" s="1" t="s">
        <v>2102</v>
      </c>
      <c r="G277" t="str">
        <f t="shared" si="27"/>
        <v/>
      </c>
      <c r="H277" t="str">
        <f t="shared" si="28"/>
        <v>Unknown</v>
      </c>
      <c r="I277">
        <v>0</v>
      </c>
      <c r="J277">
        <v>0</v>
      </c>
      <c r="K277">
        <f t="shared" si="29"/>
        <v>0</v>
      </c>
      <c r="L277" s="2">
        <v>113056</v>
      </c>
      <c r="M277" s="4">
        <v>26</v>
      </c>
      <c r="N277" s="4" t="str">
        <f t="shared" si="30"/>
        <v/>
      </c>
      <c r="O277" s="4" t="str">
        <f t="shared" si="25"/>
        <v>60-80</v>
      </c>
      <c r="P277" s="4" t="str">
        <f t="shared" si="26"/>
        <v>0</v>
      </c>
      <c r="Q277" s="2" t="s">
        <v>567</v>
      </c>
      <c r="R277" s="1" t="s">
        <v>800</v>
      </c>
      <c r="S277" t="s">
        <v>568</v>
      </c>
    </row>
    <row r="278" spans="1:19" x14ac:dyDescent="0.2">
      <c r="A278" s="2">
        <v>271</v>
      </c>
      <c r="B278" s="2">
        <v>1</v>
      </c>
      <c r="C278" s="2">
        <v>1</v>
      </c>
      <c r="D278" t="s">
        <v>569</v>
      </c>
      <c r="E278" s="1" t="s">
        <v>2101</v>
      </c>
      <c r="F278">
        <v>18</v>
      </c>
      <c r="G278">
        <f t="shared" si="27"/>
        <v>0</v>
      </c>
      <c r="H278" t="str">
        <f t="shared" si="28"/>
        <v>Yes</v>
      </c>
      <c r="I278">
        <v>1</v>
      </c>
      <c r="J278">
        <v>0</v>
      </c>
      <c r="K278">
        <f t="shared" si="29"/>
        <v>1</v>
      </c>
      <c r="L278" s="2">
        <v>13695</v>
      </c>
      <c r="M278" s="4">
        <v>60</v>
      </c>
      <c r="N278" s="4" t="str">
        <f t="shared" si="30"/>
        <v>10-19</v>
      </c>
      <c r="O278" s="4" t="str">
        <f t="shared" si="25"/>
        <v>80-100</v>
      </c>
      <c r="P278" s="4" t="str">
        <f t="shared" si="26"/>
        <v>1</v>
      </c>
      <c r="Q278" s="2" t="s">
        <v>564</v>
      </c>
      <c r="R278" s="1" t="s">
        <v>800</v>
      </c>
      <c r="S278" t="s">
        <v>565</v>
      </c>
    </row>
    <row r="279" spans="1:19" x14ac:dyDescent="0.2">
      <c r="A279" s="2">
        <v>272</v>
      </c>
      <c r="B279" s="2">
        <v>1</v>
      </c>
      <c r="C279" s="2">
        <v>1</v>
      </c>
      <c r="D279" t="s">
        <v>570</v>
      </c>
      <c r="E279" s="1" t="s">
        <v>2102</v>
      </c>
      <c r="F279">
        <v>24</v>
      </c>
      <c r="G279">
        <f t="shared" si="27"/>
        <v>0</v>
      </c>
      <c r="H279" t="str">
        <f t="shared" si="28"/>
        <v>No</v>
      </c>
      <c r="I279">
        <v>1</v>
      </c>
      <c r="J279">
        <v>0</v>
      </c>
      <c r="K279">
        <f t="shared" si="29"/>
        <v>1</v>
      </c>
      <c r="L279" s="2">
        <v>21228</v>
      </c>
      <c r="M279" s="4">
        <v>82.2667</v>
      </c>
      <c r="N279" s="4" t="str">
        <f t="shared" si="30"/>
        <v>20-29</v>
      </c>
      <c r="O279" s="4" t="str">
        <f t="shared" si="25"/>
        <v>80-100</v>
      </c>
      <c r="P279" s="4" t="str">
        <f t="shared" si="26"/>
        <v>1</v>
      </c>
      <c r="Q279" s="2" t="s">
        <v>571</v>
      </c>
      <c r="R279" s="1" t="s">
        <v>800</v>
      </c>
      <c r="S279" t="s">
        <v>572</v>
      </c>
    </row>
    <row r="280" spans="1:19" x14ac:dyDescent="0.2">
      <c r="A280" s="2">
        <v>273</v>
      </c>
      <c r="B280" s="2">
        <v>1</v>
      </c>
      <c r="C280" s="2">
        <v>1</v>
      </c>
      <c r="D280" t="s">
        <v>573</v>
      </c>
      <c r="E280" s="1" t="s">
        <v>2101</v>
      </c>
      <c r="F280">
        <v>23</v>
      </c>
      <c r="G280">
        <f t="shared" si="27"/>
        <v>0</v>
      </c>
      <c r="H280" t="str">
        <f t="shared" si="28"/>
        <v>Yes</v>
      </c>
      <c r="I280">
        <v>1</v>
      </c>
      <c r="J280">
        <v>0</v>
      </c>
      <c r="K280">
        <f t="shared" si="29"/>
        <v>1</v>
      </c>
      <c r="L280" s="2">
        <v>21228</v>
      </c>
      <c r="M280" s="4">
        <v>82.2667</v>
      </c>
      <c r="N280" s="4" t="str">
        <f t="shared" si="30"/>
        <v>20-29</v>
      </c>
      <c r="O280" s="4" t="str">
        <f t="shared" si="25"/>
        <v>80-100</v>
      </c>
      <c r="P280" s="4" t="str">
        <f t="shared" si="26"/>
        <v>1</v>
      </c>
      <c r="Q280" s="2" t="s">
        <v>571</v>
      </c>
      <c r="R280" s="1" t="s">
        <v>800</v>
      </c>
      <c r="S280" t="s">
        <v>572</v>
      </c>
    </row>
    <row r="281" spans="1:19" x14ac:dyDescent="0.2">
      <c r="A281" s="2">
        <v>274</v>
      </c>
      <c r="B281" s="2">
        <v>1</v>
      </c>
      <c r="C281" s="2">
        <v>1</v>
      </c>
      <c r="D281" t="s">
        <v>574</v>
      </c>
      <c r="E281" s="1" t="s">
        <v>2102</v>
      </c>
      <c r="F281">
        <v>6</v>
      </c>
      <c r="G281">
        <f t="shared" si="27"/>
        <v>1</v>
      </c>
      <c r="H281" t="str">
        <f t="shared" si="28"/>
        <v>Yes</v>
      </c>
      <c r="I281">
        <v>0</v>
      </c>
      <c r="J281">
        <v>2</v>
      </c>
      <c r="K281">
        <f t="shared" si="29"/>
        <v>2</v>
      </c>
      <c r="L281" s="2">
        <v>16966</v>
      </c>
      <c r="M281" s="4">
        <v>134.5</v>
      </c>
      <c r="N281" s="4" t="str">
        <f t="shared" si="30"/>
        <v>0-9</v>
      </c>
      <c r="O281" s="4" t="str">
        <f t="shared" si="25"/>
        <v>80-100</v>
      </c>
      <c r="P281" s="4" t="str">
        <f t="shared" si="26"/>
        <v>2</v>
      </c>
      <c r="Q281" s="2" t="s">
        <v>575</v>
      </c>
      <c r="R281" s="1" t="s">
        <v>2099</v>
      </c>
      <c r="S281" t="s">
        <v>576</v>
      </c>
    </row>
    <row r="282" spans="1:19" x14ac:dyDescent="0.2">
      <c r="A282" s="2">
        <v>275</v>
      </c>
      <c r="B282" s="2">
        <v>1</v>
      </c>
      <c r="C282" s="2">
        <v>1</v>
      </c>
      <c r="D282" t="s">
        <v>577</v>
      </c>
      <c r="E282" s="1" t="s">
        <v>2102</v>
      </c>
      <c r="F282">
        <v>45</v>
      </c>
      <c r="G282">
        <f t="shared" si="27"/>
        <v>0</v>
      </c>
      <c r="H282" t="str">
        <f t="shared" si="28"/>
        <v>No</v>
      </c>
      <c r="I282">
        <v>1</v>
      </c>
      <c r="J282">
        <v>1</v>
      </c>
      <c r="K282">
        <f t="shared" si="29"/>
        <v>2</v>
      </c>
      <c r="L282" s="2">
        <v>16966</v>
      </c>
      <c r="M282" s="4">
        <v>134.5</v>
      </c>
      <c r="N282" s="4" t="str">
        <f t="shared" si="30"/>
        <v>40-49</v>
      </c>
      <c r="O282" s="4" t="str">
        <f t="shared" si="25"/>
        <v>80-100</v>
      </c>
      <c r="P282" s="4" t="str">
        <f t="shared" si="26"/>
        <v>2</v>
      </c>
      <c r="Q282" s="2" t="s">
        <v>575</v>
      </c>
      <c r="R282" s="1" t="s">
        <v>2099</v>
      </c>
      <c r="S282" t="s">
        <v>576</v>
      </c>
    </row>
    <row r="283" spans="1:19" x14ac:dyDescent="0.2">
      <c r="A283" s="2">
        <v>276</v>
      </c>
      <c r="B283" s="2">
        <v>1</v>
      </c>
      <c r="C283" s="2">
        <v>1</v>
      </c>
      <c r="D283" t="s">
        <v>578</v>
      </c>
      <c r="E283" s="1" t="s">
        <v>2101</v>
      </c>
      <c r="F283">
        <v>40</v>
      </c>
      <c r="G283">
        <f t="shared" si="27"/>
        <v>0</v>
      </c>
      <c r="H283" t="str">
        <f t="shared" si="28"/>
        <v>Yes</v>
      </c>
      <c r="I283">
        <v>1</v>
      </c>
      <c r="J283">
        <v>1</v>
      </c>
      <c r="K283">
        <f t="shared" si="29"/>
        <v>2</v>
      </c>
      <c r="L283" s="2">
        <v>16966</v>
      </c>
      <c r="M283" s="4">
        <v>134.5</v>
      </c>
      <c r="N283" s="4" t="str">
        <f t="shared" si="30"/>
        <v>40-49</v>
      </c>
      <c r="O283" s="4" t="str">
        <f t="shared" si="25"/>
        <v>80-100</v>
      </c>
      <c r="P283" s="4" t="str">
        <f t="shared" si="26"/>
        <v>2</v>
      </c>
      <c r="Q283" s="2" t="s">
        <v>575</v>
      </c>
      <c r="R283" s="1" t="s">
        <v>2099</v>
      </c>
      <c r="S283" t="s">
        <v>576</v>
      </c>
    </row>
    <row r="284" spans="1:19" x14ac:dyDescent="0.2">
      <c r="A284" s="2">
        <v>277</v>
      </c>
      <c r="B284" s="2">
        <v>1</v>
      </c>
      <c r="C284" s="2">
        <v>0</v>
      </c>
      <c r="D284" t="s">
        <v>579</v>
      </c>
      <c r="E284" s="1" t="s">
        <v>2102</v>
      </c>
      <c r="F284">
        <v>57</v>
      </c>
      <c r="G284">
        <f t="shared" si="27"/>
        <v>0</v>
      </c>
      <c r="H284" t="str">
        <f t="shared" si="28"/>
        <v>No</v>
      </c>
      <c r="I284">
        <v>1</v>
      </c>
      <c r="J284">
        <v>0</v>
      </c>
      <c r="K284">
        <f t="shared" si="29"/>
        <v>1</v>
      </c>
      <c r="L284" s="2" t="s">
        <v>411</v>
      </c>
      <c r="M284" s="4">
        <v>146.52080000000001</v>
      </c>
      <c r="N284" s="4" t="str">
        <f t="shared" si="30"/>
        <v>50-59</v>
      </c>
      <c r="O284" s="4" t="str">
        <f t="shared" si="25"/>
        <v>80-100</v>
      </c>
      <c r="P284" s="4" t="str">
        <f t="shared" si="26"/>
        <v>1</v>
      </c>
      <c r="Q284" s="2" t="s">
        <v>580</v>
      </c>
      <c r="R284" s="1" t="s">
        <v>2099</v>
      </c>
      <c r="S284" t="s">
        <v>32</v>
      </c>
    </row>
    <row r="285" spans="1:19" x14ac:dyDescent="0.2">
      <c r="A285" s="2">
        <v>278</v>
      </c>
      <c r="B285" s="2">
        <v>1</v>
      </c>
      <c r="C285" s="2">
        <v>1</v>
      </c>
      <c r="D285" t="s">
        <v>581</v>
      </c>
      <c r="E285" s="1" t="s">
        <v>2101</v>
      </c>
      <c r="G285" t="str">
        <f t="shared" si="27"/>
        <v/>
      </c>
      <c r="H285" t="str">
        <f t="shared" si="28"/>
        <v>Unknown</v>
      </c>
      <c r="I285">
        <v>1</v>
      </c>
      <c r="J285">
        <v>0</v>
      </c>
      <c r="K285">
        <f t="shared" si="29"/>
        <v>1</v>
      </c>
      <c r="L285" s="2" t="s">
        <v>411</v>
      </c>
      <c r="M285" s="4">
        <v>146.52080000000001</v>
      </c>
      <c r="N285" s="4" t="str">
        <f t="shared" si="30"/>
        <v/>
      </c>
      <c r="O285" s="4" t="str">
        <f t="shared" si="25"/>
        <v>80-100</v>
      </c>
      <c r="P285" s="4" t="str">
        <f t="shared" si="26"/>
        <v>1</v>
      </c>
      <c r="Q285" s="2" t="s">
        <v>580</v>
      </c>
      <c r="R285" s="1" t="s">
        <v>2099</v>
      </c>
      <c r="S285" t="s">
        <v>32</v>
      </c>
    </row>
    <row r="286" spans="1:19" x14ac:dyDescent="0.2">
      <c r="A286" s="2">
        <v>279</v>
      </c>
      <c r="B286" s="2">
        <v>1</v>
      </c>
      <c r="C286" s="2">
        <v>1</v>
      </c>
      <c r="D286" t="s">
        <v>582</v>
      </c>
      <c r="E286" s="1" t="s">
        <v>2102</v>
      </c>
      <c r="F286">
        <v>32</v>
      </c>
      <c r="G286">
        <f t="shared" si="27"/>
        <v>0</v>
      </c>
      <c r="H286" t="str">
        <f t="shared" si="28"/>
        <v>No</v>
      </c>
      <c r="I286">
        <v>0</v>
      </c>
      <c r="J286">
        <v>0</v>
      </c>
      <c r="K286">
        <f t="shared" si="29"/>
        <v>0</v>
      </c>
      <c r="L286" s="2">
        <v>13214</v>
      </c>
      <c r="M286" s="4">
        <v>30.5</v>
      </c>
      <c r="N286" s="4" t="str">
        <f t="shared" si="30"/>
        <v>30-39</v>
      </c>
      <c r="O286" s="4" t="str">
        <f t="shared" si="25"/>
        <v>60-80</v>
      </c>
      <c r="P286" s="4" t="str">
        <f t="shared" si="26"/>
        <v>0</v>
      </c>
      <c r="Q286" s="2" t="s">
        <v>583</v>
      </c>
      <c r="R286" s="1" t="s">
        <v>2099</v>
      </c>
      <c r="S286" t="s">
        <v>555</v>
      </c>
    </row>
    <row r="287" spans="1:19" x14ac:dyDescent="0.2">
      <c r="A287" s="2">
        <v>280</v>
      </c>
      <c r="B287" s="2">
        <v>1</v>
      </c>
      <c r="C287" s="2">
        <v>0</v>
      </c>
      <c r="D287" t="s">
        <v>584</v>
      </c>
      <c r="E287" s="1" t="s">
        <v>2102</v>
      </c>
      <c r="F287">
        <v>62</v>
      </c>
      <c r="G287">
        <f t="shared" si="27"/>
        <v>0</v>
      </c>
      <c r="H287" t="str">
        <f t="shared" si="28"/>
        <v>No</v>
      </c>
      <c r="I287">
        <v>0</v>
      </c>
      <c r="J287">
        <v>0</v>
      </c>
      <c r="K287">
        <f t="shared" si="29"/>
        <v>0</v>
      </c>
      <c r="L287" s="2">
        <v>113514</v>
      </c>
      <c r="M287" s="4">
        <v>26.55</v>
      </c>
      <c r="N287" s="4" t="str">
        <f t="shared" si="30"/>
        <v>60-69</v>
      </c>
      <c r="O287" s="4" t="str">
        <f t="shared" si="25"/>
        <v>60-80</v>
      </c>
      <c r="P287" s="4" t="str">
        <f t="shared" si="26"/>
        <v>0</v>
      </c>
      <c r="Q287" s="2" t="s">
        <v>585</v>
      </c>
      <c r="R287" s="1" t="s">
        <v>800</v>
      </c>
      <c r="S287" t="s">
        <v>586</v>
      </c>
    </row>
    <row r="288" spans="1:19" x14ac:dyDescent="0.2">
      <c r="A288" s="2">
        <v>281</v>
      </c>
      <c r="B288" s="2">
        <v>1</v>
      </c>
      <c r="C288" s="2">
        <v>1</v>
      </c>
      <c r="D288" t="s">
        <v>587</v>
      </c>
      <c r="E288" s="1" t="s">
        <v>2102</v>
      </c>
      <c r="F288">
        <v>54</v>
      </c>
      <c r="G288">
        <f t="shared" si="27"/>
        <v>0</v>
      </c>
      <c r="H288" t="str">
        <f t="shared" si="28"/>
        <v>No</v>
      </c>
      <c r="I288">
        <v>1</v>
      </c>
      <c r="J288">
        <v>0</v>
      </c>
      <c r="K288">
        <f t="shared" si="29"/>
        <v>1</v>
      </c>
      <c r="L288" s="2">
        <v>11778</v>
      </c>
      <c r="M288" s="4">
        <v>55.441699999999997</v>
      </c>
      <c r="N288" s="4" t="str">
        <f t="shared" si="30"/>
        <v>50-59</v>
      </c>
      <c r="O288" s="4" t="str">
        <f t="shared" si="25"/>
        <v>80-100</v>
      </c>
      <c r="P288" s="4" t="str">
        <f t="shared" si="26"/>
        <v>1</v>
      </c>
      <c r="Q288" s="2" t="s">
        <v>588</v>
      </c>
      <c r="R288" s="1" t="s">
        <v>2099</v>
      </c>
      <c r="S288" t="s">
        <v>589</v>
      </c>
    </row>
    <row r="289" spans="1:19" x14ac:dyDescent="0.2">
      <c r="A289" s="2">
        <v>282</v>
      </c>
      <c r="B289" s="2">
        <v>1</v>
      </c>
      <c r="C289" s="2">
        <v>1</v>
      </c>
      <c r="D289" t="s">
        <v>590</v>
      </c>
      <c r="E289" s="1" t="s">
        <v>2101</v>
      </c>
      <c r="F289">
        <v>43</v>
      </c>
      <c r="G289">
        <f t="shared" si="27"/>
        <v>0</v>
      </c>
      <c r="H289" t="str">
        <f t="shared" si="28"/>
        <v>Yes</v>
      </c>
      <c r="I289">
        <v>1</v>
      </c>
      <c r="J289">
        <v>0</v>
      </c>
      <c r="K289">
        <f t="shared" si="29"/>
        <v>1</v>
      </c>
      <c r="L289" s="2">
        <v>11778</v>
      </c>
      <c r="M289" s="4">
        <v>55.441699999999997</v>
      </c>
      <c r="N289" s="4" t="str">
        <f t="shared" si="30"/>
        <v>40-49</v>
      </c>
      <c r="O289" s="4" t="str">
        <f t="shared" si="25"/>
        <v>80-100</v>
      </c>
      <c r="P289" s="4" t="str">
        <f t="shared" si="26"/>
        <v>1</v>
      </c>
      <c r="Q289" s="2" t="s">
        <v>588</v>
      </c>
      <c r="R289" s="1" t="s">
        <v>2099</v>
      </c>
      <c r="S289" t="s">
        <v>589</v>
      </c>
    </row>
    <row r="290" spans="1:19" x14ac:dyDescent="0.2">
      <c r="A290" s="2">
        <v>283</v>
      </c>
      <c r="B290" s="2">
        <v>1</v>
      </c>
      <c r="C290" s="2">
        <v>1</v>
      </c>
      <c r="D290" t="s">
        <v>591</v>
      </c>
      <c r="E290" s="1" t="s">
        <v>2101</v>
      </c>
      <c r="F290">
        <v>52</v>
      </c>
      <c r="G290">
        <f t="shared" si="27"/>
        <v>0</v>
      </c>
      <c r="H290" t="str">
        <f t="shared" si="28"/>
        <v>Yes</v>
      </c>
      <c r="I290">
        <v>1</v>
      </c>
      <c r="J290">
        <v>0</v>
      </c>
      <c r="K290">
        <f t="shared" si="29"/>
        <v>1</v>
      </c>
      <c r="L290" s="2">
        <v>36947</v>
      </c>
      <c r="M290" s="4">
        <v>78.2667</v>
      </c>
      <c r="N290" s="4" t="str">
        <f t="shared" si="30"/>
        <v>50-59</v>
      </c>
      <c r="O290" s="4" t="str">
        <f t="shared" si="25"/>
        <v>80-100</v>
      </c>
      <c r="P290" s="4" t="str">
        <f t="shared" si="26"/>
        <v>1</v>
      </c>
      <c r="Q290" s="2" t="s">
        <v>232</v>
      </c>
      <c r="R290" s="1" t="s">
        <v>2099</v>
      </c>
      <c r="S290" t="s">
        <v>592</v>
      </c>
    </row>
    <row r="291" spans="1:19" x14ac:dyDescent="0.2">
      <c r="A291" s="2">
        <v>284</v>
      </c>
      <c r="B291" s="2">
        <v>1</v>
      </c>
      <c r="C291" s="2">
        <v>0</v>
      </c>
      <c r="D291" t="s">
        <v>593</v>
      </c>
      <c r="E291" s="1" t="s">
        <v>2102</v>
      </c>
      <c r="G291" t="str">
        <f t="shared" si="27"/>
        <v/>
      </c>
      <c r="H291" t="str">
        <f t="shared" si="28"/>
        <v>Unknown</v>
      </c>
      <c r="I291">
        <v>0</v>
      </c>
      <c r="J291">
        <v>0</v>
      </c>
      <c r="K291">
        <f t="shared" si="29"/>
        <v>0</v>
      </c>
      <c r="L291" s="2" t="s">
        <v>594</v>
      </c>
      <c r="M291" s="4">
        <v>27.720800000000001</v>
      </c>
      <c r="N291" s="4" t="str">
        <f t="shared" si="30"/>
        <v/>
      </c>
      <c r="O291" s="4" t="str">
        <f t="shared" si="25"/>
        <v>60-80</v>
      </c>
      <c r="P291" s="4" t="str">
        <f t="shared" si="26"/>
        <v>0</v>
      </c>
      <c r="R291" s="1" t="s">
        <v>2099</v>
      </c>
      <c r="S291" t="s">
        <v>595</v>
      </c>
    </row>
    <row r="292" spans="1:19" x14ac:dyDescent="0.2">
      <c r="A292" s="2">
        <v>285</v>
      </c>
      <c r="B292" s="2">
        <v>1</v>
      </c>
      <c r="C292" s="2">
        <v>1</v>
      </c>
      <c r="D292" t="s">
        <v>596</v>
      </c>
      <c r="E292" s="1" t="s">
        <v>2101</v>
      </c>
      <c r="F292">
        <v>62</v>
      </c>
      <c r="G292">
        <f t="shared" si="27"/>
        <v>0</v>
      </c>
      <c r="H292" t="str">
        <f t="shared" si="28"/>
        <v>Yes</v>
      </c>
      <c r="I292">
        <v>0</v>
      </c>
      <c r="J292">
        <v>0</v>
      </c>
      <c r="K292">
        <f t="shared" si="29"/>
        <v>0</v>
      </c>
      <c r="L292" s="2">
        <v>113572</v>
      </c>
      <c r="M292" s="4">
        <v>80</v>
      </c>
      <c r="N292" s="4" t="str">
        <f t="shared" si="30"/>
        <v>60-69</v>
      </c>
      <c r="O292" s="4" t="str">
        <f t="shared" si="25"/>
        <v>80-100</v>
      </c>
      <c r="P292" s="4" t="str">
        <f t="shared" si="26"/>
        <v>0</v>
      </c>
      <c r="Q292" s="2" t="s">
        <v>359</v>
      </c>
      <c r="R292" s="1" t="s">
        <v>800</v>
      </c>
      <c r="S292" t="s">
        <v>597</v>
      </c>
    </row>
    <row r="293" spans="1:19" x14ac:dyDescent="0.2">
      <c r="A293" s="2">
        <v>286</v>
      </c>
      <c r="B293" s="2">
        <v>1</v>
      </c>
      <c r="C293" s="2">
        <v>0</v>
      </c>
      <c r="D293" t="s">
        <v>598</v>
      </c>
      <c r="E293" s="1" t="s">
        <v>2102</v>
      </c>
      <c r="F293">
        <v>67</v>
      </c>
      <c r="G293">
        <f t="shared" si="27"/>
        <v>0</v>
      </c>
      <c r="H293" t="str">
        <f t="shared" si="28"/>
        <v>No</v>
      </c>
      <c r="I293">
        <v>1</v>
      </c>
      <c r="J293">
        <v>0</v>
      </c>
      <c r="K293">
        <f t="shared" si="29"/>
        <v>1</v>
      </c>
      <c r="L293" s="2" t="s">
        <v>56</v>
      </c>
      <c r="M293" s="4">
        <v>221.7792</v>
      </c>
      <c r="N293" s="4" t="str">
        <f t="shared" si="30"/>
        <v>60-69</v>
      </c>
      <c r="O293" s="4" t="str">
        <f t="shared" si="25"/>
        <v>80-100</v>
      </c>
      <c r="P293" s="4" t="str">
        <f t="shared" si="26"/>
        <v>1</v>
      </c>
      <c r="Q293" s="2" t="s">
        <v>599</v>
      </c>
      <c r="R293" s="1" t="s">
        <v>800</v>
      </c>
      <c r="S293" t="s">
        <v>11</v>
      </c>
    </row>
    <row r="294" spans="1:19" x14ac:dyDescent="0.2">
      <c r="A294" s="2">
        <v>287</v>
      </c>
      <c r="B294" s="2">
        <v>1</v>
      </c>
      <c r="C294" s="2">
        <v>0</v>
      </c>
      <c r="D294" t="s">
        <v>600</v>
      </c>
      <c r="E294" s="1" t="s">
        <v>2101</v>
      </c>
      <c r="F294">
        <v>63</v>
      </c>
      <c r="G294">
        <f t="shared" si="27"/>
        <v>0</v>
      </c>
      <c r="H294" t="str">
        <f t="shared" si="28"/>
        <v>Yes</v>
      </c>
      <c r="I294">
        <v>1</v>
      </c>
      <c r="J294">
        <v>0</v>
      </c>
      <c r="K294">
        <f t="shared" si="29"/>
        <v>1</v>
      </c>
      <c r="L294" s="2" t="s">
        <v>56</v>
      </c>
      <c r="M294" s="4">
        <v>221.7792</v>
      </c>
      <c r="N294" s="4" t="str">
        <f t="shared" si="30"/>
        <v>60-69</v>
      </c>
      <c r="O294" s="4" t="str">
        <f t="shared" si="25"/>
        <v>80-100</v>
      </c>
      <c r="P294" s="4" t="str">
        <f t="shared" si="26"/>
        <v>1</v>
      </c>
      <c r="Q294" s="2" t="s">
        <v>599</v>
      </c>
      <c r="R294" s="1" t="s">
        <v>800</v>
      </c>
      <c r="S294" t="s">
        <v>11</v>
      </c>
    </row>
    <row r="295" spans="1:19" x14ac:dyDescent="0.2">
      <c r="A295" s="2">
        <v>288</v>
      </c>
      <c r="B295" s="2">
        <v>1</v>
      </c>
      <c r="C295" s="2">
        <v>0</v>
      </c>
      <c r="D295" t="s">
        <v>601</v>
      </c>
      <c r="E295" s="1" t="s">
        <v>2102</v>
      </c>
      <c r="F295">
        <v>61</v>
      </c>
      <c r="G295">
        <f t="shared" si="27"/>
        <v>0</v>
      </c>
      <c r="H295" t="str">
        <f t="shared" si="28"/>
        <v>No</v>
      </c>
      <c r="I295">
        <v>0</v>
      </c>
      <c r="J295">
        <v>0</v>
      </c>
      <c r="K295">
        <f t="shared" si="29"/>
        <v>0</v>
      </c>
      <c r="L295" s="2">
        <v>36963</v>
      </c>
      <c r="M295" s="4">
        <v>32.320799999999998</v>
      </c>
      <c r="N295" s="4" t="str">
        <f t="shared" si="30"/>
        <v>60-69</v>
      </c>
      <c r="O295" s="4" t="str">
        <f t="shared" si="25"/>
        <v>60-80</v>
      </c>
      <c r="P295" s="4" t="str">
        <f t="shared" si="26"/>
        <v>0</v>
      </c>
      <c r="Q295" s="2" t="s">
        <v>602</v>
      </c>
      <c r="R295" s="1" t="s">
        <v>800</v>
      </c>
      <c r="S295" t="s">
        <v>603</v>
      </c>
    </row>
    <row r="296" spans="1:19" x14ac:dyDescent="0.2">
      <c r="A296" s="2">
        <v>289</v>
      </c>
      <c r="B296" s="2">
        <v>1</v>
      </c>
      <c r="C296" s="2">
        <v>1</v>
      </c>
      <c r="D296" t="s">
        <v>604</v>
      </c>
      <c r="E296" s="1" t="s">
        <v>2101</v>
      </c>
      <c r="F296">
        <v>48</v>
      </c>
      <c r="G296">
        <f t="shared" si="27"/>
        <v>0</v>
      </c>
      <c r="H296" t="str">
        <f t="shared" si="28"/>
        <v>Yes</v>
      </c>
      <c r="I296">
        <v>0</v>
      </c>
      <c r="J296">
        <v>0</v>
      </c>
      <c r="K296">
        <f t="shared" si="29"/>
        <v>0</v>
      </c>
      <c r="L296" s="2">
        <v>17466</v>
      </c>
      <c r="M296" s="4">
        <v>25.929200000000002</v>
      </c>
      <c r="N296" s="4" t="str">
        <f t="shared" si="30"/>
        <v>40-49</v>
      </c>
      <c r="O296" s="4" t="str">
        <f t="shared" si="25"/>
        <v>60-80</v>
      </c>
      <c r="P296" s="4" t="str">
        <f t="shared" si="26"/>
        <v>0</v>
      </c>
      <c r="Q296" s="2" t="s">
        <v>390</v>
      </c>
      <c r="R296" s="1" t="s">
        <v>800</v>
      </c>
      <c r="S296" t="s">
        <v>245</v>
      </c>
    </row>
    <row r="297" spans="1:19" x14ac:dyDescent="0.2">
      <c r="A297" s="2">
        <v>290</v>
      </c>
      <c r="B297" s="2">
        <v>1</v>
      </c>
      <c r="C297" s="2">
        <v>1</v>
      </c>
      <c r="D297" t="s">
        <v>605</v>
      </c>
      <c r="E297" s="1" t="s">
        <v>2101</v>
      </c>
      <c r="F297">
        <v>18</v>
      </c>
      <c r="G297">
        <f t="shared" si="27"/>
        <v>0</v>
      </c>
      <c r="H297" t="str">
        <f t="shared" si="28"/>
        <v>Yes</v>
      </c>
      <c r="I297">
        <v>0</v>
      </c>
      <c r="J297">
        <v>2</v>
      </c>
      <c r="K297">
        <f t="shared" si="29"/>
        <v>2</v>
      </c>
      <c r="L297" s="2">
        <v>110413</v>
      </c>
      <c r="M297" s="4">
        <v>79.650000000000006</v>
      </c>
      <c r="N297" s="4" t="str">
        <f t="shared" si="30"/>
        <v>10-19</v>
      </c>
      <c r="O297" s="4" t="str">
        <f t="shared" si="25"/>
        <v>80-100</v>
      </c>
      <c r="P297" s="4" t="str">
        <f t="shared" si="26"/>
        <v>2</v>
      </c>
      <c r="Q297" s="2" t="s">
        <v>606</v>
      </c>
      <c r="R297" s="1" t="s">
        <v>800</v>
      </c>
      <c r="S297" t="s">
        <v>11</v>
      </c>
    </row>
    <row r="298" spans="1:19" x14ac:dyDescent="0.2">
      <c r="A298" s="2">
        <v>291</v>
      </c>
      <c r="B298" s="2">
        <v>1</v>
      </c>
      <c r="C298" s="2">
        <v>0</v>
      </c>
      <c r="D298" t="s">
        <v>607</v>
      </c>
      <c r="E298" s="1" t="s">
        <v>2102</v>
      </c>
      <c r="F298">
        <v>52</v>
      </c>
      <c r="G298">
        <f t="shared" si="27"/>
        <v>0</v>
      </c>
      <c r="H298" t="str">
        <f t="shared" si="28"/>
        <v>No</v>
      </c>
      <c r="I298">
        <v>1</v>
      </c>
      <c r="J298">
        <v>1</v>
      </c>
      <c r="K298">
        <f t="shared" si="29"/>
        <v>2</v>
      </c>
      <c r="L298" s="2">
        <v>110413</v>
      </c>
      <c r="M298" s="4">
        <v>79.650000000000006</v>
      </c>
      <c r="N298" s="4" t="str">
        <f t="shared" si="30"/>
        <v>50-59</v>
      </c>
      <c r="O298" s="4" t="str">
        <f t="shared" si="25"/>
        <v>80-100</v>
      </c>
      <c r="P298" s="4" t="str">
        <f t="shared" si="26"/>
        <v>2</v>
      </c>
      <c r="Q298" s="2" t="s">
        <v>608</v>
      </c>
      <c r="R298" s="1" t="s">
        <v>800</v>
      </c>
      <c r="S298" t="s">
        <v>11</v>
      </c>
    </row>
    <row r="299" spans="1:19" x14ac:dyDescent="0.2">
      <c r="A299" s="2">
        <v>292</v>
      </c>
      <c r="B299" s="2">
        <v>1</v>
      </c>
      <c r="C299" s="2">
        <v>1</v>
      </c>
      <c r="D299" t="s">
        <v>609</v>
      </c>
      <c r="E299" s="1" t="s">
        <v>2101</v>
      </c>
      <c r="F299">
        <v>39</v>
      </c>
      <c r="G299">
        <f t="shared" si="27"/>
        <v>0</v>
      </c>
      <c r="H299" t="str">
        <f t="shared" si="28"/>
        <v>Yes</v>
      </c>
      <c r="I299">
        <v>1</v>
      </c>
      <c r="J299">
        <v>1</v>
      </c>
      <c r="K299">
        <f t="shared" si="29"/>
        <v>2</v>
      </c>
      <c r="L299" s="2">
        <v>110413</v>
      </c>
      <c r="M299" s="4">
        <v>79.650000000000006</v>
      </c>
      <c r="N299" s="4" t="str">
        <f t="shared" si="30"/>
        <v>30-39</v>
      </c>
      <c r="O299" s="4" t="str">
        <f t="shared" si="25"/>
        <v>80-100</v>
      </c>
      <c r="P299" s="4" t="str">
        <f t="shared" si="26"/>
        <v>2</v>
      </c>
      <c r="Q299" s="2" t="s">
        <v>608</v>
      </c>
      <c r="R299" s="1" t="s">
        <v>800</v>
      </c>
      <c r="S299" t="s">
        <v>11</v>
      </c>
    </row>
    <row r="300" spans="1:19" x14ac:dyDescent="0.2">
      <c r="A300" s="2">
        <v>293</v>
      </c>
      <c r="B300" s="2">
        <v>1</v>
      </c>
      <c r="C300" s="2">
        <v>1</v>
      </c>
      <c r="D300" t="s">
        <v>610</v>
      </c>
      <c r="E300" s="1" t="s">
        <v>2102</v>
      </c>
      <c r="F300">
        <v>48</v>
      </c>
      <c r="G300">
        <f t="shared" si="27"/>
        <v>0</v>
      </c>
      <c r="H300" t="str">
        <f t="shared" si="28"/>
        <v>No</v>
      </c>
      <c r="I300">
        <v>1</v>
      </c>
      <c r="J300">
        <v>0</v>
      </c>
      <c r="K300">
        <f t="shared" si="29"/>
        <v>1</v>
      </c>
      <c r="L300" s="2">
        <v>19996</v>
      </c>
      <c r="M300" s="4">
        <v>52</v>
      </c>
      <c r="N300" s="4" t="str">
        <f t="shared" si="30"/>
        <v>40-49</v>
      </c>
      <c r="O300" s="4" t="str">
        <f t="shared" si="25"/>
        <v>80-100</v>
      </c>
      <c r="P300" s="4" t="str">
        <f t="shared" si="26"/>
        <v>1</v>
      </c>
      <c r="Q300" s="2" t="s">
        <v>611</v>
      </c>
      <c r="R300" s="1" t="s">
        <v>800</v>
      </c>
      <c r="S300" t="s">
        <v>612</v>
      </c>
    </row>
    <row r="301" spans="1:19" x14ac:dyDescent="0.2">
      <c r="A301" s="2">
        <v>294</v>
      </c>
      <c r="B301" s="2">
        <v>1</v>
      </c>
      <c r="C301" s="2">
        <v>1</v>
      </c>
      <c r="D301" t="s">
        <v>613</v>
      </c>
      <c r="E301" s="1" t="s">
        <v>2101</v>
      </c>
      <c r="G301" t="str">
        <f t="shared" si="27"/>
        <v/>
      </c>
      <c r="H301" t="str">
        <f t="shared" si="28"/>
        <v>Unknown</v>
      </c>
      <c r="I301">
        <v>1</v>
      </c>
      <c r="J301">
        <v>0</v>
      </c>
      <c r="K301">
        <f t="shared" si="29"/>
        <v>1</v>
      </c>
      <c r="L301" s="2">
        <v>19996</v>
      </c>
      <c r="M301" s="4">
        <v>52</v>
      </c>
      <c r="N301" s="4" t="str">
        <f t="shared" si="30"/>
        <v/>
      </c>
      <c r="O301" s="4" t="str">
        <f t="shared" si="25"/>
        <v>80-100</v>
      </c>
      <c r="P301" s="4" t="str">
        <f t="shared" si="26"/>
        <v>1</v>
      </c>
      <c r="Q301" s="2" t="s">
        <v>611</v>
      </c>
      <c r="R301" s="1" t="s">
        <v>800</v>
      </c>
      <c r="S301" t="s">
        <v>612</v>
      </c>
    </row>
    <row r="302" spans="1:19" x14ac:dyDescent="0.2">
      <c r="A302" s="2">
        <v>295</v>
      </c>
      <c r="B302" s="2">
        <v>1</v>
      </c>
      <c r="C302" s="2">
        <v>0</v>
      </c>
      <c r="D302" t="s">
        <v>614</v>
      </c>
      <c r="E302" s="1" t="s">
        <v>2102</v>
      </c>
      <c r="F302">
        <v>49</v>
      </c>
      <c r="G302">
        <f t="shared" si="27"/>
        <v>0</v>
      </c>
      <c r="H302" t="str">
        <f t="shared" si="28"/>
        <v>No</v>
      </c>
      <c r="I302">
        <v>1</v>
      </c>
      <c r="J302">
        <v>1</v>
      </c>
      <c r="K302">
        <f t="shared" si="29"/>
        <v>2</v>
      </c>
      <c r="L302" s="2">
        <v>17421</v>
      </c>
      <c r="M302" s="4">
        <v>110.88330000000001</v>
      </c>
      <c r="N302" s="4" t="str">
        <f t="shared" si="30"/>
        <v>40-49</v>
      </c>
      <c r="O302" s="4" t="str">
        <f t="shared" si="25"/>
        <v>80-100</v>
      </c>
      <c r="P302" s="4" t="str">
        <f t="shared" si="26"/>
        <v>2</v>
      </c>
      <c r="Q302" s="2" t="s">
        <v>615</v>
      </c>
      <c r="R302" s="1" t="s">
        <v>2099</v>
      </c>
      <c r="S302" t="s">
        <v>592</v>
      </c>
    </row>
    <row r="303" spans="1:19" x14ac:dyDescent="0.2">
      <c r="A303" s="2">
        <v>296</v>
      </c>
      <c r="B303" s="2">
        <v>1</v>
      </c>
      <c r="C303" s="2">
        <v>1</v>
      </c>
      <c r="D303" t="s">
        <v>616</v>
      </c>
      <c r="E303" s="1" t="s">
        <v>2102</v>
      </c>
      <c r="F303">
        <v>17</v>
      </c>
      <c r="G303">
        <f t="shared" si="27"/>
        <v>0</v>
      </c>
      <c r="H303" t="str">
        <f t="shared" si="28"/>
        <v>No</v>
      </c>
      <c r="I303">
        <v>0</v>
      </c>
      <c r="J303">
        <v>2</v>
      </c>
      <c r="K303">
        <f t="shared" si="29"/>
        <v>2</v>
      </c>
      <c r="L303" s="2">
        <v>17421</v>
      </c>
      <c r="M303" s="4">
        <v>110.88330000000001</v>
      </c>
      <c r="N303" s="4" t="str">
        <f t="shared" si="30"/>
        <v>10-19</v>
      </c>
      <c r="O303" s="4" t="str">
        <f t="shared" si="25"/>
        <v>80-100</v>
      </c>
      <c r="P303" s="4" t="str">
        <f t="shared" si="26"/>
        <v>2</v>
      </c>
      <c r="Q303" s="2" t="s">
        <v>617</v>
      </c>
      <c r="R303" s="1" t="s">
        <v>2099</v>
      </c>
      <c r="S303" t="s">
        <v>592</v>
      </c>
    </row>
    <row r="304" spans="1:19" x14ac:dyDescent="0.2">
      <c r="A304" s="2">
        <v>297</v>
      </c>
      <c r="B304" s="2">
        <v>1</v>
      </c>
      <c r="C304" s="2">
        <v>1</v>
      </c>
      <c r="D304" t="s">
        <v>618</v>
      </c>
      <c r="E304" s="1" t="s">
        <v>2101</v>
      </c>
      <c r="F304">
        <v>39</v>
      </c>
      <c r="G304">
        <f t="shared" si="27"/>
        <v>0</v>
      </c>
      <c r="H304" t="str">
        <f t="shared" si="28"/>
        <v>Yes</v>
      </c>
      <c r="I304">
        <v>1</v>
      </c>
      <c r="J304">
        <v>1</v>
      </c>
      <c r="K304">
        <f t="shared" si="29"/>
        <v>2</v>
      </c>
      <c r="L304" s="2">
        <v>17421</v>
      </c>
      <c r="M304" s="4">
        <v>110.88330000000001</v>
      </c>
      <c r="N304" s="4" t="str">
        <f t="shared" si="30"/>
        <v>30-39</v>
      </c>
      <c r="O304" s="4" t="str">
        <f t="shared" si="25"/>
        <v>80-100</v>
      </c>
      <c r="P304" s="4" t="str">
        <f t="shared" si="26"/>
        <v>2</v>
      </c>
      <c r="Q304" s="2" t="s">
        <v>615</v>
      </c>
      <c r="R304" s="1" t="s">
        <v>2099</v>
      </c>
      <c r="S304" t="s">
        <v>592</v>
      </c>
    </row>
    <row r="305" spans="1:19" x14ac:dyDescent="0.2">
      <c r="A305" s="2">
        <v>298</v>
      </c>
      <c r="B305" s="2">
        <v>1</v>
      </c>
      <c r="C305" s="2">
        <v>1</v>
      </c>
      <c r="D305" t="s">
        <v>619</v>
      </c>
      <c r="E305" s="1" t="s">
        <v>2101</v>
      </c>
      <c r="G305" t="str">
        <f t="shared" si="27"/>
        <v/>
      </c>
      <c r="H305" t="str">
        <f t="shared" si="28"/>
        <v>Unknown</v>
      </c>
      <c r="I305">
        <v>0</v>
      </c>
      <c r="J305">
        <v>0</v>
      </c>
      <c r="K305">
        <f t="shared" si="29"/>
        <v>0</v>
      </c>
      <c r="L305" s="2" t="s">
        <v>521</v>
      </c>
      <c r="M305" s="4">
        <v>79.2</v>
      </c>
      <c r="N305" s="4" t="str">
        <f t="shared" si="30"/>
        <v/>
      </c>
      <c r="O305" s="4" t="str">
        <f t="shared" si="25"/>
        <v>80-100</v>
      </c>
      <c r="P305" s="4" t="str">
        <f t="shared" si="26"/>
        <v>0</v>
      </c>
      <c r="R305" s="1" t="s">
        <v>2099</v>
      </c>
      <c r="S305" t="s">
        <v>11</v>
      </c>
    </row>
    <row r="306" spans="1:19" x14ac:dyDescent="0.2">
      <c r="A306" s="2">
        <v>299</v>
      </c>
      <c r="B306" s="2">
        <v>1</v>
      </c>
      <c r="C306" s="2">
        <v>1</v>
      </c>
      <c r="D306" t="s">
        <v>620</v>
      </c>
      <c r="E306" s="1" t="s">
        <v>2102</v>
      </c>
      <c r="F306">
        <v>31</v>
      </c>
      <c r="G306">
        <f t="shared" si="27"/>
        <v>0</v>
      </c>
      <c r="H306" t="str">
        <f t="shared" si="28"/>
        <v>No</v>
      </c>
      <c r="I306">
        <v>0</v>
      </c>
      <c r="J306">
        <v>0</v>
      </c>
      <c r="K306">
        <f t="shared" si="29"/>
        <v>0</v>
      </c>
      <c r="L306" s="2">
        <v>2543</v>
      </c>
      <c r="M306" s="4">
        <v>28.537500000000001</v>
      </c>
      <c r="N306" s="4" t="str">
        <f t="shared" si="30"/>
        <v>30-39</v>
      </c>
      <c r="O306" s="4" t="str">
        <f t="shared" si="25"/>
        <v>60-80</v>
      </c>
      <c r="P306" s="4" t="str">
        <f t="shared" si="26"/>
        <v>0</v>
      </c>
      <c r="Q306" s="2" t="s">
        <v>621</v>
      </c>
      <c r="R306" s="1" t="s">
        <v>2099</v>
      </c>
      <c r="S306" t="s">
        <v>622</v>
      </c>
    </row>
    <row r="307" spans="1:19" x14ac:dyDescent="0.2">
      <c r="A307" s="2">
        <v>300</v>
      </c>
      <c r="B307" s="2">
        <v>1</v>
      </c>
      <c r="C307" s="2">
        <v>0</v>
      </c>
      <c r="D307" t="s">
        <v>623</v>
      </c>
      <c r="E307" s="1" t="s">
        <v>2102</v>
      </c>
      <c r="F307">
        <v>40</v>
      </c>
      <c r="G307">
        <f t="shared" si="27"/>
        <v>0</v>
      </c>
      <c r="H307" t="str">
        <f t="shared" si="28"/>
        <v>No</v>
      </c>
      <c r="I307">
        <v>0</v>
      </c>
      <c r="J307">
        <v>0</v>
      </c>
      <c r="K307">
        <f t="shared" si="29"/>
        <v>0</v>
      </c>
      <c r="L307" s="2" t="s">
        <v>624</v>
      </c>
      <c r="M307" s="4">
        <v>27.720800000000001</v>
      </c>
      <c r="N307" s="4" t="str">
        <f t="shared" si="30"/>
        <v>40-49</v>
      </c>
      <c r="O307" s="4" t="str">
        <f t="shared" si="25"/>
        <v>60-80</v>
      </c>
      <c r="P307" s="4" t="str">
        <f t="shared" si="26"/>
        <v>0</v>
      </c>
      <c r="R307" s="1" t="s">
        <v>2099</v>
      </c>
      <c r="S307" t="s">
        <v>625</v>
      </c>
    </row>
    <row r="308" spans="1:19" x14ac:dyDescent="0.2">
      <c r="A308" s="2">
        <v>301</v>
      </c>
      <c r="B308" s="2">
        <v>1</v>
      </c>
      <c r="C308" s="2">
        <v>0</v>
      </c>
      <c r="D308" t="s">
        <v>626</v>
      </c>
      <c r="E308" s="1" t="s">
        <v>2102</v>
      </c>
      <c r="F308">
        <v>61</v>
      </c>
      <c r="G308">
        <f t="shared" si="27"/>
        <v>0</v>
      </c>
      <c r="H308" t="str">
        <f t="shared" si="28"/>
        <v>No</v>
      </c>
      <c r="I308">
        <v>0</v>
      </c>
      <c r="J308">
        <v>0</v>
      </c>
      <c r="K308">
        <f t="shared" si="29"/>
        <v>0</v>
      </c>
      <c r="L308" s="2">
        <v>111240</v>
      </c>
      <c r="M308" s="4">
        <v>33.5</v>
      </c>
      <c r="N308" s="4" t="str">
        <f t="shared" si="30"/>
        <v>60-69</v>
      </c>
      <c r="O308" s="4" t="str">
        <f t="shared" si="25"/>
        <v>60-80</v>
      </c>
      <c r="P308" s="4" t="str">
        <f t="shared" si="26"/>
        <v>0</v>
      </c>
      <c r="Q308" s="2" t="s">
        <v>627</v>
      </c>
      <c r="R308" s="1" t="s">
        <v>800</v>
      </c>
      <c r="S308" t="s">
        <v>245</v>
      </c>
    </row>
    <row r="309" spans="1:19" x14ac:dyDescent="0.2">
      <c r="A309" s="2">
        <v>302</v>
      </c>
      <c r="B309" s="2">
        <v>1</v>
      </c>
      <c r="C309" s="2">
        <v>0</v>
      </c>
      <c r="D309" t="s">
        <v>628</v>
      </c>
      <c r="E309" s="1" t="s">
        <v>2102</v>
      </c>
      <c r="F309">
        <v>47</v>
      </c>
      <c r="G309">
        <f t="shared" si="27"/>
        <v>0</v>
      </c>
      <c r="H309" t="str">
        <f t="shared" si="28"/>
        <v>No</v>
      </c>
      <c r="I309">
        <v>0</v>
      </c>
      <c r="J309">
        <v>0</v>
      </c>
      <c r="K309">
        <f t="shared" si="29"/>
        <v>0</v>
      </c>
      <c r="L309" s="2">
        <v>36967</v>
      </c>
      <c r="M309" s="4">
        <v>34.020800000000001</v>
      </c>
      <c r="N309" s="4" t="str">
        <f t="shared" si="30"/>
        <v>40-49</v>
      </c>
      <c r="O309" s="4" t="str">
        <f t="shared" si="25"/>
        <v>60-80</v>
      </c>
      <c r="P309" s="4" t="str">
        <f t="shared" si="26"/>
        <v>0</v>
      </c>
      <c r="Q309" s="2" t="s">
        <v>629</v>
      </c>
      <c r="R309" s="1" t="s">
        <v>800</v>
      </c>
      <c r="S309" t="s">
        <v>630</v>
      </c>
    </row>
    <row r="310" spans="1:19" x14ac:dyDescent="0.2">
      <c r="A310" s="2">
        <v>303</v>
      </c>
      <c r="B310" s="2">
        <v>1</v>
      </c>
      <c r="C310" s="2">
        <v>1</v>
      </c>
      <c r="D310" t="s">
        <v>631</v>
      </c>
      <c r="E310" s="1" t="s">
        <v>2101</v>
      </c>
      <c r="F310">
        <v>35</v>
      </c>
      <c r="G310">
        <f t="shared" si="27"/>
        <v>0</v>
      </c>
      <c r="H310" t="str">
        <f t="shared" si="28"/>
        <v>Yes</v>
      </c>
      <c r="I310">
        <v>0</v>
      </c>
      <c r="J310">
        <v>0</v>
      </c>
      <c r="K310">
        <f t="shared" si="29"/>
        <v>0</v>
      </c>
      <c r="L310" s="2" t="s">
        <v>121</v>
      </c>
      <c r="M310" s="4">
        <v>512.32920000000001</v>
      </c>
      <c r="N310" s="4" t="str">
        <f t="shared" si="30"/>
        <v>30-39</v>
      </c>
      <c r="O310" s="4" t="str">
        <f t="shared" si="25"/>
        <v>80-100</v>
      </c>
      <c r="P310" s="4" t="str">
        <f t="shared" si="26"/>
        <v>0</v>
      </c>
      <c r="R310" s="1" t="s">
        <v>2099</v>
      </c>
    </row>
    <row r="311" spans="1:19" x14ac:dyDescent="0.2">
      <c r="A311" s="2">
        <v>304</v>
      </c>
      <c r="B311" s="2">
        <v>1</v>
      </c>
      <c r="C311" s="2">
        <v>0</v>
      </c>
      <c r="D311" t="s">
        <v>632</v>
      </c>
      <c r="E311" s="1" t="s">
        <v>2102</v>
      </c>
      <c r="F311">
        <v>64</v>
      </c>
      <c r="G311">
        <f t="shared" si="27"/>
        <v>0</v>
      </c>
      <c r="H311" t="str">
        <f t="shared" si="28"/>
        <v>No</v>
      </c>
      <c r="I311">
        <v>1</v>
      </c>
      <c r="J311">
        <v>0</v>
      </c>
      <c r="K311">
        <f t="shared" si="29"/>
        <v>1</v>
      </c>
      <c r="L311" s="2">
        <v>110813</v>
      </c>
      <c r="M311" s="4">
        <v>75.25</v>
      </c>
      <c r="N311" s="4" t="str">
        <f t="shared" si="30"/>
        <v>60-69</v>
      </c>
      <c r="O311" s="4" t="str">
        <f t="shared" si="25"/>
        <v>80-100</v>
      </c>
      <c r="P311" s="4" t="str">
        <f t="shared" si="26"/>
        <v>1</v>
      </c>
      <c r="Q311" s="2" t="s">
        <v>633</v>
      </c>
      <c r="R311" s="1" t="s">
        <v>2099</v>
      </c>
      <c r="S311" t="s">
        <v>387</v>
      </c>
    </row>
    <row r="312" spans="1:19" x14ac:dyDescent="0.2">
      <c r="A312" s="2">
        <v>305</v>
      </c>
      <c r="B312" s="2">
        <v>1</v>
      </c>
      <c r="C312" s="2">
        <v>1</v>
      </c>
      <c r="D312" t="s">
        <v>634</v>
      </c>
      <c r="E312" s="1" t="s">
        <v>2101</v>
      </c>
      <c r="F312">
        <v>60</v>
      </c>
      <c r="G312">
        <f t="shared" si="27"/>
        <v>0</v>
      </c>
      <c r="H312" t="str">
        <f t="shared" si="28"/>
        <v>Yes</v>
      </c>
      <c r="I312">
        <v>1</v>
      </c>
      <c r="J312">
        <v>0</v>
      </c>
      <c r="K312">
        <f t="shared" si="29"/>
        <v>1</v>
      </c>
      <c r="L312" s="2">
        <v>110813</v>
      </c>
      <c r="M312" s="4">
        <v>75.25</v>
      </c>
      <c r="N312" s="4" t="str">
        <f t="shared" si="30"/>
        <v>60-69</v>
      </c>
      <c r="O312" s="4" t="str">
        <f t="shared" si="25"/>
        <v>80-100</v>
      </c>
      <c r="P312" s="4" t="str">
        <f t="shared" si="26"/>
        <v>1</v>
      </c>
      <c r="Q312" s="2" t="s">
        <v>633</v>
      </c>
      <c r="R312" s="1" t="s">
        <v>2099</v>
      </c>
      <c r="S312" t="s">
        <v>387</v>
      </c>
    </row>
    <row r="313" spans="1:19" x14ac:dyDescent="0.2">
      <c r="A313" s="2">
        <v>306</v>
      </c>
      <c r="B313" s="2">
        <v>1</v>
      </c>
      <c r="C313" s="2">
        <v>0</v>
      </c>
      <c r="D313" t="s">
        <v>635</v>
      </c>
      <c r="E313" s="1" t="s">
        <v>2102</v>
      </c>
      <c r="F313">
        <v>60</v>
      </c>
      <c r="G313">
        <f t="shared" si="27"/>
        <v>0</v>
      </c>
      <c r="H313" t="str">
        <f t="shared" si="28"/>
        <v>No</v>
      </c>
      <c r="I313">
        <v>0</v>
      </c>
      <c r="J313">
        <v>0</v>
      </c>
      <c r="K313">
        <f t="shared" si="29"/>
        <v>0</v>
      </c>
      <c r="L313" s="2">
        <v>113800</v>
      </c>
      <c r="M313" s="4">
        <v>26.55</v>
      </c>
      <c r="N313" s="4" t="str">
        <f t="shared" si="30"/>
        <v>60-69</v>
      </c>
      <c r="O313" s="4" t="str">
        <f t="shared" si="25"/>
        <v>60-80</v>
      </c>
      <c r="P313" s="4" t="str">
        <f t="shared" si="26"/>
        <v>0</v>
      </c>
      <c r="R313" s="1" t="s">
        <v>800</v>
      </c>
      <c r="S313" t="s">
        <v>636</v>
      </c>
    </row>
    <row r="314" spans="1:19" x14ac:dyDescent="0.2">
      <c r="A314" s="2">
        <v>307</v>
      </c>
      <c r="B314" s="2">
        <v>1</v>
      </c>
      <c r="C314" s="2">
        <v>0</v>
      </c>
      <c r="D314" t="s">
        <v>637</v>
      </c>
      <c r="E314" s="1" t="s">
        <v>2102</v>
      </c>
      <c r="F314">
        <v>54</v>
      </c>
      <c r="G314">
        <f t="shared" si="27"/>
        <v>0</v>
      </c>
      <c r="H314" t="str">
        <f t="shared" si="28"/>
        <v>No</v>
      </c>
      <c r="I314">
        <v>0</v>
      </c>
      <c r="J314">
        <v>1</v>
      </c>
      <c r="K314">
        <f t="shared" si="29"/>
        <v>1</v>
      </c>
      <c r="L314" s="2">
        <v>35281</v>
      </c>
      <c r="M314" s="4">
        <v>77.287499999999994</v>
      </c>
      <c r="N314" s="4" t="str">
        <f t="shared" si="30"/>
        <v>50-59</v>
      </c>
      <c r="O314" s="4" t="str">
        <f t="shared" si="25"/>
        <v>80-100</v>
      </c>
      <c r="P314" s="4" t="str">
        <f t="shared" si="26"/>
        <v>1</v>
      </c>
      <c r="Q314" s="2" t="s">
        <v>638</v>
      </c>
      <c r="R314" s="1" t="s">
        <v>800</v>
      </c>
      <c r="S314" t="s">
        <v>639</v>
      </c>
    </row>
    <row r="315" spans="1:19" x14ac:dyDescent="0.2">
      <c r="A315" s="2">
        <v>308</v>
      </c>
      <c r="B315" s="2">
        <v>1</v>
      </c>
      <c r="C315" s="2">
        <v>0</v>
      </c>
      <c r="D315" t="s">
        <v>640</v>
      </c>
      <c r="E315" s="1" t="s">
        <v>2102</v>
      </c>
      <c r="F315">
        <v>21</v>
      </c>
      <c r="G315">
        <f t="shared" si="27"/>
        <v>0</v>
      </c>
      <c r="H315" t="str">
        <f t="shared" si="28"/>
        <v>No</v>
      </c>
      <c r="I315">
        <v>0</v>
      </c>
      <c r="J315">
        <v>1</v>
      </c>
      <c r="K315">
        <f t="shared" si="29"/>
        <v>1</v>
      </c>
      <c r="L315" s="2">
        <v>35281</v>
      </c>
      <c r="M315" s="4">
        <v>77.287499999999994</v>
      </c>
      <c r="N315" s="4" t="str">
        <f t="shared" si="30"/>
        <v>20-29</v>
      </c>
      <c r="O315" s="4" t="str">
        <f t="shared" si="25"/>
        <v>80-100</v>
      </c>
      <c r="P315" s="4" t="str">
        <f t="shared" si="26"/>
        <v>1</v>
      </c>
      <c r="Q315" s="2" t="s">
        <v>638</v>
      </c>
      <c r="R315" s="1" t="s">
        <v>800</v>
      </c>
      <c r="S315" t="s">
        <v>639</v>
      </c>
    </row>
    <row r="316" spans="1:19" x14ac:dyDescent="0.2">
      <c r="A316" s="2">
        <v>309</v>
      </c>
      <c r="B316" s="2">
        <v>1</v>
      </c>
      <c r="C316" s="2">
        <v>1</v>
      </c>
      <c r="D316" t="s">
        <v>641</v>
      </c>
      <c r="E316" s="1" t="s">
        <v>2101</v>
      </c>
      <c r="F316">
        <v>55</v>
      </c>
      <c r="G316">
        <f t="shared" si="27"/>
        <v>0</v>
      </c>
      <c r="H316" t="str">
        <f t="shared" si="28"/>
        <v>Yes</v>
      </c>
      <c r="I316">
        <v>0</v>
      </c>
      <c r="J316">
        <v>0</v>
      </c>
      <c r="K316">
        <f t="shared" si="29"/>
        <v>0</v>
      </c>
      <c r="L316" s="2" t="s">
        <v>65</v>
      </c>
      <c r="M316" s="4">
        <v>135.63329999999999</v>
      </c>
      <c r="N316" s="4" t="str">
        <f t="shared" si="30"/>
        <v>50-59</v>
      </c>
      <c r="O316" s="4" t="str">
        <f t="shared" si="25"/>
        <v>80-100</v>
      </c>
      <c r="P316" s="4" t="str">
        <f t="shared" si="26"/>
        <v>0</v>
      </c>
      <c r="Q316" s="2" t="s">
        <v>642</v>
      </c>
      <c r="R316" s="1" t="s">
        <v>2099</v>
      </c>
      <c r="S316" t="s">
        <v>643</v>
      </c>
    </row>
    <row r="317" spans="1:19" x14ac:dyDescent="0.2">
      <c r="A317" s="2">
        <v>310</v>
      </c>
      <c r="B317" s="2">
        <v>1</v>
      </c>
      <c r="C317" s="2">
        <v>1</v>
      </c>
      <c r="D317" t="s">
        <v>644</v>
      </c>
      <c r="E317" s="1" t="s">
        <v>2101</v>
      </c>
      <c r="F317">
        <v>31</v>
      </c>
      <c r="G317">
        <f t="shared" si="27"/>
        <v>0</v>
      </c>
      <c r="H317" t="str">
        <f t="shared" si="28"/>
        <v>Yes</v>
      </c>
      <c r="I317">
        <v>0</v>
      </c>
      <c r="J317">
        <v>2</v>
      </c>
      <c r="K317">
        <f t="shared" si="29"/>
        <v>2</v>
      </c>
      <c r="L317" s="2">
        <v>36928</v>
      </c>
      <c r="M317" s="4">
        <v>164.86670000000001</v>
      </c>
      <c r="N317" s="4" t="str">
        <f t="shared" si="30"/>
        <v>30-39</v>
      </c>
      <c r="O317" s="4" t="str">
        <f t="shared" si="25"/>
        <v>80-100</v>
      </c>
      <c r="P317" s="4" t="str">
        <f t="shared" si="26"/>
        <v>2</v>
      </c>
      <c r="Q317" s="2" t="s">
        <v>77</v>
      </c>
      <c r="R317" s="1" t="s">
        <v>800</v>
      </c>
      <c r="S317" t="s">
        <v>78</v>
      </c>
    </row>
    <row r="318" spans="1:19" x14ac:dyDescent="0.2">
      <c r="A318" s="2">
        <v>311</v>
      </c>
      <c r="B318" s="2">
        <v>1</v>
      </c>
      <c r="C318" s="2">
        <v>0</v>
      </c>
      <c r="D318" t="s">
        <v>645</v>
      </c>
      <c r="E318" s="1" t="s">
        <v>2102</v>
      </c>
      <c r="F318">
        <v>57</v>
      </c>
      <c r="G318">
        <f t="shared" si="27"/>
        <v>0</v>
      </c>
      <c r="H318" t="str">
        <f t="shared" si="28"/>
        <v>No</v>
      </c>
      <c r="I318">
        <v>1</v>
      </c>
      <c r="J318">
        <v>1</v>
      </c>
      <c r="K318">
        <f t="shared" si="29"/>
        <v>2</v>
      </c>
      <c r="L318" s="2">
        <v>36928</v>
      </c>
      <c r="M318" s="4">
        <v>164.86670000000001</v>
      </c>
      <c r="N318" s="4" t="str">
        <f t="shared" si="30"/>
        <v>50-59</v>
      </c>
      <c r="O318" s="4" t="str">
        <f t="shared" si="25"/>
        <v>80-100</v>
      </c>
      <c r="P318" s="4" t="str">
        <f t="shared" si="26"/>
        <v>2</v>
      </c>
      <c r="R318" s="1" t="s">
        <v>800</v>
      </c>
      <c r="S318" t="s">
        <v>78</v>
      </c>
    </row>
    <row r="319" spans="1:19" x14ac:dyDescent="0.2">
      <c r="A319" s="2">
        <v>312</v>
      </c>
      <c r="B319" s="2">
        <v>1</v>
      </c>
      <c r="C319" s="2">
        <v>1</v>
      </c>
      <c r="D319" t="s">
        <v>646</v>
      </c>
      <c r="E319" s="1" t="s">
        <v>2101</v>
      </c>
      <c r="F319">
        <v>45</v>
      </c>
      <c r="G319">
        <f t="shared" si="27"/>
        <v>0</v>
      </c>
      <c r="H319" t="str">
        <f t="shared" si="28"/>
        <v>Yes</v>
      </c>
      <c r="I319">
        <v>1</v>
      </c>
      <c r="J319">
        <v>1</v>
      </c>
      <c r="K319">
        <f t="shared" si="29"/>
        <v>2</v>
      </c>
      <c r="L319" s="2">
        <v>36928</v>
      </c>
      <c r="M319" s="4">
        <v>164.86670000000001</v>
      </c>
      <c r="N319" s="4" t="str">
        <f t="shared" si="30"/>
        <v>40-49</v>
      </c>
      <c r="O319" s="4" t="str">
        <f t="shared" si="25"/>
        <v>80-100</v>
      </c>
      <c r="P319" s="4" t="str">
        <f t="shared" si="26"/>
        <v>2</v>
      </c>
      <c r="R319" s="1" t="s">
        <v>800</v>
      </c>
      <c r="S319" t="s">
        <v>78</v>
      </c>
    </row>
    <row r="320" spans="1:19" x14ac:dyDescent="0.2">
      <c r="A320" s="2">
        <v>313</v>
      </c>
      <c r="B320" s="2">
        <v>1</v>
      </c>
      <c r="C320" s="2">
        <v>0</v>
      </c>
      <c r="D320" t="s">
        <v>647</v>
      </c>
      <c r="E320" s="1" t="s">
        <v>2102</v>
      </c>
      <c r="F320">
        <v>50</v>
      </c>
      <c r="G320">
        <f t="shared" si="27"/>
        <v>0</v>
      </c>
      <c r="H320" t="str">
        <f t="shared" si="28"/>
        <v>No</v>
      </c>
      <c r="I320">
        <v>1</v>
      </c>
      <c r="J320">
        <v>1</v>
      </c>
      <c r="K320">
        <f t="shared" si="29"/>
        <v>2</v>
      </c>
      <c r="L320" s="2">
        <v>113503</v>
      </c>
      <c r="M320" s="4">
        <v>211.5</v>
      </c>
      <c r="N320" s="4" t="str">
        <f t="shared" si="30"/>
        <v>50-59</v>
      </c>
      <c r="O320" s="4" t="str">
        <f t="shared" si="25"/>
        <v>80-100</v>
      </c>
      <c r="P320" s="4" t="str">
        <f t="shared" si="26"/>
        <v>2</v>
      </c>
      <c r="Q320" s="2" t="s">
        <v>648</v>
      </c>
      <c r="R320" s="1" t="s">
        <v>2099</v>
      </c>
      <c r="S320" t="s">
        <v>649</v>
      </c>
    </row>
    <row r="321" spans="1:19" x14ac:dyDescent="0.2">
      <c r="A321" s="2">
        <v>314</v>
      </c>
      <c r="B321" s="2">
        <v>1</v>
      </c>
      <c r="C321" s="2">
        <v>0</v>
      </c>
      <c r="D321" t="s">
        <v>650</v>
      </c>
      <c r="E321" s="1" t="s">
        <v>2102</v>
      </c>
      <c r="F321">
        <v>27</v>
      </c>
      <c r="G321">
        <f t="shared" si="27"/>
        <v>0</v>
      </c>
      <c r="H321" t="str">
        <f t="shared" si="28"/>
        <v>No</v>
      </c>
      <c r="I321">
        <v>0</v>
      </c>
      <c r="J321">
        <v>2</v>
      </c>
      <c r="K321">
        <f t="shared" si="29"/>
        <v>2</v>
      </c>
      <c r="L321" s="2">
        <v>113503</v>
      </c>
      <c r="M321" s="4">
        <v>211.5</v>
      </c>
      <c r="N321" s="4" t="str">
        <f t="shared" si="30"/>
        <v>20-29</v>
      </c>
      <c r="O321" s="4" t="str">
        <f t="shared" si="25"/>
        <v>80-100</v>
      </c>
      <c r="P321" s="4" t="str">
        <f t="shared" si="26"/>
        <v>2</v>
      </c>
      <c r="Q321" s="2" t="s">
        <v>651</v>
      </c>
      <c r="R321" s="1" t="s">
        <v>2099</v>
      </c>
      <c r="S321" t="s">
        <v>649</v>
      </c>
    </row>
    <row r="322" spans="1:19" x14ac:dyDescent="0.2">
      <c r="A322" s="2">
        <v>315</v>
      </c>
      <c r="B322" s="2">
        <v>1</v>
      </c>
      <c r="C322" s="2">
        <v>1</v>
      </c>
      <c r="D322" t="s">
        <v>652</v>
      </c>
      <c r="E322" s="1" t="s">
        <v>2101</v>
      </c>
      <c r="F322">
        <v>50</v>
      </c>
      <c r="G322">
        <f t="shared" si="27"/>
        <v>0</v>
      </c>
      <c r="H322" t="str">
        <f t="shared" si="28"/>
        <v>Yes</v>
      </c>
      <c r="I322">
        <v>1</v>
      </c>
      <c r="J322">
        <v>1</v>
      </c>
      <c r="K322">
        <f t="shared" si="29"/>
        <v>2</v>
      </c>
      <c r="L322" s="2">
        <v>113503</v>
      </c>
      <c r="M322" s="4">
        <v>211.5</v>
      </c>
      <c r="N322" s="4" t="str">
        <f t="shared" si="30"/>
        <v>50-59</v>
      </c>
      <c r="O322" s="4" t="str">
        <f t="shared" si="25"/>
        <v>80-100</v>
      </c>
      <c r="P322" s="4" t="str">
        <f t="shared" si="26"/>
        <v>2</v>
      </c>
      <c r="Q322" s="2" t="s">
        <v>648</v>
      </c>
      <c r="R322" s="1" t="s">
        <v>2099</v>
      </c>
      <c r="S322" t="s">
        <v>649</v>
      </c>
    </row>
    <row r="323" spans="1:19" x14ac:dyDescent="0.2">
      <c r="A323" s="2">
        <v>316</v>
      </c>
      <c r="B323" s="2">
        <v>1</v>
      </c>
      <c r="C323" s="2">
        <v>1</v>
      </c>
      <c r="D323" t="s">
        <v>653</v>
      </c>
      <c r="E323" s="1" t="s">
        <v>2101</v>
      </c>
      <c r="F323">
        <v>21</v>
      </c>
      <c r="G323">
        <f t="shared" si="27"/>
        <v>0</v>
      </c>
      <c r="H323" t="str">
        <f t="shared" si="28"/>
        <v>Yes</v>
      </c>
      <c r="I323">
        <v>0</v>
      </c>
      <c r="J323">
        <v>0</v>
      </c>
      <c r="K323">
        <f t="shared" si="29"/>
        <v>0</v>
      </c>
      <c r="L323" s="2">
        <v>113795</v>
      </c>
      <c r="M323" s="4">
        <v>26.55</v>
      </c>
      <c r="N323" s="4" t="str">
        <f t="shared" si="30"/>
        <v>20-29</v>
      </c>
      <c r="O323" s="4" t="str">
        <f t="shared" si="25"/>
        <v>60-80</v>
      </c>
      <c r="P323" s="4" t="str">
        <f t="shared" si="26"/>
        <v>0</v>
      </c>
      <c r="R323" s="1" t="s">
        <v>800</v>
      </c>
      <c r="S323" t="s">
        <v>551</v>
      </c>
    </row>
    <row r="324" spans="1:19" x14ac:dyDescent="0.2">
      <c r="A324" s="2">
        <v>317</v>
      </c>
      <c r="B324" s="2">
        <v>1</v>
      </c>
      <c r="C324" s="2">
        <v>0</v>
      </c>
      <c r="D324" t="s">
        <v>654</v>
      </c>
      <c r="E324" s="1" t="s">
        <v>2102</v>
      </c>
      <c r="F324">
        <v>51</v>
      </c>
      <c r="G324">
        <f t="shared" si="27"/>
        <v>0</v>
      </c>
      <c r="H324" t="str">
        <f t="shared" si="28"/>
        <v>No</v>
      </c>
      <c r="I324">
        <v>0</v>
      </c>
      <c r="J324">
        <v>1</v>
      </c>
      <c r="K324">
        <f t="shared" si="29"/>
        <v>1</v>
      </c>
      <c r="L324" s="2" t="s">
        <v>655</v>
      </c>
      <c r="M324" s="4">
        <v>61.379199999999997</v>
      </c>
      <c r="N324" s="4" t="str">
        <f t="shared" si="30"/>
        <v>50-59</v>
      </c>
      <c r="O324" s="4" t="str">
        <f t="shared" si="25"/>
        <v>80-100</v>
      </c>
      <c r="P324" s="4" t="str">
        <f t="shared" si="26"/>
        <v>1</v>
      </c>
      <c r="R324" s="1" t="s">
        <v>2099</v>
      </c>
      <c r="S324" t="s">
        <v>656</v>
      </c>
    </row>
    <row r="325" spans="1:19" x14ac:dyDescent="0.2">
      <c r="A325" s="2">
        <v>318</v>
      </c>
      <c r="B325" s="2">
        <v>1</v>
      </c>
      <c r="C325" s="2">
        <v>1</v>
      </c>
      <c r="D325" t="s">
        <v>657</v>
      </c>
      <c r="E325" s="1" t="s">
        <v>2102</v>
      </c>
      <c r="F325">
        <v>21</v>
      </c>
      <c r="G325">
        <f t="shared" si="27"/>
        <v>0</v>
      </c>
      <c r="H325" t="str">
        <f t="shared" si="28"/>
        <v>No</v>
      </c>
      <c r="I325">
        <v>0</v>
      </c>
      <c r="J325">
        <v>1</v>
      </c>
      <c r="K325">
        <f t="shared" si="29"/>
        <v>1</v>
      </c>
      <c r="L325" s="2" t="s">
        <v>655</v>
      </c>
      <c r="M325" s="4">
        <v>61.379199999999997</v>
      </c>
      <c r="N325" s="4" t="str">
        <f t="shared" si="30"/>
        <v>20-29</v>
      </c>
      <c r="O325" s="4" t="str">
        <f t="shared" si="25"/>
        <v>80-100</v>
      </c>
      <c r="P325" s="4" t="str">
        <f t="shared" si="26"/>
        <v>1</v>
      </c>
      <c r="R325" s="1" t="s">
        <v>2099</v>
      </c>
      <c r="S325" t="s">
        <v>656</v>
      </c>
    </row>
    <row r="326" spans="1:19" x14ac:dyDescent="0.2">
      <c r="A326" s="2">
        <v>319</v>
      </c>
      <c r="B326" s="2">
        <v>1</v>
      </c>
      <c r="C326" s="2">
        <v>0</v>
      </c>
      <c r="D326" t="s">
        <v>658</v>
      </c>
      <c r="E326" s="1" t="s">
        <v>2102</v>
      </c>
      <c r="G326" t="str">
        <f t="shared" si="27"/>
        <v/>
      </c>
      <c r="H326" t="str">
        <f t="shared" si="28"/>
        <v>Unknown</v>
      </c>
      <c r="I326">
        <v>0</v>
      </c>
      <c r="J326">
        <v>0</v>
      </c>
      <c r="K326">
        <f t="shared" si="29"/>
        <v>0</v>
      </c>
      <c r="L326" s="2">
        <v>113510</v>
      </c>
      <c r="M326" s="4">
        <v>35</v>
      </c>
      <c r="N326" s="4" t="str">
        <f t="shared" si="30"/>
        <v/>
      </c>
      <c r="O326" s="4" t="str">
        <f t="shared" si="25"/>
        <v>60-80</v>
      </c>
      <c r="P326" s="4" t="str">
        <f t="shared" si="26"/>
        <v>0</v>
      </c>
      <c r="Q326" s="2" t="s">
        <v>659</v>
      </c>
      <c r="R326" s="1" t="s">
        <v>800</v>
      </c>
      <c r="S326" t="s">
        <v>155</v>
      </c>
    </row>
    <row r="327" spans="1:19" x14ac:dyDescent="0.2">
      <c r="A327" s="2">
        <v>320</v>
      </c>
      <c r="B327" s="2">
        <v>1</v>
      </c>
      <c r="C327" s="2">
        <v>1</v>
      </c>
      <c r="D327" t="s">
        <v>660</v>
      </c>
      <c r="E327" s="1" t="s">
        <v>2101</v>
      </c>
      <c r="F327">
        <v>31</v>
      </c>
      <c r="G327">
        <f t="shared" si="27"/>
        <v>0</v>
      </c>
      <c r="H327" t="str">
        <f t="shared" si="28"/>
        <v>Yes</v>
      </c>
      <c r="I327">
        <v>0</v>
      </c>
      <c r="J327">
        <v>0</v>
      </c>
      <c r="K327">
        <f t="shared" si="29"/>
        <v>0</v>
      </c>
      <c r="L327" s="2">
        <v>16966</v>
      </c>
      <c r="M327" s="4">
        <v>134.5</v>
      </c>
      <c r="N327" s="4" t="str">
        <f t="shared" si="30"/>
        <v>30-39</v>
      </c>
      <c r="O327" s="4" t="str">
        <f t="shared" si="25"/>
        <v>80-100</v>
      </c>
      <c r="P327" s="4" t="str">
        <f t="shared" si="26"/>
        <v>0</v>
      </c>
      <c r="Q327" s="2" t="s">
        <v>661</v>
      </c>
      <c r="R327" s="1" t="s">
        <v>2099</v>
      </c>
    </row>
    <row r="328" spans="1:19" x14ac:dyDescent="0.2">
      <c r="A328" s="2">
        <v>321</v>
      </c>
      <c r="B328" s="2">
        <v>1</v>
      </c>
      <c r="C328" s="2">
        <v>1</v>
      </c>
      <c r="D328" t="s">
        <v>662</v>
      </c>
      <c r="E328" s="1" t="s">
        <v>2102</v>
      </c>
      <c r="G328" t="str">
        <f t="shared" si="27"/>
        <v/>
      </c>
      <c r="H328" t="str">
        <f t="shared" si="28"/>
        <v>Unknown</v>
      </c>
      <c r="I328">
        <v>0</v>
      </c>
      <c r="J328">
        <v>0</v>
      </c>
      <c r="K328">
        <f t="shared" si="29"/>
        <v>0</v>
      </c>
      <c r="L328" s="2">
        <v>19947</v>
      </c>
      <c r="M328" s="4">
        <v>35.5</v>
      </c>
      <c r="N328" s="4" t="str">
        <f t="shared" si="30"/>
        <v/>
      </c>
      <c r="O328" s="4" t="str">
        <f t="shared" ref="O328:O391" si="31">IF(ISBLANK(M328),"",VLOOKUP(M328,FareTable,2))</f>
        <v>60-80</v>
      </c>
      <c r="P328" s="4" t="str">
        <f t="shared" ref="P328:P391" si="32">VLOOKUP(K328,FamilyTable,2)</f>
        <v>0</v>
      </c>
      <c r="Q328" s="2" t="s">
        <v>68</v>
      </c>
      <c r="R328" s="1" t="s">
        <v>800</v>
      </c>
      <c r="S328" t="s">
        <v>155</v>
      </c>
    </row>
    <row r="329" spans="1:19" x14ac:dyDescent="0.2">
      <c r="A329" s="2">
        <v>322</v>
      </c>
      <c r="B329" s="2">
        <v>1</v>
      </c>
      <c r="C329" s="2">
        <v>0</v>
      </c>
      <c r="D329" t="s">
        <v>663</v>
      </c>
      <c r="E329" s="1" t="s">
        <v>2102</v>
      </c>
      <c r="F329">
        <v>62</v>
      </c>
      <c r="G329">
        <f t="shared" ref="G329:G392" si="33">IF(ISBLANK(F329),"",IF(F329&lt;=MaxChildAge,1,0))</f>
        <v>0</v>
      </c>
      <c r="H329" t="str">
        <f t="shared" ref="H329:H392" si="34">IF(ISBLANK(F329),"Unknown",IF(G329=1,"Yes",IF(E329="Female","Yes","No")))</f>
        <v>No</v>
      </c>
      <c r="I329">
        <v>0</v>
      </c>
      <c r="J329">
        <v>0</v>
      </c>
      <c r="K329">
        <f t="shared" ref="K329:K392" si="35">I329+J329</f>
        <v>0</v>
      </c>
      <c r="L329" s="2">
        <v>113807</v>
      </c>
      <c r="M329" s="4">
        <v>26.55</v>
      </c>
      <c r="N329" s="4" t="str">
        <f t="shared" ref="N329:N392" si="36">IF(ISBLANK(F329),"",VLOOKUP(F329,AgeTable,2))</f>
        <v>60-69</v>
      </c>
      <c r="O329" s="4" t="str">
        <f t="shared" si="31"/>
        <v>60-80</v>
      </c>
      <c r="P329" s="4" t="str">
        <f t="shared" si="32"/>
        <v>0</v>
      </c>
      <c r="R329" s="1" t="s">
        <v>800</v>
      </c>
      <c r="S329" t="s">
        <v>664</v>
      </c>
    </row>
    <row r="330" spans="1:19" x14ac:dyDescent="0.2">
      <c r="A330" s="2">
        <v>323</v>
      </c>
      <c r="B330" s="2">
        <v>1</v>
      </c>
      <c r="C330" s="2">
        <v>1</v>
      </c>
      <c r="D330" t="s">
        <v>665</v>
      </c>
      <c r="E330" s="1" t="s">
        <v>2101</v>
      </c>
      <c r="F330">
        <v>36</v>
      </c>
      <c r="G330">
        <f t="shared" si="33"/>
        <v>0</v>
      </c>
      <c r="H330" t="str">
        <f t="shared" si="34"/>
        <v>Yes</v>
      </c>
      <c r="I330">
        <v>0</v>
      </c>
      <c r="J330">
        <v>0</v>
      </c>
      <c r="K330">
        <f t="shared" si="35"/>
        <v>0</v>
      </c>
      <c r="L330" s="2" t="s">
        <v>65</v>
      </c>
      <c r="M330" s="4">
        <v>135.63329999999999</v>
      </c>
      <c r="N330" s="4" t="str">
        <f t="shared" si="36"/>
        <v>30-39</v>
      </c>
      <c r="O330" s="4" t="str">
        <f t="shared" si="31"/>
        <v>80-100</v>
      </c>
      <c r="P330" s="4" t="str">
        <f t="shared" si="32"/>
        <v>0</v>
      </c>
      <c r="Q330" s="2" t="s">
        <v>642</v>
      </c>
      <c r="R330" s="1" t="s">
        <v>2099</v>
      </c>
      <c r="S330" t="s">
        <v>666</v>
      </c>
    </row>
    <row r="331" spans="1:19" x14ac:dyDescent="0.2">
      <c r="A331" s="2">
        <v>324</v>
      </c>
      <c r="B331" s="2">
        <v>2</v>
      </c>
      <c r="C331" s="2">
        <v>0</v>
      </c>
      <c r="D331" t="s">
        <v>667</v>
      </c>
      <c r="E331" s="1" t="s">
        <v>2102</v>
      </c>
      <c r="F331">
        <v>30</v>
      </c>
      <c r="G331">
        <f t="shared" si="33"/>
        <v>0</v>
      </c>
      <c r="H331" t="str">
        <f t="shared" si="34"/>
        <v>No</v>
      </c>
      <c r="I331">
        <v>1</v>
      </c>
      <c r="J331">
        <v>0</v>
      </c>
      <c r="K331">
        <f t="shared" si="35"/>
        <v>1</v>
      </c>
      <c r="L331" s="2" t="s">
        <v>668</v>
      </c>
      <c r="M331" s="4">
        <v>24</v>
      </c>
      <c r="N331" s="4" t="str">
        <f t="shared" si="36"/>
        <v>30-39</v>
      </c>
      <c r="O331" s="4" t="str">
        <f t="shared" si="31"/>
        <v>60-80</v>
      </c>
      <c r="P331" s="4" t="str">
        <f t="shared" si="32"/>
        <v>1</v>
      </c>
      <c r="R331" s="1" t="s">
        <v>2099</v>
      </c>
      <c r="S331" t="s">
        <v>669</v>
      </c>
    </row>
    <row r="332" spans="1:19" x14ac:dyDescent="0.2">
      <c r="A332" s="2">
        <v>325</v>
      </c>
      <c r="B332" s="2">
        <v>2</v>
      </c>
      <c r="C332" s="2">
        <v>1</v>
      </c>
      <c r="D332" t="s">
        <v>670</v>
      </c>
      <c r="E332" s="1" t="s">
        <v>2101</v>
      </c>
      <c r="F332">
        <v>28</v>
      </c>
      <c r="G332">
        <f t="shared" si="33"/>
        <v>0</v>
      </c>
      <c r="H332" t="str">
        <f t="shared" si="34"/>
        <v>Yes</v>
      </c>
      <c r="I332">
        <v>1</v>
      </c>
      <c r="J332">
        <v>0</v>
      </c>
      <c r="K332">
        <f t="shared" si="35"/>
        <v>1</v>
      </c>
      <c r="L332" s="2" t="s">
        <v>668</v>
      </c>
      <c r="M332" s="4">
        <v>24</v>
      </c>
      <c r="N332" s="4" t="str">
        <f t="shared" si="36"/>
        <v>20-29</v>
      </c>
      <c r="O332" s="4" t="str">
        <f t="shared" si="31"/>
        <v>60-80</v>
      </c>
      <c r="P332" s="4" t="str">
        <f t="shared" si="32"/>
        <v>1</v>
      </c>
      <c r="R332" s="1" t="s">
        <v>2099</v>
      </c>
      <c r="S332" t="s">
        <v>669</v>
      </c>
    </row>
    <row r="333" spans="1:19" x14ac:dyDescent="0.2">
      <c r="A333" s="2">
        <v>326</v>
      </c>
      <c r="B333" s="2">
        <v>2</v>
      </c>
      <c r="C333" s="2">
        <v>0</v>
      </c>
      <c r="D333" t="s">
        <v>671</v>
      </c>
      <c r="E333" s="1" t="s">
        <v>2102</v>
      </c>
      <c r="F333">
        <v>30</v>
      </c>
      <c r="G333">
        <f t="shared" si="33"/>
        <v>0</v>
      </c>
      <c r="H333" t="str">
        <f t="shared" si="34"/>
        <v>No</v>
      </c>
      <c r="I333">
        <v>0</v>
      </c>
      <c r="J333">
        <v>0</v>
      </c>
      <c r="K333">
        <f t="shared" si="35"/>
        <v>0</v>
      </c>
      <c r="L333" s="2">
        <v>248744</v>
      </c>
      <c r="M333" s="4">
        <v>13</v>
      </c>
      <c r="N333" s="4" t="str">
        <f t="shared" si="36"/>
        <v>30-39</v>
      </c>
      <c r="O333" s="4" t="str">
        <f t="shared" si="31"/>
        <v>40-60</v>
      </c>
      <c r="P333" s="4" t="str">
        <f t="shared" si="32"/>
        <v>0</v>
      </c>
      <c r="R333" s="1" t="s">
        <v>800</v>
      </c>
      <c r="S333" t="s">
        <v>672</v>
      </c>
    </row>
    <row r="334" spans="1:19" x14ac:dyDescent="0.2">
      <c r="A334" s="2">
        <v>327</v>
      </c>
      <c r="B334" s="2">
        <v>2</v>
      </c>
      <c r="C334" s="2">
        <v>0</v>
      </c>
      <c r="D334" t="s">
        <v>673</v>
      </c>
      <c r="E334" s="1" t="s">
        <v>2102</v>
      </c>
      <c r="F334">
        <v>18</v>
      </c>
      <c r="G334">
        <f t="shared" si="33"/>
        <v>0</v>
      </c>
      <c r="H334" t="str">
        <f t="shared" si="34"/>
        <v>No</v>
      </c>
      <c r="I334">
        <v>0</v>
      </c>
      <c r="J334">
        <v>0</v>
      </c>
      <c r="K334">
        <f t="shared" si="35"/>
        <v>0</v>
      </c>
      <c r="L334" s="2">
        <v>231945</v>
      </c>
      <c r="M334" s="4">
        <v>11.5</v>
      </c>
      <c r="N334" s="4" t="str">
        <f t="shared" si="36"/>
        <v>10-19</v>
      </c>
      <c r="O334" s="4" t="str">
        <f t="shared" si="31"/>
        <v>40-60</v>
      </c>
      <c r="P334" s="4" t="str">
        <f t="shared" si="32"/>
        <v>0</v>
      </c>
      <c r="R334" s="1" t="s">
        <v>800</v>
      </c>
      <c r="S334" t="s">
        <v>674</v>
      </c>
    </row>
    <row r="335" spans="1:19" x14ac:dyDescent="0.2">
      <c r="A335" s="2">
        <v>328</v>
      </c>
      <c r="B335" s="2">
        <v>2</v>
      </c>
      <c r="C335" s="2">
        <v>0</v>
      </c>
      <c r="D335" t="s">
        <v>675</v>
      </c>
      <c r="E335" s="1" t="s">
        <v>2102</v>
      </c>
      <c r="F335">
        <v>25</v>
      </c>
      <c r="G335">
        <f t="shared" si="33"/>
        <v>0</v>
      </c>
      <c r="H335" t="str">
        <f t="shared" si="34"/>
        <v>No</v>
      </c>
      <c r="I335">
        <v>0</v>
      </c>
      <c r="J335">
        <v>0</v>
      </c>
      <c r="K335">
        <f t="shared" si="35"/>
        <v>0</v>
      </c>
      <c r="L335" s="2" t="s">
        <v>676</v>
      </c>
      <c r="M335" s="4">
        <v>10.5</v>
      </c>
      <c r="N335" s="4" t="str">
        <f t="shared" si="36"/>
        <v>20-29</v>
      </c>
      <c r="O335" s="4" t="str">
        <f t="shared" si="31"/>
        <v>40-60</v>
      </c>
      <c r="P335" s="4" t="str">
        <f t="shared" si="32"/>
        <v>0</v>
      </c>
      <c r="R335" s="1" t="s">
        <v>800</v>
      </c>
      <c r="S335" t="s">
        <v>677</v>
      </c>
    </row>
    <row r="336" spans="1:19" x14ac:dyDescent="0.2">
      <c r="A336" s="2">
        <v>329</v>
      </c>
      <c r="B336" s="2">
        <v>2</v>
      </c>
      <c r="C336" s="2">
        <v>0</v>
      </c>
      <c r="D336" t="s">
        <v>678</v>
      </c>
      <c r="E336" s="1" t="s">
        <v>2102</v>
      </c>
      <c r="F336">
        <v>34</v>
      </c>
      <c r="G336">
        <f t="shared" si="33"/>
        <v>0</v>
      </c>
      <c r="H336" t="str">
        <f t="shared" si="34"/>
        <v>No</v>
      </c>
      <c r="I336">
        <v>1</v>
      </c>
      <c r="J336">
        <v>0</v>
      </c>
      <c r="K336">
        <f t="shared" si="35"/>
        <v>1</v>
      </c>
      <c r="L336" s="2">
        <v>226875</v>
      </c>
      <c r="M336" s="4">
        <v>26</v>
      </c>
      <c r="N336" s="4" t="str">
        <f t="shared" si="36"/>
        <v>30-39</v>
      </c>
      <c r="O336" s="4" t="str">
        <f t="shared" si="31"/>
        <v>60-80</v>
      </c>
      <c r="P336" s="4" t="str">
        <f t="shared" si="32"/>
        <v>1</v>
      </c>
      <c r="R336" s="1" t="s">
        <v>800</v>
      </c>
      <c r="S336" t="s">
        <v>679</v>
      </c>
    </row>
    <row r="337" spans="1:19" x14ac:dyDescent="0.2">
      <c r="A337" s="2">
        <v>330</v>
      </c>
      <c r="B337" s="2">
        <v>2</v>
      </c>
      <c r="C337" s="2">
        <v>1</v>
      </c>
      <c r="D337" t="s">
        <v>680</v>
      </c>
      <c r="E337" s="1" t="s">
        <v>2101</v>
      </c>
      <c r="F337">
        <v>36</v>
      </c>
      <c r="G337">
        <f t="shared" si="33"/>
        <v>0</v>
      </c>
      <c r="H337" t="str">
        <f t="shared" si="34"/>
        <v>Yes</v>
      </c>
      <c r="I337">
        <v>1</v>
      </c>
      <c r="J337">
        <v>0</v>
      </c>
      <c r="K337">
        <f t="shared" si="35"/>
        <v>1</v>
      </c>
      <c r="L337" s="2">
        <v>226875</v>
      </c>
      <c r="M337" s="4">
        <v>26</v>
      </c>
      <c r="N337" s="4" t="str">
        <f t="shared" si="36"/>
        <v>30-39</v>
      </c>
      <c r="O337" s="4" t="str">
        <f t="shared" si="31"/>
        <v>60-80</v>
      </c>
      <c r="P337" s="4" t="str">
        <f t="shared" si="32"/>
        <v>1</v>
      </c>
      <c r="R337" s="1" t="s">
        <v>800</v>
      </c>
      <c r="S337" t="s">
        <v>679</v>
      </c>
    </row>
    <row r="338" spans="1:19" x14ac:dyDescent="0.2">
      <c r="A338" s="2">
        <v>331</v>
      </c>
      <c r="B338" s="2">
        <v>2</v>
      </c>
      <c r="C338" s="2">
        <v>0</v>
      </c>
      <c r="D338" t="s">
        <v>681</v>
      </c>
      <c r="E338" s="1" t="s">
        <v>2102</v>
      </c>
      <c r="F338">
        <v>57</v>
      </c>
      <c r="G338">
        <f t="shared" si="33"/>
        <v>0</v>
      </c>
      <c r="H338" t="str">
        <f t="shared" si="34"/>
        <v>No</v>
      </c>
      <c r="I338">
        <v>0</v>
      </c>
      <c r="J338">
        <v>0</v>
      </c>
      <c r="K338">
        <f t="shared" si="35"/>
        <v>0</v>
      </c>
      <c r="L338" s="2">
        <v>244346</v>
      </c>
      <c r="M338" s="4">
        <v>13</v>
      </c>
      <c r="N338" s="4" t="str">
        <f t="shared" si="36"/>
        <v>50-59</v>
      </c>
      <c r="O338" s="4" t="str">
        <f t="shared" si="31"/>
        <v>40-60</v>
      </c>
      <c r="P338" s="4" t="str">
        <f t="shared" si="32"/>
        <v>0</v>
      </c>
      <c r="R338" s="1" t="s">
        <v>800</v>
      </c>
      <c r="S338" t="s">
        <v>682</v>
      </c>
    </row>
    <row r="339" spans="1:19" x14ac:dyDescent="0.2">
      <c r="A339" s="2">
        <v>332</v>
      </c>
      <c r="B339" s="2">
        <v>2</v>
      </c>
      <c r="C339" s="2">
        <v>0</v>
      </c>
      <c r="D339" t="s">
        <v>683</v>
      </c>
      <c r="E339" s="1" t="s">
        <v>2102</v>
      </c>
      <c r="F339">
        <v>18</v>
      </c>
      <c r="G339">
        <f t="shared" si="33"/>
        <v>0</v>
      </c>
      <c r="H339" t="str">
        <f t="shared" si="34"/>
        <v>No</v>
      </c>
      <c r="I339">
        <v>0</v>
      </c>
      <c r="J339">
        <v>0</v>
      </c>
      <c r="K339">
        <f t="shared" si="35"/>
        <v>0</v>
      </c>
      <c r="L339" s="2">
        <v>29108</v>
      </c>
      <c r="M339" s="4">
        <v>11.5</v>
      </c>
      <c r="N339" s="4" t="str">
        <f t="shared" si="36"/>
        <v>10-19</v>
      </c>
      <c r="O339" s="4" t="str">
        <f t="shared" si="31"/>
        <v>40-60</v>
      </c>
      <c r="P339" s="4" t="str">
        <f t="shared" si="32"/>
        <v>0</v>
      </c>
      <c r="R339" s="1" t="s">
        <v>800</v>
      </c>
      <c r="S339" t="s">
        <v>684</v>
      </c>
    </row>
    <row r="340" spans="1:19" x14ac:dyDescent="0.2">
      <c r="A340" s="2">
        <v>333</v>
      </c>
      <c r="B340" s="2">
        <v>2</v>
      </c>
      <c r="C340" s="2">
        <v>0</v>
      </c>
      <c r="D340" t="s">
        <v>685</v>
      </c>
      <c r="E340" s="1" t="s">
        <v>2102</v>
      </c>
      <c r="F340">
        <v>23</v>
      </c>
      <c r="G340">
        <f t="shared" si="33"/>
        <v>0</v>
      </c>
      <c r="H340" t="str">
        <f t="shared" si="34"/>
        <v>No</v>
      </c>
      <c r="I340">
        <v>0</v>
      </c>
      <c r="J340">
        <v>0</v>
      </c>
      <c r="K340">
        <f t="shared" si="35"/>
        <v>0</v>
      </c>
      <c r="L340" s="2" t="s">
        <v>686</v>
      </c>
      <c r="M340" s="4">
        <v>10.5</v>
      </c>
      <c r="N340" s="4" t="str">
        <f t="shared" si="36"/>
        <v>20-29</v>
      </c>
      <c r="O340" s="4" t="str">
        <f t="shared" si="31"/>
        <v>40-60</v>
      </c>
      <c r="P340" s="4" t="str">
        <f t="shared" si="32"/>
        <v>0</v>
      </c>
      <c r="R340" s="1" t="s">
        <v>800</v>
      </c>
      <c r="S340" t="s">
        <v>687</v>
      </c>
    </row>
    <row r="341" spans="1:19" x14ac:dyDescent="0.2">
      <c r="A341" s="2">
        <v>334</v>
      </c>
      <c r="B341" s="2">
        <v>2</v>
      </c>
      <c r="C341" s="2">
        <v>1</v>
      </c>
      <c r="D341" t="s">
        <v>688</v>
      </c>
      <c r="E341" s="1" t="s">
        <v>2101</v>
      </c>
      <c r="F341">
        <v>36</v>
      </c>
      <c r="G341">
        <f t="shared" si="33"/>
        <v>0</v>
      </c>
      <c r="H341" t="str">
        <f t="shared" si="34"/>
        <v>Yes</v>
      </c>
      <c r="I341">
        <v>0</v>
      </c>
      <c r="J341">
        <v>0</v>
      </c>
      <c r="K341">
        <f t="shared" si="35"/>
        <v>0</v>
      </c>
      <c r="L341" s="2">
        <v>28551</v>
      </c>
      <c r="M341" s="4">
        <v>13</v>
      </c>
      <c r="N341" s="4" t="str">
        <f t="shared" si="36"/>
        <v>30-39</v>
      </c>
      <c r="O341" s="4" t="str">
        <f t="shared" si="31"/>
        <v>40-60</v>
      </c>
      <c r="P341" s="4" t="str">
        <f t="shared" si="32"/>
        <v>0</v>
      </c>
      <c r="Q341" s="2" t="s">
        <v>20</v>
      </c>
      <c r="R341" s="1" t="s">
        <v>800</v>
      </c>
      <c r="S341" t="s">
        <v>689</v>
      </c>
    </row>
    <row r="342" spans="1:19" x14ac:dyDescent="0.2">
      <c r="A342" s="2">
        <v>335</v>
      </c>
      <c r="B342" s="2">
        <v>2</v>
      </c>
      <c r="C342" s="2">
        <v>0</v>
      </c>
      <c r="D342" t="s">
        <v>690</v>
      </c>
      <c r="E342" s="1" t="s">
        <v>2102</v>
      </c>
      <c r="F342">
        <v>28</v>
      </c>
      <c r="G342">
        <f t="shared" si="33"/>
        <v>0</v>
      </c>
      <c r="H342" t="str">
        <f t="shared" si="34"/>
        <v>No</v>
      </c>
      <c r="I342">
        <v>0</v>
      </c>
      <c r="J342">
        <v>0</v>
      </c>
      <c r="K342">
        <f t="shared" si="35"/>
        <v>0</v>
      </c>
      <c r="L342" s="2" t="s">
        <v>691</v>
      </c>
      <c r="M342" s="4">
        <v>10.5</v>
      </c>
      <c r="N342" s="4" t="str">
        <f t="shared" si="36"/>
        <v>20-29</v>
      </c>
      <c r="O342" s="4" t="str">
        <f t="shared" si="31"/>
        <v>40-60</v>
      </c>
      <c r="P342" s="4" t="str">
        <f t="shared" si="32"/>
        <v>0</v>
      </c>
      <c r="R342" s="1" t="s">
        <v>800</v>
      </c>
      <c r="S342" t="s">
        <v>692</v>
      </c>
    </row>
    <row r="343" spans="1:19" x14ac:dyDescent="0.2">
      <c r="A343" s="2">
        <v>336</v>
      </c>
      <c r="B343" s="2">
        <v>2</v>
      </c>
      <c r="C343" s="2">
        <v>0</v>
      </c>
      <c r="D343" t="s">
        <v>693</v>
      </c>
      <c r="E343" s="1" t="s">
        <v>2102</v>
      </c>
      <c r="F343">
        <v>51</v>
      </c>
      <c r="G343">
        <f t="shared" si="33"/>
        <v>0</v>
      </c>
      <c r="H343" t="str">
        <f t="shared" si="34"/>
        <v>No</v>
      </c>
      <c r="I343">
        <v>0</v>
      </c>
      <c r="J343">
        <v>0</v>
      </c>
      <c r="K343">
        <f t="shared" si="35"/>
        <v>0</v>
      </c>
      <c r="L343" s="2" t="s">
        <v>694</v>
      </c>
      <c r="M343" s="4">
        <v>12.525</v>
      </c>
      <c r="N343" s="4" t="str">
        <f t="shared" si="36"/>
        <v>50-59</v>
      </c>
      <c r="O343" s="4" t="str">
        <f t="shared" si="31"/>
        <v>40-60</v>
      </c>
      <c r="P343" s="4" t="str">
        <f t="shared" si="32"/>
        <v>0</v>
      </c>
      <c r="R343" s="1" t="s">
        <v>800</v>
      </c>
      <c r="S343" t="s">
        <v>695</v>
      </c>
    </row>
    <row r="344" spans="1:19" x14ac:dyDescent="0.2">
      <c r="A344" s="2">
        <v>337</v>
      </c>
      <c r="B344" s="2">
        <v>2</v>
      </c>
      <c r="C344" s="2">
        <v>1</v>
      </c>
      <c r="D344" t="s">
        <v>696</v>
      </c>
      <c r="E344" s="1" t="s">
        <v>2102</v>
      </c>
      <c r="F344">
        <v>32</v>
      </c>
      <c r="G344">
        <f t="shared" si="33"/>
        <v>0</v>
      </c>
      <c r="H344" t="str">
        <f t="shared" si="34"/>
        <v>No</v>
      </c>
      <c r="I344">
        <v>1</v>
      </c>
      <c r="J344">
        <v>0</v>
      </c>
      <c r="K344">
        <f t="shared" si="35"/>
        <v>1</v>
      </c>
      <c r="L344" s="2">
        <v>2908</v>
      </c>
      <c r="M344" s="4">
        <v>26</v>
      </c>
      <c r="N344" s="4" t="str">
        <f t="shared" si="36"/>
        <v>30-39</v>
      </c>
      <c r="O344" s="4" t="str">
        <f t="shared" si="31"/>
        <v>60-80</v>
      </c>
      <c r="P344" s="4" t="str">
        <f t="shared" si="32"/>
        <v>1</v>
      </c>
      <c r="R344" s="1" t="s">
        <v>800</v>
      </c>
      <c r="S344" t="s">
        <v>697</v>
      </c>
    </row>
    <row r="345" spans="1:19" x14ac:dyDescent="0.2">
      <c r="A345" s="2">
        <v>338</v>
      </c>
      <c r="B345" s="2">
        <v>2</v>
      </c>
      <c r="C345" s="2">
        <v>1</v>
      </c>
      <c r="D345" t="s">
        <v>698</v>
      </c>
      <c r="E345" s="1" t="s">
        <v>2101</v>
      </c>
      <c r="F345">
        <v>19</v>
      </c>
      <c r="G345">
        <f t="shared" si="33"/>
        <v>0</v>
      </c>
      <c r="H345" t="str">
        <f t="shared" si="34"/>
        <v>Yes</v>
      </c>
      <c r="I345">
        <v>1</v>
      </c>
      <c r="J345">
        <v>0</v>
      </c>
      <c r="K345">
        <f t="shared" si="35"/>
        <v>1</v>
      </c>
      <c r="L345" s="2">
        <v>2908</v>
      </c>
      <c r="M345" s="4">
        <v>26</v>
      </c>
      <c r="N345" s="4" t="str">
        <f t="shared" si="36"/>
        <v>10-19</v>
      </c>
      <c r="O345" s="4" t="str">
        <f t="shared" si="31"/>
        <v>60-80</v>
      </c>
      <c r="P345" s="4" t="str">
        <f t="shared" si="32"/>
        <v>1</v>
      </c>
      <c r="R345" s="1" t="s">
        <v>800</v>
      </c>
      <c r="S345" t="s">
        <v>697</v>
      </c>
    </row>
    <row r="346" spans="1:19" x14ac:dyDescent="0.2">
      <c r="A346" s="2">
        <v>339</v>
      </c>
      <c r="B346" s="2">
        <v>2</v>
      </c>
      <c r="C346" s="2">
        <v>0</v>
      </c>
      <c r="D346" t="s">
        <v>699</v>
      </c>
      <c r="E346" s="1" t="s">
        <v>2102</v>
      </c>
      <c r="F346">
        <v>28</v>
      </c>
      <c r="G346">
        <f t="shared" si="33"/>
        <v>0</v>
      </c>
      <c r="H346" t="str">
        <f t="shared" si="34"/>
        <v>No</v>
      </c>
      <c r="I346">
        <v>0</v>
      </c>
      <c r="J346">
        <v>0</v>
      </c>
      <c r="K346">
        <f t="shared" si="35"/>
        <v>0</v>
      </c>
      <c r="L346" s="2">
        <v>244358</v>
      </c>
      <c r="M346" s="4">
        <v>26</v>
      </c>
      <c r="N346" s="4" t="str">
        <f t="shared" si="36"/>
        <v>20-29</v>
      </c>
      <c r="O346" s="4" t="str">
        <f t="shared" si="31"/>
        <v>60-80</v>
      </c>
      <c r="P346" s="4" t="str">
        <f t="shared" si="32"/>
        <v>0</v>
      </c>
      <c r="R346" s="1" t="s">
        <v>800</v>
      </c>
      <c r="S346" t="s">
        <v>700</v>
      </c>
    </row>
    <row r="347" spans="1:19" x14ac:dyDescent="0.2">
      <c r="A347" s="2">
        <v>340</v>
      </c>
      <c r="B347" s="2">
        <v>2</v>
      </c>
      <c r="C347" s="2">
        <v>1</v>
      </c>
      <c r="D347" t="s">
        <v>701</v>
      </c>
      <c r="E347" s="1" t="s">
        <v>2102</v>
      </c>
      <c r="F347">
        <v>1</v>
      </c>
      <c r="G347">
        <f t="shared" si="33"/>
        <v>1</v>
      </c>
      <c r="H347" t="str">
        <f t="shared" si="34"/>
        <v>Yes</v>
      </c>
      <c r="I347">
        <v>2</v>
      </c>
      <c r="J347">
        <v>1</v>
      </c>
      <c r="K347">
        <f t="shared" si="35"/>
        <v>3</v>
      </c>
      <c r="L347" s="2">
        <v>230136</v>
      </c>
      <c r="M347" s="4">
        <v>39</v>
      </c>
      <c r="N347" s="4" t="str">
        <f t="shared" si="36"/>
        <v>0-9</v>
      </c>
      <c r="O347" s="4" t="str">
        <f t="shared" si="31"/>
        <v>60-80</v>
      </c>
      <c r="P347" s="4" t="str">
        <f t="shared" si="32"/>
        <v>3</v>
      </c>
      <c r="Q347" s="2" t="s">
        <v>702</v>
      </c>
      <c r="R347" s="1" t="s">
        <v>800</v>
      </c>
      <c r="S347" t="s">
        <v>703</v>
      </c>
    </row>
    <row r="348" spans="1:19" x14ac:dyDescent="0.2">
      <c r="A348" s="2">
        <v>341</v>
      </c>
      <c r="B348" s="2">
        <v>2</v>
      </c>
      <c r="C348" s="2">
        <v>1</v>
      </c>
      <c r="D348" t="s">
        <v>704</v>
      </c>
      <c r="E348" s="1" t="s">
        <v>2101</v>
      </c>
      <c r="F348">
        <v>4</v>
      </c>
      <c r="G348">
        <f t="shared" si="33"/>
        <v>1</v>
      </c>
      <c r="H348" t="str">
        <f t="shared" si="34"/>
        <v>Yes</v>
      </c>
      <c r="I348">
        <v>2</v>
      </c>
      <c r="J348">
        <v>1</v>
      </c>
      <c r="K348">
        <f t="shared" si="35"/>
        <v>3</v>
      </c>
      <c r="L348" s="2">
        <v>230136</v>
      </c>
      <c r="M348" s="4">
        <v>39</v>
      </c>
      <c r="N348" s="4" t="str">
        <f t="shared" si="36"/>
        <v>0-9</v>
      </c>
      <c r="O348" s="4" t="str">
        <f t="shared" si="31"/>
        <v>60-80</v>
      </c>
      <c r="P348" s="4" t="str">
        <f t="shared" si="32"/>
        <v>3</v>
      </c>
      <c r="Q348" s="2" t="s">
        <v>702</v>
      </c>
      <c r="R348" s="1" t="s">
        <v>800</v>
      </c>
      <c r="S348" t="s">
        <v>703</v>
      </c>
    </row>
    <row r="349" spans="1:19" x14ac:dyDescent="0.2">
      <c r="A349" s="2">
        <v>342</v>
      </c>
      <c r="B349" s="2">
        <v>2</v>
      </c>
      <c r="C349" s="2">
        <v>1</v>
      </c>
      <c r="D349" t="s">
        <v>705</v>
      </c>
      <c r="E349" s="1" t="s">
        <v>2101</v>
      </c>
      <c r="F349">
        <v>12</v>
      </c>
      <c r="G349">
        <f t="shared" si="33"/>
        <v>1</v>
      </c>
      <c r="H349" t="str">
        <f t="shared" si="34"/>
        <v>Yes</v>
      </c>
      <c r="I349">
        <v>2</v>
      </c>
      <c r="J349">
        <v>1</v>
      </c>
      <c r="K349">
        <f t="shared" si="35"/>
        <v>3</v>
      </c>
      <c r="L349" s="2">
        <v>230136</v>
      </c>
      <c r="M349" s="4">
        <v>39</v>
      </c>
      <c r="N349" s="4" t="str">
        <f t="shared" si="36"/>
        <v>10-19</v>
      </c>
      <c r="O349" s="4" t="str">
        <f t="shared" si="31"/>
        <v>60-80</v>
      </c>
      <c r="P349" s="4" t="str">
        <f t="shared" si="32"/>
        <v>3</v>
      </c>
      <c r="Q349" s="2" t="s">
        <v>702</v>
      </c>
      <c r="R349" s="1" t="s">
        <v>800</v>
      </c>
      <c r="S349" t="s">
        <v>703</v>
      </c>
    </row>
    <row r="350" spans="1:19" x14ac:dyDescent="0.2">
      <c r="A350" s="2">
        <v>343</v>
      </c>
      <c r="B350" s="2">
        <v>2</v>
      </c>
      <c r="C350" s="2">
        <v>1</v>
      </c>
      <c r="D350" t="s">
        <v>706</v>
      </c>
      <c r="E350" s="1" t="s">
        <v>2101</v>
      </c>
      <c r="F350">
        <v>36</v>
      </c>
      <c r="G350">
        <f t="shared" si="33"/>
        <v>0</v>
      </c>
      <c r="H350" t="str">
        <f t="shared" si="34"/>
        <v>Yes</v>
      </c>
      <c r="I350">
        <v>0</v>
      </c>
      <c r="J350">
        <v>3</v>
      </c>
      <c r="K350">
        <f t="shared" si="35"/>
        <v>3</v>
      </c>
      <c r="L350" s="2">
        <v>230136</v>
      </c>
      <c r="M350" s="4">
        <v>39</v>
      </c>
      <c r="N350" s="4" t="str">
        <f t="shared" si="36"/>
        <v>30-39</v>
      </c>
      <c r="O350" s="4" t="str">
        <f t="shared" si="31"/>
        <v>60-80</v>
      </c>
      <c r="P350" s="4" t="str">
        <f t="shared" si="32"/>
        <v>3</v>
      </c>
      <c r="Q350" s="2" t="s">
        <v>702</v>
      </c>
      <c r="R350" s="1" t="s">
        <v>800</v>
      </c>
      <c r="S350" t="s">
        <v>703</v>
      </c>
    </row>
    <row r="351" spans="1:19" x14ac:dyDescent="0.2">
      <c r="A351" s="2">
        <v>344</v>
      </c>
      <c r="B351" s="2">
        <v>2</v>
      </c>
      <c r="C351" s="2">
        <v>1</v>
      </c>
      <c r="D351" t="s">
        <v>707</v>
      </c>
      <c r="E351" s="1" t="s">
        <v>2102</v>
      </c>
      <c r="F351">
        <v>34</v>
      </c>
      <c r="G351">
        <f t="shared" si="33"/>
        <v>0</v>
      </c>
      <c r="H351" t="str">
        <f t="shared" si="34"/>
        <v>No</v>
      </c>
      <c r="I351">
        <v>0</v>
      </c>
      <c r="J351">
        <v>0</v>
      </c>
      <c r="K351">
        <f t="shared" si="35"/>
        <v>0</v>
      </c>
      <c r="L351" s="2">
        <v>248698</v>
      </c>
      <c r="M351" s="4">
        <v>13</v>
      </c>
      <c r="N351" s="4" t="str">
        <f t="shared" si="36"/>
        <v>30-39</v>
      </c>
      <c r="O351" s="4" t="str">
        <f t="shared" si="31"/>
        <v>40-60</v>
      </c>
      <c r="P351" s="4" t="str">
        <f t="shared" si="32"/>
        <v>0</v>
      </c>
      <c r="Q351" s="2" t="s">
        <v>708</v>
      </c>
      <c r="R351" s="1" t="s">
        <v>800</v>
      </c>
      <c r="S351" t="s">
        <v>371</v>
      </c>
    </row>
    <row r="352" spans="1:19" x14ac:dyDescent="0.2">
      <c r="A352" s="2">
        <v>345</v>
      </c>
      <c r="B352" s="2">
        <v>2</v>
      </c>
      <c r="C352" s="2">
        <v>1</v>
      </c>
      <c r="D352" t="s">
        <v>709</v>
      </c>
      <c r="E352" s="1" t="s">
        <v>2101</v>
      </c>
      <c r="F352">
        <v>19</v>
      </c>
      <c r="G352">
        <f t="shared" si="33"/>
        <v>0</v>
      </c>
      <c r="H352" t="str">
        <f t="shared" si="34"/>
        <v>Yes</v>
      </c>
      <c r="I352">
        <v>0</v>
      </c>
      <c r="J352">
        <v>0</v>
      </c>
      <c r="K352">
        <f t="shared" si="35"/>
        <v>0</v>
      </c>
      <c r="L352" s="2">
        <v>28404</v>
      </c>
      <c r="M352" s="4">
        <v>13</v>
      </c>
      <c r="N352" s="4" t="str">
        <f t="shared" si="36"/>
        <v>10-19</v>
      </c>
      <c r="O352" s="4" t="str">
        <f t="shared" si="31"/>
        <v>40-60</v>
      </c>
      <c r="P352" s="4" t="str">
        <f t="shared" si="32"/>
        <v>0</v>
      </c>
      <c r="R352" s="1" t="s">
        <v>800</v>
      </c>
      <c r="S352" t="s">
        <v>710</v>
      </c>
    </row>
    <row r="353" spans="1:19" x14ac:dyDescent="0.2">
      <c r="A353" s="2">
        <v>346</v>
      </c>
      <c r="B353" s="2">
        <v>2</v>
      </c>
      <c r="C353" s="2">
        <v>0</v>
      </c>
      <c r="D353" t="s">
        <v>711</v>
      </c>
      <c r="E353" s="1" t="s">
        <v>2102</v>
      </c>
      <c r="F353">
        <v>23</v>
      </c>
      <c r="G353">
        <f t="shared" si="33"/>
        <v>0</v>
      </c>
      <c r="H353" t="str">
        <f t="shared" si="34"/>
        <v>No</v>
      </c>
      <c r="I353">
        <v>0</v>
      </c>
      <c r="J353">
        <v>0</v>
      </c>
      <c r="K353">
        <f t="shared" si="35"/>
        <v>0</v>
      </c>
      <c r="L353" s="2">
        <v>28425</v>
      </c>
      <c r="M353" s="4">
        <v>13</v>
      </c>
      <c r="N353" s="4" t="str">
        <f t="shared" si="36"/>
        <v>20-29</v>
      </c>
      <c r="O353" s="4" t="str">
        <f t="shared" si="31"/>
        <v>40-60</v>
      </c>
      <c r="P353" s="4" t="str">
        <f t="shared" si="32"/>
        <v>0</v>
      </c>
      <c r="R353" s="1" t="s">
        <v>800</v>
      </c>
      <c r="S353" t="s">
        <v>712</v>
      </c>
    </row>
    <row r="354" spans="1:19" x14ac:dyDescent="0.2">
      <c r="A354" s="2">
        <v>347</v>
      </c>
      <c r="B354" s="2">
        <v>2</v>
      </c>
      <c r="C354" s="2">
        <v>0</v>
      </c>
      <c r="D354" t="s">
        <v>713</v>
      </c>
      <c r="E354" s="1" t="s">
        <v>2102</v>
      </c>
      <c r="F354">
        <v>26</v>
      </c>
      <c r="G354">
        <f t="shared" si="33"/>
        <v>0</v>
      </c>
      <c r="H354" t="str">
        <f t="shared" si="34"/>
        <v>No</v>
      </c>
      <c r="I354">
        <v>0</v>
      </c>
      <c r="J354">
        <v>0</v>
      </c>
      <c r="K354">
        <f t="shared" si="35"/>
        <v>0</v>
      </c>
      <c r="L354" s="2">
        <v>237670</v>
      </c>
      <c r="M354" s="4">
        <v>13</v>
      </c>
      <c r="N354" s="4" t="str">
        <f t="shared" si="36"/>
        <v>20-29</v>
      </c>
      <c r="O354" s="4" t="str">
        <f t="shared" si="31"/>
        <v>40-60</v>
      </c>
      <c r="P354" s="4" t="str">
        <f t="shared" si="32"/>
        <v>0</v>
      </c>
      <c r="R354" s="1" t="s">
        <v>800</v>
      </c>
      <c r="S354" t="s">
        <v>714</v>
      </c>
    </row>
    <row r="355" spans="1:19" x14ac:dyDescent="0.2">
      <c r="A355" s="2">
        <v>348</v>
      </c>
      <c r="B355" s="2">
        <v>2</v>
      </c>
      <c r="C355" s="2">
        <v>0</v>
      </c>
      <c r="D355" t="s">
        <v>715</v>
      </c>
      <c r="E355" s="1" t="s">
        <v>2102</v>
      </c>
      <c r="F355">
        <v>42</v>
      </c>
      <c r="G355">
        <f t="shared" si="33"/>
        <v>0</v>
      </c>
      <c r="H355" t="str">
        <f t="shared" si="34"/>
        <v>No</v>
      </c>
      <c r="I355">
        <v>0</v>
      </c>
      <c r="J355">
        <v>0</v>
      </c>
      <c r="K355">
        <f t="shared" si="35"/>
        <v>0</v>
      </c>
      <c r="L355" s="2">
        <v>211535</v>
      </c>
      <c r="M355" s="4">
        <v>13</v>
      </c>
      <c r="N355" s="4" t="str">
        <f t="shared" si="36"/>
        <v>40-49</v>
      </c>
      <c r="O355" s="4" t="str">
        <f t="shared" si="31"/>
        <v>40-60</v>
      </c>
      <c r="P355" s="4" t="str">
        <f t="shared" si="32"/>
        <v>0</v>
      </c>
      <c r="R355" s="1" t="s">
        <v>800</v>
      </c>
      <c r="S355" t="s">
        <v>371</v>
      </c>
    </row>
    <row r="356" spans="1:19" x14ac:dyDescent="0.2">
      <c r="A356" s="2">
        <v>349</v>
      </c>
      <c r="B356" s="2">
        <v>2</v>
      </c>
      <c r="C356" s="2">
        <v>0</v>
      </c>
      <c r="D356" t="s">
        <v>716</v>
      </c>
      <c r="E356" s="1" t="s">
        <v>2102</v>
      </c>
      <c r="F356">
        <v>27</v>
      </c>
      <c r="G356">
        <f t="shared" si="33"/>
        <v>0</v>
      </c>
      <c r="H356" t="str">
        <f t="shared" si="34"/>
        <v>No</v>
      </c>
      <c r="I356">
        <v>0</v>
      </c>
      <c r="J356">
        <v>0</v>
      </c>
      <c r="K356">
        <f t="shared" si="35"/>
        <v>0</v>
      </c>
      <c r="L356" s="2">
        <v>220367</v>
      </c>
      <c r="M356" s="4">
        <v>13</v>
      </c>
      <c r="N356" s="4" t="str">
        <f t="shared" si="36"/>
        <v>20-29</v>
      </c>
      <c r="O356" s="4" t="str">
        <f t="shared" si="31"/>
        <v>40-60</v>
      </c>
      <c r="P356" s="4" t="str">
        <f t="shared" si="32"/>
        <v>0</v>
      </c>
      <c r="R356" s="1" t="s">
        <v>800</v>
      </c>
      <c r="S356" t="s">
        <v>717</v>
      </c>
    </row>
    <row r="357" spans="1:19" x14ac:dyDescent="0.2">
      <c r="A357" s="2">
        <v>350</v>
      </c>
      <c r="B357" s="2">
        <v>2</v>
      </c>
      <c r="C357" s="2">
        <v>1</v>
      </c>
      <c r="D357" t="s">
        <v>718</v>
      </c>
      <c r="E357" s="1" t="s">
        <v>2101</v>
      </c>
      <c r="F357">
        <v>24</v>
      </c>
      <c r="G357">
        <f t="shared" si="33"/>
        <v>0</v>
      </c>
      <c r="H357" t="str">
        <f t="shared" si="34"/>
        <v>Yes</v>
      </c>
      <c r="I357">
        <v>0</v>
      </c>
      <c r="J357">
        <v>0</v>
      </c>
      <c r="K357">
        <f t="shared" si="35"/>
        <v>0</v>
      </c>
      <c r="L357" s="2">
        <v>248733</v>
      </c>
      <c r="M357" s="4">
        <v>13</v>
      </c>
      <c r="N357" s="4" t="str">
        <f t="shared" si="36"/>
        <v>20-29</v>
      </c>
      <c r="O357" s="4" t="str">
        <f t="shared" si="31"/>
        <v>40-60</v>
      </c>
      <c r="P357" s="4" t="str">
        <f t="shared" si="32"/>
        <v>0</v>
      </c>
      <c r="Q357" s="2" t="s">
        <v>719</v>
      </c>
      <c r="R357" s="1" t="s">
        <v>800</v>
      </c>
      <c r="S357" t="s">
        <v>720</v>
      </c>
    </row>
    <row r="358" spans="1:19" x14ac:dyDescent="0.2">
      <c r="A358" s="2">
        <v>351</v>
      </c>
      <c r="B358" s="2">
        <v>2</v>
      </c>
      <c r="C358" s="2">
        <v>1</v>
      </c>
      <c r="D358" t="s">
        <v>721</v>
      </c>
      <c r="E358" s="1" t="s">
        <v>2101</v>
      </c>
      <c r="F358">
        <v>15</v>
      </c>
      <c r="G358">
        <f t="shared" si="33"/>
        <v>1</v>
      </c>
      <c r="H358" t="str">
        <f t="shared" si="34"/>
        <v>Yes</v>
      </c>
      <c r="I358">
        <v>0</v>
      </c>
      <c r="J358">
        <v>2</v>
      </c>
      <c r="K358">
        <f t="shared" si="35"/>
        <v>2</v>
      </c>
      <c r="L358" s="2">
        <v>29750</v>
      </c>
      <c r="M358" s="4">
        <v>39</v>
      </c>
      <c r="N358" s="4" t="str">
        <f t="shared" si="36"/>
        <v>10-19</v>
      </c>
      <c r="O358" s="4" t="str">
        <f t="shared" si="31"/>
        <v>60-80</v>
      </c>
      <c r="P358" s="4" t="str">
        <f t="shared" si="32"/>
        <v>2</v>
      </c>
      <c r="R358" s="1" t="s">
        <v>800</v>
      </c>
      <c r="S358" t="s">
        <v>722</v>
      </c>
    </row>
    <row r="359" spans="1:19" x14ac:dyDescent="0.2">
      <c r="A359" s="2">
        <v>352</v>
      </c>
      <c r="B359" s="2">
        <v>2</v>
      </c>
      <c r="C359" s="2">
        <v>0</v>
      </c>
      <c r="D359" t="s">
        <v>723</v>
      </c>
      <c r="E359" s="1" t="s">
        <v>2102</v>
      </c>
      <c r="F359">
        <v>60</v>
      </c>
      <c r="G359">
        <f t="shared" si="33"/>
        <v>0</v>
      </c>
      <c r="H359" t="str">
        <f t="shared" si="34"/>
        <v>No</v>
      </c>
      <c r="I359">
        <v>1</v>
      </c>
      <c r="J359">
        <v>1</v>
      </c>
      <c r="K359">
        <f t="shared" si="35"/>
        <v>2</v>
      </c>
      <c r="L359" s="2">
        <v>29750</v>
      </c>
      <c r="M359" s="4">
        <v>39</v>
      </c>
      <c r="N359" s="4" t="str">
        <f t="shared" si="36"/>
        <v>60-69</v>
      </c>
      <c r="O359" s="4" t="str">
        <f t="shared" si="31"/>
        <v>60-80</v>
      </c>
      <c r="P359" s="4" t="str">
        <f t="shared" si="32"/>
        <v>2</v>
      </c>
      <c r="R359" s="1" t="s">
        <v>800</v>
      </c>
      <c r="S359" t="s">
        <v>722</v>
      </c>
    </row>
    <row r="360" spans="1:19" x14ac:dyDescent="0.2">
      <c r="A360" s="2">
        <v>353</v>
      </c>
      <c r="B360" s="2">
        <v>2</v>
      </c>
      <c r="C360" s="2">
        <v>1</v>
      </c>
      <c r="D360" t="s">
        <v>724</v>
      </c>
      <c r="E360" s="1" t="s">
        <v>2101</v>
      </c>
      <c r="F360">
        <v>40</v>
      </c>
      <c r="G360">
        <f t="shared" si="33"/>
        <v>0</v>
      </c>
      <c r="H360" t="str">
        <f t="shared" si="34"/>
        <v>Yes</v>
      </c>
      <c r="I360">
        <v>1</v>
      </c>
      <c r="J360">
        <v>1</v>
      </c>
      <c r="K360">
        <f t="shared" si="35"/>
        <v>2</v>
      </c>
      <c r="L360" s="2">
        <v>29750</v>
      </c>
      <c r="M360" s="4">
        <v>39</v>
      </c>
      <c r="N360" s="4" t="str">
        <f t="shared" si="36"/>
        <v>40-49</v>
      </c>
      <c r="O360" s="4" t="str">
        <f t="shared" si="31"/>
        <v>60-80</v>
      </c>
      <c r="P360" s="4" t="str">
        <f t="shared" si="32"/>
        <v>2</v>
      </c>
      <c r="R360" s="1" t="s">
        <v>800</v>
      </c>
      <c r="S360" t="s">
        <v>722</v>
      </c>
    </row>
    <row r="361" spans="1:19" x14ac:dyDescent="0.2">
      <c r="A361" s="2">
        <v>354</v>
      </c>
      <c r="B361" s="2">
        <v>2</v>
      </c>
      <c r="C361" s="2">
        <v>1</v>
      </c>
      <c r="D361" t="s">
        <v>725</v>
      </c>
      <c r="E361" s="1" t="s">
        <v>2101</v>
      </c>
      <c r="F361">
        <v>20</v>
      </c>
      <c r="G361">
        <f t="shared" si="33"/>
        <v>0</v>
      </c>
      <c r="H361" t="str">
        <f t="shared" si="34"/>
        <v>Yes</v>
      </c>
      <c r="I361">
        <v>1</v>
      </c>
      <c r="J361">
        <v>0</v>
      </c>
      <c r="K361">
        <f t="shared" si="35"/>
        <v>1</v>
      </c>
      <c r="L361" s="2">
        <v>236853</v>
      </c>
      <c r="M361" s="4">
        <v>26</v>
      </c>
      <c r="N361" s="4" t="str">
        <f t="shared" si="36"/>
        <v>20-29</v>
      </c>
      <c r="O361" s="4" t="str">
        <f t="shared" si="31"/>
        <v>60-80</v>
      </c>
      <c r="P361" s="4" t="str">
        <f t="shared" si="32"/>
        <v>1</v>
      </c>
      <c r="R361" s="1" t="s">
        <v>800</v>
      </c>
      <c r="S361" t="s">
        <v>726</v>
      </c>
    </row>
    <row r="362" spans="1:19" x14ac:dyDescent="0.2">
      <c r="A362" s="2">
        <v>355</v>
      </c>
      <c r="B362" s="2">
        <v>2</v>
      </c>
      <c r="C362" s="2">
        <v>0</v>
      </c>
      <c r="D362" t="s">
        <v>727</v>
      </c>
      <c r="E362" s="1" t="s">
        <v>2102</v>
      </c>
      <c r="F362">
        <v>25</v>
      </c>
      <c r="G362">
        <f t="shared" si="33"/>
        <v>0</v>
      </c>
      <c r="H362" t="str">
        <f t="shared" si="34"/>
        <v>No</v>
      </c>
      <c r="I362">
        <v>1</v>
      </c>
      <c r="J362">
        <v>0</v>
      </c>
      <c r="K362">
        <f t="shared" si="35"/>
        <v>1</v>
      </c>
      <c r="L362" s="2">
        <v>236853</v>
      </c>
      <c r="M362" s="4">
        <v>26</v>
      </c>
      <c r="N362" s="4" t="str">
        <f t="shared" si="36"/>
        <v>20-29</v>
      </c>
      <c r="O362" s="4" t="str">
        <f t="shared" si="31"/>
        <v>60-80</v>
      </c>
      <c r="P362" s="4" t="str">
        <f t="shared" si="32"/>
        <v>1</v>
      </c>
      <c r="R362" s="1" t="s">
        <v>800</v>
      </c>
      <c r="S362" t="s">
        <v>726</v>
      </c>
    </row>
    <row r="363" spans="1:19" x14ac:dyDescent="0.2">
      <c r="A363" s="2">
        <v>356</v>
      </c>
      <c r="B363" s="2">
        <v>2</v>
      </c>
      <c r="C363" s="2">
        <v>1</v>
      </c>
      <c r="D363" t="s">
        <v>728</v>
      </c>
      <c r="E363" s="1" t="s">
        <v>2101</v>
      </c>
      <c r="F363">
        <v>36</v>
      </c>
      <c r="G363">
        <f t="shared" si="33"/>
        <v>0</v>
      </c>
      <c r="H363" t="str">
        <f t="shared" si="34"/>
        <v>Yes</v>
      </c>
      <c r="I363">
        <v>0</v>
      </c>
      <c r="J363">
        <v>0</v>
      </c>
      <c r="K363">
        <f t="shared" si="35"/>
        <v>0</v>
      </c>
      <c r="L363" s="2">
        <v>27849</v>
      </c>
      <c r="M363" s="4">
        <v>13</v>
      </c>
      <c r="N363" s="4" t="str">
        <f t="shared" si="36"/>
        <v>30-39</v>
      </c>
      <c r="O363" s="4" t="str">
        <f t="shared" si="31"/>
        <v>40-60</v>
      </c>
      <c r="P363" s="4" t="str">
        <f t="shared" si="32"/>
        <v>0</v>
      </c>
      <c r="R363" s="1" t="s">
        <v>800</v>
      </c>
      <c r="S363" t="s">
        <v>729</v>
      </c>
    </row>
    <row r="364" spans="1:19" x14ac:dyDescent="0.2">
      <c r="A364" s="2">
        <v>357</v>
      </c>
      <c r="B364" s="2">
        <v>2</v>
      </c>
      <c r="C364" s="2">
        <v>0</v>
      </c>
      <c r="D364" t="s">
        <v>730</v>
      </c>
      <c r="E364" s="1" t="s">
        <v>2102</v>
      </c>
      <c r="F364">
        <v>25</v>
      </c>
      <c r="G364">
        <f t="shared" si="33"/>
        <v>0</v>
      </c>
      <c r="H364" t="str">
        <f t="shared" si="34"/>
        <v>No</v>
      </c>
      <c r="I364">
        <v>0</v>
      </c>
      <c r="J364">
        <v>0</v>
      </c>
      <c r="K364">
        <f t="shared" si="35"/>
        <v>0</v>
      </c>
      <c r="L364" s="2">
        <v>234686</v>
      </c>
      <c r="M364" s="4">
        <v>13</v>
      </c>
      <c r="N364" s="4" t="str">
        <f t="shared" si="36"/>
        <v>20-29</v>
      </c>
      <c r="O364" s="4" t="str">
        <f t="shared" si="31"/>
        <v>40-60</v>
      </c>
      <c r="P364" s="4" t="str">
        <f t="shared" si="32"/>
        <v>0</v>
      </c>
      <c r="R364" s="1" t="s">
        <v>800</v>
      </c>
      <c r="S364" t="s">
        <v>731</v>
      </c>
    </row>
    <row r="365" spans="1:19" x14ac:dyDescent="0.2">
      <c r="A365" s="2">
        <v>358</v>
      </c>
      <c r="B365" s="2">
        <v>2</v>
      </c>
      <c r="C365" s="2">
        <v>0</v>
      </c>
      <c r="D365" t="s">
        <v>732</v>
      </c>
      <c r="E365" s="1" t="s">
        <v>2102</v>
      </c>
      <c r="F365">
        <v>42</v>
      </c>
      <c r="G365">
        <f t="shared" si="33"/>
        <v>0</v>
      </c>
      <c r="H365" t="str">
        <f t="shared" si="34"/>
        <v>No</v>
      </c>
      <c r="I365">
        <v>0</v>
      </c>
      <c r="J365">
        <v>0</v>
      </c>
      <c r="K365">
        <f t="shared" si="35"/>
        <v>0</v>
      </c>
      <c r="L365" s="2">
        <v>244310</v>
      </c>
      <c r="M365" s="4">
        <v>13</v>
      </c>
      <c r="N365" s="4" t="str">
        <f t="shared" si="36"/>
        <v>40-49</v>
      </c>
      <c r="O365" s="4" t="str">
        <f t="shared" si="31"/>
        <v>40-60</v>
      </c>
      <c r="P365" s="4" t="str">
        <f t="shared" si="32"/>
        <v>0</v>
      </c>
      <c r="R365" s="1" t="s">
        <v>800</v>
      </c>
      <c r="S365" t="s">
        <v>371</v>
      </c>
    </row>
    <row r="366" spans="1:19" x14ac:dyDescent="0.2">
      <c r="A366" s="2">
        <v>359</v>
      </c>
      <c r="B366" s="2">
        <v>2</v>
      </c>
      <c r="C366" s="2">
        <v>1</v>
      </c>
      <c r="D366" t="s">
        <v>733</v>
      </c>
      <c r="E366" s="1" t="s">
        <v>2101</v>
      </c>
      <c r="F366">
        <v>42</v>
      </c>
      <c r="G366">
        <f t="shared" si="33"/>
        <v>0</v>
      </c>
      <c r="H366" t="str">
        <f t="shared" si="34"/>
        <v>Yes</v>
      </c>
      <c r="I366">
        <v>0</v>
      </c>
      <c r="J366">
        <v>0</v>
      </c>
      <c r="K366">
        <f t="shared" si="35"/>
        <v>0</v>
      </c>
      <c r="L366" s="2">
        <v>236852</v>
      </c>
      <c r="M366" s="4">
        <v>13</v>
      </c>
      <c r="N366" s="4" t="str">
        <f t="shared" si="36"/>
        <v>40-49</v>
      </c>
      <c r="O366" s="4" t="str">
        <f t="shared" si="31"/>
        <v>40-60</v>
      </c>
      <c r="P366" s="4" t="str">
        <f t="shared" si="32"/>
        <v>0</v>
      </c>
      <c r="R366" s="1" t="s">
        <v>800</v>
      </c>
      <c r="S366" t="s">
        <v>11</v>
      </c>
    </row>
    <row r="367" spans="1:19" x14ac:dyDescent="0.2">
      <c r="A367" s="2">
        <v>360</v>
      </c>
      <c r="B367" s="2">
        <v>2</v>
      </c>
      <c r="C367" s="2">
        <v>1</v>
      </c>
      <c r="D367" t="s">
        <v>734</v>
      </c>
      <c r="E367" s="1" t="s">
        <v>2102</v>
      </c>
      <c r="F367">
        <v>0.83330000000000004</v>
      </c>
      <c r="G367">
        <f t="shared" si="33"/>
        <v>1</v>
      </c>
      <c r="H367" t="str">
        <f t="shared" si="34"/>
        <v>Yes</v>
      </c>
      <c r="I367">
        <v>0</v>
      </c>
      <c r="J367">
        <v>2</v>
      </c>
      <c r="K367">
        <f t="shared" si="35"/>
        <v>2</v>
      </c>
      <c r="L367" s="2">
        <v>248738</v>
      </c>
      <c r="M367" s="4">
        <v>29</v>
      </c>
      <c r="N367" s="4" t="str">
        <f t="shared" si="36"/>
        <v>0-9</v>
      </c>
      <c r="O367" s="4" t="str">
        <f t="shared" si="31"/>
        <v>60-80</v>
      </c>
      <c r="P367" s="4" t="str">
        <f t="shared" si="32"/>
        <v>2</v>
      </c>
      <c r="R367" s="1" t="s">
        <v>800</v>
      </c>
      <c r="S367" t="s">
        <v>735</v>
      </c>
    </row>
    <row r="368" spans="1:19" x14ac:dyDescent="0.2">
      <c r="A368" s="2">
        <v>361</v>
      </c>
      <c r="B368" s="2">
        <v>2</v>
      </c>
      <c r="C368" s="2">
        <v>1</v>
      </c>
      <c r="D368" t="s">
        <v>736</v>
      </c>
      <c r="E368" s="1" t="s">
        <v>2102</v>
      </c>
      <c r="F368">
        <v>26</v>
      </c>
      <c r="G368">
        <f t="shared" si="33"/>
        <v>0</v>
      </c>
      <c r="H368" t="str">
        <f t="shared" si="34"/>
        <v>No</v>
      </c>
      <c r="I368">
        <v>1</v>
      </c>
      <c r="J368">
        <v>1</v>
      </c>
      <c r="K368">
        <f t="shared" si="35"/>
        <v>2</v>
      </c>
      <c r="L368" s="2">
        <v>248738</v>
      </c>
      <c r="M368" s="4">
        <v>29</v>
      </c>
      <c r="N368" s="4" t="str">
        <f t="shared" si="36"/>
        <v>20-29</v>
      </c>
      <c r="O368" s="4" t="str">
        <f t="shared" si="31"/>
        <v>60-80</v>
      </c>
      <c r="P368" s="4" t="str">
        <f t="shared" si="32"/>
        <v>2</v>
      </c>
      <c r="R368" s="1" t="s">
        <v>800</v>
      </c>
      <c r="S368" t="s">
        <v>735</v>
      </c>
    </row>
    <row r="369" spans="1:19" x14ac:dyDescent="0.2">
      <c r="A369" s="2">
        <v>362</v>
      </c>
      <c r="B369" s="2">
        <v>2</v>
      </c>
      <c r="C369" s="2">
        <v>1</v>
      </c>
      <c r="D369" t="s">
        <v>737</v>
      </c>
      <c r="E369" s="1" t="s">
        <v>2101</v>
      </c>
      <c r="F369">
        <v>22</v>
      </c>
      <c r="G369">
        <f t="shared" si="33"/>
        <v>0</v>
      </c>
      <c r="H369" t="str">
        <f t="shared" si="34"/>
        <v>Yes</v>
      </c>
      <c r="I369">
        <v>1</v>
      </c>
      <c r="J369">
        <v>1</v>
      </c>
      <c r="K369">
        <f t="shared" si="35"/>
        <v>2</v>
      </c>
      <c r="L369" s="2">
        <v>248738</v>
      </c>
      <c r="M369" s="4">
        <v>29</v>
      </c>
      <c r="N369" s="4" t="str">
        <f t="shared" si="36"/>
        <v>20-29</v>
      </c>
      <c r="O369" s="4" t="str">
        <f t="shared" si="31"/>
        <v>60-80</v>
      </c>
      <c r="P369" s="4" t="str">
        <f t="shared" si="32"/>
        <v>2</v>
      </c>
      <c r="R369" s="1" t="s">
        <v>800</v>
      </c>
      <c r="S369" t="s">
        <v>735</v>
      </c>
    </row>
    <row r="370" spans="1:19" x14ac:dyDescent="0.2">
      <c r="A370" s="2">
        <v>363</v>
      </c>
      <c r="B370" s="2">
        <v>2</v>
      </c>
      <c r="C370" s="2">
        <v>1</v>
      </c>
      <c r="D370" t="s">
        <v>738</v>
      </c>
      <c r="E370" s="1" t="s">
        <v>2101</v>
      </c>
      <c r="F370">
        <v>35</v>
      </c>
      <c r="G370">
        <f t="shared" si="33"/>
        <v>0</v>
      </c>
      <c r="H370" t="str">
        <f t="shared" si="34"/>
        <v>Yes</v>
      </c>
      <c r="I370">
        <v>0</v>
      </c>
      <c r="J370">
        <v>0</v>
      </c>
      <c r="K370">
        <f t="shared" si="35"/>
        <v>0</v>
      </c>
      <c r="L370" s="2" t="s">
        <v>739</v>
      </c>
      <c r="M370" s="4">
        <v>21</v>
      </c>
      <c r="N370" s="4" t="str">
        <f t="shared" si="36"/>
        <v>30-39</v>
      </c>
      <c r="O370" s="4" t="str">
        <f t="shared" si="31"/>
        <v>40-60</v>
      </c>
      <c r="P370" s="4" t="str">
        <f t="shared" si="32"/>
        <v>0</v>
      </c>
      <c r="R370" s="1" t="s">
        <v>800</v>
      </c>
      <c r="S370" t="s">
        <v>740</v>
      </c>
    </row>
    <row r="371" spans="1:19" x14ac:dyDescent="0.2">
      <c r="A371" s="2">
        <v>364</v>
      </c>
      <c r="B371" s="2">
        <v>2</v>
      </c>
      <c r="C371" s="2">
        <v>0</v>
      </c>
      <c r="D371" t="s">
        <v>741</v>
      </c>
      <c r="E371" s="1" t="s">
        <v>2102</v>
      </c>
      <c r="G371" t="str">
        <f t="shared" si="33"/>
        <v/>
      </c>
      <c r="H371" t="str">
        <f t="shared" si="34"/>
        <v>Unknown</v>
      </c>
      <c r="I371">
        <v>0</v>
      </c>
      <c r="J371">
        <v>0</v>
      </c>
      <c r="K371">
        <f t="shared" si="35"/>
        <v>0</v>
      </c>
      <c r="L371" s="2">
        <v>239853</v>
      </c>
      <c r="M371" s="4">
        <v>0</v>
      </c>
      <c r="N371" s="4" t="str">
        <f t="shared" si="36"/>
        <v/>
      </c>
      <c r="O371" s="4" t="str">
        <f t="shared" si="31"/>
        <v>0-20</v>
      </c>
      <c r="P371" s="4" t="str">
        <f t="shared" si="32"/>
        <v>0</v>
      </c>
      <c r="R371" s="1" t="s">
        <v>800</v>
      </c>
      <c r="S371" t="s">
        <v>478</v>
      </c>
    </row>
    <row r="372" spans="1:19" x14ac:dyDescent="0.2">
      <c r="A372" s="2">
        <v>365</v>
      </c>
      <c r="B372" s="2">
        <v>2</v>
      </c>
      <c r="C372" s="2">
        <v>0</v>
      </c>
      <c r="D372" t="s">
        <v>742</v>
      </c>
      <c r="E372" s="1" t="s">
        <v>2102</v>
      </c>
      <c r="F372">
        <v>19</v>
      </c>
      <c r="G372">
        <f t="shared" si="33"/>
        <v>0</v>
      </c>
      <c r="H372" t="str">
        <f t="shared" si="34"/>
        <v>No</v>
      </c>
      <c r="I372">
        <v>0</v>
      </c>
      <c r="J372">
        <v>0</v>
      </c>
      <c r="K372">
        <f t="shared" si="35"/>
        <v>0</v>
      </c>
      <c r="L372" s="2">
        <v>28424</v>
      </c>
      <c r="M372" s="4">
        <v>13</v>
      </c>
      <c r="N372" s="4" t="str">
        <f t="shared" si="36"/>
        <v>10-19</v>
      </c>
      <c r="O372" s="4" t="str">
        <f t="shared" si="31"/>
        <v>40-60</v>
      </c>
      <c r="P372" s="4" t="str">
        <f t="shared" si="32"/>
        <v>0</v>
      </c>
      <c r="R372" s="1" t="s">
        <v>800</v>
      </c>
      <c r="S372" t="s">
        <v>712</v>
      </c>
    </row>
    <row r="373" spans="1:19" x14ac:dyDescent="0.2">
      <c r="A373" s="2">
        <v>366</v>
      </c>
      <c r="B373" s="2">
        <v>2</v>
      </c>
      <c r="C373" s="2">
        <v>0</v>
      </c>
      <c r="D373" t="s">
        <v>743</v>
      </c>
      <c r="E373" s="1" t="s">
        <v>2101</v>
      </c>
      <c r="F373">
        <v>44</v>
      </c>
      <c r="G373">
        <f t="shared" si="33"/>
        <v>0</v>
      </c>
      <c r="H373" t="str">
        <f t="shared" si="34"/>
        <v>Yes</v>
      </c>
      <c r="I373">
        <v>1</v>
      </c>
      <c r="J373">
        <v>0</v>
      </c>
      <c r="K373">
        <f t="shared" si="35"/>
        <v>1</v>
      </c>
      <c r="L373" s="2">
        <v>244252</v>
      </c>
      <c r="M373" s="4">
        <v>26</v>
      </c>
      <c r="N373" s="4" t="str">
        <f t="shared" si="36"/>
        <v>40-49</v>
      </c>
      <c r="O373" s="4" t="str">
        <f t="shared" si="31"/>
        <v>60-80</v>
      </c>
      <c r="P373" s="4" t="str">
        <f t="shared" si="32"/>
        <v>1</v>
      </c>
      <c r="R373" s="1" t="s">
        <v>800</v>
      </c>
      <c r="S373" t="s">
        <v>371</v>
      </c>
    </row>
    <row r="374" spans="1:19" x14ac:dyDescent="0.2">
      <c r="A374" s="2">
        <v>367</v>
      </c>
      <c r="B374" s="2">
        <v>2</v>
      </c>
      <c r="C374" s="2">
        <v>0</v>
      </c>
      <c r="D374" t="s">
        <v>744</v>
      </c>
      <c r="E374" s="1" t="s">
        <v>2102</v>
      </c>
      <c r="F374">
        <v>54</v>
      </c>
      <c r="G374">
        <f t="shared" si="33"/>
        <v>0</v>
      </c>
      <c r="H374" t="str">
        <f t="shared" si="34"/>
        <v>No</v>
      </c>
      <c r="I374">
        <v>1</v>
      </c>
      <c r="J374">
        <v>0</v>
      </c>
      <c r="K374">
        <f t="shared" si="35"/>
        <v>1</v>
      </c>
      <c r="L374" s="2">
        <v>244252</v>
      </c>
      <c r="M374" s="4">
        <v>26</v>
      </c>
      <c r="N374" s="4" t="str">
        <f t="shared" si="36"/>
        <v>50-59</v>
      </c>
      <c r="O374" s="4" t="str">
        <f t="shared" si="31"/>
        <v>60-80</v>
      </c>
      <c r="P374" s="4" t="str">
        <f t="shared" si="32"/>
        <v>1</v>
      </c>
      <c r="R374" s="1" t="s">
        <v>800</v>
      </c>
      <c r="S374" t="s">
        <v>371</v>
      </c>
    </row>
    <row r="375" spans="1:19" x14ac:dyDescent="0.2">
      <c r="A375" s="2">
        <v>368</v>
      </c>
      <c r="B375" s="2">
        <v>2</v>
      </c>
      <c r="C375" s="2">
        <v>0</v>
      </c>
      <c r="D375" t="s">
        <v>745</v>
      </c>
      <c r="E375" s="1" t="s">
        <v>2102</v>
      </c>
      <c r="F375">
        <v>52</v>
      </c>
      <c r="G375">
        <f t="shared" si="33"/>
        <v>0</v>
      </c>
      <c r="H375" t="str">
        <f t="shared" si="34"/>
        <v>No</v>
      </c>
      <c r="I375">
        <v>0</v>
      </c>
      <c r="J375">
        <v>0</v>
      </c>
      <c r="K375">
        <f t="shared" si="35"/>
        <v>0</v>
      </c>
      <c r="L375" s="2">
        <v>248731</v>
      </c>
      <c r="M375" s="4">
        <v>13.5</v>
      </c>
      <c r="N375" s="4" t="str">
        <f t="shared" si="36"/>
        <v>50-59</v>
      </c>
      <c r="O375" s="4" t="str">
        <f t="shared" si="31"/>
        <v>40-60</v>
      </c>
      <c r="P375" s="4" t="str">
        <f t="shared" si="32"/>
        <v>0</v>
      </c>
      <c r="R375" s="1" t="s">
        <v>800</v>
      </c>
      <c r="S375" t="s">
        <v>746</v>
      </c>
    </row>
    <row r="376" spans="1:19" x14ac:dyDescent="0.2">
      <c r="A376" s="2">
        <v>369</v>
      </c>
      <c r="B376" s="2">
        <v>2</v>
      </c>
      <c r="C376" s="2">
        <v>0</v>
      </c>
      <c r="D376" t="s">
        <v>747</v>
      </c>
      <c r="E376" s="1" t="s">
        <v>2102</v>
      </c>
      <c r="F376">
        <v>37</v>
      </c>
      <c r="G376">
        <f t="shared" si="33"/>
        <v>0</v>
      </c>
      <c r="H376" t="str">
        <f t="shared" si="34"/>
        <v>No</v>
      </c>
      <c r="I376">
        <v>1</v>
      </c>
      <c r="J376">
        <v>0</v>
      </c>
      <c r="K376">
        <f t="shared" si="35"/>
        <v>1</v>
      </c>
      <c r="L376" s="2" t="s">
        <v>748</v>
      </c>
      <c r="M376" s="4">
        <v>26</v>
      </c>
      <c r="N376" s="4" t="str">
        <f t="shared" si="36"/>
        <v>30-39</v>
      </c>
      <c r="O376" s="4" t="str">
        <f t="shared" si="31"/>
        <v>60-80</v>
      </c>
      <c r="P376" s="4" t="str">
        <f t="shared" si="32"/>
        <v>1</v>
      </c>
      <c r="R376" s="1" t="s">
        <v>800</v>
      </c>
      <c r="S376" t="s">
        <v>749</v>
      </c>
    </row>
    <row r="377" spans="1:19" x14ac:dyDescent="0.2">
      <c r="A377" s="2">
        <v>370</v>
      </c>
      <c r="B377" s="2">
        <v>2</v>
      </c>
      <c r="C377" s="2">
        <v>0</v>
      </c>
      <c r="D377" t="s">
        <v>750</v>
      </c>
      <c r="E377" s="1" t="s">
        <v>2101</v>
      </c>
      <c r="F377">
        <v>29</v>
      </c>
      <c r="G377">
        <f t="shared" si="33"/>
        <v>0</v>
      </c>
      <c r="H377" t="str">
        <f t="shared" si="34"/>
        <v>Yes</v>
      </c>
      <c r="I377">
        <v>1</v>
      </c>
      <c r="J377">
        <v>0</v>
      </c>
      <c r="K377">
        <f t="shared" si="35"/>
        <v>1</v>
      </c>
      <c r="L377" s="2" t="s">
        <v>748</v>
      </c>
      <c r="M377" s="4">
        <v>26</v>
      </c>
      <c r="N377" s="4" t="str">
        <f t="shared" si="36"/>
        <v>20-29</v>
      </c>
      <c r="O377" s="4" t="str">
        <f t="shared" si="31"/>
        <v>60-80</v>
      </c>
      <c r="P377" s="4" t="str">
        <f t="shared" si="32"/>
        <v>1</v>
      </c>
      <c r="R377" s="1" t="s">
        <v>800</v>
      </c>
      <c r="S377" t="s">
        <v>749</v>
      </c>
    </row>
    <row r="378" spans="1:19" x14ac:dyDescent="0.2">
      <c r="A378" s="2">
        <v>371</v>
      </c>
      <c r="B378" s="2">
        <v>2</v>
      </c>
      <c r="C378" s="2">
        <v>1</v>
      </c>
      <c r="D378" t="s">
        <v>751</v>
      </c>
      <c r="E378" s="1" t="s">
        <v>2101</v>
      </c>
      <c r="F378">
        <v>25</v>
      </c>
      <c r="G378">
        <f t="shared" si="33"/>
        <v>0</v>
      </c>
      <c r="H378" t="str">
        <f t="shared" si="34"/>
        <v>Yes</v>
      </c>
      <c r="I378">
        <v>1</v>
      </c>
      <c r="J378">
        <v>1</v>
      </c>
      <c r="K378">
        <f t="shared" si="35"/>
        <v>2</v>
      </c>
      <c r="L378" s="2">
        <v>237789</v>
      </c>
      <c r="M378" s="4">
        <v>30</v>
      </c>
      <c r="N378" s="4" t="str">
        <f t="shared" si="36"/>
        <v>20-29</v>
      </c>
      <c r="O378" s="4" t="str">
        <f t="shared" si="31"/>
        <v>60-80</v>
      </c>
      <c r="P378" s="4" t="str">
        <f t="shared" si="32"/>
        <v>2</v>
      </c>
      <c r="R378" s="1" t="s">
        <v>800</v>
      </c>
      <c r="S378" t="s">
        <v>371</v>
      </c>
    </row>
    <row r="379" spans="1:19" x14ac:dyDescent="0.2">
      <c r="A379" s="2">
        <v>372</v>
      </c>
      <c r="B379" s="2">
        <v>2</v>
      </c>
      <c r="C379" s="2">
        <v>1</v>
      </c>
      <c r="D379" t="s">
        <v>752</v>
      </c>
      <c r="E379" s="1" t="s">
        <v>2101</v>
      </c>
      <c r="F379">
        <v>45</v>
      </c>
      <c r="G379">
        <f t="shared" si="33"/>
        <v>0</v>
      </c>
      <c r="H379" t="str">
        <f t="shared" si="34"/>
        <v>Yes</v>
      </c>
      <c r="I379">
        <v>0</v>
      </c>
      <c r="J379">
        <v>2</v>
      </c>
      <c r="K379">
        <f t="shared" si="35"/>
        <v>2</v>
      </c>
      <c r="L379" s="2">
        <v>237789</v>
      </c>
      <c r="M379" s="4">
        <v>30</v>
      </c>
      <c r="N379" s="4" t="str">
        <f t="shared" si="36"/>
        <v>40-49</v>
      </c>
      <c r="O379" s="4" t="str">
        <f t="shared" si="31"/>
        <v>60-80</v>
      </c>
      <c r="P379" s="4" t="str">
        <f t="shared" si="32"/>
        <v>2</v>
      </c>
      <c r="R379" s="1" t="s">
        <v>800</v>
      </c>
      <c r="S379" t="s">
        <v>371</v>
      </c>
    </row>
    <row r="380" spans="1:19" x14ac:dyDescent="0.2">
      <c r="A380" s="2">
        <v>373</v>
      </c>
      <c r="B380" s="2">
        <v>2</v>
      </c>
      <c r="C380" s="2">
        <v>0</v>
      </c>
      <c r="D380" t="s">
        <v>753</v>
      </c>
      <c r="E380" s="1" t="s">
        <v>2102</v>
      </c>
      <c r="F380">
        <v>29</v>
      </c>
      <c r="G380">
        <f t="shared" si="33"/>
        <v>0</v>
      </c>
      <c r="H380" t="str">
        <f t="shared" si="34"/>
        <v>No</v>
      </c>
      <c r="I380">
        <v>1</v>
      </c>
      <c r="J380">
        <v>0</v>
      </c>
      <c r="K380">
        <f t="shared" si="35"/>
        <v>1</v>
      </c>
      <c r="L380" s="2">
        <v>2003</v>
      </c>
      <c r="M380" s="4">
        <v>26</v>
      </c>
      <c r="N380" s="4" t="str">
        <f t="shared" si="36"/>
        <v>20-29</v>
      </c>
      <c r="O380" s="4" t="str">
        <f t="shared" si="31"/>
        <v>60-80</v>
      </c>
      <c r="P380" s="4" t="str">
        <f t="shared" si="32"/>
        <v>1</v>
      </c>
      <c r="R380" s="1" t="s">
        <v>800</v>
      </c>
      <c r="S380" t="s">
        <v>754</v>
      </c>
    </row>
    <row r="381" spans="1:19" x14ac:dyDescent="0.2">
      <c r="A381" s="2">
        <v>374</v>
      </c>
      <c r="B381" s="2">
        <v>2</v>
      </c>
      <c r="C381" s="2">
        <v>1</v>
      </c>
      <c r="D381" t="s">
        <v>755</v>
      </c>
      <c r="E381" s="1" t="s">
        <v>2101</v>
      </c>
      <c r="F381">
        <v>28</v>
      </c>
      <c r="G381">
        <f t="shared" si="33"/>
        <v>0</v>
      </c>
      <c r="H381" t="str">
        <f t="shared" si="34"/>
        <v>Yes</v>
      </c>
      <c r="I381">
        <v>1</v>
      </c>
      <c r="J381">
        <v>0</v>
      </c>
      <c r="K381">
        <f t="shared" si="35"/>
        <v>1</v>
      </c>
      <c r="L381" s="2">
        <v>2003</v>
      </c>
      <c r="M381" s="4">
        <v>26</v>
      </c>
      <c r="N381" s="4" t="str">
        <f t="shared" si="36"/>
        <v>20-29</v>
      </c>
      <c r="O381" s="4" t="str">
        <f t="shared" si="31"/>
        <v>60-80</v>
      </c>
      <c r="P381" s="4" t="str">
        <f t="shared" si="32"/>
        <v>1</v>
      </c>
      <c r="R381" s="1" t="s">
        <v>800</v>
      </c>
      <c r="S381" t="s">
        <v>754</v>
      </c>
    </row>
    <row r="382" spans="1:19" x14ac:dyDescent="0.2">
      <c r="A382" s="2">
        <v>375</v>
      </c>
      <c r="B382" s="2">
        <v>2</v>
      </c>
      <c r="C382" s="2">
        <v>0</v>
      </c>
      <c r="D382" t="s">
        <v>756</v>
      </c>
      <c r="E382" s="1" t="s">
        <v>2102</v>
      </c>
      <c r="F382">
        <v>29</v>
      </c>
      <c r="G382">
        <f t="shared" si="33"/>
        <v>0</v>
      </c>
      <c r="H382" t="str">
        <f t="shared" si="34"/>
        <v>No</v>
      </c>
      <c r="I382">
        <v>0</v>
      </c>
      <c r="J382">
        <v>0</v>
      </c>
      <c r="K382">
        <f t="shared" si="35"/>
        <v>0</v>
      </c>
      <c r="L382" s="2" t="s">
        <v>757</v>
      </c>
      <c r="M382" s="4">
        <v>10.5</v>
      </c>
      <c r="N382" s="4" t="str">
        <f t="shared" si="36"/>
        <v>20-29</v>
      </c>
      <c r="O382" s="4" t="str">
        <f t="shared" si="31"/>
        <v>40-60</v>
      </c>
      <c r="P382" s="4" t="str">
        <f t="shared" si="32"/>
        <v>0</v>
      </c>
      <c r="R382" s="1" t="s">
        <v>800</v>
      </c>
      <c r="S382" t="s">
        <v>758</v>
      </c>
    </row>
    <row r="383" spans="1:19" x14ac:dyDescent="0.2">
      <c r="A383" s="2">
        <v>376</v>
      </c>
      <c r="B383" s="2">
        <v>2</v>
      </c>
      <c r="C383" s="2">
        <v>0</v>
      </c>
      <c r="D383" t="s">
        <v>759</v>
      </c>
      <c r="E383" s="1" t="s">
        <v>2102</v>
      </c>
      <c r="F383">
        <v>28</v>
      </c>
      <c r="G383">
        <f t="shared" si="33"/>
        <v>0</v>
      </c>
      <c r="H383" t="str">
        <f t="shared" si="34"/>
        <v>No</v>
      </c>
      <c r="I383">
        <v>0</v>
      </c>
      <c r="J383">
        <v>0</v>
      </c>
      <c r="K383">
        <f t="shared" si="35"/>
        <v>0</v>
      </c>
      <c r="L383" s="2">
        <v>248740</v>
      </c>
      <c r="M383" s="4">
        <v>13</v>
      </c>
      <c r="N383" s="4" t="str">
        <f t="shared" si="36"/>
        <v>20-29</v>
      </c>
      <c r="O383" s="4" t="str">
        <f t="shared" si="31"/>
        <v>40-60</v>
      </c>
      <c r="P383" s="4" t="str">
        <f t="shared" si="32"/>
        <v>0</v>
      </c>
      <c r="R383" s="1" t="s">
        <v>800</v>
      </c>
      <c r="S383" t="s">
        <v>760</v>
      </c>
    </row>
    <row r="384" spans="1:19" x14ac:dyDescent="0.2">
      <c r="A384" s="2">
        <v>377</v>
      </c>
      <c r="B384" s="2">
        <v>2</v>
      </c>
      <c r="C384" s="2">
        <v>1</v>
      </c>
      <c r="D384" t="s">
        <v>761</v>
      </c>
      <c r="E384" s="1" t="s">
        <v>2102</v>
      </c>
      <c r="F384">
        <v>24</v>
      </c>
      <c r="G384">
        <f t="shared" si="33"/>
        <v>0</v>
      </c>
      <c r="H384" t="str">
        <f t="shared" si="34"/>
        <v>No</v>
      </c>
      <c r="I384">
        <v>0</v>
      </c>
      <c r="J384">
        <v>0</v>
      </c>
      <c r="K384">
        <f t="shared" si="35"/>
        <v>0</v>
      </c>
      <c r="L384" s="2">
        <v>28034</v>
      </c>
      <c r="M384" s="4">
        <v>10.5</v>
      </c>
      <c r="N384" s="4" t="str">
        <f t="shared" si="36"/>
        <v>20-29</v>
      </c>
      <c r="O384" s="4" t="str">
        <f t="shared" si="31"/>
        <v>40-60</v>
      </c>
      <c r="P384" s="4" t="str">
        <f t="shared" si="32"/>
        <v>0</v>
      </c>
      <c r="R384" s="1" t="s">
        <v>800</v>
      </c>
      <c r="S384" t="s">
        <v>762</v>
      </c>
    </row>
    <row r="385" spans="1:19" x14ac:dyDescent="0.2">
      <c r="A385" s="2">
        <v>378</v>
      </c>
      <c r="B385" s="2">
        <v>2</v>
      </c>
      <c r="C385" s="2">
        <v>1</v>
      </c>
      <c r="D385" t="s">
        <v>763</v>
      </c>
      <c r="E385" s="1" t="s">
        <v>2101</v>
      </c>
      <c r="F385">
        <v>8</v>
      </c>
      <c r="G385">
        <f t="shared" si="33"/>
        <v>1</v>
      </c>
      <c r="H385" t="str">
        <f t="shared" si="34"/>
        <v>Yes</v>
      </c>
      <c r="I385">
        <v>0</v>
      </c>
      <c r="J385">
        <v>2</v>
      </c>
      <c r="K385">
        <f t="shared" si="35"/>
        <v>2</v>
      </c>
      <c r="L385" s="2" t="s">
        <v>764</v>
      </c>
      <c r="M385" s="4">
        <v>26.25</v>
      </c>
      <c r="N385" s="4" t="str">
        <f t="shared" si="36"/>
        <v>0-9</v>
      </c>
      <c r="O385" s="4" t="str">
        <f t="shared" si="31"/>
        <v>60-80</v>
      </c>
      <c r="P385" s="4" t="str">
        <f t="shared" si="32"/>
        <v>2</v>
      </c>
      <c r="R385" s="1" t="s">
        <v>800</v>
      </c>
      <c r="S385" t="s">
        <v>765</v>
      </c>
    </row>
    <row r="386" spans="1:19" x14ac:dyDescent="0.2">
      <c r="A386" s="2">
        <v>379</v>
      </c>
      <c r="B386" s="2">
        <v>2</v>
      </c>
      <c r="C386" s="2">
        <v>0</v>
      </c>
      <c r="D386" t="s">
        <v>766</v>
      </c>
      <c r="E386" s="1" t="s">
        <v>2102</v>
      </c>
      <c r="F386">
        <v>31</v>
      </c>
      <c r="G386">
        <f t="shared" si="33"/>
        <v>0</v>
      </c>
      <c r="H386" t="str">
        <f t="shared" si="34"/>
        <v>No</v>
      </c>
      <c r="I386">
        <v>1</v>
      </c>
      <c r="J386">
        <v>1</v>
      </c>
      <c r="K386">
        <f t="shared" si="35"/>
        <v>2</v>
      </c>
      <c r="L386" s="2" t="s">
        <v>764</v>
      </c>
      <c r="M386" s="4">
        <v>26.25</v>
      </c>
      <c r="N386" s="4" t="str">
        <f t="shared" si="36"/>
        <v>30-39</v>
      </c>
      <c r="O386" s="4" t="str">
        <f t="shared" si="31"/>
        <v>60-80</v>
      </c>
      <c r="P386" s="4" t="str">
        <f t="shared" si="32"/>
        <v>2</v>
      </c>
      <c r="R386" s="1" t="s">
        <v>800</v>
      </c>
      <c r="S386" t="s">
        <v>765</v>
      </c>
    </row>
    <row r="387" spans="1:19" x14ac:dyDescent="0.2">
      <c r="A387" s="2">
        <v>380</v>
      </c>
      <c r="B387" s="2">
        <v>2</v>
      </c>
      <c r="C387" s="2">
        <v>1</v>
      </c>
      <c r="D387" t="s">
        <v>767</v>
      </c>
      <c r="E387" s="1" t="s">
        <v>2101</v>
      </c>
      <c r="F387">
        <v>31</v>
      </c>
      <c r="G387">
        <f t="shared" si="33"/>
        <v>0</v>
      </c>
      <c r="H387" t="str">
        <f t="shared" si="34"/>
        <v>Yes</v>
      </c>
      <c r="I387">
        <v>1</v>
      </c>
      <c r="J387">
        <v>1</v>
      </c>
      <c r="K387">
        <f t="shared" si="35"/>
        <v>2</v>
      </c>
      <c r="L387" s="2" t="s">
        <v>764</v>
      </c>
      <c r="M387" s="4">
        <v>26.25</v>
      </c>
      <c r="N387" s="4" t="str">
        <f t="shared" si="36"/>
        <v>30-39</v>
      </c>
      <c r="O387" s="4" t="str">
        <f t="shared" si="31"/>
        <v>60-80</v>
      </c>
      <c r="P387" s="4" t="str">
        <f t="shared" si="32"/>
        <v>2</v>
      </c>
      <c r="R387" s="1" t="s">
        <v>800</v>
      </c>
      <c r="S387" t="s">
        <v>765</v>
      </c>
    </row>
    <row r="388" spans="1:19" x14ac:dyDescent="0.2">
      <c r="A388" s="2">
        <v>381</v>
      </c>
      <c r="B388" s="2">
        <v>2</v>
      </c>
      <c r="C388" s="2">
        <v>1</v>
      </c>
      <c r="D388" t="s">
        <v>768</v>
      </c>
      <c r="E388" s="1" t="s">
        <v>2101</v>
      </c>
      <c r="F388">
        <v>22</v>
      </c>
      <c r="G388">
        <f t="shared" si="33"/>
        <v>0</v>
      </c>
      <c r="H388" t="str">
        <f t="shared" si="34"/>
        <v>Yes</v>
      </c>
      <c r="I388">
        <v>0</v>
      </c>
      <c r="J388">
        <v>0</v>
      </c>
      <c r="K388">
        <f t="shared" si="35"/>
        <v>0</v>
      </c>
      <c r="L388" s="2" t="s">
        <v>769</v>
      </c>
      <c r="M388" s="4">
        <v>10.5</v>
      </c>
      <c r="N388" s="4" t="str">
        <f t="shared" si="36"/>
        <v>20-29</v>
      </c>
      <c r="O388" s="4" t="str">
        <f t="shared" si="31"/>
        <v>40-60</v>
      </c>
      <c r="P388" s="4" t="str">
        <f t="shared" si="32"/>
        <v>0</v>
      </c>
      <c r="Q388" s="2" t="s">
        <v>719</v>
      </c>
      <c r="R388" s="1" t="s">
        <v>800</v>
      </c>
      <c r="S388" t="s">
        <v>770</v>
      </c>
    </row>
    <row r="389" spans="1:19" x14ac:dyDescent="0.2">
      <c r="A389" s="2">
        <v>382</v>
      </c>
      <c r="B389" s="2">
        <v>2</v>
      </c>
      <c r="C389" s="2">
        <v>0</v>
      </c>
      <c r="D389" t="s">
        <v>771</v>
      </c>
      <c r="E389" s="1" t="s">
        <v>2101</v>
      </c>
      <c r="F389">
        <v>30</v>
      </c>
      <c r="G389">
        <f t="shared" si="33"/>
        <v>0</v>
      </c>
      <c r="H389" t="str">
        <f t="shared" si="34"/>
        <v>Yes</v>
      </c>
      <c r="I389">
        <v>0</v>
      </c>
      <c r="J389">
        <v>0</v>
      </c>
      <c r="K389">
        <f t="shared" si="35"/>
        <v>0</v>
      </c>
      <c r="L389" s="2">
        <v>237249</v>
      </c>
      <c r="M389" s="4">
        <v>13</v>
      </c>
      <c r="N389" s="4" t="str">
        <f t="shared" si="36"/>
        <v>30-39</v>
      </c>
      <c r="O389" s="4" t="str">
        <f t="shared" si="31"/>
        <v>40-60</v>
      </c>
      <c r="P389" s="4" t="str">
        <f t="shared" si="32"/>
        <v>0</v>
      </c>
      <c r="R389" s="1" t="s">
        <v>800</v>
      </c>
      <c r="S389" t="s">
        <v>772</v>
      </c>
    </row>
    <row r="390" spans="1:19" x14ac:dyDescent="0.2">
      <c r="A390" s="2">
        <v>383</v>
      </c>
      <c r="B390" s="2">
        <v>2</v>
      </c>
      <c r="C390" s="2">
        <v>0</v>
      </c>
      <c r="D390" t="s">
        <v>773</v>
      </c>
      <c r="E390" s="1" t="s">
        <v>2101</v>
      </c>
      <c r="G390" t="str">
        <f t="shared" si="33"/>
        <v/>
      </c>
      <c r="H390" t="str">
        <f t="shared" si="34"/>
        <v>Unknown</v>
      </c>
      <c r="I390">
        <v>0</v>
      </c>
      <c r="J390">
        <v>0</v>
      </c>
      <c r="K390">
        <f t="shared" si="35"/>
        <v>0</v>
      </c>
      <c r="L390" s="2" t="s">
        <v>774</v>
      </c>
      <c r="M390" s="4">
        <v>21</v>
      </c>
      <c r="N390" s="4" t="str">
        <f t="shared" si="36"/>
        <v/>
      </c>
      <c r="O390" s="4" t="str">
        <f t="shared" si="31"/>
        <v>40-60</v>
      </c>
      <c r="P390" s="4" t="str">
        <f t="shared" si="32"/>
        <v>0</v>
      </c>
      <c r="R390" s="1" t="s">
        <v>800</v>
      </c>
      <c r="S390" t="s">
        <v>775</v>
      </c>
    </row>
    <row r="391" spans="1:19" x14ac:dyDescent="0.2">
      <c r="A391" s="2">
        <v>384</v>
      </c>
      <c r="B391" s="2">
        <v>2</v>
      </c>
      <c r="C391" s="2">
        <v>0</v>
      </c>
      <c r="D391" t="s">
        <v>776</v>
      </c>
      <c r="E391" s="1" t="s">
        <v>2102</v>
      </c>
      <c r="F391">
        <v>21</v>
      </c>
      <c r="G391">
        <f t="shared" si="33"/>
        <v>0</v>
      </c>
      <c r="H391" t="str">
        <f t="shared" si="34"/>
        <v>No</v>
      </c>
      <c r="I391">
        <v>0</v>
      </c>
      <c r="J391">
        <v>0</v>
      </c>
      <c r="K391">
        <f t="shared" si="35"/>
        <v>0</v>
      </c>
      <c r="L391" s="2">
        <v>29107</v>
      </c>
      <c r="M391" s="4">
        <v>11.5</v>
      </c>
      <c r="N391" s="4" t="str">
        <f t="shared" si="36"/>
        <v>20-29</v>
      </c>
      <c r="O391" s="4" t="str">
        <f t="shared" si="31"/>
        <v>40-60</v>
      </c>
      <c r="P391" s="4" t="str">
        <f t="shared" si="32"/>
        <v>0</v>
      </c>
      <c r="R391" s="1" t="s">
        <v>800</v>
      </c>
      <c r="S391" t="s">
        <v>684</v>
      </c>
    </row>
    <row r="392" spans="1:19" x14ac:dyDescent="0.2">
      <c r="A392" s="2">
        <v>385</v>
      </c>
      <c r="B392" s="2">
        <v>2</v>
      </c>
      <c r="C392" s="2">
        <v>0</v>
      </c>
      <c r="D392" t="s">
        <v>777</v>
      </c>
      <c r="E392" s="1" t="s">
        <v>2102</v>
      </c>
      <c r="G392" t="str">
        <f t="shared" si="33"/>
        <v/>
      </c>
      <c r="H392" t="str">
        <f t="shared" si="34"/>
        <v>Unknown</v>
      </c>
      <c r="I392">
        <v>0</v>
      </c>
      <c r="J392">
        <v>0</v>
      </c>
      <c r="K392">
        <f t="shared" si="35"/>
        <v>0</v>
      </c>
      <c r="L392" s="2">
        <v>239853</v>
      </c>
      <c r="M392" s="4">
        <v>0</v>
      </c>
      <c r="N392" s="4" t="str">
        <f t="shared" si="36"/>
        <v/>
      </c>
      <c r="O392" s="4" t="str">
        <f t="shared" ref="O392:O455" si="37">IF(ISBLANK(M392),"",VLOOKUP(M392,FareTable,2))</f>
        <v>0-20</v>
      </c>
      <c r="P392" s="4" t="str">
        <f t="shared" ref="P392:P455" si="38">VLOOKUP(K392,FamilyTable,2)</f>
        <v>0</v>
      </c>
      <c r="R392" s="1" t="s">
        <v>800</v>
      </c>
      <c r="S392" t="s">
        <v>478</v>
      </c>
    </row>
    <row r="393" spans="1:19" x14ac:dyDescent="0.2">
      <c r="A393" s="2">
        <v>386</v>
      </c>
      <c r="B393" s="2">
        <v>2</v>
      </c>
      <c r="C393" s="2">
        <v>1</v>
      </c>
      <c r="D393" t="s">
        <v>778</v>
      </c>
      <c r="E393" s="1" t="s">
        <v>2102</v>
      </c>
      <c r="F393">
        <v>8</v>
      </c>
      <c r="G393">
        <f t="shared" ref="G393:G456" si="39">IF(ISBLANK(F393),"",IF(F393&lt;=MaxChildAge,1,0))</f>
        <v>1</v>
      </c>
      <c r="H393" t="str">
        <f t="shared" ref="H393:H456" si="40">IF(ISBLANK(F393),"Unknown",IF(G393=1,"Yes",IF(E393="Female","Yes","No")))</f>
        <v>Yes</v>
      </c>
      <c r="I393">
        <v>1</v>
      </c>
      <c r="J393">
        <v>1</v>
      </c>
      <c r="K393">
        <f t="shared" ref="K393:K456" si="41">I393+J393</f>
        <v>2</v>
      </c>
      <c r="L393" s="2" t="s">
        <v>779</v>
      </c>
      <c r="M393" s="4">
        <v>36.75</v>
      </c>
      <c r="N393" s="4" t="str">
        <f t="shared" ref="N393:N456" si="42">IF(ISBLANK(F393),"",VLOOKUP(F393,AgeTable,2))</f>
        <v>0-9</v>
      </c>
      <c r="O393" s="4" t="str">
        <f t="shared" si="37"/>
        <v>60-80</v>
      </c>
      <c r="P393" s="4" t="str">
        <f t="shared" si="38"/>
        <v>2</v>
      </c>
      <c r="R393" s="1" t="s">
        <v>800</v>
      </c>
      <c r="S393" t="s">
        <v>780</v>
      </c>
    </row>
    <row r="394" spans="1:19" x14ac:dyDescent="0.2">
      <c r="A394" s="2">
        <v>387</v>
      </c>
      <c r="B394" s="2">
        <v>2</v>
      </c>
      <c r="C394" s="2">
        <v>0</v>
      </c>
      <c r="D394" t="s">
        <v>781</v>
      </c>
      <c r="E394" s="1" t="s">
        <v>2102</v>
      </c>
      <c r="F394">
        <v>18</v>
      </c>
      <c r="G394">
        <f t="shared" si="39"/>
        <v>0</v>
      </c>
      <c r="H394" t="str">
        <f t="shared" si="40"/>
        <v>No</v>
      </c>
      <c r="I394">
        <v>0</v>
      </c>
      <c r="J394">
        <v>0</v>
      </c>
      <c r="K394">
        <f t="shared" si="41"/>
        <v>0</v>
      </c>
      <c r="L394" s="2" t="s">
        <v>782</v>
      </c>
      <c r="M394" s="4">
        <v>73.5</v>
      </c>
      <c r="N394" s="4" t="str">
        <f t="shared" si="42"/>
        <v>10-19</v>
      </c>
      <c r="O394" s="4" t="str">
        <f t="shared" si="37"/>
        <v>80-100</v>
      </c>
      <c r="P394" s="4" t="str">
        <f t="shared" si="38"/>
        <v>0</v>
      </c>
      <c r="R394" s="1" t="s">
        <v>800</v>
      </c>
      <c r="S394" t="s">
        <v>783</v>
      </c>
    </row>
    <row r="395" spans="1:19" x14ac:dyDescent="0.2">
      <c r="A395" s="2">
        <v>388</v>
      </c>
      <c r="B395" s="2">
        <v>2</v>
      </c>
      <c r="C395" s="2">
        <v>1</v>
      </c>
      <c r="D395" t="s">
        <v>784</v>
      </c>
      <c r="E395" s="1" t="s">
        <v>2101</v>
      </c>
      <c r="F395">
        <v>48</v>
      </c>
      <c r="G395">
        <f t="shared" si="39"/>
        <v>0</v>
      </c>
      <c r="H395" t="str">
        <f t="shared" si="40"/>
        <v>Yes</v>
      </c>
      <c r="I395">
        <v>0</v>
      </c>
      <c r="J395">
        <v>2</v>
      </c>
      <c r="K395">
        <f t="shared" si="41"/>
        <v>2</v>
      </c>
      <c r="L395" s="2" t="s">
        <v>779</v>
      </c>
      <c r="M395" s="4">
        <v>36.75</v>
      </c>
      <c r="N395" s="4" t="str">
        <f t="shared" si="42"/>
        <v>40-49</v>
      </c>
      <c r="O395" s="4" t="str">
        <f t="shared" si="37"/>
        <v>60-80</v>
      </c>
      <c r="P395" s="4" t="str">
        <f t="shared" si="38"/>
        <v>2</v>
      </c>
      <c r="R395" s="1" t="s">
        <v>800</v>
      </c>
      <c r="S395" t="s">
        <v>780</v>
      </c>
    </row>
    <row r="396" spans="1:19" x14ac:dyDescent="0.2">
      <c r="A396" s="2">
        <v>389</v>
      </c>
      <c r="B396" s="2">
        <v>2</v>
      </c>
      <c r="C396" s="2">
        <v>1</v>
      </c>
      <c r="D396" t="s">
        <v>785</v>
      </c>
      <c r="E396" s="1" t="s">
        <v>2101</v>
      </c>
      <c r="F396">
        <v>28</v>
      </c>
      <c r="G396">
        <f t="shared" si="39"/>
        <v>0</v>
      </c>
      <c r="H396" t="str">
        <f t="shared" si="40"/>
        <v>Yes</v>
      </c>
      <c r="I396">
        <v>0</v>
      </c>
      <c r="J396">
        <v>0</v>
      </c>
      <c r="K396">
        <f t="shared" si="41"/>
        <v>0</v>
      </c>
      <c r="L396" s="2">
        <v>237668</v>
      </c>
      <c r="M396" s="4">
        <v>13</v>
      </c>
      <c r="N396" s="4" t="str">
        <f t="shared" si="42"/>
        <v>20-29</v>
      </c>
      <c r="O396" s="4" t="str">
        <f t="shared" si="37"/>
        <v>40-60</v>
      </c>
      <c r="P396" s="4" t="str">
        <f t="shared" si="38"/>
        <v>0</v>
      </c>
      <c r="R396" s="1" t="s">
        <v>800</v>
      </c>
      <c r="S396" t="s">
        <v>786</v>
      </c>
    </row>
    <row r="397" spans="1:19" x14ac:dyDescent="0.2">
      <c r="A397" s="2">
        <v>390</v>
      </c>
      <c r="B397" s="2">
        <v>2</v>
      </c>
      <c r="C397" s="2">
        <v>0</v>
      </c>
      <c r="D397" t="s">
        <v>787</v>
      </c>
      <c r="E397" s="1" t="s">
        <v>2102</v>
      </c>
      <c r="F397">
        <v>32</v>
      </c>
      <c r="G397">
        <f t="shared" si="39"/>
        <v>0</v>
      </c>
      <c r="H397" t="str">
        <f t="shared" si="40"/>
        <v>No</v>
      </c>
      <c r="I397">
        <v>0</v>
      </c>
      <c r="J397">
        <v>0</v>
      </c>
      <c r="K397">
        <f t="shared" si="41"/>
        <v>0</v>
      </c>
      <c r="L397" s="2">
        <v>244360</v>
      </c>
      <c r="M397" s="4">
        <v>13</v>
      </c>
      <c r="N397" s="4" t="str">
        <f t="shared" si="42"/>
        <v>30-39</v>
      </c>
      <c r="O397" s="4" t="str">
        <f t="shared" si="37"/>
        <v>40-60</v>
      </c>
      <c r="P397" s="4" t="str">
        <f t="shared" si="38"/>
        <v>0</v>
      </c>
      <c r="R397" s="1" t="s">
        <v>800</v>
      </c>
      <c r="S397" t="s">
        <v>788</v>
      </c>
    </row>
    <row r="398" spans="1:19" x14ac:dyDescent="0.2">
      <c r="A398" s="2">
        <v>391</v>
      </c>
      <c r="B398" s="2">
        <v>2</v>
      </c>
      <c r="C398" s="2">
        <v>0</v>
      </c>
      <c r="D398" t="s">
        <v>789</v>
      </c>
      <c r="E398" s="1" t="s">
        <v>2102</v>
      </c>
      <c r="F398">
        <v>17</v>
      </c>
      <c r="G398">
        <f t="shared" si="39"/>
        <v>0</v>
      </c>
      <c r="H398" t="str">
        <f t="shared" si="40"/>
        <v>No</v>
      </c>
      <c r="I398">
        <v>0</v>
      </c>
      <c r="J398">
        <v>0</v>
      </c>
      <c r="K398">
        <f t="shared" si="41"/>
        <v>0</v>
      </c>
      <c r="L398" s="2" t="s">
        <v>782</v>
      </c>
      <c r="M398" s="4">
        <v>73.5</v>
      </c>
      <c r="N398" s="4" t="str">
        <f t="shared" si="42"/>
        <v>10-19</v>
      </c>
      <c r="O398" s="4" t="str">
        <f t="shared" si="37"/>
        <v>80-100</v>
      </c>
      <c r="P398" s="4" t="str">
        <f t="shared" si="38"/>
        <v>0</v>
      </c>
      <c r="R398" s="1" t="s">
        <v>800</v>
      </c>
    </row>
    <row r="399" spans="1:19" x14ac:dyDescent="0.2">
      <c r="A399" s="2">
        <v>392</v>
      </c>
      <c r="B399" s="2">
        <v>2</v>
      </c>
      <c r="C399" s="2">
        <v>0</v>
      </c>
      <c r="D399" t="s">
        <v>790</v>
      </c>
      <c r="E399" s="1" t="s">
        <v>2102</v>
      </c>
      <c r="F399">
        <v>29</v>
      </c>
      <c r="G399">
        <f t="shared" si="39"/>
        <v>0</v>
      </c>
      <c r="H399" t="str">
        <f t="shared" si="40"/>
        <v>No</v>
      </c>
      <c r="I399">
        <v>1</v>
      </c>
      <c r="J399">
        <v>0</v>
      </c>
      <c r="K399">
        <f t="shared" si="41"/>
        <v>1</v>
      </c>
      <c r="L399" s="2" t="s">
        <v>791</v>
      </c>
      <c r="M399" s="4">
        <v>27.720800000000001</v>
      </c>
      <c r="N399" s="4" t="str">
        <f t="shared" si="42"/>
        <v>20-29</v>
      </c>
      <c r="O399" s="4" t="str">
        <f t="shared" si="37"/>
        <v>60-80</v>
      </c>
      <c r="P399" s="4" t="str">
        <f t="shared" si="38"/>
        <v>1</v>
      </c>
      <c r="R399" s="1" t="s">
        <v>2099</v>
      </c>
      <c r="S399" t="s">
        <v>792</v>
      </c>
    </row>
    <row r="400" spans="1:19" x14ac:dyDescent="0.2">
      <c r="A400" s="2">
        <v>393</v>
      </c>
      <c r="B400" s="2">
        <v>2</v>
      </c>
      <c r="C400" s="2">
        <v>1</v>
      </c>
      <c r="D400" t="s">
        <v>793</v>
      </c>
      <c r="E400" s="1" t="s">
        <v>2101</v>
      </c>
      <c r="F400">
        <v>24</v>
      </c>
      <c r="G400">
        <f t="shared" si="39"/>
        <v>0</v>
      </c>
      <c r="H400" t="str">
        <f t="shared" si="40"/>
        <v>Yes</v>
      </c>
      <c r="I400">
        <v>1</v>
      </c>
      <c r="J400">
        <v>0</v>
      </c>
      <c r="K400">
        <f t="shared" si="41"/>
        <v>1</v>
      </c>
      <c r="L400" s="2" t="s">
        <v>791</v>
      </c>
      <c r="M400" s="4">
        <v>27.720800000000001</v>
      </c>
      <c r="N400" s="4" t="str">
        <f t="shared" si="42"/>
        <v>20-29</v>
      </c>
      <c r="O400" s="4" t="str">
        <f t="shared" si="37"/>
        <v>60-80</v>
      </c>
      <c r="P400" s="4" t="str">
        <f t="shared" si="38"/>
        <v>1</v>
      </c>
      <c r="R400" s="1" t="s">
        <v>2099</v>
      </c>
      <c r="S400" t="s">
        <v>792</v>
      </c>
    </row>
    <row r="401" spans="1:19" x14ac:dyDescent="0.2">
      <c r="A401" s="2">
        <v>394</v>
      </c>
      <c r="B401" s="2">
        <v>2</v>
      </c>
      <c r="C401" s="2">
        <v>0</v>
      </c>
      <c r="D401" t="s">
        <v>794</v>
      </c>
      <c r="E401" s="1" t="s">
        <v>2102</v>
      </c>
      <c r="F401">
        <v>25</v>
      </c>
      <c r="G401">
        <f t="shared" si="39"/>
        <v>0</v>
      </c>
      <c r="H401" t="str">
        <f t="shared" si="40"/>
        <v>No</v>
      </c>
      <c r="I401">
        <v>0</v>
      </c>
      <c r="J401">
        <v>0</v>
      </c>
      <c r="K401">
        <f t="shared" si="41"/>
        <v>0</v>
      </c>
      <c r="L401" s="2" t="s">
        <v>795</v>
      </c>
      <c r="M401" s="4">
        <v>31.5</v>
      </c>
      <c r="N401" s="4" t="str">
        <f t="shared" si="42"/>
        <v>20-29</v>
      </c>
      <c r="O401" s="4" t="str">
        <f t="shared" si="37"/>
        <v>60-80</v>
      </c>
      <c r="P401" s="4" t="str">
        <f t="shared" si="38"/>
        <v>0</v>
      </c>
      <c r="R401" s="1" t="s">
        <v>800</v>
      </c>
      <c r="S401" t="s">
        <v>796</v>
      </c>
    </row>
    <row r="402" spans="1:19" x14ac:dyDescent="0.2">
      <c r="A402" s="2">
        <v>395</v>
      </c>
      <c r="B402" s="2">
        <v>2</v>
      </c>
      <c r="C402" s="2">
        <v>0</v>
      </c>
      <c r="D402" t="s">
        <v>797</v>
      </c>
      <c r="E402" s="1" t="s">
        <v>2102</v>
      </c>
      <c r="F402">
        <v>18</v>
      </c>
      <c r="G402">
        <f t="shared" si="39"/>
        <v>0</v>
      </c>
      <c r="H402" t="str">
        <f t="shared" si="40"/>
        <v>No</v>
      </c>
      <c r="I402">
        <v>0</v>
      </c>
      <c r="J402">
        <v>0</v>
      </c>
      <c r="K402">
        <f t="shared" si="41"/>
        <v>0</v>
      </c>
      <c r="L402" s="2" t="s">
        <v>782</v>
      </c>
      <c r="M402" s="4">
        <v>73.5</v>
      </c>
      <c r="N402" s="4" t="str">
        <f t="shared" si="42"/>
        <v>10-19</v>
      </c>
      <c r="O402" s="4" t="str">
        <f t="shared" si="37"/>
        <v>80-100</v>
      </c>
      <c r="P402" s="4" t="str">
        <f t="shared" si="38"/>
        <v>0</v>
      </c>
      <c r="R402" s="1" t="s">
        <v>800</v>
      </c>
      <c r="S402" t="s">
        <v>798</v>
      </c>
    </row>
    <row r="403" spans="1:19" x14ac:dyDescent="0.2">
      <c r="A403" s="2">
        <v>396</v>
      </c>
      <c r="B403" s="2">
        <v>2</v>
      </c>
      <c r="C403" s="2">
        <v>1</v>
      </c>
      <c r="D403" t="s">
        <v>799</v>
      </c>
      <c r="E403" s="1" t="s">
        <v>2101</v>
      </c>
      <c r="F403">
        <v>18</v>
      </c>
      <c r="G403">
        <f t="shared" si="39"/>
        <v>0</v>
      </c>
      <c r="H403" t="str">
        <f t="shared" si="40"/>
        <v>Yes</v>
      </c>
      <c r="I403">
        <v>0</v>
      </c>
      <c r="J403">
        <v>1</v>
      </c>
      <c r="K403">
        <f t="shared" si="41"/>
        <v>1</v>
      </c>
      <c r="L403" s="2">
        <v>231919</v>
      </c>
      <c r="M403" s="4">
        <v>23</v>
      </c>
      <c r="N403" s="4" t="str">
        <f t="shared" si="42"/>
        <v>10-19</v>
      </c>
      <c r="O403" s="4" t="str">
        <f t="shared" si="37"/>
        <v>60-80</v>
      </c>
      <c r="P403" s="4" t="str">
        <f t="shared" si="38"/>
        <v>1</v>
      </c>
      <c r="R403" s="1" t="s">
        <v>800</v>
      </c>
      <c r="S403" t="s">
        <v>800</v>
      </c>
    </row>
    <row r="404" spans="1:19" x14ac:dyDescent="0.2">
      <c r="A404" s="2">
        <v>397</v>
      </c>
      <c r="B404" s="2">
        <v>2</v>
      </c>
      <c r="C404" s="2">
        <v>1</v>
      </c>
      <c r="D404" t="s">
        <v>801</v>
      </c>
      <c r="E404" s="1" t="s">
        <v>2101</v>
      </c>
      <c r="F404">
        <v>34</v>
      </c>
      <c r="G404">
        <f t="shared" si="39"/>
        <v>0</v>
      </c>
      <c r="H404" t="str">
        <f t="shared" si="40"/>
        <v>Yes</v>
      </c>
      <c r="I404">
        <v>0</v>
      </c>
      <c r="J404">
        <v>1</v>
      </c>
      <c r="K404">
        <f t="shared" si="41"/>
        <v>1</v>
      </c>
      <c r="L404" s="2">
        <v>231919</v>
      </c>
      <c r="M404" s="4">
        <v>23</v>
      </c>
      <c r="N404" s="4" t="str">
        <f t="shared" si="42"/>
        <v>30-39</v>
      </c>
      <c r="O404" s="4" t="str">
        <f t="shared" si="37"/>
        <v>60-80</v>
      </c>
      <c r="P404" s="4" t="str">
        <f t="shared" si="38"/>
        <v>1</v>
      </c>
      <c r="R404" s="1" t="s">
        <v>800</v>
      </c>
      <c r="S404" t="s">
        <v>800</v>
      </c>
    </row>
    <row r="405" spans="1:19" x14ac:dyDescent="0.2">
      <c r="A405" s="2">
        <v>398</v>
      </c>
      <c r="B405" s="2">
        <v>2</v>
      </c>
      <c r="C405" s="2">
        <v>0</v>
      </c>
      <c r="D405" t="s">
        <v>802</v>
      </c>
      <c r="E405" s="1" t="s">
        <v>2102</v>
      </c>
      <c r="F405">
        <v>54</v>
      </c>
      <c r="G405">
        <f t="shared" si="39"/>
        <v>0</v>
      </c>
      <c r="H405" t="str">
        <f t="shared" si="40"/>
        <v>No</v>
      </c>
      <c r="I405">
        <v>0</v>
      </c>
      <c r="J405">
        <v>0</v>
      </c>
      <c r="K405">
        <f t="shared" si="41"/>
        <v>0</v>
      </c>
      <c r="L405" s="2">
        <v>28403</v>
      </c>
      <c r="M405" s="4">
        <v>26</v>
      </c>
      <c r="N405" s="4" t="str">
        <f t="shared" si="42"/>
        <v>50-59</v>
      </c>
      <c r="O405" s="4" t="str">
        <f t="shared" si="37"/>
        <v>60-80</v>
      </c>
      <c r="P405" s="4" t="str">
        <f t="shared" si="38"/>
        <v>0</v>
      </c>
      <c r="R405" s="1" t="s">
        <v>800</v>
      </c>
      <c r="S405" t="s">
        <v>803</v>
      </c>
    </row>
    <row r="406" spans="1:19" x14ac:dyDescent="0.2">
      <c r="A406" s="2">
        <v>399</v>
      </c>
      <c r="B406" s="2">
        <v>2</v>
      </c>
      <c r="C406" s="2">
        <v>1</v>
      </c>
      <c r="D406" t="s">
        <v>804</v>
      </c>
      <c r="E406" s="1" t="s">
        <v>2102</v>
      </c>
      <c r="F406">
        <v>8</v>
      </c>
      <c r="G406">
        <f t="shared" si="39"/>
        <v>1</v>
      </c>
      <c r="H406" t="str">
        <f t="shared" si="40"/>
        <v>Yes</v>
      </c>
      <c r="I406">
        <v>0</v>
      </c>
      <c r="J406">
        <v>2</v>
      </c>
      <c r="K406">
        <f t="shared" si="41"/>
        <v>2</v>
      </c>
      <c r="L406" s="2">
        <v>28220</v>
      </c>
      <c r="M406" s="4">
        <v>32.5</v>
      </c>
      <c r="N406" s="4" t="str">
        <f t="shared" si="42"/>
        <v>0-9</v>
      </c>
      <c r="O406" s="4" t="str">
        <f t="shared" si="37"/>
        <v>60-80</v>
      </c>
      <c r="P406" s="4" t="str">
        <f t="shared" si="38"/>
        <v>2</v>
      </c>
      <c r="R406" s="1" t="s">
        <v>800</v>
      </c>
      <c r="S406" t="s">
        <v>805</v>
      </c>
    </row>
    <row r="407" spans="1:19" x14ac:dyDescent="0.2">
      <c r="A407" s="2">
        <v>400</v>
      </c>
      <c r="B407" s="2">
        <v>2</v>
      </c>
      <c r="C407" s="2">
        <v>0</v>
      </c>
      <c r="D407" t="s">
        <v>806</v>
      </c>
      <c r="E407" s="1" t="s">
        <v>2102</v>
      </c>
      <c r="F407">
        <v>42</v>
      </c>
      <c r="G407">
        <f t="shared" si="39"/>
        <v>0</v>
      </c>
      <c r="H407" t="str">
        <f t="shared" si="40"/>
        <v>No</v>
      </c>
      <c r="I407">
        <v>1</v>
      </c>
      <c r="J407">
        <v>1</v>
      </c>
      <c r="K407">
        <f t="shared" si="41"/>
        <v>2</v>
      </c>
      <c r="L407" s="2">
        <v>28220</v>
      </c>
      <c r="M407" s="4">
        <v>32.5</v>
      </c>
      <c r="N407" s="4" t="str">
        <f t="shared" si="42"/>
        <v>40-49</v>
      </c>
      <c r="O407" s="4" t="str">
        <f t="shared" si="37"/>
        <v>60-80</v>
      </c>
      <c r="P407" s="4" t="str">
        <f t="shared" si="38"/>
        <v>2</v>
      </c>
      <c r="R407" s="1" t="s">
        <v>800</v>
      </c>
      <c r="S407" t="s">
        <v>805</v>
      </c>
    </row>
    <row r="408" spans="1:19" x14ac:dyDescent="0.2">
      <c r="A408" s="2">
        <v>401</v>
      </c>
      <c r="B408" s="2">
        <v>2</v>
      </c>
      <c r="C408" s="2">
        <v>1</v>
      </c>
      <c r="D408" t="s">
        <v>807</v>
      </c>
      <c r="E408" s="1" t="s">
        <v>2101</v>
      </c>
      <c r="F408">
        <v>34</v>
      </c>
      <c r="G408">
        <f t="shared" si="39"/>
        <v>0</v>
      </c>
      <c r="H408" t="str">
        <f t="shared" si="40"/>
        <v>Yes</v>
      </c>
      <c r="I408">
        <v>1</v>
      </c>
      <c r="J408">
        <v>1</v>
      </c>
      <c r="K408">
        <f t="shared" si="41"/>
        <v>2</v>
      </c>
      <c r="L408" s="2">
        <v>28220</v>
      </c>
      <c r="M408" s="4">
        <v>32.5</v>
      </c>
      <c r="N408" s="4" t="str">
        <f t="shared" si="42"/>
        <v>30-39</v>
      </c>
      <c r="O408" s="4" t="str">
        <f t="shared" si="37"/>
        <v>60-80</v>
      </c>
      <c r="P408" s="4" t="str">
        <f t="shared" si="38"/>
        <v>2</v>
      </c>
      <c r="R408" s="1" t="s">
        <v>800</v>
      </c>
      <c r="S408" t="s">
        <v>805</v>
      </c>
    </row>
    <row r="409" spans="1:19" x14ac:dyDescent="0.2">
      <c r="A409" s="2">
        <v>402</v>
      </c>
      <c r="B409" s="2">
        <v>2</v>
      </c>
      <c r="C409" s="2">
        <v>1</v>
      </c>
      <c r="D409" t="s">
        <v>808</v>
      </c>
      <c r="E409" s="1" t="s">
        <v>2101</v>
      </c>
      <c r="F409">
        <v>27</v>
      </c>
      <c r="G409">
        <f t="shared" si="39"/>
        <v>0</v>
      </c>
      <c r="H409" t="str">
        <f t="shared" si="40"/>
        <v>Yes</v>
      </c>
      <c r="I409">
        <v>1</v>
      </c>
      <c r="J409">
        <v>0</v>
      </c>
      <c r="K409">
        <f t="shared" si="41"/>
        <v>1</v>
      </c>
      <c r="L409" s="2" t="s">
        <v>809</v>
      </c>
      <c r="M409" s="4">
        <v>13.8583</v>
      </c>
      <c r="N409" s="4" t="str">
        <f t="shared" si="42"/>
        <v>20-29</v>
      </c>
      <c r="O409" s="4" t="str">
        <f t="shared" si="37"/>
        <v>40-60</v>
      </c>
      <c r="P409" s="4" t="str">
        <f t="shared" si="38"/>
        <v>1</v>
      </c>
      <c r="R409" s="1" t="s">
        <v>2099</v>
      </c>
      <c r="S409" t="s">
        <v>810</v>
      </c>
    </row>
    <row r="410" spans="1:19" x14ac:dyDescent="0.2">
      <c r="A410" s="2">
        <v>403</v>
      </c>
      <c r="B410" s="2">
        <v>2</v>
      </c>
      <c r="C410" s="2">
        <v>1</v>
      </c>
      <c r="D410" t="s">
        <v>811</v>
      </c>
      <c r="E410" s="1" t="s">
        <v>2101</v>
      </c>
      <c r="F410">
        <v>30</v>
      </c>
      <c r="G410">
        <f t="shared" si="39"/>
        <v>0</v>
      </c>
      <c r="H410" t="str">
        <f t="shared" si="40"/>
        <v>Yes</v>
      </c>
      <c r="I410">
        <v>1</v>
      </c>
      <c r="J410">
        <v>0</v>
      </c>
      <c r="K410">
        <f t="shared" si="41"/>
        <v>1</v>
      </c>
      <c r="L410" s="2" t="s">
        <v>812</v>
      </c>
      <c r="M410" s="4">
        <v>13.8583</v>
      </c>
      <c r="N410" s="4" t="str">
        <f t="shared" si="42"/>
        <v>30-39</v>
      </c>
      <c r="O410" s="4" t="str">
        <f t="shared" si="37"/>
        <v>40-60</v>
      </c>
      <c r="P410" s="4" t="str">
        <f t="shared" si="38"/>
        <v>1</v>
      </c>
      <c r="R410" s="1" t="s">
        <v>2099</v>
      </c>
      <c r="S410" t="s">
        <v>810</v>
      </c>
    </row>
    <row r="411" spans="1:19" x14ac:dyDescent="0.2">
      <c r="A411" s="2">
        <v>404</v>
      </c>
      <c r="B411" s="2">
        <v>2</v>
      </c>
      <c r="C411" s="2">
        <v>0</v>
      </c>
      <c r="D411" t="s">
        <v>813</v>
      </c>
      <c r="E411" s="1" t="s">
        <v>2102</v>
      </c>
      <c r="F411">
        <v>23</v>
      </c>
      <c r="G411">
        <f t="shared" si="39"/>
        <v>0</v>
      </c>
      <c r="H411" t="str">
        <f t="shared" si="40"/>
        <v>No</v>
      </c>
      <c r="I411">
        <v>0</v>
      </c>
      <c r="J411">
        <v>0</v>
      </c>
      <c r="K411">
        <f t="shared" si="41"/>
        <v>0</v>
      </c>
      <c r="L411" s="2">
        <v>29751</v>
      </c>
      <c r="M411" s="4">
        <v>13</v>
      </c>
      <c r="N411" s="4" t="str">
        <f t="shared" si="42"/>
        <v>20-29</v>
      </c>
      <c r="O411" s="4" t="str">
        <f t="shared" si="37"/>
        <v>40-60</v>
      </c>
      <c r="P411" s="4" t="str">
        <f t="shared" si="38"/>
        <v>0</v>
      </c>
      <c r="R411" s="1" t="s">
        <v>800</v>
      </c>
      <c r="S411" t="s">
        <v>814</v>
      </c>
    </row>
    <row r="412" spans="1:19" x14ac:dyDescent="0.2">
      <c r="A412" s="2">
        <v>405</v>
      </c>
      <c r="B412" s="2">
        <v>2</v>
      </c>
      <c r="C412" s="2">
        <v>0</v>
      </c>
      <c r="D412" t="s">
        <v>815</v>
      </c>
      <c r="E412" s="1" t="s">
        <v>2102</v>
      </c>
      <c r="F412">
        <v>21</v>
      </c>
      <c r="G412">
        <f t="shared" si="39"/>
        <v>0</v>
      </c>
      <c r="H412" t="str">
        <f t="shared" si="40"/>
        <v>No</v>
      </c>
      <c r="I412">
        <v>0</v>
      </c>
      <c r="J412">
        <v>0</v>
      </c>
      <c r="K412">
        <f t="shared" si="41"/>
        <v>0</v>
      </c>
      <c r="L412" s="2">
        <v>236854</v>
      </c>
      <c r="M412" s="4">
        <v>13</v>
      </c>
      <c r="N412" s="4" t="str">
        <f t="shared" si="42"/>
        <v>20-29</v>
      </c>
      <c r="O412" s="4" t="str">
        <f t="shared" si="37"/>
        <v>40-60</v>
      </c>
      <c r="P412" s="4" t="str">
        <f t="shared" si="38"/>
        <v>0</v>
      </c>
      <c r="R412" s="1" t="s">
        <v>800</v>
      </c>
      <c r="S412" t="s">
        <v>816</v>
      </c>
    </row>
    <row r="413" spans="1:19" x14ac:dyDescent="0.2">
      <c r="A413" s="2">
        <v>406</v>
      </c>
      <c r="B413" s="2">
        <v>2</v>
      </c>
      <c r="C413" s="2">
        <v>0</v>
      </c>
      <c r="D413" t="s">
        <v>817</v>
      </c>
      <c r="E413" s="1" t="s">
        <v>2102</v>
      </c>
      <c r="F413">
        <v>18</v>
      </c>
      <c r="G413">
        <f t="shared" si="39"/>
        <v>0</v>
      </c>
      <c r="H413" t="str">
        <f t="shared" si="40"/>
        <v>No</v>
      </c>
      <c r="I413">
        <v>0</v>
      </c>
      <c r="J413">
        <v>0</v>
      </c>
      <c r="K413">
        <f t="shared" si="41"/>
        <v>0</v>
      </c>
      <c r="L413" s="2">
        <v>236171</v>
      </c>
      <c r="M413" s="4">
        <v>13</v>
      </c>
      <c r="N413" s="4" t="str">
        <f t="shared" si="42"/>
        <v>10-19</v>
      </c>
      <c r="O413" s="4" t="str">
        <f t="shared" si="37"/>
        <v>40-60</v>
      </c>
      <c r="P413" s="4" t="str">
        <f t="shared" si="38"/>
        <v>0</v>
      </c>
      <c r="R413" s="1" t="s">
        <v>800</v>
      </c>
      <c r="S413" t="s">
        <v>818</v>
      </c>
    </row>
    <row r="414" spans="1:19" x14ac:dyDescent="0.2">
      <c r="A414" s="2">
        <v>407</v>
      </c>
      <c r="B414" s="2">
        <v>2</v>
      </c>
      <c r="C414" s="2">
        <v>0</v>
      </c>
      <c r="D414" t="s">
        <v>819</v>
      </c>
      <c r="E414" s="1" t="s">
        <v>2102</v>
      </c>
      <c r="F414">
        <v>40</v>
      </c>
      <c r="G414">
        <f t="shared" si="39"/>
        <v>0</v>
      </c>
      <c r="H414" t="str">
        <f t="shared" si="40"/>
        <v>No</v>
      </c>
      <c r="I414">
        <v>1</v>
      </c>
      <c r="J414">
        <v>0</v>
      </c>
      <c r="K414">
        <f t="shared" si="41"/>
        <v>1</v>
      </c>
      <c r="L414" s="2">
        <v>2926</v>
      </c>
      <c r="M414" s="4">
        <v>26</v>
      </c>
      <c r="N414" s="4" t="str">
        <f t="shared" si="42"/>
        <v>40-49</v>
      </c>
      <c r="O414" s="4" t="str">
        <f t="shared" si="37"/>
        <v>60-80</v>
      </c>
      <c r="P414" s="4" t="str">
        <f t="shared" si="38"/>
        <v>1</v>
      </c>
      <c r="R414" s="1" t="s">
        <v>800</v>
      </c>
      <c r="S414" t="s">
        <v>820</v>
      </c>
    </row>
    <row r="415" spans="1:19" x14ac:dyDescent="0.2">
      <c r="A415" s="2">
        <v>408</v>
      </c>
      <c r="B415" s="2">
        <v>2</v>
      </c>
      <c r="C415" s="2">
        <v>1</v>
      </c>
      <c r="D415" t="s">
        <v>821</v>
      </c>
      <c r="E415" s="1" t="s">
        <v>2101</v>
      </c>
      <c r="F415">
        <v>29</v>
      </c>
      <c r="G415">
        <f t="shared" si="39"/>
        <v>0</v>
      </c>
      <c r="H415" t="str">
        <f t="shared" si="40"/>
        <v>Yes</v>
      </c>
      <c r="I415">
        <v>1</v>
      </c>
      <c r="J415">
        <v>0</v>
      </c>
      <c r="K415">
        <f t="shared" si="41"/>
        <v>1</v>
      </c>
      <c r="L415" s="2">
        <v>2926</v>
      </c>
      <c r="M415" s="4">
        <v>26</v>
      </c>
      <c r="N415" s="4" t="str">
        <f t="shared" si="42"/>
        <v>20-29</v>
      </c>
      <c r="O415" s="4" t="str">
        <f t="shared" si="37"/>
        <v>60-80</v>
      </c>
      <c r="P415" s="4" t="str">
        <f t="shared" si="38"/>
        <v>1</v>
      </c>
      <c r="R415" s="1" t="s">
        <v>800</v>
      </c>
    </row>
    <row r="416" spans="1:19" x14ac:dyDescent="0.2">
      <c r="A416" s="2">
        <v>409</v>
      </c>
      <c r="B416" s="2">
        <v>2</v>
      </c>
      <c r="C416" s="2">
        <v>0</v>
      </c>
      <c r="D416" t="s">
        <v>822</v>
      </c>
      <c r="E416" s="1" t="s">
        <v>2102</v>
      </c>
      <c r="F416">
        <v>18</v>
      </c>
      <c r="G416">
        <f t="shared" si="39"/>
        <v>0</v>
      </c>
      <c r="H416" t="str">
        <f t="shared" si="40"/>
        <v>No</v>
      </c>
      <c r="I416">
        <v>0</v>
      </c>
      <c r="J416">
        <v>0</v>
      </c>
      <c r="K416">
        <f t="shared" si="41"/>
        <v>0</v>
      </c>
      <c r="L416" s="2" t="s">
        <v>823</v>
      </c>
      <c r="M416" s="4">
        <v>10.5</v>
      </c>
      <c r="N416" s="4" t="str">
        <f t="shared" si="42"/>
        <v>10-19</v>
      </c>
      <c r="O416" s="4" t="str">
        <f t="shared" si="37"/>
        <v>40-60</v>
      </c>
      <c r="P416" s="4" t="str">
        <f t="shared" si="38"/>
        <v>0</v>
      </c>
      <c r="R416" s="1" t="s">
        <v>800</v>
      </c>
      <c r="S416" t="s">
        <v>824</v>
      </c>
    </row>
    <row r="417" spans="1:19" x14ac:dyDescent="0.2">
      <c r="A417" s="2">
        <v>410</v>
      </c>
      <c r="B417" s="2">
        <v>2</v>
      </c>
      <c r="C417" s="2">
        <v>0</v>
      </c>
      <c r="D417" t="s">
        <v>825</v>
      </c>
      <c r="E417" s="1" t="s">
        <v>2102</v>
      </c>
      <c r="F417">
        <v>36</v>
      </c>
      <c r="G417">
        <f t="shared" si="39"/>
        <v>0</v>
      </c>
      <c r="H417" t="str">
        <f t="shared" si="40"/>
        <v>No</v>
      </c>
      <c r="I417">
        <v>0</v>
      </c>
      <c r="J417">
        <v>0</v>
      </c>
      <c r="K417">
        <f t="shared" si="41"/>
        <v>0</v>
      </c>
      <c r="L417" s="2">
        <v>229236</v>
      </c>
      <c r="M417" s="4">
        <v>13</v>
      </c>
      <c r="N417" s="4" t="str">
        <f t="shared" si="42"/>
        <v>30-39</v>
      </c>
      <c r="O417" s="4" t="str">
        <f t="shared" si="37"/>
        <v>40-60</v>
      </c>
      <c r="P417" s="4" t="str">
        <f t="shared" si="38"/>
        <v>0</v>
      </c>
      <c r="R417" s="1" t="s">
        <v>800</v>
      </c>
      <c r="S417" t="s">
        <v>710</v>
      </c>
    </row>
    <row r="418" spans="1:19" x14ac:dyDescent="0.2">
      <c r="A418" s="2">
        <v>411</v>
      </c>
      <c r="B418" s="2">
        <v>2</v>
      </c>
      <c r="C418" s="2">
        <v>0</v>
      </c>
      <c r="D418" t="s">
        <v>826</v>
      </c>
      <c r="E418" s="1" t="s">
        <v>2102</v>
      </c>
      <c r="G418" t="str">
        <f t="shared" si="39"/>
        <v/>
      </c>
      <c r="H418" t="str">
        <f t="shared" si="40"/>
        <v>Unknown</v>
      </c>
      <c r="I418">
        <v>0</v>
      </c>
      <c r="J418">
        <v>0</v>
      </c>
      <c r="K418">
        <f t="shared" si="41"/>
        <v>0</v>
      </c>
      <c r="L418" s="2">
        <v>239854</v>
      </c>
      <c r="M418" s="4">
        <v>0</v>
      </c>
      <c r="N418" s="4" t="str">
        <f t="shared" si="42"/>
        <v/>
      </c>
      <c r="O418" s="4" t="str">
        <f t="shared" si="37"/>
        <v>0-20</v>
      </c>
      <c r="P418" s="4" t="str">
        <f t="shared" si="38"/>
        <v>0</v>
      </c>
      <c r="R418" s="1" t="s">
        <v>800</v>
      </c>
      <c r="S418" t="s">
        <v>478</v>
      </c>
    </row>
    <row r="419" spans="1:19" x14ac:dyDescent="0.2">
      <c r="A419" s="2">
        <v>412</v>
      </c>
      <c r="B419" s="2">
        <v>2</v>
      </c>
      <c r="C419" s="2">
        <v>0</v>
      </c>
      <c r="D419" t="s">
        <v>827</v>
      </c>
      <c r="E419" s="1" t="s">
        <v>2101</v>
      </c>
      <c r="F419">
        <v>38</v>
      </c>
      <c r="G419">
        <f t="shared" si="39"/>
        <v>0</v>
      </c>
      <c r="H419" t="str">
        <f t="shared" si="40"/>
        <v>Yes</v>
      </c>
      <c r="I419">
        <v>0</v>
      </c>
      <c r="J419">
        <v>0</v>
      </c>
      <c r="K419">
        <f t="shared" si="41"/>
        <v>0</v>
      </c>
      <c r="L419" s="2">
        <v>237671</v>
      </c>
      <c r="M419" s="4">
        <v>13</v>
      </c>
      <c r="N419" s="4" t="str">
        <f t="shared" si="42"/>
        <v>30-39</v>
      </c>
      <c r="O419" s="4" t="str">
        <f t="shared" si="37"/>
        <v>40-60</v>
      </c>
      <c r="P419" s="4" t="str">
        <f t="shared" si="38"/>
        <v>0</v>
      </c>
      <c r="R419" s="1" t="s">
        <v>800</v>
      </c>
      <c r="S419" t="s">
        <v>828</v>
      </c>
    </row>
    <row r="420" spans="1:19" x14ac:dyDescent="0.2">
      <c r="A420" s="2">
        <v>413</v>
      </c>
      <c r="B420" s="2">
        <v>2</v>
      </c>
      <c r="C420" s="2">
        <v>0</v>
      </c>
      <c r="D420" t="s">
        <v>829</v>
      </c>
      <c r="E420" s="1" t="s">
        <v>2102</v>
      </c>
      <c r="F420">
        <v>35</v>
      </c>
      <c r="G420">
        <f t="shared" si="39"/>
        <v>0</v>
      </c>
      <c r="H420" t="str">
        <f t="shared" si="40"/>
        <v>No</v>
      </c>
      <c r="I420">
        <v>0</v>
      </c>
      <c r="J420">
        <v>0</v>
      </c>
      <c r="K420">
        <f t="shared" si="41"/>
        <v>0</v>
      </c>
      <c r="L420" s="2">
        <v>239865</v>
      </c>
      <c r="M420" s="4">
        <v>26</v>
      </c>
      <c r="N420" s="4" t="str">
        <f t="shared" si="42"/>
        <v>30-39</v>
      </c>
      <c r="O420" s="4" t="str">
        <f t="shared" si="37"/>
        <v>60-80</v>
      </c>
      <c r="P420" s="4" t="str">
        <f t="shared" si="38"/>
        <v>0</v>
      </c>
      <c r="R420" s="1" t="s">
        <v>800</v>
      </c>
      <c r="S420" t="s">
        <v>830</v>
      </c>
    </row>
    <row r="421" spans="1:19" x14ac:dyDescent="0.2">
      <c r="A421" s="2">
        <v>414</v>
      </c>
      <c r="B421" s="2">
        <v>2</v>
      </c>
      <c r="C421" s="2">
        <v>0</v>
      </c>
      <c r="D421" t="s">
        <v>831</v>
      </c>
      <c r="E421" s="1" t="s">
        <v>2102</v>
      </c>
      <c r="F421">
        <v>38</v>
      </c>
      <c r="G421">
        <f t="shared" si="39"/>
        <v>0</v>
      </c>
      <c r="H421" t="str">
        <f t="shared" si="40"/>
        <v>No</v>
      </c>
      <c r="I421">
        <v>1</v>
      </c>
      <c r="J421">
        <v>0</v>
      </c>
      <c r="K421">
        <f t="shared" si="41"/>
        <v>1</v>
      </c>
      <c r="L421" s="2">
        <v>28664</v>
      </c>
      <c r="M421" s="4">
        <v>21</v>
      </c>
      <c r="N421" s="4" t="str">
        <f t="shared" si="42"/>
        <v>30-39</v>
      </c>
      <c r="O421" s="4" t="str">
        <f t="shared" si="37"/>
        <v>40-60</v>
      </c>
      <c r="P421" s="4" t="str">
        <f t="shared" si="38"/>
        <v>1</v>
      </c>
      <c r="R421" s="1" t="s">
        <v>800</v>
      </c>
      <c r="S421" t="s">
        <v>832</v>
      </c>
    </row>
    <row r="422" spans="1:19" x14ac:dyDescent="0.2">
      <c r="A422" s="2">
        <v>415</v>
      </c>
      <c r="B422" s="2">
        <v>2</v>
      </c>
      <c r="C422" s="2">
        <v>0</v>
      </c>
      <c r="D422" t="s">
        <v>833</v>
      </c>
      <c r="E422" s="1" t="s">
        <v>2102</v>
      </c>
      <c r="F422">
        <v>34</v>
      </c>
      <c r="G422">
        <f t="shared" si="39"/>
        <v>0</v>
      </c>
      <c r="H422" t="str">
        <f t="shared" si="40"/>
        <v>No</v>
      </c>
      <c r="I422">
        <v>1</v>
      </c>
      <c r="J422">
        <v>0</v>
      </c>
      <c r="K422">
        <f t="shared" si="41"/>
        <v>1</v>
      </c>
      <c r="L422" s="2">
        <v>28664</v>
      </c>
      <c r="M422" s="4">
        <v>21</v>
      </c>
      <c r="N422" s="4" t="str">
        <f t="shared" si="42"/>
        <v>30-39</v>
      </c>
      <c r="O422" s="4" t="str">
        <f t="shared" si="37"/>
        <v>40-60</v>
      </c>
      <c r="P422" s="4" t="str">
        <f t="shared" si="38"/>
        <v>1</v>
      </c>
      <c r="R422" s="1" t="s">
        <v>800</v>
      </c>
      <c r="S422" t="s">
        <v>832</v>
      </c>
    </row>
    <row r="423" spans="1:19" x14ac:dyDescent="0.2">
      <c r="A423" s="2">
        <v>416</v>
      </c>
      <c r="B423" s="2">
        <v>2</v>
      </c>
      <c r="C423" s="2">
        <v>1</v>
      </c>
      <c r="D423" t="s">
        <v>834</v>
      </c>
      <c r="E423" s="1" t="s">
        <v>2101</v>
      </c>
      <c r="F423">
        <v>34</v>
      </c>
      <c r="G423">
        <f t="shared" si="39"/>
        <v>0</v>
      </c>
      <c r="H423" t="str">
        <f t="shared" si="40"/>
        <v>Yes</v>
      </c>
      <c r="I423">
        <v>0</v>
      </c>
      <c r="J423">
        <v>0</v>
      </c>
      <c r="K423">
        <f t="shared" si="41"/>
        <v>0</v>
      </c>
      <c r="L423" s="2">
        <v>243880</v>
      </c>
      <c r="M423" s="4">
        <v>13</v>
      </c>
      <c r="N423" s="4" t="str">
        <f t="shared" si="42"/>
        <v>30-39</v>
      </c>
      <c r="O423" s="4" t="str">
        <f t="shared" si="37"/>
        <v>40-60</v>
      </c>
      <c r="P423" s="4" t="str">
        <f t="shared" si="38"/>
        <v>0</v>
      </c>
      <c r="R423" s="1" t="s">
        <v>800</v>
      </c>
      <c r="S423" t="s">
        <v>245</v>
      </c>
    </row>
    <row r="424" spans="1:19" x14ac:dyDescent="0.2">
      <c r="A424" s="2">
        <v>417</v>
      </c>
      <c r="B424" s="2">
        <v>2</v>
      </c>
      <c r="C424" s="2">
        <v>0</v>
      </c>
      <c r="D424" t="s">
        <v>835</v>
      </c>
      <c r="E424" s="1" t="s">
        <v>2102</v>
      </c>
      <c r="F424">
        <v>16</v>
      </c>
      <c r="G424">
        <f t="shared" si="39"/>
        <v>0</v>
      </c>
      <c r="H424" t="str">
        <f t="shared" si="40"/>
        <v>No</v>
      </c>
      <c r="I424">
        <v>0</v>
      </c>
      <c r="J424">
        <v>0</v>
      </c>
      <c r="K424">
        <f t="shared" si="41"/>
        <v>0</v>
      </c>
      <c r="L424" s="2">
        <v>239865</v>
      </c>
      <c r="M424" s="4">
        <v>26</v>
      </c>
      <c r="N424" s="4" t="str">
        <f t="shared" si="42"/>
        <v>10-19</v>
      </c>
      <c r="O424" s="4" t="str">
        <f t="shared" si="37"/>
        <v>60-80</v>
      </c>
      <c r="P424" s="4" t="str">
        <f t="shared" si="38"/>
        <v>0</v>
      </c>
      <c r="R424" s="1" t="s">
        <v>800</v>
      </c>
      <c r="S424" t="s">
        <v>830</v>
      </c>
    </row>
    <row r="425" spans="1:19" x14ac:dyDescent="0.2">
      <c r="A425" s="2">
        <v>418</v>
      </c>
      <c r="B425" s="2">
        <v>2</v>
      </c>
      <c r="C425" s="2">
        <v>0</v>
      </c>
      <c r="D425" t="s">
        <v>836</v>
      </c>
      <c r="E425" s="1" t="s">
        <v>2102</v>
      </c>
      <c r="F425">
        <v>26</v>
      </c>
      <c r="G425">
        <f t="shared" si="39"/>
        <v>0</v>
      </c>
      <c r="H425" t="str">
        <f t="shared" si="40"/>
        <v>No</v>
      </c>
      <c r="I425">
        <v>0</v>
      </c>
      <c r="J425">
        <v>0</v>
      </c>
      <c r="K425">
        <f t="shared" si="41"/>
        <v>0</v>
      </c>
      <c r="L425" s="2">
        <v>31028</v>
      </c>
      <c r="M425" s="4">
        <v>10.5</v>
      </c>
      <c r="N425" s="4" t="str">
        <f t="shared" si="42"/>
        <v>20-29</v>
      </c>
      <c r="O425" s="4" t="str">
        <f t="shared" si="37"/>
        <v>40-60</v>
      </c>
      <c r="P425" s="4" t="str">
        <f t="shared" si="38"/>
        <v>0</v>
      </c>
      <c r="R425" s="1" t="s">
        <v>800</v>
      </c>
      <c r="S425" t="s">
        <v>796</v>
      </c>
    </row>
    <row r="426" spans="1:19" x14ac:dyDescent="0.2">
      <c r="A426" s="2">
        <v>419</v>
      </c>
      <c r="B426" s="2">
        <v>2</v>
      </c>
      <c r="C426" s="2">
        <v>0</v>
      </c>
      <c r="D426" t="s">
        <v>837</v>
      </c>
      <c r="E426" s="1" t="s">
        <v>2102</v>
      </c>
      <c r="F426">
        <v>47</v>
      </c>
      <c r="G426">
        <f t="shared" si="39"/>
        <v>0</v>
      </c>
      <c r="H426" t="str">
        <f t="shared" si="40"/>
        <v>No</v>
      </c>
      <c r="I426">
        <v>0</v>
      </c>
      <c r="J426">
        <v>0</v>
      </c>
      <c r="K426">
        <f t="shared" si="41"/>
        <v>0</v>
      </c>
      <c r="L426" s="2" t="s">
        <v>838</v>
      </c>
      <c r="M426" s="4">
        <v>10.5</v>
      </c>
      <c r="N426" s="4" t="str">
        <f t="shared" si="42"/>
        <v>40-49</v>
      </c>
      <c r="O426" s="4" t="str">
        <f t="shared" si="37"/>
        <v>40-60</v>
      </c>
      <c r="P426" s="4" t="str">
        <f t="shared" si="38"/>
        <v>0</v>
      </c>
      <c r="R426" s="1" t="s">
        <v>800</v>
      </c>
      <c r="S426" t="s">
        <v>839</v>
      </c>
    </row>
    <row r="427" spans="1:19" x14ac:dyDescent="0.2">
      <c r="A427" s="2">
        <v>420</v>
      </c>
      <c r="B427" s="2">
        <v>2</v>
      </c>
      <c r="C427" s="2">
        <v>0</v>
      </c>
      <c r="D427" t="s">
        <v>840</v>
      </c>
      <c r="E427" s="1" t="s">
        <v>2102</v>
      </c>
      <c r="F427">
        <v>21</v>
      </c>
      <c r="G427">
        <f t="shared" si="39"/>
        <v>0</v>
      </c>
      <c r="H427" t="str">
        <f t="shared" si="40"/>
        <v>No</v>
      </c>
      <c r="I427">
        <v>1</v>
      </c>
      <c r="J427">
        <v>0</v>
      </c>
      <c r="K427">
        <f t="shared" si="41"/>
        <v>1</v>
      </c>
      <c r="L427" s="2">
        <v>28133</v>
      </c>
      <c r="M427" s="4">
        <v>11.5</v>
      </c>
      <c r="N427" s="4" t="str">
        <f t="shared" si="42"/>
        <v>20-29</v>
      </c>
      <c r="O427" s="4" t="str">
        <f t="shared" si="37"/>
        <v>40-60</v>
      </c>
      <c r="P427" s="4" t="str">
        <f t="shared" si="38"/>
        <v>1</v>
      </c>
      <c r="R427" s="1" t="s">
        <v>800</v>
      </c>
      <c r="S427" t="s">
        <v>841</v>
      </c>
    </row>
    <row r="428" spans="1:19" x14ac:dyDescent="0.2">
      <c r="A428" s="2">
        <v>421</v>
      </c>
      <c r="B428" s="2">
        <v>2</v>
      </c>
      <c r="C428" s="2">
        <v>0</v>
      </c>
      <c r="D428" t="s">
        <v>842</v>
      </c>
      <c r="E428" s="1" t="s">
        <v>2102</v>
      </c>
      <c r="F428">
        <v>21</v>
      </c>
      <c r="G428">
        <f t="shared" si="39"/>
        <v>0</v>
      </c>
      <c r="H428" t="str">
        <f t="shared" si="40"/>
        <v>No</v>
      </c>
      <c r="I428">
        <v>1</v>
      </c>
      <c r="J428">
        <v>0</v>
      </c>
      <c r="K428">
        <f t="shared" si="41"/>
        <v>1</v>
      </c>
      <c r="L428" s="2">
        <v>28134</v>
      </c>
      <c r="M428" s="4">
        <v>11.5</v>
      </c>
      <c r="N428" s="4" t="str">
        <f t="shared" si="42"/>
        <v>20-29</v>
      </c>
      <c r="O428" s="4" t="str">
        <f t="shared" si="37"/>
        <v>40-60</v>
      </c>
      <c r="P428" s="4" t="str">
        <f t="shared" si="38"/>
        <v>1</v>
      </c>
      <c r="R428" s="1" t="s">
        <v>800</v>
      </c>
      <c r="S428" t="s">
        <v>841</v>
      </c>
    </row>
    <row r="429" spans="1:19" x14ac:dyDescent="0.2">
      <c r="A429" s="2">
        <v>422</v>
      </c>
      <c r="B429" s="2">
        <v>2</v>
      </c>
      <c r="C429" s="2">
        <v>0</v>
      </c>
      <c r="D429" t="s">
        <v>843</v>
      </c>
      <c r="E429" s="1" t="s">
        <v>2102</v>
      </c>
      <c r="F429">
        <v>24</v>
      </c>
      <c r="G429">
        <f t="shared" si="39"/>
        <v>0</v>
      </c>
      <c r="H429" t="str">
        <f t="shared" si="40"/>
        <v>No</v>
      </c>
      <c r="I429">
        <v>0</v>
      </c>
      <c r="J429">
        <v>0</v>
      </c>
      <c r="K429">
        <f t="shared" si="41"/>
        <v>0</v>
      </c>
      <c r="L429" s="2">
        <v>248726</v>
      </c>
      <c r="M429" s="4">
        <v>13.5</v>
      </c>
      <c r="N429" s="4" t="str">
        <f t="shared" si="42"/>
        <v>20-29</v>
      </c>
      <c r="O429" s="4" t="str">
        <f t="shared" si="37"/>
        <v>40-60</v>
      </c>
      <c r="P429" s="4" t="str">
        <f t="shared" si="38"/>
        <v>0</v>
      </c>
      <c r="R429" s="1" t="s">
        <v>800</v>
      </c>
      <c r="S429" t="s">
        <v>844</v>
      </c>
    </row>
    <row r="430" spans="1:19" x14ac:dyDescent="0.2">
      <c r="A430" s="2">
        <v>423</v>
      </c>
      <c r="B430" s="2">
        <v>2</v>
      </c>
      <c r="C430" s="2">
        <v>0</v>
      </c>
      <c r="D430" t="s">
        <v>845</v>
      </c>
      <c r="E430" s="1" t="s">
        <v>2102</v>
      </c>
      <c r="F430">
        <v>24</v>
      </c>
      <c r="G430">
        <f t="shared" si="39"/>
        <v>0</v>
      </c>
      <c r="H430" t="str">
        <f t="shared" si="40"/>
        <v>No</v>
      </c>
      <c r="I430">
        <v>0</v>
      </c>
      <c r="J430">
        <v>0</v>
      </c>
      <c r="K430">
        <f t="shared" si="41"/>
        <v>0</v>
      </c>
      <c r="L430" s="2">
        <v>233866</v>
      </c>
      <c r="M430" s="4">
        <v>13</v>
      </c>
      <c r="N430" s="4" t="str">
        <f t="shared" si="42"/>
        <v>20-29</v>
      </c>
      <c r="O430" s="4" t="str">
        <f t="shared" si="37"/>
        <v>40-60</v>
      </c>
      <c r="P430" s="4" t="str">
        <f t="shared" si="38"/>
        <v>0</v>
      </c>
      <c r="R430" s="1" t="s">
        <v>800</v>
      </c>
      <c r="S430" t="s">
        <v>846</v>
      </c>
    </row>
    <row r="431" spans="1:19" x14ac:dyDescent="0.2">
      <c r="A431" s="2">
        <v>424</v>
      </c>
      <c r="B431" s="2">
        <v>2</v>
      </c>
      <c r="C431" s="2">
        <v>0</v>
      </c>
      <c r="D431" t="s">
        <v>847</v>
      </c>
      <c r="E431" s="1" t="s">
        <v>2102</v>
      </c>
      <c r="F431">
        <v>34</v>
      </c>
      <c r="G431">
        <f t="shared" si="39"/>
        <v>0</v>
      </c>
      <c r="H431" t="str">
        <f t="shared" si="40"/>
        <v>No</v>
      </c>
      <c r="I431">
        <v>0</v>
      </c>
      <c r="J431">
        <v>0</v>
      </c>
      <c r="K431">
        <f t="shared" si="41"/>
        <v>0</v>
      </c>
      <c r="L431" s="2">
        <v>12233</v>
      </c>
      <c r="M431" s="4">
        <v>13</v>
      </c>
      <c r="N431" s="4" t="str">
        <f t="shared" si="42"/>
        <v>30-39</v>
      </c>
      <c r="O431" s="4" t="str">
        <f t="shared" si="37"/>
        <v>40-60</v>
      </c>
      <c r="P431" s="4" t="str">
        <f t="shared" si="38"/>
        <v>0</v>
      </c>
      <c r="R431" s="1" t="s">
        <v>800</v>
      </c>
      <c r="S431" t="s">
        <v>429</v>
      </c>
    </row>
    <row r="432" spans="1:19" x14ac:dyDescent="0.2">
      <c r="A432" s="2">
        <v>425</v>
      </c>
      <c r="B432" s="2">
        <v>2</v>
      </c>
      <c r="C432" s="2">
        <v>0</v>
      </c>
      <c r="D432" t="s">
        <v>848</v>
      </c>
      <c r="E432" s="1" t="s">
        <v>2102</v>
      </c>
      <c r="F432">
        <v>30</v>
      </c>
      <c r="G432">
        <f t="shared" si="39"/>
        <v>0</v>
      </c>
      <c r="H432" t="str">
        <f t="shared" si="40"/>
        <v>No</v>
      </c>
      <c r="I432">
        <v>0</v>
      </c>
      <c r="J432">
        <v>0</v>
      </c>
      <c r="K432">
        <f t="shared" si="41"/>
        <v>0</v>
      </c>
      <c r="L432" s="2">
        <v>250646</v>
      </c>
      <c r="M432" s="4">
        <v>13</v>
      </c>
      <c r="N432" s="4" t="str">
        <f t="shared" si="42"/>
        <v>30-39</v>
      </c>
      <c r="O432" s="4" t="str">
        <f t="shared" si="37"/>
        <v>40-60</v>
      </c>
      <c r="P432" s="4" t="str">
        <f t="shared" si="38"/>
        <v>0</v>
      </c>
      <c r="R432" s="1" t="s">
        <v>800</v>
      </c>
    </row>
    <row r="433" spans="1:19" x14ac:dyDescent="0.2">
      <c r="A433" s="2">
        <v>426</v>
      </c>
      <c r="B433" s="2">
        <v>2</v>
      </c>
      <c r="C433" s="2">
        <v>0</v>
      </c>
      <c r="D433" t="s">
        <v>849</v>
      </c>
      <c r="E433" s="1" t="s">
        <v>2102</v>
      </c>
      <c r="F433">
        <v>52</v>
      </c>
      <c r="G433">
        <f t="shared" si="39"/>
        <v>0</v>
      </c>
      <c r="H433" t="str">
        <f t="shared" si="40"/>
        <v>No</v>
      </c>
      <c r="I433">
        <v>0</v>
      </c>
      <c r="J433">
        <v>0</v>
      </c>
      <c r="K433">
        <f t="shared" si="41"/>
        <v>0</v>
      </c>
      <c r="L433" s="2">
        <v>250647</v>
      </c>
      <c r="M433" s="4">
        <v>13</v>
      </c>
      <c r="N433" s="4" t="str">
        <f t="shared" si="42"/>
        <v>50-59</v>
      </c>
      <c r="O433" s="4" t="str">
        <f t="shared" si="37"/>
        <v>40-60</v>
      </c>
      <c r="P433" s="4" t="str">
        <f t="shared" si="38"/>
        <v>0</v>
      </c>
      <c r="R433" s="1" t="s">
        <v>800</v>
      </c>
      <c r="S433" t="s">
        <v>746</v>
      </c>
    </row>
    <row r="434" spans="1:19" x14ac:dyDescent="0.2">
      <c r="A434" s="2">
        <v>427</v>
      </c>
      <c r="B434" s="2">
        <v>2</v>
      </c>
      <c r="C434" s="2">
        <v>0</v>
      </c>
      <c r="D434" t="s">
        <v>850</v>
      </c>
      <c r="E434" s="1" t="s">
        <v>2102</v>
      </c>
      <c r="F434">
        <v>30</v>
      </c>
      <c r="G434">
        <f t="shared" si="39"/>
        <v>0</v>
      </c>
      <c r="H434" t="str">
        <f t="shared" si="40"/>
        <v>No</v>
      </c>
      <c r="I434">
        <v>0</v>
      </c>
      <c r="J434">
        <v>0</v>
      </c>
      <c r="K434">
        <f t="shared" si="41"/>
        <v>0</v>
      </c>
      <c r="L434" s="2">
        <v>250653</v>
      </c>
      <c r="M434" s="4">
        <v>13</v>
      </c>
      <c r="N434" s="4" t="str">
        <f t="shared" si="42"/>
        <v>30-39</v>
      </c>
      <c r="O434" s="4" t="str">
        <f t="shared" si="37"/>
        <v>40-60</v>
      </c>
      <c r="P434" s="4" t="str">
        <f t="shared" si="38"/>
        <v>0</v>
      </c>
      <c r="R434" s="1" t="s">
        <v>800</v>
      </c>
      <c r="S434" t="s">
        <v>851</v>
      </c>
    </row>
    <row r="435" spans="1:19" x14ac:dyDescent="0.2">
      <c r="A435" s="2">
        <v>428</v>
      </c>
      <c r="B435" s="2">
        <v>2</v>
      </c>
      <c r="C435" s="2">
        <v>1</v>
      </c>
      <c r="D435" t="s">
        <v>852</v>
      </c>
      <c r="E435" s="1" t="s">
        <v>2102</v>
      </c>
      <c r="F435">
        <v>0.66669999999999996</v>
      </c>
      <c r="G435">
        <f t="shared" si="39"/>
        <v>1</v>
      </c>
      <c r="H435" t="str">
        <f t="shared" si="40"/>
        <v>Yes</v>
      </c>
      <c r="I435">
        <v>1</v>
      </c>
      <c r="J435">
        <v>1</v>
      </c>
      <c r="K435">
        <f t="shared" si="41"/>
        <v>2</v>
      </c>
      <c r="L435" s="2">
        <v>250649</v>
      </c>
      <c r="M435" s="4">
        <v>14.5</v>
      </c>
      <c r="N435" s="4" t="str">
        <f t="shared" si="42"/>
        <v>0-9</v>
      </c>
      <c r="O435" s="4" t="str">
        <f t="shared" si="37"/>
        <v>40-60</v>
      </c>
      <c r="P435" s="4" t="str">
        <f t="shared" si="38"/>
        <v>2</v>
      </c>
      <c r="R435" s="1" t="s">
        <v>800</v>
      </c>
      <c r="S435" t="s">
        <v>853</v>
      </c>
    </row>
    <row r="436" spans="1:19" x14ac:dyDescent="0.2">
      <c r="A436" s="2">
        <v>429</v>
      </c>
      <c r="B436" s="2">
        <v>2</v>
      </c>
      <c r="C436" s="2">
        <v>1</v>
      </c>
      <c r="D436" t="s">
        <v>854</v>
      </c>
      <c r="E436" s="1" t="s">
        <v>2101</v>
      </c>
      <c r="F436">
        <v>24</v>
      </c>
      <c r="G436">
        <f t="shared" si="39"/>
        <v>0</v>
      </c>
      <c r="H436" t="str">
        <f t="shared" si="40"/>
        <v>Yes</v>
      </c>
      <c r="I436">
        <v>0</v>
      </c>
      <c r="J436">
        <v>2</v>
      </c>
      <c r="K436">
        <f t="shared" si="41"/>
        <v>2</v>
      </c>
      <c r="L436" s="2">
        <v>250649</v>
      </c>
      <c r="M436" s="4">
        <v>14.5</v>
      </c>
      <c r="N436" s="4" t="str">
        <f t="shared" si="42"/>
        <v>20-29</v>
      </c>
      <c r="O436" s="4" t="str">
        <f t="shared" si="37"/>
        <v>40-60</v>
      </c>
      <c r="P436" s="4" t="str">
        <f t="shared" si="38"/>
        <v>2</v>
      </c>
      <c r="R436" s="1" t="s">
        <v>800</v>
      </c>
      <c r="S436" t="s">
        <v>853</v>
      </c>
    </row>
    <row r="437" spans="1:19" x14ac:dyDescent="0.2">
      <c r="A437" s="2">
        <v>430</v>
      </c>
      <c r="B437" s="2">
        <v>2</v>
      </c>
      <c r="C437" s="2">
        <v>0</v>
      </c>
      <c r="D437" t="s">
        <v>855</v>
      </c>
      <c r="E437" s="1" t="s">
        <v>2102</v>
      </c>
      <c r="F437">
        <v>44</v>
      </c>
      <c r="G437">
        <f t="shared" si="39"/>
        <v>0</v>
      </c>
      <c r="H437" t="str">
        <f t="shared" si="40"/>
        <v>No</v>
      </c>
      <c r="I437">
        <v>0</v>
      </c>
      <c r="J437">
        <v>0</v>
      </c>
      <c r="K437">
        <f t="shared" si="41"/>
        <v>0</v>
      </c>
      <c r="L437" s="2">
        <v>248746</v>
      </c>
      <c r="M437" s="4">
        <v>13</v>
      </c>
      <c r="N437" s="4" t="str">
        <f t="shared" si="42"/>
        <v>40-49</v>
      </c>
      <c r="O437" s="4" t="str">
        <f t="shared" si="37"/>
        <v>40-60</v>
      </c>
      <c r="P437" s="4" t="str">
        <f t="shared" si="38"/>
        <v>0</v>
      </c>
      <c r="R437" s="1" t="s">
        <v>800</v>
      </c>
      <c r="S437" t="s">
        <v>856</v>
      </c>
    </row>
    <row r="438" spans="1:19" x14ac:dyDescent="0.2">
      <c r="A438" s="2">
        <v>431</v>
      </c>
      <c r="B438" s="2">
        <v>2</v>
      </c>
      <c r="C438" s="2">
        <v>1</v>
      </c>
      <c r="D438" t="s">
        <v>857</v>
      </c>
      <c r="E438" s="1" t="s">
        <v>2101</v>
      </c>
      <c r="F438">
        <v>6</v>
      </c>
      <c r="G438">
        <f t="shared" si="39"/>
        <v>1</v>
      </c>
      <c r="H438" t="str">
        <f t="shared" si="40"/>
        <v>Yes</v>
      </c>
      <c r="I438">
        <v>0</v>
      </c>
      <c r="J438">
        <v>1</v>
      </c>
      <c r="K438">
        <f t="shared" si="41"/>
        <v>1</v>
      </c>
      <c r="L438" s="2">
        <v>248727</v>
      </c>
      <c r="M438" s="4">
        <v>33</v>
      </c>
      <c r="N438" s="4" t="str">
        <f t="shared" si="42"/>
        <v>0-9</v>
      </c>
      <c r="O438" s="4" t="str">
        <f t="shared" si="37"/>
        <v>60-80</v>
      </c>
      <c r="P438" s="4" t="str">
        <f t="shared" si="38"/>
        <v>1</v>
      </c>
      <c r="R438" s="1" t="s">
        <v>800</v>
      </c>
      <c r="S438" t="s">
        <v>858</v>
      </c>
    </row>
    <row r="439" spans="1:19" x14ac:dyDescent="0.2">
      <c r="A439" s="2">
        <v>432</v>
      </c>
      <c r="B439" s="2">
        <v>2</v>
      </c>
      <c r="C439" s="2">
        <v>0</v>
      </c>
      <c r="D439" t="s">
        <v>859</v>
      </c>
      <c r="E439" s="1" t="s">
        <v>2102</v>
      </c>
      <c r="F439">
        <v>28</v>
      </c>
      <c r="G439">
        <f t="shared" si="39"/>
        <v>0</v>
      </c>
      <c r="H439" t="str">
        <f t="shared" si="40"/>
        <v>No</v>
      </c>
      <c r="I439">
        <v>0</v>
      </c>
      <c r="J439">
        <v>1</v>
      </c>
      <c r="K439">
        <f t="shared" si="41"/>
        <v>1</v>
      </c>
      <c r="L439" s="2">
        <v>248727</v>
      </c>
      <c r="M439" s="4">
        <v>33</v>
      </c>
      <c r="N439" s="4" t="str">
        <f t="shared" si="42"/>
        <v>20-29</v>
      </c>
      <c r="O439" s="4" t="str">
        <f t="shared" si="37"/>
        <v>60-80</v>
      </c>
      <c r="P439" s="4" t="str">
        <f t="shared" si="38"/>
        <v>1</v>
      </c>
      <c r="R439" s="1" t="s">
        <v>800</v>
      </c>
      <c r="S439" t="s">
        <v>858</v>
      </c>
    </row>
    <row r="440" spans="1:19" x14ac:dyDescent="0.2">
      <c r="A440" s="2">
        <v>433</v>
      </c>
      <c r="B440" s="2">
        <v>2</v>
      </c>
      <c r="C440" s="2">
        <v>1</v>
      </c>
      <c r="D440" t="s">
        <v>860</v>
      </c>
      <c r="E440" s="1" t="s">
        <v>2102</v>
      </c>
      <c r="F440">
        <v>62</v>
      </c>
      <c r="G440">
        <f t="shared" si="39"/>
        <v>0</v>
      </c>
      <c r="H440" t="str">
        <f t="shared" si="40"/>
        <v>No</v>
      </c>
      <c r="I440">
        <v>0</v>
      </c>
      <c r="J440">
        <v>0</v>
      </c>
      <c r="K440">
        <f t="shared" si="41"/>
        <v>0</v>
      </c>
      <c r="L440" s="2" t="s">
        <v>861</v>
      </c>
      <c r="M440" s="4">
        <v>10.5</v>
      </c>
      <c r="N440" s="4" t="str">
        <f t="shared" si="42"/>
        <v>60-69</v>
      </c>
      <c r="O440" s="4" t="str">
        <f t="shared" si="37"/>
        <v>40-60</v>
      </c>
      <c r="P440" s="4" t="str">
        <f t="shared" si="38"/>
        <v>0</v>
      </c>
      <c r="R440" s="1" t="s">
        <v>800</v>
      </c>
      <c r="S440" t="s">
        <v>371</v>
      </c>
    </row>
    <row r="441" spans="1:19" x14ac:dyDescent="0.2">
      <c r="A441" s="2">
        <v>434</v>
      </c>
      <c r="B441" s="2">
        <v>2</v>
      </c>
      <c r="C441" s="2">
        <v>0</v>
      </c>
      <c r="D441" t="s">
        <v>862</v>
      </c>
      <c r="E441" s="1" t="s">
        <v>2102</v>
      </c>
      <c r="F441">
        <v>30</v>
      </c>
      <c r="G441">
        <f t="shared" si="39"/>
        <v>0</v>
      </c>
      <c r="H441" t="str">
        <f t="shared" si="40"/>
        <v>No</v>
      </c>
      <c r="I441">
        <v>0</v>
      </c>
      <c r="J441">
        <v>0</v>
      </c>
      <c r="K441">
        <f t="shared" si="41"/>
        <v>0</v>
      </c>
      <c r="L441" s="2" t="s">
        <v>863</v>
      </c>
      <c r="M441" s="4">
        <v>10.5</v>
      </c>
      <c r="N441" s="4" t="str">
        <f t="shared" si="42"/>
        <v>30-39</v>
      </c>
      <c r="O441" s="4" t="str">
        <f t="shared" si="37"/>
        <v>40-60</v>
      </c>
      <c r="P441" s="4" t="str">
        <f t="shared" si="38"/>
        <v>0</v>
      </c>
      <c r="R441" s="1" t="s">
        <v>800</v>
      </c>
      <c r="S441" t="s">
        <v>864</v>
      </c>
    </row>
    <row r="442" spans="1:19" x14ac:dyDescent="0.2">
      <c r="A442" s="2">
        <v>435</v>
      </c>
      <c r="B442" s="2">
        <v>2</v>
      </c>
      <c r="C442" s="2">
        <v>1</v>
      </c>
      <c r="D442" t="s">
        <v>865</v>
      </c>
      <c r="E442" s="1" t="s">
        <v>2101</v>
      </c>
      <c r="F442">
        <v>7</v>
      </c>
      <c r="G442">
        <f t="shared" si="39"/>
        <v>1</v>
      </c>
      <c r="H442" t="str">
        <f t="shared" si="40"/>
        <v>Yes</v>
      </c>
      <c r="I442">
        <v>0</v>
      </c>
      <c r="J442">
        <v>2</v>
      </c>
      <c r="K442">
        <f t="shared" si="41"/>
        <v>2</v>
      </c>
      <c r="L442" s="2" t="s">
        <v>866</v>
      </c>
      <c r="M442" s="4">
        <v>26.25</v>
      </c>
      <c r="N442" s="4" t="str">
        <f t="shared" si="42"/>
        <v>0-9</v>
      </c>
      <c r="O442" s="4" t="str">
        <f t="shared" si="37"/>
        <v>60-80</v>
      </c>
      <c r="P442" s="4" t="str">
        <f t="shared" si="38"/>
        <v>2</v>
      </c>
      <c r="R442" s="1" t="s">
        <v>800</v>
      </c>
      <c r="S442" t="s">
        <v>867</v>
      </c>
    </row>
    <row r="443" spans="1:19" x14ac:dyDescent="0.2">
      <c r="A443" s="2">
        <v>436</v>
      </c>
      <c r="B443" s="2">
        <v>2</v>
      </c>
      <c r="C443" s="2">
        <v>0</v>
      </c>
      <c r="D443" t="s">
        <v>868</v>
      </c>
      <c r="E443" s="1" t="s">
        <v>2102</v>
      </c>
      <c r="F443">
        <v>43</v>
      </c>
      <c r="G443">
        <f t="shared" si="39"/>
        <v>0</v>
      </c>
      <c r="H443" t="str">
        <f t="shared" si="40"/>
        <v>No</v>
      </c>
      <c r="I443">
        <v>1</v>
      </c>
      <c r="J443">
        <v>1</v>
      </c>
      <c r="K443">
        <f t="shared" si="41"/>
        <v>2</v>
      </c>
      <c r="L443" s="2" t="s">
        <v>866</v>
      </c>
      <c r="M443" s="4">
        <v>26.25</v>
      </c>
      <c r="N443" s="4" t="str">
        <f t="shared" si="42"/>
        <v>40-49</v>
      </c>
      <c r="O443" s="4" t="str">
        <f t="shared" si="37"/>
        <v>60-80</v>
      </c>
      <c r="P443" s="4" t="str">
        <f t="shared" si="38"/>
        <v>2</v>
      </c>
      <c r="R443" s="1" t="s">
        <v>800</v>
      </c>
      <c r="S443" t="s">
        <v>867</v>
      </c>
    </row>
    <row r="444" spans="1:19" x14ac:dyDescent="0.2">
      <c r="A444" s="2">
        <v>437</v>
      </c>
      <c r="B444" s="2">
        <v>2</v>
      </c>
      <c r="C444" s="2">
        <v>1</v>
      </c>
      <c r="D444" t="s">
        <v>869</v>
      </c>
      <c r="E444" s="1" t="s">
        <v>2101</v>
      </c>
      <c r="F444">
        <v>45</v>
      </c>
      <c r="G444">
        <f t="shared" si="39"/>
        <v>0</v>
      </c>
      <c r="H444" t="str">
        <f t="shared" si="40"/>
        <v>Yes</v>
      </c>
      <c r="I444">
        <v>1</v>
      </c>
      <c r="J444">
        <v>1</v>
      </c>
      <c r="K444">
        <f t="shared" si="41"/>
        <v>2</v>
      </c>
      <c r="L444" s="2" t="s">
        <v>866</v>
      </c>
      <c r="M444" s="4">
        <v>26.25</v>
      </c>
      <c r="N444" s="4" t="str">
        <f t="shared" si="42"/>
        <v>40-49</v>
      </c>
      <c r="O444" s="4" t="str">
        <f t="shared" si="37"/>
        <v>60-80</v>
      </c>
      <c r="P444" s="4" t="str">
        <f t="shared" si="38"/>
        <v>2</v>
      </c>
      <c r="R444" s="1" t="s">
        <v>800</v>
      </c>
      <c r="S444" t="s">
        <v>867</v>
      </c>
    </row>
    <row r="445" spans="1:19" x14ac:dyDescent="0.2">
      <c r="A445" s="2">
        <v>438</v>
      </c>
      <c r="B445" s="2">
        <v>2</v>
      </c>
      <c r="C445" s="2">
        <v>1</v>
      </c>
      <c r="D445" t="s">
        <v>870</v>
      </c>
      <c r="E445" s="1" t="s">
        <v>2101</v>
      </c>
      <c r="F445">
        <v>24</v>
      </c>
      <c r="G445">
        <f t="shared" si="39"/>
        <v>0</v>
      </c>
      <c r="H445" t="str">
        <f t="shared" si="40"/>
        <v>Yes</v>
      </c>
      <c r="I445">
        <v>1</v>
      </c>
      <c r="J445">
        <v>2</v>
      </c>
      <c r="K445">
        <f t="shared" si="41"/>
        <v>3</v>
      </c>
      <c r="L445" s="2">
        <v>220845</v>
      </c>
      <c r="M445" s="4">
        <v>65</v>
      </c>
      <c r="N445" s="4" t="str">
        <f t="shared" si="42"/>
        <v>20-29</v>
      </c>
      <c r="O445" s="4" t="str">
        <f t="shared" si="37"/>
        <v>80-100</v>
      </c>
      <c r="P445" s="4" t="str">
        <f t="shared" si="38"/>
        <v>3</v>
      </c>
      <c r="R445" s="1" t="s">
        <v>800</v>
      </c>
      <c r="S445" t="s">
        <v>871</v>
      </c>
    </row>
    <row r="446" spans="1:19" x14ac:dyDescent="0.2">
      <c r="A446" s="2">
        <v>439</v>
      </c>
      <c r="B446" s="2">
        <v>2</v>
      </c>
      <c r="C446" s="2">
        <v>1</v>
      </c>
      <c r="D446" t="s">
        <v>872</v>
      </c>
      <c r="E446" s="1" t="s">
        <v>2101</v>
      </c>
      <c r="F446">
        <v>24</v>
      </c>
      <c r="G446">
        <f t="shared" si="39"/>
        <v>0</v>
      </c>
      <c r="H446" t="str">
        <f t="shared" si="40"/>
        <v>Yes</v>
      </c>
      <c r="I446">
        <v>1</v>
      </c>
      <c r="J446">
        <v>2</v>
      </c>
      <c r="K446">
        <f t="shared" si="41"/>
        <v>3</v>
      </c>
      <c r="L446" s="2">
        <v>220845</v>
      </c>
      <c r="M446" s="4">
        <v>65</v>
      </c>
      <c r="N446" s="4" t="str">
        <f t="shared" si="42"/>
        <v>20-29</v>
      </c>
      <c r="O446" s="4" t="str">
        <f t="shared" si="37"/>
        <v>80-100</v>
      </c>
      <c r="P446" s="4" t="str">
        <f t="shared" si="38"/>
        <v>3</v>
      </c>
      <c r="R446" s="1" t="s">
        <v>800</v>
      </c>
      <c r="S446" t="s">
        <v>871</v>
      </c>
    </row>
    <row r="447" spans="1:19" x14ac:dyDescent="0.2">
      <c r="A447" s="2">
        <v>440</v>
      </c>
      <c r="B447" s="2">
        <v>2</v>
      </c>
      <c r="C447" s="2">
        <v>0</v>
      </c>
      <c r="D447" t="s">
        <v>873</v>
      </c>
      <c r="E447" s="1" t="s">
        <v>2102</v>
      </c>
      <c r="F447">
        <v>49</v>
      </c>
      <c r="G447">
        <f t="shared" si="39"/>
        <v>0</v>
      </c>
      <c r="H447" t="str">
        <f t="shared" si="40"/>
        <v>No</v>
      </c>
      <c r="I447">
        <v>1</v>
      </c>
      <c r="J447">
        <v>2</v>
      </c>
      <c r="K447">
        <f t="shared" si="41"/>
        <v>3</v>
      </c>
      <c r="L447" s="2">
        <v>220845</v>
      </c>
      <c r="M447" s="4">
        <v>65</v>
      </c>
      <c r="N447" s="4" t="str">
        <f t="shared" si="42"/>
        <v>40-49</v>
      </c>
      <c r="O447" s="4" t="str">
        <f t="shared" si="37"/>
        <v>80-100</v>
      </c>
      <c r="P447" s="4" t="str">
        <f t="shared" si="38"/>
        <v>3</v>
      </c>
      <c r="R447" s="1" t="s">
        <v>800</v>
      </c>
      <c r="S447" t="s">
        <v>871</v>
      </c>
    </row>
    <row r="448" spans="1:19" x14ac:dyDescent="0.2">
      <c r="A448" s="2">
        <v>441</v>
      </c>
      <c r="B448" s="2">
        <v>2</v>
      </c>
      <c r="C448" s="2">
        <v>1</v>
      </c>
      <c r="D448" t="s">
        <v>874</v>
      </c>
      <c r="E448" s="1" t="s">
        <v>2101</v>
      </c>
      <c r="F448">
        <v>48</v>
      </c>
      <c r="G448">
        <f t="shared" si="39"/>
        <v>0</v>
      </c>
      <c r="H448" t="str">
        <f t="shared" si="40"/>
        <v>Yes</v>
      </c>
      <c r="I448">
        <v>1</v>
      </c>
      <c r="J448">
        <v>2</v>
      </c>
      <c r="K448">
        <f t="shared" si="41"/>
        <v>3</v>
      </c>
      <c r="L448" s="2">
        <v>220845</v>
      </c>
      <c r="M448" s="4">
        <v>65</v>
      </c>
      <c r="N448" s="4" t="str">
        <f t="shared" si="42"/>
        <v>40-49</v>
      </c>
      <c r="O448" s="4" t="str">
        <f t="shared" si="37"/>
        <v>80-100</v>
      </c>
      <c r="P448" s="4" t="str">
        <f t="shared" si="38"/>
        <v>3</v>
      </c>
      <c r="R448" s="1" t="s">
        <v>800</v>
      </c>
      <c r="S448" t="s">
        <v>871</v>
      </c>
    </row>
    <row r="449" spans="1:19" x14ac:dyDescent="0.2">
      <c r="A449" s="2">
        <v>442</v>
      </c>
      <c r="B449" s="2">
        <v>2</v>
      </c>
      <c r="C449" s="2">
        <v>1</v>
      </c>
      <c r="D449" t="s">
        <v>875</v>
      </c>
      <c r="E449" s="1" t="s">
        <v>2101</v>
      </c>
      <c r="F449">
        <v>55</v>
      </c>
      <c r="G449">
        <f t="shared" si="39"/>
        <v>0</v>
      </c>
      <c r="H449" t="str">
        <f t="shared" si="40"/>
        <v>Yes</v>
      </c>
      <c r="I449">
        <v>0</v>
      </c>
      <c r="J449">
        <v>0</v>
      </c>
      <c r="K449">
        <f t="shared" si="41"/>
        <v>0</v>
      </c>
      <c r="L449" s="2">
        <v>248706</v>
      </c>
      <c r="M449" s="4">
        <v>16</v>
      </c>
      <c r="N449" s="4" t="str">
        <f t="shared" si="42"/>
        <v>50-59</v>
      </c>
      <c r="O449" s="4" t="str">
        <f t="shared" si="37"/>
        <v>40-60</v>
      </c>
      <c r="P449" s="4" t="str">
        <f t="shared" si="38"/>
        <v>0</v>
      </c>
      <c r="R449" s="1" t="s">
        <v>800</v>
      </c>
      <c r="S449" t="s">
        <v>876</v>
      </c>
    </row>
    <row r="450" spans="1:19" x14ac:dyDescent="0.2">
      <c r="A450" s="2">
        <v>443</v>
      </c>
      <c r="B450" s="2">
        <v>2</v>
      </c>
      <c r="C450" s="2">
        <v>0</v>
      </c>
      <c r="D450" t="s">
        <v>877</v>
      </c>
      <c r="E450" s="1" t="s">
        <v>2102</v>
      </c>
      <c r="F450">
        <v>24</v>
      </c>
      <c r="G450">
        <f t="shared" si="39"/>
        <v>0</v>
      </c>
      <c r="H450" t="str">
        <f t="shared" si="40"/>
        <v>No</v>
      </c>
      <c r="I450">
        <v>2</v>
      </c>
      <c r="J450">
        <v>0</v>
      </c>
      <c r="K450">
        <f t="shared" si="41"/>
        <v>2</v>
      </c>
      <c r="L450" s="2" t="s">
        <v>782</v>
      </c>
      <c r="M450" s="4">
        <v>73.5</v>
      </c>
      <c r="N450" s="4" t="str">
        <f t="shared" si="42"/>
        <v>20-29</v>
      </c>
      <c r="O450" s="4" t="str">
        <f t="shared" si="37"/>
        <v>80-100</v>
      </c>
      <c r="P450" s="4" t="str">
        <f t="shared" si="38"/>
        <v>2</v>
      </c>
      <c r="R450" s="1" t="s">
        <v>800</v>
      </c>
      <c r="S450" t="s">
        <v>878</v>
      </c>
    </row>
    <row r="451" spans="1:19" x14ac:dyDescent="0.2">
      <c r="A451" s="2">
        <v>444</v>
      </c>
      <c r="B451" s="2">
        <v>2</v>
      </c>
      <c r="C451" s="2">
        <v>0</v>
      </c>
      <c r="D451" t="s">
        <v>879</v>
      </c>
      <c r="E451" s="1" t="s">
        <v>2102</v>
      </c>
      <c r="F451">
        <v>32</v>
      </c>
      <c r="G451">
        <f t="shared" si="39"/>
        <v>0</v>
      </c>
      <c r="H451" t="str">
        <f t="shared" si="40"/>
        <v>No</v>
      </c>
      <c r="I451">
        <v>2</v>
      </c>
      <c r="J451">
        <v>0</v>
      </c>
      <c r="K451">
        <f t="shared" si="41"/>
        <v>2</v>
      </c>
      <c r="L451" s="2" t="s">
        <v>782</v>
      </c>
      <c r="M451" s="4">
        <v>73.5</v>
      </c>
      <c r="N451" s="4" t="str">
        <f t="shared" si="42"/>
        <v>30-39</v>
      </c>
      <c r="O451" s="4" t="str">
        <f t="shared" si="37"/>
        <v>80-100</v>
      </c>
      <c r="P451" s="4" t="str">
        <f t="shared" si="38"/>
        <v>2</v>
      </c>
      <c r="R451" s="1" t="s">
        <v>800</v>
      </c>
      <c r="S451" t="s">
        <v>878</v>
      </c>
    </row>
    <row r="452" spans="1:19" x14ac:dyDescent="0.2">
      <c r="A452" s="2">
        <v>445</v>
      </c>
      <c r="B452" s="2">
        <v>2</v>
      </c>
      <c r="C452" s="2">
        <v>0</v>
      </c>
      <c r="D452" t="s">
        <v>880</v>
      </c>
      <c r="E452" s="1" t="s">
        <v>2102</v>
      </c>
      <c r="F452">
        <v>21</v>
      </c>
      <c r="G452">
        <f t="shared" si="39"/>
        <v>0</v>
      </c>
      <c r="H452" t="str">
        <f t="shared" si="40"/>
        <v>No</v>
      </c>
      <c r="I452">
        <v>2</v>
      </c>
      <c r="J452">
        <v>0</v>
      </c>
      <c r="K452">
        <f t="shared" si="41"/>
        <v>2</v>
      </c>
      <c r="L452" s="2" t="s">
        <v>782</v>
      </c>
      <c r="M452" s="4">
        <v>73.5</v>
      </c>
      <c r="N452" s="4" t="str">
        <f t="shared" si="42"/>
        <v>20-29</v>
      </c>
      <c r="O452" s="4" t="str">
        <f t="shared" si="37"/>
        <v>80-100</v>
      </c>
      <c r="P452" s="4" t="str">
        <f t="shared" si="38"/>
        <v>2</v>
      </c>
      <c r="R452" s="1" t="s">
        <v>800</v>
      </c>
      <c r="S452" t="s">
        <v>878</v>
      </c>
    </row>
    <row r="453" spans="1:19" x14ac:dyDescent="0.2">
      <c r="A453" s="2">
        <v>446</v>
      </c>
      <c r="B453" s="2">
        <v>2</v>
      </c>
      <c r="C453" s="2">
        <v>0</v>
      </c>
      <c r="D453" t="s">
        <v>881</v>
      </c>
      <c r="E453" s="1" t="s">
        <v>2101</v>
      </c>
      <c r="F453">
        <v>18</v>
      </c>
      <c r="G453">
        <f t="shared" si="39"/>
        <v>0</v>
      </c>
      <c r="H453" t="str">
        <f t="shared" si="40"/>
        <v>Yes</v>
      </c>
      <c r="I453">
        <v>1</v>
      </c>
      <c r="J453">
        <v>1</v>
      </c>
      <c r="K453">
        <f t="shared" si="41"/>
        <v>2</v>
      </c>
      <c r="L453" s="2">
        <v>250650</v>
      </c>
      <c r="M453" s="4">
        <v>13</v>
      </c>
      <c r="N453" s="4" t="str">
        <f t="shared" si="42"/>
        <v>10-19</v>
      </c>
      <c r="O453" s="4" t="str">
        <f t="shared" si="37"/>
        <v>40-60</v>
      </c>
      <c r="P453" s="4" t="str">
        <f t="shared" si="38"/>
        <v>2</v>
      </c>
      <c r="R453" s="1" t="s">
        <v>800</v>
      </c>
      <c r="S453" t="s">
        <v>882</v>
      </c>
    </row>
    <row r="454" spans="1:19" x14ac:dyDescent="0.2">
      <c r="A454" s="2">
        <v>447</v>
      </c>
      <c r="B454" s="2">
        <v>2</v>
      </c>
      <c r="C454" s="2">
        <v>1</v>
      </c>
      <c r="D454" t="s">
        <v>883</v>
      </c>
      <c r="E454" s="1" t="s">
        <v>2101</v>
      </c>
      <c r="F454">
        <v>20</v>
      </c>
      <c r="G454">
        <f t="shared" si="39"/>
        <v>0</v>
      </c>
      <c r="H454" t="str">
        <f t="shared" si="40"/>
        <v>Yes</v>
      </c>
      <c r="I454">
        <v>2</v>
      </c>
      <c r="J454">
        <v>1</v>
      </c>
      <c r="K454">
        <f t="shared" si="41"/>
        <v>3</v>
      </c>
      <c r="L454" s="2">
        <v>29105</v>
      </c>
      <c r="M454" s="4">
        <v>23</v>
      </c>
      <c r="N454" s="4" t="str">
        <f t="shared" si="42"/>
        <v>20-29</v>
      </c>
      <c r="O454" s="4" t="str">
        <f t="shared" si="37"/>
        <v>60-80</v>
      </c>
      <c r="P454" s="4" t="str">
        <f t="shared" si="38"/>
        <v>3</v>
      </c>
      <c r="R454" s="1" t="s">
        <v>800</v>
      </c>
      <c r="S454" t="s">
        <v>884</v>
      </c>
    </row>
    <row r="455" spans="1:19" x14ac:dyDescent="0.2">
      <c r="A455" s="2">
        <v>448</v>
      </c>
      <c r="B455" s="2">
        <v>2</v>
      </c>
      <c r="C455" s="2">
        <v>0</v>
      </c>
      <c r="D455" t="s">
        <v>885</v>
      </c>
      <c r="E455" s="1" t="s">
        <v>2102</v>
      </c>
      <c r="F455">
        <v>23</v>
      </c>
      <c r="G455">
        <f t="shared" si="39"/>
        <v>0</v>
      </c>
      <c r="H455" t="str">
        <f t="shared" si="40"/>
        <v>No</v>
      </c>
      <c r="I455">
        <v>2</v>
      </c>
      <c r="J455">
        <v>1</v>
      </c>
      <c r="K455">
        <f t="shared" si="41"/>
        <v>3</v>
      </c>
      <c r="L455" s="2">
        <v>29104</v>
      </c>
      <c r="M455" s="4">
        <v>11.5</v>
      </c>
      <c r="N455" s="4" t="str">
        <f t="shared" si="42"/>
        <v>20-29</v>
      </c>
      <c r="O455" s="4" t="str">
        <f t="shared" si="37"/>
        <v>40-60</v>
      </c>
      <c r="P455" s="4" t="str">
        <f t="shared" si="38"/>
        <v>3</v>
      </c>
      <c r="R455" s="1" t="s">
        <v>800</v>
      </c>
      <c r="S455" t="s">
        <v>884</v>
      </c>
    </row>
    <row r="456" spans="1:19" x14ac:dyDescent="0.2">
      <c r="A456" s="2">
        <v>449</v>
      </c>
      <c r="B456" s="2">
        <v>2</v>
      </c>
      <c r="C456" s="2">
        <v>0</v>
      </c>
      <c r="D456" t="s">
        <v>886</v>
      </c>
      <c r="E456" s="1" t="s">
        <v>2102</v>
      </c>
      <c r="F456">
        <v>36</v>
      </c>
      <c r="G456">
        <f t="shared" si="39"/>
        <v>0</v>
      </c>
      <c r="H456" t="str">
        <f t="shared" si="40"/>
        <v>No</v>
      </c>
      <c r="I456">
        <v>0</v>
      </c>
      <c r="J456">
        <v>0</v>
      </c>
      <c r="K456">
        <f t="shared" si="41"/>
        <v>0</v>
      </c>
      <c r="L456" s="2">
        <v>242963</v>
      </c>
      <c r="M456" s="4">
        <v>13</v>
      </c>
      <c r="N456" s="4" t="str">
        <f t="shared" si="42"/>
        <v>30-39</v>
      </c>
      <c r="O456" s="4" t="str">
        <f t="shared" ref="O456:O519" si="43">IF(ISBLANK(M456),"",VLOOKUP(M456,FareTable,2))</f>
        <v>40-60</v>
      </c>
      <c r="P456" s="4" t="str">
        <f t="shared" ref="P456:P519" si="44">VLOOKUP(K456,FamilyTable,2)</f>
        <v>0</v>
      </c>
      <c r="R456" s="1" t="s">
        <v>800</v>
      </c>
      <c r="S456" t="s">
        <v>887</v>
      </c>
    </row>
    <row r="457" spans="1:19" x14ac:dyDescent="0.2">
      <c r="A457" s="2">
        <v>450</v>
      </c>
      <c r="B457" s="2">
        <v>2</v>
      </c>
      <c r="C457" s="2">
        <v>1</v>
      </c>
      <c r="D457" t="s">
        <v>888</v>
      </c>
      <c r="E457" s="1" t="s">
        <v>2101</v>
      </c>
      <c r="F457">
        <v>54</v>
      </c>
      <c r="G457">
        <f t="shared" ref="G457:G520" si="45">IF(ISBLANK(F457),"",IF(F457&lt;=MaxChildAge,1,0))</f>
        <v>0</v>
      </c>
      <c r="H457" t="str">
        <f t="shared" ref="H457:H520" si="46">IF(ISBLANK(F457),"Unknown",IF(G457=1,"Yes",IF(E457="Female","Yes","No")))</f>
        <v>Yes</v>
      </c>
      <c r="I457">
        <v>1</v>
      </c>
      <c r="J457">
        <v>3</v>
      </c>
      <c r="K457">
        <f t="shared" ref="K457:K520" si="47">I457+J457</f>
        <v>4</v>
      </c>
      <c r="L457" s="2">
        <v>29105</v>
      </c>
      <c r="M457" s="4">
        <v>23</v>
      </c>
      <c r="N457" s="4" t="str">
        <f t="shared" ref="N457:N520" si="48">IF(ISBLANK(F457),"",VLOOKUP(F457,AgeTable,2))</f>
        <v>50-59</v>
      </c>
      <c r="O457" s="4" t="str">
        <f t="shared" si="43"/>
        <v>60-80</v>
      </c>
      <c r="P457" s="4" t="str">
        <f t="shared" si="44"/>
        <v>4</v>
      </c>
      <c r="R457" s="1" t="s">
        <v>800</v>
      </c>
      <c r="S457" t="s">
        <v>884</v>
      </c>
    </row>
    <row r="458" spans="1:19" x14ac:dyDescent="0.2">
      <c r="A458" s="2">
        <v>451</v>
      </c>
      <c r="B458" s="2">
        <v>2</v>
      </c>
      <c r="C458" s="2">
        <v>0</v>
      </c>
      <c r="D458" t="s">
        <v>889</v>
      </c>
      <c r="E458" s="1" t="s">
        <v>2102</v>
      </c>
      <c r="F458">
        <v>50</v>
      </c>
      <c r="G458">
        <f t="shared" si="45"/>
        <v>0</v>
      </c>
      <c r="H458" t="str">
        <f t="shared" si="46"/>
        <v>No</v>
      </c>
      <c r="I458">
        <v>0</v>
      </c>
      <c r="J458">
        <v>0</v>
      </c>
      <c r="K458">
        <f t="shared" si="47"/>
        <v>0</v>
      </c>
      <c r="L458" s="2">
        <v>250643</v>
      </c>
      <c r="M458" s="4">
        <v>13</v>
      </c>
      <c r="N458" s="4" t="str">
        <f t="shared" si="48"/>
        <v>50-59</v>
      </c>
      <c r="O458" s="4" t="str">
        <f t="shared" si="43"/>
        <v>40-60</v>
      </c>
      <c r="P458" s="4" t="str">
        <f t="shared" si="44"/>
        <v>0</v>
      </c>
      <c r="R458" s="1" t="s">
        <v>800</v>
      </c>
      <c r="S458" t="s">
        <v>800</v>
      </c>
    </row>
    <row r="459" spans="1:19" x14ac:dyDescent="0.2">
      <c r="A459" s="2">
        <v>452</v>
      </c>
      <c r="B459" s="2">
        <v>2</v>
      </c>
      <c r="C459" s="2">
        <v>0</v>
      </c>
      <c r="D459" t="s">
        <v>890</v>
      </c>
      <c r="E459" s="1" t="s">
        <v>2102</v>
      </c>
      <c r="F459">
        <v>44</v>
      </c>
      <c r="G459">
        <f t="shared" si="45"/>
        <v>0</v>
      </c>
      <c r="H459" t="str">
        <f t="shared" si="46"/>
        <v>No</v>
      </c>
      <c r="I459">
        <v>1</v>
      </c>
      <c r="J459">
        <v>0</v>
      </c>
      <c r="K459">
        <f t="shared" si="47"/>
        <v>1</v>
      </c>
      <c r="L459" s="2">
        <v>26707</v>
      </c>
      <c r="M459" s="4">
        <v>26</v>
      </c>
      <c r="N459" s="4" t="str">
        <f t="shared" si="48"/>
        <v>40-49</v>
      </c>
      <c r="O459" s="4" t="str">
        <f t="shared" si="43"/>
        <v>60-80</v>
      </c>
      <c r="P459" s="4" t="str">
        <f t="shared" si="44"/>
        <v>1</v>
      </c>
      <c r="R459" s="1" t="s">
        <v>800</v>
      </c>
      <c r="S459" t="s">
        <v>891</v>
      </c>
    </row>
    <row r="460" spans="1:19" x14ac:dyDescent="0.2">
      <c r="A460" s="2">
        <v>453</v>
      </c>
      <c r="B460" s="2">
        <v>2</v>
      </c>
      <c r="C460" s="2">
        <v>1</v>
      </c>
      <c r="D460" t="s">
        <v>892</v>
      </c>
      <c r="E460" s="1" t="s">
        <v>2101</v>
      </c>
      <c r="F460">
        <v>29</v>
      </c>
      <c r="G460">
        <f t="shared" si="45"/>
        <v>0</v>
      </c>
      <c r="H460" t="str">
        <f t="shared" si="46"/>
        <v>Yes</v>
      </c>
      <c r="I460">
        <v>1</v>
      </c>
      <c r="J460">
        <v>0</v>
      </c>
      <c r="K460">
        <f t="shared" si="47"/>
        <v>1</v>
      </c>
      <c r="L460" s="2">
        <v>26707</v>
      </c>
      <c r="M460" s="4">
        <v>26</v>
      </c>
      <c r="N460" s="4" t="str">
        <f t="shared" si="48"/>
        <v>20-29</v>
      </c>
      <c r="O460" s="4" t="str">
        <f t="shared" si="43"/>
        <v>60-80</v>
      </c>
      <c r="P460" s="4" t="str">
        <f t="shared" si="44"/>
        <v>1</v>
      </c>
      <c r="R460" s="1" t="s">
        <v>800</v>
      </c>
      <c r="S460" t="s">
        <v>891</v>
      </c>
    </row>
    <row r="461" spans="1:19" x14ac:dyDescent="0.2">
      <c r="A461" s="2">
        <v>454</v>
      </c>
      <c r="B461" s="2">
        <v>2</v>
      </c>
      <c r="C461" s="2">
        <v>0</v>
      </c>
      <c r="D461" t="s">
        <v>893</v>
      </c>
      <c r="E461" s="1" t="s">
        <v>2102</v>
      </c>
      <c r="F461">
        <v>21</v>
      </c>
      <c r="G461">
        <f t="shared" si="45"/>
        <v>0</v>
      </c>
      <c r="H461" t="str">
        <f t="shared" si="46"/>
        <v>No</v>
      </c>
      <c r="I461">
        <v>0</v>
      </c>
      <c r="J461">
        <v>0</v>
      </c>
      <c r="K461">
        <f t="shared" si="47"/>
        <v>0</v>
      </c>
      <c r="L461" s="2" t="s">
        <v>782</v>
      </c>
      <c r="M461" s="4">
        <v>73.5</v>
      </c>
      <c r="N461" s="4" t="str">
        <f t="shared" si="48"/>
        <v>20-29</v>
      </c>
      <c r="O461" s="4" t="str">
        <f t="shared" si="43"/>
        <v>80-100</v>
      </c>
      <c r="P461" s="4" t="str">
        <f t="shared" si="44"/>
        <v>0</v>
      </c>
      <c r="R461" s="1" t="s">
        <v>800</v>
      </c>
      <c r="S461" t="s">
        <v>798</v>
      </c>
    </row>
    <row r="462" spans="1:19" x14ac:dyDescent="0.2">
      <c r="A462" s="2">
        <v>455</v>
      </c>
      <c r="B462" s="2">
        <v>2</v>
      </c>
      <c r="C462" s="2">
        <v>1</v>
      </c>
      <c r="D462" t="s">
        <v>894</v>
      </c>
      <c r="E462" s="1" t="s">
        <v>2102</v>
      </c>
      <c r="F462">
        <v>42</v>
      </c>
      <c r="G462">
        <f t="shared" si="45"/>
        <v>0</v>
      </c>
      <c r="H462" t="str">
        <f t="shared" si="46"/>
        <v>No</v>
      </c>
      <c r="I462">
        <v>0</v>
      </c>
      <c r="J462">
        <v>0</v>
      </c>
      <c r="K462">
        <f t="shared" si="47"/>
        <v>0</v>
      </c>
      <c r="L462" s="2">
        <v>237798</v>
      </c>
      <c r="M462" s="4">
        <v>13</v>
      </c>
      <c r="N462" s="4" t="str">
        <f t="shared" si="48"/>
        <v>40-49</v>
      </c>
      <c r="O462" s="4" t="str">
        <f t="shared" si="43"/>
        <v>40-60</v>
      </c>
      <c r="P462" s="4" t="str">
        <f t="shared" si="44"/>
        <v>0</v>
      </c>
      <c r="R462" s="1" t="s">
        <v>800</v>
      </c>
      <c r="S462" t="s">
        <v>895</v>
      </c>
    </row>
    <row r="463" spans="1:19" x14ac:dyDescent="0.2">
      <c r="A463" s="2">
        <v>456</v>
      </c>
      <c r="B463" s="2">
        <v>2</v>
      </c>
      <c r="C463" s="2">
        <v>0</v>
      </c>
      <c r="D463" t="s">
        <v>896</v>
      </c>
      <c r="E463" s="1" t="s">
        <v>2102</v>
      </c>
      <c r="F463">
        <v>63</v>
      </c>
      <c r="G463">
        <f t="shared" si="45"/>
        <v>0</v>
      </c>
      <c r="H463" t="str">
        <f t="shared" si="46"/>
        <v>No</v>
      </c>
      <c r="I463">
        <v>1</v>
      </c>
      <c r="J463">
        <v>0</v>
      </c>
      <c r="K463">
        <f t="shared" si="47"/>
        <v>1</v>
      </c>
      <c r="L463" s="2">
        <v>24065</v>
      </c>
      <c r="M463" s="4">
        <v>26</v>
      </c>
      <c r="N463" s="4" t="str">
        <f t="shared" si="48"/>
        <v>60-69</v>
      </c>
      <c r="O463" s="4" t="str">
        <f t="shared" si="43"/>
        <v>60-80</v>
      </c>
      <c r="P463" s="4" t="str">
        <f t="shared" si="44"/>
        <v>1</v>
      </c>
      <c r="R463" s="1" t="s">
        <v>800</v>
      </c>
      <c r="S463" t="s">
        <v>897</v>
      </c>
    </row>
    <row r="464" spans="1:19" x14ac:dyDescent="0.2">
      <c r="A464" s="2">
        <v>457</v>
      </c>
      <c r="B464" s="2">
        <v>2</v>
      </c>
      <c r="C464" s="2">
        <v>0</v>
      </c>
      <c r="D464" t="s">
        <v>898</v>
      </c>
      <c r="E464" s="1" t="s">
        <v>2101</v>
      </c>
      <c r="F464">
        <v>60</v>
      </c>
      <c r="G464">
        <f t="shared" si="45"/>
        <v>0</v>
      </c>
      <c r="H464" t="str">
        <f t="shared" si="46"/>
        <v>Yes</v>
      </c>
      <c r="I464">
        <v>1</v>
      </c>
      <c r="J464">
        <v>0</v>
      </c>
      <c r="K464">
        <f t="shared" si="47"/>
        <v>1</v>
      </c>
      <c r="L464" s="2">
        <v>24065</v>
      </c>
      <c r="M464" s="4">
        <v>26</v>
      </c>
      <c r="N464" s="4" t="str">
        <f t="shared" si="48"/>
        <v>60-69</v>
      </c>
      <c r="O464" s="4" t="str">
        <f t="shared" si="43"/>
        <v>60-80</v>
      </c>
      <c r="P464" s="4" t="str">
        <f t="shared" si="44"/>
        <v>1</v>
      </c>
      <c r="R464" s="1" t="s">
        <v>800</v>
      </c>
      <c r="S464" t="s">
        <v>897</v>
      </c>
    </row>
    <row r="465" spans="1:19" x14ac:dyDescent="0.2">
      <c r="A465" s="2">
        <v>458</v>
      </c>
      <c r="B465" s="2">
        <v>2</v>
      </c>
      <c r="C465" s="2">
        <v>0</v>
      </c>
      <c r="D465" t="s">
        <v>899</v>
      </c>
      <c r="E465" s="1" t="s">
        <v>2102</v>
      </c>
      <c r="F465">
        <v>33</v>
      </c>
      <c r="G465">
        <f t="shared" si="45"/>
        <v>0</v>
      </c>
      <c r="H465" t="str">
        <f t="shared" si="46"/>
        <v>No</v>
      </c>
      <c r="I465">
        <v>0</v>
      </c>
      <c r="J465">
        <v>0</v>
      </c>
      <c r="K465">
        <f t="shared" si="47"/>
        <v>0</v>
      </c>
      <c r="L465" s="2" t="s">
        <v>900</v>
      </c>
      <c r="M465" s="4">
        <v>12.275</v>
      </c>
      <c r="N465" s="4" t="str">
        <f t="shared" si="48"/>
        <v>30-39</v>
      </c>
      <c r="O465" s="4" t="str">
        <f t="shared" si="43"/>
        <v>40-60</v>
      </c>
      <c r="P465" s="4" t="str">
        <f t="shared" si="44"/>
        <v>0</v>
      </c>
      <c r="R465" s="1" t="s">
        <v>800</v>
      </c>
      <c r="S465" t="s">
        <v>101</v>
      </c>
    </row>
    <row r="466" spans="1:19" x14ac:dyDescent="0.2">
      <c r="A466" s="2">
        <v>459</v>
      </c>
      <c r="B466" s="2">
        <v>2</v>
      </c>
      <c r="C466" s="2">
        <v>1</v>
      </c>
      <c r="D466" t="s">
        <v>901</v>
      </c>
      <c r="E466" s="1" t="s">
        <v>2101</v>
      </c>
      <c r="F466">
        <v>17</v>
      </c>
      <c r="G466">
        <f t="shared" si="45"/>
        <v>0</v>
      </c>
      <c r="H466" t="str">
        <f t="shared" si="46"/>
        <v>Yes</v>
      </c>
      <c r="I466">
        <v>0</v>
      </c>
      <c r="J466">
        <v>0</v>
      </c>
      <c r="K466">
        <f t="shared" si="47"/>
        <v>0</v>
      </c>
      <c r="L466" s="2" t="s">
        <v>902</v>
      </c>
      <c r="M466" s="4">
        <v>10.5</v>
      </c>
      <c r="N466" s="4" t="str">
        <f t="shared" si="48"/>
        <v>10-19</v>
      </c>
      <c r="O466" s="4" t="str">
        <f t="shared" si="43"/>
        <v>40-60</v>
      </c>
      <c r="P466" s="4" t="str">
        <f t="shared" si="44"/>
        <v>0</v>
      </c>
      <c r="R466" s="1" t="s">
        <v>800</v>
      </c>
      <c r="S466" t="s">
        <v>687</v>
      </c>
    </row>
    <row r="467" spans="1:19" x14ac:dyDescent="0.2">
      <c r="A467" s="2">
        <v>460</v>
      </c>
      <c r="B467" s="2">
        <v>2</v>
      </c>
      <c r="C467" s="2">
        <v>0</v>
      </c>
      <c r="D467" t="s">
        <v>903</v>
      </c>
      <c r="E467" s="1" t="s">
        <v>2102</v>
      </c>
      <c r="F467">
        <v>42</v>
      </c>
      <c r="G467">
        <f t="shared" si="45"/>
        <v>0</v>
      </c>
      <c r="H467" t="str">
        <f t="shared" si="46"/>
        <v>No</v>
      </c>
      <c r="I467">
        <v>1</v>
      </c>
      <c r="J467">
        <v>0</v>
      </c>
      <c r="K467">
        <f t="shared" si="47"/>
        <v>1</v>
      </c>
      <c r="L467" s="2">
        <v>243847</v>
      </c>
      <c r="M467" s="4">
        <v>27</v>
      </c>
      <c r="N467" s="4" t="str">
        <f t="shared" si="48"/>
        <v>40-49</v>
      </c>
      <c r="O467" s="4" t="str">
        <f t="shared" si="43"/>
        <v>60-80</v>
      </c>
      <c r="P467" s="4" t="str">
        <f t="shared" si="44"/>
        <v>1</v>
      </c>
      <c r="R467" s="1" t="s">
        <v>800</v>
      </c>
      <c r="S467" t="s">
        <v>371</v>
      </c>
    </row>
    <row r="468" spans="1:19" x14ac:dyDescent="0.2">
      <c r="A468" s="2">
        <v>461</v>
      </c>
      <c r="B468" s="2">
        <v>2</v>
      </c>
      <c r="C468" s="2">
        <v>1</v>
      </c>
      <c r="D468" t="s">
        <v>904</v>
      </c>
      <c r="E468" s="1" t="s">
        <v>2101</v>
      </c>
      <c r="F468">
        <v>24</v>
      </c>
      <c r="G468">
        <f t="shared" si="45"/>
        <v>0</v>
      </c>
      <c r="H468" t="str">
        <f t="shared" si="46"/>
        <v>Yes</v>
      </c>
      <c r="I468">
        <v>2</v>
      </c>
      <c r="J468">
        <v>1</v>
      </c>
      <c r="K468">
        <f t="shared" si="47"/>
        <v>3</v>
      </c>
      <c r="L468" s="2">
        <v>243847</v>
      </c>
      <c r="M468" s="4">
        <v>27</v>
      </c>
      <c r="N468" s="4" t="str">
        <f t="shared" si="48"/>
        <v>20-29</v>
      </c>
      <c r="O468" s="4" t="str">
        <f t="shared" si="43"/>
        <v>60-80</v>
      </c>
      <c r="P468" s="4" t="str">
        <f t="shared" si="44"/>
        <v>3</v>
      </c>
      <c r="R468" s="1" t="s">
        <v>800</v>
      </c>
      <c r="S468" t="s">
        <v>371</v>
      </c>
    </row>
    <row r="469" spans="1:19" x14ac:dyDescent="0.2">
      <c r="A469" s="2">
        <v>462</v>
      </c>
      <c r="B469" s="2">
        <v>2</v>
      </c>
      <c r="C469" s="2">
        <v>0</v>
      </c>
      <c r="D469" t="s">
        <v>905</v>
      </c>
      <c r="E469" s="1" t="s">
        <v>2102</v>
      </c>
      <c r="F469">
        <v>47</v>
      </c>
      <c r="G469">
        <f t="shared" si="45"/>
        <v>0</v>
      </c>
      <c r="H469" t="str">
        <f t="shared" si="46"/>
        <v>No</v>
      </c>
      <c r="I469">
        <v>0</v>
      </c>
      <c r="J469">
        <v>0</v>
      </c>
      <c r="K469">
        <f t="shared" si="47"/>
        <v>0</v>
      </c>
      <c r="L469" s="2">
        <v>237565</v>
      </c>
      <c r="M469" s="4">
        <v>15</v>
      </c>
      <c r="N469" s="4" t="str">
        <f t="shared" si="48"/>
        <v>40-49</v>
      </c>
      <c r="O469" s="4" t="str">
        <f t="shared" si="43"/>
        <v>40-60</v>
      </c>
      <c r="P469" s="4" t="str">
        <f t="shared" si="44"/>
        <v>0</v>
      </c>
      <c r="R469" s="1" t="s">
        <v>800</v>
      </c>
      <c r="S469" t="s">
        <v>906</v>
      </c>
    </row>
    <row r="470" spans="1:19" x14ac:dyDescent="0.2">
      <c r="A470" s="2">
        <v>463</v>
      </c>
      <c r="B470" s="2">
        <v>2</v>
      </c>
      <c r="C470" s="2">
        <v>0</v>
      </c>
      <c r="D470" t="s">
        <v>907</v>
      </c>
      <c r="E470" s="1" t="s">
        <v>2102</v>
      </c>
      <c r="F470">
        <v>24</v>
      </c>
      <c r="G470">
        <f t="shared" si="45"/>
        <v>0</v>
      </c>
      <c r="H470" t="str">
        <f t="shared" si="46"/>
        <v>No</v>
      </c>
      <c r="I470">
        <v>2</v>
      </c>
      <c r="J470">
        <v>0</v>
      </c>
      <c r="K470">
        <f t="shared" si="47"/>
        <v>2</v>
      </c>
      <c r="L470" s="2" t="s">
        <v>795</v>
      </c>
      <c r="M470" s="4">
        <v>31.5</v>
      </c>
      <c r="N470" s="4" t="str">
        <f t="shared" si="48"/>
        <v>20-29</v>
      </c>
      <c r="O470" s="4" t="str">
        <f t="shared" si="43"/>
        <v>60-80</v>
      </c>
      <c r="P470" s="4" t="str">
        <f t="shared" si="44"/>
        <v>2</v>
      </c>
      <c r="R470" s="1" t="s">
        <v>800</v>
      </c>
      <c r="S470" t="s">
        <v>796</v>
      </c>
    </row>
    <row r="471" spans="1:19" x14ac:dyDescent="0.2">
      <c r="A471" s="2">
        <v>464</v>
      </c>
      <c r="B471" s="2">
        <v>2</v>
      </c>
      <c r="C471" s="2">
        <v>0</v>
      </c>
      <c r="D471" t="s">
        <v>908</v>
      </c>
      <c r="E471" s="1" t="s">
        <v>2102</v>
      </c>
      <c r="F471">
        <v>22</v>
      </c>
      <c r="G471">
        <f t="shared" si="45"/>
        <v>0</v>
      </c>
      <c r="H471" t="str">
        <f t="shared" si="46"/>
        <v>No</v>
      </c>
      <c r="I471">
        <v>2</v>
      </c>
      <c r="J471">
        <v>0</v>
      </c>
      <c r="K471">
        <f t="shared" si="47"/>
        <v>2</v>
      </c>
      <c r="L471" s="2" t="s">
        <v>795</v>
      </c>
      <c r="M471" s="4">
        <v>31.5</v>
      </c>
      <c r="N471" s="4" t="str">
        <f t="shared" si="48"/>
        <v>20-29</v>
      </c>
      <c r="O471" s="4" t="str">
        <f t="shared" si="43"/>
        <v>60-80</v>
      </c>
      <c r="P471" s="4" t="str">
        <f t="shared" si="44"/>
        <v>2</v>
      </c>
      <c r="R471" s="1" t="s">
        <v>800</v>
      </c>
      <c r="S471" t="s">
        <v>796</v>
      </c>
    </row>
    <row r="472" spans="1:19" x14ac:dyDescent="0.2">
      <c r="A472" s="2">
        <v>465</v>
      </c>
      <c r="B472" s="2">
        <v>2</v>
      </c>
      <c r="C472" s="2">
        <v>0</v>
      </c>
      <c r="D472" t="s">
        <v>909</v>
      </c>
      <c r="E472" s="1" t="s">
        <v>2102</v>
      </c>
      <c r="F472">
        <v>32</v>
      </c>
      <c r="G472">
        <f t="shared" si="45"/>
        <v>0</v>
      </c>
      <c r="H472" t="str">
        <f t="shared" si="46"/>
        <v>No</v>
      </c>
      <c r="I472">
        <v>0</v>
      </c>
      <c r="J472">
        <v>0</v>
      </c>
      <c r="K472">
        <f t="shared" si="47"/>
        <v>0</v>
      </c>
      <c r="L472" s="2" t="s">
        <v>910</v>
      </c>
      <c r="M472" s="4">
        <v>10.5</v>
      </c>
      <c r="N472" s="4" t="str">
        <f t="shared" si="48"/>
        <v>30-39</v>
      </c>
      <c r="O472" s="4" t="str">
        <f t="shared" si="43"/>
        <v>40-60</v>
      </c>
      <c r="P472" s="4" t="str">
        <f t="shared" si="44"/>
        <v>0</v>
      </c>
      <c r="R472" s="1" t="s">
        <v>800</v>
      </c>
      <c r="S472" t="s">
        <v>911</v>
      </c>
    </row>
    <row r="473" spans="1:19" x14ac:dyDescent="0.2">
      <c r="A473" s="2">
        <v>466</v>
      </c>
      <c r="B473" s="2">
        <v>2</v>
      </c>
      <c r="C473" s="2">
        <v>1</v>
      </c>
      <c r="D473" t="s">
        <v>912</v>
      </c>
      <c r="E473" s="1" t="s">
        <v>2101</v>
      </c>
      <c r="F473">
        <v>23</v>
      </c>
      <c r="G473">
        <f t="shared" si="45"/>
        <v>0</v>
      </c>
      <c r="H473" t="str">
        <f t="shared" si="46"/>
        <v>Yes</v>
      </c>
      <c r="I473">
        <v>0</v>
      </c>
      <c r="J473">
        <v>0</v>
      </c>
      <c r="K473">
        <f t="shared" si="47"/>
        <v>0</v>
      </c>
      <c r="L473" s="2" t="s">
        <v>913</v>
      </c>
      <c r="M473" s="4">
        <v>13.791700000000001</v>
      </c>
      <c r="N473" s="4" t="str">
        <f t="shared" si="48"/>
        <v>20-29</v>
      </c>
      <c r="O473" s="4" t="str">
        <f t="shared" si="43"/>
        <v>40-60</v>
      </c>
      <c r="P473" s="4" t="str">
        <f t="shared" si="44"/>
        <v>0</v>
      </c>
      <c r="Q473" s="2" t="s">
        <v>20</v>
      </c>
      <c r="R473" s="1" t="s">
        <v>2099</v>
      </c>
      <c r="S473" t="s">
        <v>11</v>
      </c>
    </row>
    <row r="474" spans="1:19" x14ac:dyDescent="0.2">
      <c r="A474" s="2">
        <v>467</v>
      </c>
      <c r="B474" s="2">
        <v>2</v>
      </c>
      <c r="C474" s="2">
        <v>0</v>
      </c>
      <c r="D474" t="s">
        <v>914</v>
      </c>
      <c r="E474" s="1" t="s">
        <v>2102</v>
      </c>
      <c r="F474">
        <v>34</v>
      </c>
      <c r="G474">
        <f t="shared" si="45"/>
        <v>0</v>
      </c>
      <c r="H474" t="str">
        <f t="shared" si="46"/>
        <v>No</v>
      </c>
      <c r="I474">
        <v>1</v>
      </c>
      <c r="J474">
        <v>0</v>
      </c>
      <c r="K474">
        <f t="shared" si="47"/>
        <v>1</v>
      </c>
      <c r="L474" s="2">
        <v>244367</v>
      </c>
      <c r="M474" s="4">
        <v>26</v>
      </c>
      <c r="N474" s="4" t="str">
        <f t="shared" si="48"/>
        <v>30-39</v>
      </c>
      <c r="O474" s="4" t="str">
        <f t="shared" si="43"/>
        <v>60-80</v>
      </c>
      <c r="P474" s="4" t="str">
        <f t="shared" si="44"/>
        <v>1</v>
      </c>
      <c r="R474" s="1" t="s">
        <v>800</v>
      </c>
      <c r="S474" t="s">
        <v>915</v>
      </c>
    </row>
    <row r="475" spans="1:19" x14ac:dyDescent="0.2">
      <c r="A475" s="2">
        <v>468</v>
      </c>
      <c r="B475" s="2">
        <v>2</v>
      </c>
      <c r="C475" s="2">
        <v>1</v>
      </c>
      <c r="D475" t="s">
        <v>916</v>
      </c>
      <c r="E475" s="1" t="s">
        <v>2101</v>
      </c>
      <c r="F475">
        <v>24</v>
      </c>
      <c r="G475">
        <f t="shared" si="45"/>
        <v>0</v>
      </c>
      <c r="H475" t="str">
        <f t="shared" si="46"/>
        <v>Yes</v>
      </c>
      <c r="I475">
        <v>1</v>
      </c>
      <c r="J475">
        <v>0</v>
      </c>
      <c r="K475">
        <f t="shared" si="47"/>
        <v>1</v>
      </c>
      <c r="L475" s="2">
        <v>244367</v>
      </c>
      <c r="M475" s="4">
        <v>26</v>
      </c>
      <c r="N475" s="4" t="str">
        <f t="shared" si="48"/>
        <v>20-29</v>
      </c>
      <c r="O475" s="4" t="str">
        <f t="shared" si="43"/>
        <v>60-80</v>
      </c>
      <c r="P475" s="4" t="str">
        <f t="shared" si="44"/>
        <v>1</v>
      </c>
      <c r="R475" s="1" t="s">
        <v>800</v>
      </c>
      <c r="S475" t="s">
        <v>915</v>
      </c>
    </row>
    <row r="476" spans="1:19" x14ac:dyDescent="0.2">
      <c r="A476" s="2">
        <v>469</v>
      </c>
      <c r="B476" s="2">
        <v>2</v>
      </c>
      <c r="C476" s="2">
        <v>0</v>
      </c>
      <c r="D476" t="s">
        <v>917</v>
      </c>
      <c r="E476" s="1" t="s">
        <v>2101</v>
      </c>
      <c r="F476">
        <v>22</v>
      </c>
      <c r="G476">
        <f t="shared" si="45"/>
        <v>0</v>
      </c>
      <c r="H476" t="str">
        <f t="shared" si="46"/>
        <v>Yes</v>
      </c>
      <c r="I476">
        <v>0</v>
      </c>
      <c r="J476">
        <v>0</v>
      </c>
      <c r="K476">
        <f t="shared" si="47"/>
        <v>0</v>
      </c>
      <c r="L476" s="2" t="s">
        <v>774</v>
      </c>
      <c r="M476" s="4">
        <v>21</v>
      </c>
      <c r="N476" s="4" t="str">
        <f t="shared" si="48"/>
        <v>20-29</v>
      </c>
      <c r="O476" s="4" t="str">
        <f t="shared" si="43"/>
        <v>40-60</v>
      </c>
      <c r="P476" s="4" t="str">
        <f t="shared" si="44"/>
        <v>0</v>
      </c>
      <c r="R476" s="1" t="s">
        <v>800</v>
      </c>
      <c r="S476" t="s">
        <v>918</v>
      </c>
    </row>
    <row r="477" spans="1:19" x14ac:dyDescent="0.2">
      <c r="A477" s="2">
        <v>470</v>
      </c>
      <c r="B477" s="2">
        <v>2</v>
      </c>
      <c r="C477" s="2">
        <v>1</v>
      </c>
      <c r="D477" t="s">
        <v>919</v>
      </c>
      <c r="E477" s="1" t="s">
        <v>2101</v>
      </c>
      <c r="G477" t="str">
        <f t="shared" si="45"/>
        <v/>
      </c>
      <c r="H477" t="str">
        <f t="shared" si="46"/>
        <v>Unknown</v>
      </c>
      <c r="I477">
        <v>0</v>
      </c>
      <c r="J477">
        <v>0</v>
      </c>
      <c r="K477">
        <f t="shared" si="47"/>
        <v>0</v>
      </c>
      <c r="L477" s="2">
        <v>226593</v>
      </c>
      <c r="M477" s="4">
        <v>12.35</v>
      </c>
      <c r="N477" s="4" t="str">
        <f t="shared" si="48"/>
        <v/>
      </c>
      <c r="O477" s="4" t="str">
        <f t="shared" si="43"/>
        <v>40-60</v>
      </c>
      <c r="P477" s="4" t="str">
        <f t="shared" si="44"/>
        <v>0</v>
      </c>
      <c r="Q477" s="2" t="s">
        <v>920</v>
      </c>
      <c r="R477" s="1" t="s">
        <v>2100</v>
      </c>
      <c r="S477" t="s">
        <v>921</v>
      </c>
    </row>
    <row r="478" spans="1:19" x14ac:dyDescent="0.2">
      <c r="A478" s="2">
        <v>471</v>
      </c>
      <c r="B478" s="2">
        <v>2</v>
      </c>
      <c r="C478" s="2">
        <v>0</v>
      </c>
      <c r="D478" t="s">
        <v>922</v>
      </c>
      <c r="E478" s="1" t="s">
        <v>2102</v>
      </c>
      <c r="F478">
        <v>35</v>
      </c>
      <c r="G478">
        <f t="shared" si="45"/>
        <v>0</v>
      </c>
      <c r="H478" t="str">
        <f t="shared" si="46"/>
        <v>No</v>
      </c>
      <c r="I478">
        <v>0</v>
      </c>
      <c r="J478">
        <v>0</v>
      </c>
      <c r="K478">
        <f t="shared" si="47"/>
        <v>0</v>
      </c>
      <c r="L478" s="2">
        <v>233734</v>
      </c>
      <c r="M478" s="4">
        <v>12.35</v>
      </c>
      <c r="N478" s="4" t="str">
        <f t="shared" si="48"/>
        <v>30-39</v>
      </c>
      <c r="O478" s="4" t="str">
        <f t="shared" si="43"/>
        <v>40-60</v>
      </c>
      <c r="P478" s="4" t="str">
        <f t="shared" si="44"/>
        <v>0</v>
      </c>
      <c r="R478" s="1" t="s">
        <v>2100</v>
      </c>
    </row>
    <row r="479" spans="1:19" x14ac:dyDescent="0.2">
      <c r="A479" s="2">
        <v>472</v>
      </c>
      <c r="B479" s="2">
        <v>2</v>
      </c>
      <c r="C479" s="2">
        <v>1</v>
      </c>
      <c r="D479" t="s">
        <v>923</v>
      </c>
      <c r="E479" s="1" t="s">
        <v>2101</v>
      </c>
      <c r="F479">
        <v>45</v>
      </c>
      <c r="G479">
        <f t="shared" si="45"/>
        <v>0</v>
      </c>
      <c r="H479" t="str">
        <f t="shared" si="46"/>
        <v>Yes</v>
      </c>
      <c r="I479">
        <v>0</v>
      </c>
      <c r="J479">
        <v>0</v>
      </c>
      <c r="K479">
        <f t="shared" si="47"/>
        <v>0</v>
      </c>
      <c r="L479" s="2">
        <v>223596</v>
      </c>
      <c r="M479" s="4">
        <v>13.5</v>
      </c>
      <c r="N479" s="4" t="str">
        <f t="shared" si="48"/>
        <v>40-49</v>
      </c>
      <c r="O479" s="4" t="str">
        <f t="shared" si="43"/>
        <v>40-60</v>
      </c>
      <c r="P479" s="4" t="str">
        <f t="shared" si="44"/>
        <v>0</v>
      </c>
      <c r="R479" s="1" t="s">
        <v>800</v>
      </c>
      <c r="S479" t="s">
        <v>409</v>
      </c>
    </row>
    <row r="480" spans="1:19" x14ac:dyDescent="0.2">
      <c r="A480" s="2">
        <v>473</v>
      </c>
      <c r="B480" s="2">
        <v>2</v>
      </c>
      <c r="C480" s="2">
        <v>0</v>
      </c>
      <c r="D480" t="s">
        <v>924</v>
      </c>
      <c r="E480" s="1" t="s">
        <v>2102</v>
      </c>
      <c r="F480">
        <v>57</v>
      </c>
      <c r="G480">
        <f t="shared" si="45"/>
        <v>0</v>
      </c>
      <c r="H480" t="str">
        <f t="shared" si="46"/>
        <v>No</v>
      </c>
      <c r="I480">
        <v>0</v>
      </c>
      <c r="J480">
        <v>0</v>
      </c>
      <c r="K480">
        <f t="shared" si="47"/>
        <v>0</v>
      </c>
      <c r="L480" s="2">
        <v>219533</v>
      </c>
      <c r="M480" s="4">
        <v>12.35</v>
      </c>
      <c r="N480" s="4" t="str">
        <f t="shared" si="48"/>
        <v>50-59</v>
      </c>
      <c r="O480" s="4" t="str">
        <f t="shared" si="43"/>
        <v>40-60</v>
      </c>
      <c r="P480" s="4" t="str">
        <f t="shared" si="44"/>
        <v>0</v>
      </c>
      <c r="R480" s="1" t="s">
        <v>2100</v>
      </c>
      <c r="S480" t="s">
        <v>925</v>
      </c>
    </row>
    <row r="481" spans="1:19" x14ac:dyDescent="0.2">
      <c r="A481" s="2">
        <v>474</v>
      </c>
      <c r="B481" s="2">
        <v>2</v>
      </c>
      <c r="C481" s="2">
        <v>0</v>
      </c>
      <c r="D481" t="s">
        <v>926</v>
      </c>
      <c r="E481" s="1" t="s">
        <v>2102</v>
      </c>
      <c r="G481" t="str">
        <f t="shared" si="45"/>
        <v/>
      </c>
      <c r="H481" t="str">
        <f t="shared" si="46"/>
        <v>Unknown</v>
      </c>
      <c r="I481">
        <v>0</v>
      </c>
      <c r="J481">
        <v>0</v>
      </c>
      <c r="K481">
        <f t="shared" si="47"/>
        <v>0</v>
      </c>
      <c r="L481" s="2">
        <v>239855</v>
      </c>
      <c r="M481" s="4">
        <v>0</v>
      </c>
      <c r="N481" s="4" t="str">
        <f t="shared" si="48"/>
        <v/>
      </c>
      <c r="O481" s="4" t="str">
        <f t="shared" si="43"/>
        <v>0-20</v>
      </c>
      <c r="P481" s="4" t="str">
        <f t="shared" si="44"/>
        <v>0</v>
      </c>
      <c r="R481" s="1" t="s">
        <v>800</v>
      </c>
      <c r="S481" t="s">
        <v>478</v>
      </c>
    </row>
    <row r="482" spans="1:19" x14ac:dyDescent="0.2">
      <c r="A482" s="2">
        <v>475</v>
      </c>
      <c r="B482" s="2">
        <v>2</v>
      </c>
      <c r="C482" s="2">
        <v>0</v>
      </c>
      <c r="D482" t="s">
        <v>927</v>
      </c>
      <c r="E482" s="1" t="s">
        <v>2102</v>
      </c>
      <c r="F482">
        <v>31</v>
      </c>
      <c r="G482">
        <f t="shared" si="45"/>
        <v>0</v>
      </c>
      <c r="H482" t="str">
        <f t="shared" si="46"/>
        <v>No</v>
      </c>
      <c r="I482">
        <v>0</v>
      </c>
      <c r="J482">
        <v>0</v>
      </c>
      <c r="K482">
        <f t="shared" si="47"/>
        <v>0</v>
      </c>
      <c r="L482" s="2" t="s">
        <v>928</v>
      </c>
      <c r="M482" s="4">
        <v>10.5</v>
      </c>
      <c r="N482" s="4" t="str">
        <f t="shared" si="48"/>
        <v>30-39</v>
      </c>
      <c r="O482" s="4" t="str">
        <f t="shared" si="43"/>
        <v>40-60</v>
      </c>
      <c r="P482" s="4" t="str">
        <f t="shared" si="44"/>
        <v>0</v>
      </c>
      <c r="R482" s="1" t="s">
        <v>800</v>
      </c>
      <c r="S482" t="s">
        <v>929</v>
      </c>
    </row>
    <row r="483" spans="1:19" x14ac:dyDescent="0.2">
      <c r="A483" s="2">
        <v>476</v>
      </c>
      <c r="B483" s="2">
        <v>2</v>
      </c>
      <c r="C483" s="2">
        <v>0</v>
      </c>
      <c r="D483" t="s">
        <v>930</v>
      </c>
      <c r="E483" s="1" t="s">
        <v>2101</v>
      </c>
      <c r="F483">
        <v>26</v>
      </c>
      <c r="G483">
        <f t="shared" si="45"/>
        <v>0</v>
      </c>
      <c r="H483" t="str">
        <f t="shared" si="46"/>
        <v>Yes</v>
      </c>
      <c r="I483">
        <v>1</v>
      </c>
      <c r="J483">
        <v>1</v>
      </c>
      <c r="K483">
        <f t="shared" si="47"/>
        <v>2</v>
      </c>
      <c r="L483" s="2">
        <v>250651</v>
      </c>
      <c r="M483" s="4">
        <v>26</v>
      </c>
      <c r="N483" s="4" t="str">
        <f t="shared" si="48"/>
        <v>20-29</v>
      </c>
      <c r="O483" s="4" t="str">
        <f t="shared" si="43"/>
        <v>60-80</v>
      </c>
      <c r="P483" s="4" t="str">
        <f t="shared" si="44"/>
        <v>2</v>
      </c>
      <c r="R483" s="1" t="s">
        <v>800</v>
      </c>
      <c r="S483" t="s">
        <v>572</v>
      </c>
    </row>
    <row r="484" spans="1:19" x14ac:dyDescent="0.2">
      <c r="A484" s="2">
        <v>477</v>
      </c>
      <c r="B484" s="2">
        <v>2</v>
      </c>
      <c r="C484" s="2">
        <v>0</v>
      </c>
      <c r="D484" t="s">
        <v>931</v>
      </c>
      <c r="E484" s="1" t="s">
        <v>2102</v>
      </c>
      <c r="F484">
        <v>30</v>
      </c>
      <c r="G484">
        <f t="shared" si="45"/>
        <v>0</v>
      </c>
      <c r="H484" t="str">
        <f t="shared" si="46"/>
        <v>No</v>
      </c>
      <c r="I484">
        <v>1</v>
      </c>
      <c r="J484">
        <v>1</v>
      </c>
      <c r="K484">
        <f t="shared" si="47"/>
        <v>2</v>
      </c>
      <c r="L484" s="2">
        <v>250651</v>
      </c>
      <c r="M484" s="4">
        <v>26</v>
      </c>
      <c r="N484" s="4" t="str">
        <f t="shared" si="48"/>
        <v>30-39</v>
      </c>
      <c r="O484" s="4" t="str">
        <f t="shared" si="43"/>
        <v>60-80</v>
      </c>
      <c r="P484" s="4" t="str">
        <f t="shared" si="44"/>
        <v>2</v>
      </c>
      <c r="R484" s="1" t="s">
        <v>800</v>
      </c>
      <c r="S484" t="s">
        <v>572</v>
      </c>
    </row>
    <row r="485" spans="1:19" x14ac:dyDescent="0.2">
      <c r="A485" s="2">
        <v>478</v>
      </c>
      <c r="B485" s="2">
        <v>2</v>
      </c>
      <c r="C485" s="2">
        <v>0</v>
      </c>
      <c r="D485" t="s">
        <v>932</v>
      </c>
      <c r="E485" s="1" t="s">
        <v>2102</v>
      </c>
      <c r="G485" t="str">
        <f t="shared" si="45"/>
        <v/>
      </c>
      <c r="H485" t="str">
        <f t="shared" si="46"/>
        <v>Unknown</v>
      </c>
      <c r="I485">
        <v>0</v>
      </c>
      <c r="J485">
        <v>0</v>
      </c>
      <c r="K485">
        <f t="shared" si="47"/>
        <v>0</v>
      </c>
      <c r="L485" s="2">
        <v>240261</v>
      </c>
      <c r="M485" s="4">
        <v>10.708299999999999</v>
      </c>
      <c r="N485" s="4" t="str">
        <f t="shared" si="48"/>
        <v/>
      </c>
      <c r="O485" s="4" t="str">
        <f t="shared" si="43"/>
        <v>40-60</v>
      </c>
      <c r="P485" s="4" t="str">
        <f t="shared" si="44"/>
        <v>0</v>
      </c>
      <c r="R485" s="1" t="s">
        <v>2100</v>
      </c>
    </row>
    <row r="486" spans="1:19" x14ac:dyDescent="0.2">
      <c r="A486" s="2">
        <v>479</v>
      </c>
      <c r="B486" s="2">
        <v>2</v>
      </c>
      <c r="C486" s="2">
        <v>1</v>
      </c>
      <c r="D486" t="s">
        <v>933</v>
      </c>
      <c r="E486" s="1" t="s">
        <v>2101</v>
      </c>
      <c r="F486">
        <v>1</v>
      </c>
      <c r="G486">
        <f t="shared" si="45"/>
        <v>1</v>
      </c>
      <c r="H486" t="str">
        <f t="shared" si="46"/>
        <v>Yes</v>
      </c>
      <c r="I486">
        <v>1</v>
      </c>
      <c r="J486">
        <v>2</v>
      </c>
      <c r="K486">
        <f t="shared" si="47"/>
        <v>3</v>
      </c>
      <c r="L486" s="2" t="s">
        <v>934</v>
      </c>
      <c r="M486" s="4">
        <v>41.5792</v>
      </c>
      <c r="N486" s="4" t="str">
        <f t="shared" si="48"/>
        <v>0-9</v>
      </c>
      <c r="O486" s="4" t="str">
        <f t="shared" si="43"/>
        <v>80-100</v>
      </c>
      <c r="P486" s="4" t="str">
        <f t="shared" si="44"/>
        <v>3</v>
      </c>
      <c r="R486" s="1" t="s">
        <v>2099</v>
      </c>
      <c r="S486" t="s">
        <v>935</v>
      </c>
    </row>
    <row r="487" spans="1:19" x14ac:dyDescent="0.2">
      <c r="A487" s="2">
        <v>480</v>
      </c>
      <c r="B487" s="2">
        <v>2</v>
      </c>
      <c r="C487" s="2">
        <v>1</v>
      </c>
      <c r="D487" t="s">
        <v>936</v>
      </c>
      <c r="E487" s="1" t="s">
        <v>2101</v>
      </c>
      <c r="F487">
        <v>3</v>
      </c>
      <c r="G487">
        <f t="shared" si="45"/>
        <v>1</v>
      </c>
      <c r="H487" t="str">
        <f t="shared" si="46"/>
        <v>Yes</v>
      </c>
      <c r="I487">
        <v>1</v>
      </c>
      <c r="J487">
        <v>2</v>
      </c>
      <c r="K487">
        <f t="shared" si="47"/>
        <v>3</v>
      </c>
      <c r="L487" s="2" t="s">
        <v>934</v>
      </c>
      <c r="M487" s="4">
        <v>41.5792</v>
      </c>
      <c r="N487" s="4" t="str">
        <f t="shared" si="48"/>
        <v>0-9</v>
      </c>
      <c r="O487" s="4" t="str">
        <f t="shared" si="43"/>
        <v>80-100</v>
      </c>
      <c r="P487" s="4" t="str">
        <f t="shared" si="44"/>
        <v>3</v>
      </c>
      <c r="R487" s="1" t="s">
        <v>2099</v>
      </c>
      <c r="S487" t="s">
        <v>935</v>
      </c>
    </row>
    <row r="488" spans="1:19" x14ac:dyDescent="0.2">
      <c r="A488" s="2">
        <v>481</v>
      </c>
      <c r="B488" s="2">
        <v>2</v>
      </c>
      <c r="C488" s="2">
        <v>0</v>
      </c>
      <c r="D488" t="s">
        <v>937</v>
      </c>
      <c r="E488" s="1" t="s">
        <v>2102</v>
      </c>
      <c r="F488">
        <v>25</v>
      </c>
      <c r="G488">
        <f t="shared" si="45"/>
        <v>0</v>
      </c>
      <c r="H488" t="str">
        <f t="shared" si="46"/>
        <v>No</v>
      </c>
      <c r="I488">
        <v>1</v>
      </c>
      <c r="J488">
        <v>2</v>
      </c>
      <c r="K488">
        <f t="shared" si="47"/>
        <v>3</v>
      </c>
      <c r="L488" s="2" t="s">
        <v>934</v>
      </c>
      <c r="M488" s="4">
        <v>41.5792</v>
      </c>
      <c r="N488" s="4" t="str">
        <f t="shared" si="48"/>
        <v>20-29</v>
      </c>
      <c r="O488" s="4" t="str">
        <f t="shared" si="43"/>
        <v>80-100</v>
      </c>
      <c r="P488" s="4" t="str">
        <f t="shared" si="44"/>
        <v>3</v>
      </c>
      <c r="R488" s="1" t="s">
        <v>2099</v>
      </c>
      <c r="S488" t="s">
        <v>935</v>
      </c>
    </row>
    <row r="489" spans="1:19" x14ac:dyDescent="0.2">
      <c r="A489" s="2">
        <v>482</v>
      </c>
      <c r="B489" s="2">
        <v>2</v>
      </c>
      <c r="C489" s="2">
        <v>1</v>
      </c>
      <c r="D489" t="s">
        <v>938</v>
      </c>
      <c r="E489" s="1" t="s">
        <v>2101</v>
      </c>
      <c r="F489">
        <v>22</v>
      </c>
      <c r="G489">
        <f t="shared" si="45"/>
        <v>0</v>
      </c>
      <c r="H489" t="str">
        <f t="shared" si="46"/>
        <v>Yes</v>
      </c>
      <c r="I489">
        <v>1</v>
      </c>
      <c r="J489">
        <v>2</v>
      </c>
      <c r="K489">
        <f t="shared" si="47"/>
        <v>3</v>
      </c>
      <c r="L489" s="2" t="s">
        <v>934</v>
      </c>
      <c r="M489" s="4">
        <v>41.5792</v>
      </c>
      <c r="N489" s="4" t="str">
        <f t="shared" si="48"/>
        <v>20-29</v>
      </c>
      <c r="O489" s="4" t="str">
        <f t="shared" si="43"/>
        <v>80-100</v>
      </c>
      <c r="P489" s="4" t="str">
        <f t="shared" si="44"/>
        <v>3</v>
      </c>
      <c r="R489" s="1" t="s">
        <v>2099</v>
      </c>
      <c r="S489" t="s">
        <v>935</v>
      </c>
    </row>
    <row r="490" spans="1:19" x14ac:dyDescent="0.2">
      <c r="A490" s="2">
        <v>483</v>
      </c>
      <c r="B490" s="2">
        <v>2</v>
      </c>
      <c r="C490" s="2">
        <v>1</v>
      </c>
      <c r="D490" t="s">
        <v>939</v>
      </c>
      <c r="E490" s="1" t="s">
        <v>2101</v>
      </c>
      <c r="F490">
        <v>17</v>
      </c>
      <c r="G490">
        <f t="shared" si="45"/>
        <v>0</v>
      </c>
      <c r="H490" t="str">
        <f t="shared" si="46"/>
        <v>Yes</v>
      </c>
      <c r="I490">
        <v>0</v>
      </c>
      <c r="J490">
        <v>0</v>
      </c>
      <c r="K490">
        <f t="shared" si="47"/>
        <v>0</v>
      </c>
      <c r="L490" s="2" t="s">
        <v>940</v>
      </c>
      <c r="M490" s="4">
        <v>12</v>
      </c>
      <c r="N490" s="4" t="str">
        <f t="shared" si="48"/>
        <v>10-19</v>
      </c>
      <c r="O490" s="4" t="str">
        <f t="shared" si="43"/>
        <v>40-60</v>
      </c>
      <c r="P490" s="4" t="str">
        <f t="shared" si="44"/>
        <v>0</v>
      </c>
      <c r="R490" s="1" t="s">
        <v>2099</v>
      </c>
      <c r="S490" t="s">
        <v>941</v>
      </c>
    </row>
    <row r="491" spans="1:19" x14ac:dyDescent="0.2">
      <c r="A491" s="2">
        <v>484</v>
      </c>
      <c r="B491" s="2">
        <v>2</v>
      </c>
      <c r="C491" s="2">
        <v>1</v>
      </c>
      <c r="D491" t="s">
        <v>942</v>
      </c>
      <c r="E491" s="1" t="s">
        <v>2101</v>
      </c>
      <c r="G491" t="str">
        <f t="shared" si="45"/>
        <v/>
      </c>
      <c r="H491" t="str">
        <f t="shared" si="46"/>
        <v>Unknown</v>
      </c>
      <c r="I491">
        <v>0</v>
      </c>
      <c r="J491">
        <v>0</v>
      </c>
      <c r="K491">
        <f t="shared" si="47"/>
        <v>0</v>
      </c>
      <c r="L491" s="2">
        <v>248727</v>
      </c>
      <c r="M491" s="4">
        <v>33</v>
      </c>
      <c r="N491" s="4" t="str">
        <f t="shared" si="48"/>
        <v/>
      </c>
      <c r="O491" s="4" t="str">
        <f t="shared" si="43"/>
        <v>60-80</v>
      </c>
      <c r="P491" s="4" t="str">
        <f t="shared" si="44"/>
        <v>0</v>
      </c>
      <c r="R491" s="1" t="s">
        <v>800</v>
      </c>
      <c r="S491" t="s">
        <v>943</v>
      </c>
    </row>
    <row r="492" spans="1:19" x14ac:dyDescent="0.2">
      <c r="A492" s="2">
        <v>485</v>
      </c>
      <c r="B492" s="2">
        <v>2</v>
      </c>
      <c r="C492" s="2">
        <v>1</v>
      </c>
      <c r="D492" t="s">
        <v>944</v>
      </c>
      <c r="E492" s="1" t="s">
        <v>2101</v>
      </c>
      <c r="F492">
        <v>34</v>
      </c>
      <c r="G492">
        <f t="shared" si="45"/>
        <v>0</v>
      </c>
      <c r="H492" t="str">
        <f t="shared" si="46"/>
        <v>Yes</v>
      </c>
      <c r="I492">
        <v>0</v>
      </c>
      <c r="J492">
        <v>0</v>
      </c>
      <c r="K492">
        <f t="shared" si="47"/>
        <v>0</v>
      </c>
      <c r="L492" s="2" t="s">
        <v>945</v>
      </c>
      <c r="M492" s="4">
        <v>10.5</v>
      </c>
      <c r="N492" s="4" t="str">
        <f t="shared" si="48"/>
        <v>30-39</v>
      </c>
      <c r="O492" s="4" t="str">
        <f t="shared" si="43"/>
        <v>40-60</v>
      </c>
      <c r="P492" s="4" t="str">
        <f t="shared" si="44"/>
        <v>0</v>
      </c>
      <c r="Q492" s="2" t="s">
        <v>719</v>
      </c>
      <c r="R492" s="1" t="s">
        <v>800</v>
      </c>
      <c r="S492" t="s">
        <v>344</v>
      </c>
    </row>
    <row r="493" spans="1:19" x14ac:dyDescent="0.2">
      <c r="A493" s="2">
        <v>486</v>
      </c>
      <c r="B493" s="2">
        <v>2</v>
      </c>
      <c r="C493" s="2">
        <v>0</v>
      </c>
      <c r="D493" t="s">
        <v>946</v>
      </c>
      <c r="E493" s="1" t="s">
        <v>2102</v>
      </c>
      <c r="F493">
        <v>36</v>
      </c>
      <c r="G493">
        <f t="shared" si="45"/>
        <v>0</v>
      </c>
      <c r="H493" t="str">
        <f t="shared" si="46"/>
        <v>No</v>
      </c>
      <c r="I493">
        <v>0</v>
      </c>
      <c r="J493">
        <v>0</v>
      </c>
      <c r="K493">
        <f t="shared" si="47"/>
        <v>0</v>
      </c>
      <c r="L493" s="2" t="s">
        <v>947</v>
      </c>
      <c r="M493" s="4">
        <v>12.875</v>
      </c>
      <c r="N493" s="4" t="str">
        <f t="shared" si="48"/>
        <v>30-39</v>
      </c>
      <c r="O493" s="4" t="str">
        <f t="shared" si="43"/>
        <v>40-60</v>
      </c>
      <c r="P493" s="4" t="str">
        <f t="shared" si="44"/>
        <v>0</v>
      </c>
      <c r="Q493" s="2" t="s">
        <v>20</v>
      </c>
      <c r="R493" s="1" t="s">
        <v>2099</v>
      </c>
      <c r="S493" t="s">
        <v>42</v>
      </c>
    </row>
    <row r="494" spans="1:19" x14ac:dyDescent="0.2">
      <c r="A494" s="2">
        <v>487</v>
      </c>
      <c r="B494" s="2">
        <v>2</v>
      </c>
      <c r="C494" s="2">
        <v>0</v>
      </c>
      <c r="D494" t="s">
        <v>948</v>
      </c>
      <c r="E494" s="1" t="s">
        <v>2102</v>
      </c>
      <c r="F494">
        <v>24</v>
      </c>
      <c r="G494">
        <f t="shared" si="45"/>
        <v>0</v>
      </c>
      <c r="H494" t="str">
        <f t="shared" si="46"/>
        <v>No</v>
      </c>
      <c r="I494">
        <v>0</v>
      </c>
      <c r="J494">
        <v>0</v>
      </c>
      <c r="K494">
        <f t="shared" si="47"/>
        <v>0</v>
      </c>
      <c r="L494" s="2" t="s">
        <v>949</v>
      </c>
      <c r="M494" s="4">
        <v>10.5</v>
      </c>
      <c r="N494" s="4" t="str">
        <f t="shared" si="48"/>
        <v>20-29</v>
      </c>
      <c r="O494" s="4" t="str">
        <f t="shared" si="43"/>
        <v>40-60</v>
      </c>
      <c r="P494" s="4" t="str">
        <f t="shared" si="44"/>
        <v>0</v>
      </c>
      <c r="R494" s="1" t="s">
        <v>800</v>
      </c>
    </row>
    <row r="495" spans="1:19" x14ac:dyDescent="0.2">
      <c r="A495" s="2">
        <v>488</v>
      </c>
      <c r="B495" s="2">
        <v>2</v>
      </c>
      <c r="C495" s="2">
        <v>0</v>
      </c>
      <c r="D495" t="s">
        <v>950</v>
      </c>
      <c r="E495" s="1" t="s">
        <v>2102</v>
      </c>
      <c r="F495">
        <v>61</v>
      </c>
      <c r="G495">
        <f t="shared" si="45"/>
        <v>0</v>
      </c>
      <c r="H495" t="str">
        <f t="shared" si="46"/>
        <v>No</v>
      </c>
      <c r="I495">
        <v>0</v>
      </c>
      <c r="J495">
        <v>0</v>
      </c>
      <c r="K495">
        <f t="shared" si="47"/>
        <v>0</v>
      </c>
      <c r="L495" s="2">
        <v>235509</v>
      </c>
      <c r="M495" s="4">
        <v>12.35</v>
      </c>
      <c r="N495" s="4" t="str">
        <f t="shared" si="48"/>
        <v>60-69</v>
      </c>
      <c r="O495" s="4" t="str">
        <f t="shared" si="43"/>
        <v>40-60</v>
      </c>
      <c r="P495" s="4" t="str">
        <f t="shared" si="44"/>
        <v>0</v>
      </c>
      <c r="R495" s="1" t="s">
        <v>2100</v>
      </c>
    </row>
    <row r="496" spans="1:19" x14ac:dyDescent="0.2">
      <c r="A496" s="2">
        <v>489</v>
      </c>
      <c r="B496" s="2">
        <v>2</v>
      </c>
      <c r="C496" s="2">
        <v>0</v>
      </c>
      <c r="D496" t="s">
        <v>951</v>
      </c>
      <c r="E496" s="1" t="s">
        <v>2102</v>
      </c>
      <c r="F496">
        <v>50</v>
      </c>
      <c r="G496">
        <f t="shared" si="45"/>
        <v>0</v>
      </c>
      <c r="H496" t="str">
        <f t="shared" si="46"/>
        <v>No</v>
      </c>
      <c r="I496">
        <v>1</v>
      </c>
      <c r="J496">
        <v>0</v>
      </c>
      <c r="K496">
        <f t="shared" si="47"/>
        <v>1</v>
      </c>
      <c r="L496" s="2" t="s">
        <v>952</v>
      </c>
      <c r="M496" s="4">
        <v>26</v>
      </c>
      <c r="N496" s="4" t="str">
        <f t="shared" si="48"/>
        <v>50-59</v>
      </c>
      <c r="O496" s="4" t="str">
        <f t="shared" si="43"/>
        <v>60-80</v>
      </c>
      <c r="P496" s="4" t="str">
        <f t="shared" si="44"/>
        <v>1</v>
      </c>
      <c r="R496" s="1" t="s">
        <v>800</v>
      </c>
      <c r="S496" t="s">
        <v>953</v>
      </c>
    </row>
    <row r="497" spans="1:19" x14ac:dyDescent="0.2">
      <c r="A497" s="2">
        <v>490</v>
      </c>
      <c r="B497" s="2">
        <v>2</v>
      </c>
      <c r="C497" s="2">
        <v>1</v>
      </c>
      <c r="D497" t="s">
        <v>954</v>
      </c>
      <c r="E497" s="1" t="s">
        <v>2101</v>
      </c>
      <c r="F497">
        <v>42</v>
      </c>
      <c r="G497">
        <f t="shared" si="45"/>
        <v>0</v>
      </c>
      <c r="H497" t="str">
        <f t="shared" si="46"/>
        <v>Yes</v>
      </c>
      <c r="I497">
        <v>1</v>
      </c>
      <c r="J497">
        <v>0</v>
      </c>
      <c r="K497">
        <f t="shared" si="47"/>
        <v>1</v>
      </c>
      <c r="L497" s="2" t="s">
        <v>952</v>
      </c>
      <c r="M497" s="4">
        <v>26</v>
      </c>
      <c r="N497" s="4" t="str">
        <f t="shared" si="48"/>
        <v>40-49</v>
      </c>
      <c r="O497" s="4" t="str">
        <f t="shared" si="43"/>
        <v>60-80</v>
      </c>
      <c r="P497" s="4" t="str">
        <f t="shared" si="44"/>
        <v>1</v>
      </c>
      <c r="R497" s="1" t="s">
        <v>800</v>
      </c>
      <c r="S497" t="s">
        <v>953</v>
      </c>
    </row>
    <row r="498" spans="1:19" x14ac:dyDescent="0.2">
      <c r="A498" s="2">
        <v>491</v>
      </c>
      <c r="B498" s="2">
        <v>2</v>
      </c>
      <c r="C498" s="2">
        <v>0</v>
      </c>
      <c r="D498" t="s">
        <v>955</v>
      </c>
      <c r="E498" s="1" t="s">
        <v>2101</v>
      </c>
      <c r="F498">
        <v>57</v>
      </c>
      <c r="G498">
        <f t="shared" si="45"/>
        <v>0</v>
      </c>
      <c r="H498" t="str">
        <f t="shared" si="46"/>
        <v>Yes</v>
      </c>
      <c r="I498">
        <v>0</v>
      </c>
      <c r="J498">
        <v>0</v>
      </c>
      <c r="K498">
        <f t="shared" si="47"/>
        <v>0</v>
      </c>
      <c r="L498" s="2" t="s">
        <v>956</v>
      </c>
      <c r="M498" s="4">
        <v>10.5</v>
      </c>
      <c r="N498" s="4" t="str">
        <f t="shared" si="48"/>
        <v>50-59</v>
      </c>
      <c r="O498" s="4" t="str">
        <f t="shared" si="43"/>
        <v>40-60</v>
      </c>
      <c r="P498" s="4" t="str">
        <f t="shared" si="44"/>
        <v>0</v>
      </c>
      <c r="Q498" s="2" t="s">
        <v>957</v>
      </c>
      <c r="R498" s="1" t="s">
        <v>800</v>
      </c>
      <c r="S498" t="s">
        <v>958</v>
      </c>
    </row>
    <row r="499" spans="1:19" x14ac:dyDescent="0.2">
      <c r="A499" s="2">
        <v>492</v>
      </c>
      <c r="B499" s="2">
        <v>2</v>
      </c>
      <c r="C499" s="2">
        <v>0</v>
      </c>
      <c r="D499" t="s">
        <v>959</v>
      </c>
      <c r="E499" s="1" t="s">
        <v>2102</v>
      </c>
      <c r="G499" t="str">
        <f t="shared" si="45"/>
        <v/>
      </c>
      <c r="H499" t="str">
        <f t="shared" si="46"/>
        <v>Unknown</v>
      </c>
      <c r="I499">
        <v>0</v>
      </c>
      <c r="J499">
        <v>0</v>
      </c>
      <c r="K499">
        <f t="shared" si="47"/>
        <v>0</v>
      </c>
      <c r="L499" s="2">
        <v>237735</v>
      </c>
      <c r="M499" s="4">
        <v>15.0458</v>
      </c>
      <c r="N499" s="4" t="str">
        <f t="shared" si="48"/>
        <v/>
      </c>
      <c r="O499" s="4" t="str">
        <f t="shared" si="43"/>
        <v>40-60</v>
      </c>
      <c r="P499" s="4" t="str">
        <f t="shared" si="44"/>
        <v>0</v>
      </c>
      <c r="Q499" s="2" t="s">
        <v>20</v>
      </c>
      <c r="R499" s="1" t="s">
        <v>2099</v>
      </c>
      <c r="S499" t="s">
        <v>960</v>
      </c>
    </row>
    <row r="500" spans="1:19" x14ac:dyDescent="0.2">
      <c r="A500" s="2">
        <v>493</v>
      </c>
      <c r="B500" s="2">
        <v>2</v>
      </c>
      <c r="C500" s="2">
        <v>1</v>
      </c>
      <c r="D500" t="s">
        <v>961</v>
      </c>
      <c r="E500" s="1" t="s">
        <v>2102</v>
      </c>
      <c r="F500">
        <v>1</v>
      </c>
      <c r="G500">
        <f t="shared" si="45"/>
        <v>1</v>
      </c>
      <c r="H500" t="str">
        <f t="shared" si="46"/>
        <v>Yes</v>
      </c>
      <c r="I500">
        <v>0</v>
      </c>
      <c r="J500">
        <v>2</v>
      </c>
      <c r="K500">
        <f t="shared" si="47"/>
        <v>2</v>
      </c>
      <c r="L500" s="2" t="s">
        <v>962</v>
      </c>
      <c r="M500" s="4">
        <v>37.004199999999997</v>
      </c>
      <c r="N500" s="4" t="str">
        <f t="shared" si="48"/>
        <v>0-9</v>
      </c>
      <c r="O500" s="4" t="str">
        <f t="shared" si="43"/>
        <v>60-80</v>
      </c>
      <c r="P500" s="4" t="str">
        <f t="shared" si="44"/>
        <v>2</v>
      </c>
      <c r="R500" s="1" t="s">
        <v>2099</v>
      </c>
      <c r="S500" t="s">
        <v>963</v>
      </c>
    </row>
    <row r="501" spans="1:19" x14ac:dyDescent="0.2">
      <c r="A501" s="2">
        <v>494</v>
      </c>
      <c r="B501" s="2">
        <v>2</v>
      </c>
      <c r="C501" s="2">
        <v>0</v>
      </c>
      <c r="D501" t="s">
        <v>964</v>
      </c>
      <c r="E501" s="1" t="s">
        <v>2102</v>
      </c>
      <c r="F501">
        <v>31</v>
      </c>
      <c r="G501">
        <f t="shared" si="45"/>
        <v>0</v>
      </c>
      <c r="H501" t="str">
        <f t="shared" si="46"/>
        <v>No</v>
      </c>
      <c r="I501">
        <v>1</v>
      </c>
      <c r="J501">
        <v>1</v>
      </c>
      <c r="K501">
        <f t="shared" si="47"/>
        <v>2</v>
      </c>
      <c r="L501" s="2" t="s">
        <v>962</v>
      </c>
      <c r="M501" s="4">
        <v>37.004199999999997</v>
      </c>
      <c r="N501" s="4" t="str">
        <f t="shared" si="48"/>
        <v>30-39</v>
      </c>
      <c r="O501" s="4" t="str">
        <f t="shared" si="43"/>
        <v>60-80</v>
      </c>
      <c r="P501" s="4" t="str">
        <f t="shared" si="44"/>
        <v>2</v>
      </c>
      <c r="R501" s="1" t="s">
        <v>2099</v>
      </c>
      <c r="S501" t="s">
        <v>963</v>
      </c>
    </row>
    <row r="502" spans="1:19" x14ac:dyDescent="0.2">
      <c r="A502" s="2">
        <v>495</v>
      </c>
      <c r="B502" s="2">
        <v>2</v>
      </c>
      <c r="C502" s="2">
        <v>1</v>
      </c>
      <c r="D502" t="s">
        <v>965</v>
      </c>
      <c r="E502" s="1" t="s">
        <v>2101</v>
      </c>
      <c r="F502">
        <v>24</v>
      </c>
      <c r="G502">
        <f t="shared" si="45"/>
        <v>0</v>
      </c>
      <c r="H502" t="str">
        <f t="shared" si="46"/>
        <v>Yes</v>
      </c>
      <c r="I502">
        <v>1</v>
      </c>
      <c r="J502">
        <v>1</v>
      </c>
      <c r="K502">
        <f t="shared" si="47"/>
        <v>2</v>
      </c>
      <c r="L502" s="2" t="s">
        <v>962</v>
      </c>
      <c r="M502" s="4">
        <v>37.004199999999997</v>
      </c>
      <c r="N502" s="4" t="str">
        <f t="shared" si="48"/>
        <v>20-29</v>
      </c>
      <c r="O502" s="4" t="str">
        <f t="shared" si="43"/>
        <v>60-80</v>
      </c>
      <c r="P502" s="4" t="str">
        <f t="shared" si="44"/>
        <v>2</v>
      </c>
      <c r="R502" s="1" t="s">
        <v>2099</v>
      </c>
      <c r="S502" t="s">
        <v>963</v>
      </c>
    </row>
    <row r="503" spans="1:19" x14ac:dyDescent="0.2">
      <c r="A503" s="2">
        <v>496</v>
      </c>
      <c r="B503" s="2">
        <v>2</v>
      </c>
      <c r="C503" s="2">
        <v>0</v>
      </c>
      <c r="D503" t="s">
        <v>966</v>
      </c>
      <c r="E503" s="1" t="s">
        <v>2102</v>
      </c>
      <c r="G503" t="str">
        <f t="shared" si="45"/>
        <v/>
      </c>
      <c r="H503" t="str">
        <f t="shared" si="46"/>
        <v>Unknown</v>
      </c>
      <c r="I503">
        <v>0</v>
      </c>
      <c r="J503">
        <v>0</v>
      </c>
      <c r="K503">
        <f t="shared" si="47"/>
        <v>0</v>
      </c>
      <c r="L503" s="2" t="s">
        <v>967</v>
      </c>
      <c r="M503" s="4">
        <v>15.5792</v>
      </c>
      <c r="N503" s="4" t="str">
        <f t="shared" si="48"/>
        <v/>
      </c>
      <c r="O503" s="4" t="str">
        <f t="shared" si="43"/>
        <v>40-60</v>
      </c>
      <c r="P503" s="4" t="str">
        <f t="shared" si="44"/>
        <v>0</v>
      </c>
      <c r="R503" s="1" t="s">
        <v>2099</v>
      </c>
      <c r="S503" t="s">
        <v>11</v>
      </c>
    </row>
    <row r="504" spans="1:19" x14ac:dyDescent="0.2">
      <c r="A504" s="2">
        <v>497</v>
      </c>
      <c r="B504" s="2">
        <v>2</v>
      </c>
      <c r="C504" s="2">
        <v>0</v>
      </c>
      <c r="D504" t="s">
        <v>968</v>
      </c>
      <c r="E504" s="1" t="s">
        <v>2102</v>
      </c>
      <c r="F504">
        <v>30</v>
      </c>
      <c r="G504">
        <f t="shared" si="45"/>
        <v>0</v>
      </c>
      <c r="H504" t="str">
        <f t="shared" si="46"/>
        <v>No</v>
      </c>
      <c r="I504">
        <v>0</v>
      </c>
      <c r="J504">
        <v>0</v>
      </c>
      <c r="K504">
        <f t="shared" si="47"/>
        <v>0</v>
      </c>
      <c r="L504" s="2">
        <v>28228</v>
      </c>
      <c r="M504" s="4">
        <v>13</v>
      </c>
      <c r="N504" s="4" t="str">
        <f t="shared" si="48"/>
        <v>30-39</v>
      </c>
      <c r="O504" s="4" t="str">
        <f t="shared" si="43"/>
        <v>40-60</v>
      </c>
      <c r="P504" s="4" t="str">
        <f t="shared" si="44"/>
        <v>0</v>
      </c>
      <c r="R504" s="1" t="s">
        <v>800</v>
      </c>
      <c r="S504" t="s">
        <v>969</v>
      </c>
    </row>
    <row r="505" spans="1:19" x14ac:dyDescent="0.2">
      <c r="A505" s="2">
        <v>498</v>
      </c>
      <c r="B505" s="2">
        <v>2</v>
      </c>
      <c r="C505" s="2">
        <v>0</v>
      </c>
      <c r="D505" t="s">
        <v>970</v>
      </c>
      <c r="E505" s="1" t="s">
        <v>2102</v>
      </c>
      <c r="F505">
        <v>40</v>
      </c>
      <c r="G505">
        <f t="shared" si="45"/>
        <v>0</v>
      </c>
      <c r="H505" t="str">
        <f t="shared" si="46"/>
        <v>No</v>
      </c>
      <c r="I505">
        <v>0</v>
      </c>
      <c r="J505">
        <v>0</v>
      </c>
      <c r="K505">
        <f t="shared" si="47"/>
        <v>0</v>
      </c>
      <c r="L505" s="2">
        <v>239059</v>
      </c>
      <c r="M505" s="4">
        <v>16</v>
      </c>
      <c r="N505" s="4" t="str">
        <f t="shared" si="48"/>
        <v>40-49</v>
      </c>
      <c r="O505" s="4" t="str">
        <f t="shared" si="43"/>
        <v>40-60</v>
      </c>
      <c r="P505" s="4" t="str">
        <f t="shared" si="44"/>
        <v>0</v>
      </c>
      <c r="R505" s="1" t="s">
        <v>800</v>
      </c>
      <c r="S505" t="s">
        <v>971</v>
      </c>
    </row>
    <row r="506" spans="1:19" x14ac:dyDescent="0.2">
      <c r="A506" s="2">
        <v>499</v>
      </c>
      <c r="B506" s="2">
        <v>2</v>
      </c>
      <c r="C506" s="2">
        <v>0</v>
      </c>
      <c r="D506" t="s">
        <v>972</v>
      </c>
      <c r="E506" s="1" t="s">
        <v>2102</v>
      </c>
      <c r="F506">
        <v>32</v>
      </c>
      <c r="G506">
        <f t="shared" si="45"/>
        <v>0</v>
      </c>
      <c r="H506" t="str">
        <f t="shared" si="46"/>
        <v>No</v>
      </c>
      <c r="I506">
        <v>0</v>
      </c>
      <c r="J506">
        <v>0</v>
      </c>
      <c r="K506">
        <f t="shared" si="47"/>
        <v>0</v>
      </c>
      <c r="L506" s="2">
        <v>237216</v>
      </c>
      <c r="M506" s="4">
        <v>13.5</v>
      </c>
      <c r="N506" s="4" t="str">
        <f t="shared" si="48"/>
        <v>30-39</v>
      </c>
      <c r="O506" s="4" t="str">
        <f t="shared" si="43"/>
        <v>40-60</v>
      </c>
      <c r="P506" s="4" t="str">
        <f t="shared" si="44"/>
        <v>0</v>
      </c>
      <c r="R506" s="1" t="s">
        <v>800</v>
      </c>
      <c r="S506" t="s">
        <v>973</v>
      </c>
    </row>
    <row r="507" spans="1:19" x14ac:dyDescent="0.2">
      <c r="A507" s="2">
        <v>500</v>
      </c>
      <c r="B507" s="2">
        <v>2</v>
      </c>
      <c r="C507" s="2">
        <v>0</v>
      </c>
      <c r="D507" t="s">
        <v>974</v>
      </c>
      <c r="E507" s="1" t="s">
        <v>2102</v>
      </c>
      <c r="F507">
        <v>30</v>
      </c>
      <c r="G507">
        <f t="shared" si="45"/>
        <v>0</v>
      </c>
      <c r="H507" t="str">
        <f t="shared" si="46"/>
        <v>No</v>
      </c>
      <c r="I507">
        <v>0</v>
      </c>
      <c r="J507">
        <v>0</v>
      </c>
      <c r="K507">
        <f t="shared" si="47"/>
        <v>0</v>
      </c>
      <c r="L507" s="2">
        <v>233478</v>
      </c>
      <c r="M507" s="4">
        <v>13</v>
      </c>
      <c r="N507" s="4" t="str">
        <f t="shared" si="48"/>
        <v>30-39</v>
      </c>
      <c r="O507" s="4" t="str">
        <f t="shared" si="43"/>
        <v>40-60</v>
      </c>
      <c r="P507" s="4" t="str">
        <f t="shared" si="44"/>
        <v>0</v>
      </c>
      <c r="R507" s="1" t="s">
        <v>800</v>
      </c>
      <c r="S507" t="s">
        <v>975</v>
      </c>
    </row>
    <row r="508" spans="1:19" x14ac:dyDescent="0.2">
      <c r="A508" s="2">
        <v>501</v>
      </c>
      <c r="B508" s="2">
        <v>2</v>
      </c>
      <c r="C508" s="2">
        <v>0</v>
      </c>
      <c r="D508" t="s">
        <v>976</v>
      </c>
      <c r="E508" s="1" t="s">
        <v>2102</v>
      </c>
      <c r="F508">
        <v>46</v>
      </c>
      <c r="G508">
        <f t="shared" si="45"/>
        <v>0</v>
      </c>
      <c r="H508" t="str">
        <f t="shared" si="46"/>
        <v>No</v>
      </c>
      <c r="I508">
        <v>0</v>
      </c>
      <c r="J508">
        <v>0</v>
      </c>
      <c r="K508">
        <f t="shared" si="47"/>
        <v>0</v>
      </c>
      <c r="L508" s="2">
        <v>28403</v>
      </c>
      <c r="M508" s="4">
        <v>26</v>
      </c>
      <c r="N508" s="4" t="str">
        <f t="shared" si="48"/>
        <v>40-49</v>
      </c>
      <c r="O508" s="4" t="str">
        <f t="shared" si="43"/>
        <v>60-80</v>
      </c>
      <c r="P508" s="4" t="str">
        <f t="shared" si="44"/>
        <v>0</v>
      </c>
      <c r="R508" s="1" t="s">
        <v>800</v>
      </c>
      <c r="S508" t="s">
        <v>710</v>
      </c>
    </row>
    <row r="509" spans="1:19" x14ac:dyDescent="0.2">
      <c r="A509" s="2">
        <v>502</v>
      </c>
      <c r="B509" s="2">
        <v>2</v>
      </c>
      <c r="C509" s="2">
        <v>1</v>
      </c>
      <c r="D509" t="s">
        <v>977</v>
      </c>
      <c r="E509" s="1" t="s">
        <v>2101</v>
      </c>
      <c r="F509">
        <v>13</v>
      </c>
      <c r="G509">
        <f t="shared" si="45"/>
        <v>1</v>
      </c>
      <c r="H509" t="str">
        <f t="shared" si="46"/>
        <v>Yes</v>
      </c>
      <c r="I509">
        <v>0</v>
      </c>
      <c r="J509">
        <v>1</v>
      </c>
      <c r="K509">
        <f t="shared" si="47"/>
        <v>1</v>
      </c>
      <c r="L509" s="2">
        <v>250644</v>
      </c>
      <c r="M509" s="4">
        <v>19.5</v>
      </c>
      <c r="N509" s="4" t="str">
        <f t="shared" si="48"/>
        <v>10-19</v>
      </c>
      <c r="O509" s="4" t="str">
        <f t="shared" si="43"/>
        <v>40-60</v>
      </c>
      <c r="P509" s="4" t="str">
        <f t="shared" si="44"/>
        <v>1</v>
      </c>
      <c r="R509" s="1" t="s">
        <v>800</v>
      </c>
      <c r="S509" t="s">
        <v>978</v>
      </c>
    </row>
    <row r="510" spans="1:19" x14ac:dyDescent="0.2">
      <c r="A510" s="2">
        <v>503</v>
      </c>
      <c r="B510" s="2">
        <v>2</v>
      </c>
      <c r="C510" s="2">
        <v>1</v>
      </c>
      <c r="D510" t="s">
        <v>979</v>
      </c>
      <c r="E510" s="1" t="s">
        <v>2101</v>
      </c>
      <c r="F510">
        <v>41</v>
      </c>
      <c r="G510">
        <f t="shared" si="45"/>
        <v>0</v>
      </c>
      <c r="H510" t="str">
        <f t="shared" si="46"/>
        <v>Yes</v>
      </c>
      <c r="I510">
        <v>0</v>
      </c>
      <c r="J510">
        <v>1</v>
      </c>
      <c r="K510">
        <f t="shared" si="47"/>
        <v>1</v>
      </c>
      <c r="L510" s="2">
        <v>250644</v>
      </c>
      <c r="M510" s="4">
        <v>19.5</v>
      </c>
      <c r="N510" s="4" t="str">
        <f t="shared" si="48"/>
        <v>40-49</v>
      </c>
      <c r="O510" s="4" t="str">
        <f t="shared" si="43"/>
        <v>40-60</v>
      </c>
      <c r="P510" s="4" t="str">
        <f t="shared" si="44"/>
        <v>1</v>
      </c>
      <c r="R510" s="1" t="s">
        <v>800</v>
      </c>
      <c r="S510" t="s">
        <v>978</v>
      </c>
    </row>
    <row r="511" spans="1:19" x14ac:dyDescent="0.2">
      <c r="A511" s="2">
        <v>504</v>
      </c>
      <c r="B511" s="2">
        <v>2</v>
      </c>
      <c r="C511" s="2">
        <v>1</v>
      </c>
      <c r="D511" t="s">
        <v>980</v>
      </c>
      <c r="E511" s="1" t="s">
        <v>2102</v>
      </c>
      <c r="F511">
        <v>19</v>
      </c>
      <c r="G511">
        <f t="shared" si="45"/>
        <v>0</v>
      </c>
      <c r="H511" t="str">
        <f t="shared" si="46"/>
        <v>No</v>
      </c>
      <c r="I511">
        <v>0</v>
      </c>
      <c r="J511">
        <v>0</v>
      </c>
      <c r="K511">
        <f t="shared" si="47"/>
        <v>0</v>
      </c>
      <c r="L511" s="2" t="s">
        <v>981</v>
      </c>
      <c r="M511" s="4">
        <v>10.5</v>
      </c>
      <c r="N511" s="4" t="str">
        <f t="shared" si="48"/>
        <v>10-19</v>
      </c>
      <c r="O511" s="4" t="str">
        <f t="shared" si="43"/>
        <v>40-60</v>
      </c>
      <c r="P511" s="4" t="str">
        <f t="shared" si="44"/>
        <v>0</v>
      </c>
      <c r="R511" s="1" t="s">
        <v>800</v>
      </c>
      <c r="S511" t="s">
        <v>982</v>
      </c>
    </row>
    <row r="512" spans="1:19" x14ac:dyDescent="0.2">
      <c r="A512" s="2">
        <v>505</v>
      </c>
      <c r="B512" s="2">
        <v>2</v>
      </c>
      <c r="C512" s="2">
        <v>0</v>
      </c>
      <c r="D512" t="s">
        <v>983</v>
      </c>
      <c r="E512" s="1" t="s">
        <v>2102</v>
      </c>
      <c r="F512">
        <v>39</v>
      </c>
      <c r="G512">
        <f t="shared" si="45"/>
        <v>0</v>
      </c>
      <c r="H512" t="str">
        <f t="shared" si="46"/>
        <v>No</v>
      </c>
      <c r="I512">
        <v>0</v>
      </c>
      <c r="J512">
        <v>0</v>
      </c>
      <c r="K512">
        <f t="shared" si="47"/>
        <v>0</v>
      </c>
      <c r="L512" s="2">
        <v>248723</v>
      </c>
      <c r="M512" s="4">
        <v>13</v>
      </c>
      <c r="N512" s="4" t="str">
        <f t="shared" si="48"/>
        <v>30-39</v>
      </c>
      <c r="O512" s="4" t="str">
        <f t="shared" si="43"/>
        <v>40-60</v>
      </c>
      <c r="P512" s="4" t="str">
        <f t="shared" si="44"/>
        <v>0</v>
      </c>
      <c r="R512" s="1" t="s">
        <v>800</v>
      </c>
      <c r="S512" t="s">
        <v>984</v>
      </c>
    </row>
    <row r="513" spans="1:19" x14ac:dyDescent="0.2">
      <c r="A513" s="2">
        <v>506</v>
      </c>
      <c r="B513" s="2">
        <v>2</v>
      </c>
      <c r="C513" s="2">
        <v>0</v>
      </c>
      <c r="D513" t="s">
        <v>985</v>
      </c>
      <c r="E513" s="1" t="s">
        <v>2102</v>
      </c>
      <c r="F513">
        <v>48</v>
      </c>
      <c r="G513">
        <f t="shared" si="45"/>
        <v>0</v>
      </c>
      <c r="H513" t="str">
        <f t="shared" si="46"/>
        <v>No</v>
      </c>
      <c r="I513">
        <v>0</v>
      </c>
      <c r="J513">
        <v>0</v>
      </c>
      <c r="K513">
        <f t="shared" si="47"/>
        <v>0</v>
      </c>
      <c r="L513" s="2">
        <v>234360</v>
      </c>
      <c r="M513" s="4">
        <v>13</v>
      </c>
      <c r="N513" s="4" t="str">
        <f t="shared" si="48"/>
        <v>40-49</v>
      </c>
      <c r="O513" s="4" t="str">
        <f t="shared" si="43"/>
        <v>40-60</v>
      </c>
      <c r="P513" s="4" t="str">
        <f t="shared" si="44"/>
        <v>0</v>
      </c>
      <c r="R513" s="1" t="s">
        <v>800</v>
      </c>
      <c r="S513" t="s">
        <v>986</v>
      </c>
    </row>
    <row r="514" spans="1:19" x14ac:dyDescent="0.2">
      <c r="A514" s="2">
        <v>507</v>
      </c>
      <c r="B514" s="2">
        <v>2</v>
      </c>
      <c r="C514" s="2">
        <v>0</v>
      </c>
      <c r="D514" t="s">
        <v>987</v>
      </c>
      <c r="E514" s="1" t="s">
        <v>2102</v>
      </c>
      <c r="F514">
        <v>70</v>
      </c>
      <c r="G514">
        <f t="shared" si="45"/>
        <v>0</v>
      </c>
      <c r="H514" t="str">
        <f t="shared" si="46"/>
        <v>No</v>
      </c>
      <c r="I514">
        <v>0</v>
      </c>
      <c r="J514">
        <v>0</v>
      </c>
      <c r="K514">
        <f t="shared" si="47"/>
        <v>0</v>
      </c>
      <c r="L514" s="2" t="s">
        <v>988</v>
      </c>
      <c r="M514" s="4">
        <v>10.5</v>
      </c>
      <c r="N514" s="4" t="str">
        <f t="shared" si="48"/>
        <v>70+</v>
      </c>
      <c r="O514" s="4" t="str">
        <f t="shared" si="43"/>
        <v>40-60</v>
      </c>
      <c r="P514" s="4" t="str">
        <f t="shared" si="44"/>
        <v>0</v>
      </c>
      <c r="R514" s="1" t="s">
        <v>800</v>
      </c>
      <c r="S514" t="s">
        <v>989</v>
      </c>
    </row>
    <row r="515" spans="1:19" x14ac:dyDescent="0.2">
      <c r="A515" s="2">
        <v>508</v>
      </c>
      <c r="B515" s="2">
        <v>2</v>
      </c>
      <c r="C515" s="2">
        <v>0</v>
      </c>
      <c r="D515" t="s">
        <v>990</v>
      </c>
      <c r="E515" s="1" t="s">
        <v>2102</v>
      </c>
      <c r="F515">
        <v>27</v>
      </c>
      <c r="G515">
        <f t="shared" si="45"/>
        <v>0</v>
      </c>
      <c r="H515" t="str">
        <f t="shared" si="46"/>
        <v>No</v>
      </c>
      <c r="I515">
        <v>0</v>
      </c>
      <c r="J515">
        <v>0</v>
      </c>
      <c r="K515">
        <f t="shared" si="47"/>
        <v>0</v>
      </c>
      <c r="L515" s="2">
        <v>211536</v>
      </c>
      <c r="M515" s="4">
        <v>13</v>
      </c>
      <c r="N515" s="4" t="str">
        <f t="shared" si="48"/>
        <v>20-29</v>
      </c>
      <c r="O515" s="4" t="str">
        <f t="shared" si="43"/>
        <v>40-60</v>
      </c>
      <c r="P515" s="4" t="str">
        <f t="shared" si="44"/>
        <v>0</v>
      </c>
      <c r="R515" s="1" t="s">
        <v>800</v>
      </c>
      <c r="S515" t="s">
        <v>498</v>
      </c>
    </row>
    <row r="516" spans="1:19" x14ac:dyDescent="0.2">
      <c r="A516" s="2">
        <v>509</v>
      </c>
      <c r="B516" s="2">
        <v>2</v>
      </c>
      <c r="C516" s="2">
        <v>0</v>
      </c>
      <c r="D516" t="s">
        <v>991</v>
      </c>
      <c r="E516" s="1" t="s">
        <v>2102</v>
      </c>
      <c r="F516">
        <v>54</v>
      </c>
      <c r="G516">
        <f t="shared" si="45"/>
        <v>0</v>
      </c>
      <c r="H516" t="str">
        <f t="shared" si="46"/>
        <v>No</v>
      </c>
      <c r="I516">
        <v>0</v>
      </c>
      <c r="J516">
        <v>0</v>
      </c>
      <c r="K516">
        <f t="shared" si="47"/>
        <v>0</v>
      </c>
      <c r="L516" s="2">
        <v>29011</v>
      </c>
      <c r="M516" s="4">
        <v>14</v>
      </c>
      <c r="N516" s="4" t="str">
        <f t="shared" si="48"/>
        <v>50-59</v>
      </c>
      <c r="O516" s="4" t="str">
        <f t="shared" si="43"/>
        <v>40-60</v>
      </c>
      <c r="P516" s="4" t="str">
        <f t="shared" si="44"/>
        <v>0</v>
      </c>
      <c r="R516" s="1" t="s">
        <v>800</v>
      </c>
      <c r="S516" t="s">
        <v>992</v>
      </c>
    </row>
    <row r="517" spans="1:19" x14ac:dyDescent="0.2">
      <c r="A517" s="2">
        <v>510</v>
      </c>
      <c r="B517" s="2">
        <v>2</v>
      </c>
      <c r="C517" s="2">
        <v>0</v>
      </c>
      <c r="D517" t="s">
        <v>993</v>
      </c>
      <c r="E517" s="1" t="s">
        <v>2102</v>
      </c>
      <c r="F517">
        <v>39</v>
      </c>
      <c r="G517">
        <f t="shared" si="45"/>
        <v>0</v>
      </c>
      <c r="H517" t="str">
        <f t="shared" si="46"/>
        <v>No</v>
      </c>
      <c r="I517">
        <v>0</v>
      </c>
      <c r="J517">
        <v>0</v>
      </c>
      <c r="K517">
        <f t="shared" si="47"/>
        <v>0</v>
      </c>
      <c r="L517" s="2">
        <v>250655</v>
      </c>
      <c r="M517" s="4">
        <v>26</v>
      </c>
      <c r="N517" s="4" t="str">
        <f t="shared" si="48"/>
        <v>30-39</v>
      </c>
      <c r="O517" s="4" t="str">
        <f t="shared" si="43"/>
        <v>60-80</v>
      </c>
      <c r="P517" s="4" t="str">
        <f t="shared" si="44"/>
        <v>0</v>
      </c>
      <c r="R517" s="1" t="s">
        <v>800</v>
      </c>
    </row>
    <row r="518" spans="1:19" x14ac:dyDescent="0.2">
      <c r="A518" s="2">
        <v>511</v>
      </c>
      <c r="B518" s="2">
        <v>2</v>
      </c>
      <c r="C518" s="2">
        <v>0</v>
      </c>
      <c r="D518" t="s">
        <v>994</v>
      </c>
      <c r="E518" s="1" t="s">
        <v>2102</v>
      </c>
      <c r="F518">
        <v>16</v>
      </c>
      <c r="G518">
        <f t="shared" si="45"/>
        <v>0</v>
      </c>
      <c r="H518" t="str">
        <f t="shared" si="46"/>
        <v>No</v>
      </c>
      <c r="I518">
        <v>0</v>
      </c>
      <c r="J518">
        <v>0</v>
      </c>
      <c r="K518">
        <f t="shared" si="47"/>
        <v>0</v>
      </c>
      <c r="L518" s="2" t="s">
        <v>956</v>
      </c>
      <c r="M518" s="4">
        <v>10.5</v>
      </c>
      <c r="N518" s="4" t="str">
        <f t="shared" si="48"/>
        <v>10-19</v>
      </c>
      <c r="O518" s="4" t="str">
        <f t="shared" si="43"/>
        <v>40-60</v>
      </c>
      <c r="P518" s="4" t="str">
        <f t="shared" si="44"/>
        <v>0</v>
      </c>
      <c r="R518" s="1" t="s">
        <v>800</v>
      </c>
      <c r="S518" t="s">
        <v>995</v>
      </c>
    </row>
    <row r="519" spans="1:19" x14ac:dyDescent="0.2">
      <c r="A519" s="2">
        <v>512</v>
      </c>
      <c r="B519" s="2">
        <v>2</v>
      </c>
      <c r="C519" s="2">
        <v>0</v>
      </c>
      <c r="D519" t="s">
        <v>996</v>
      </c>
      <c r="E519" s="1" t="s">
        <v>2102</v>
      </c>
      <c r="F519">
        <v>62</v>
      </c>
      <c r="G519">
        <f t="shared" si="45"/>
        <v>0</v>
      </c>
      <c r="H519" t="str">
        <f t="shared" si="46"/>
        <v>No</v>
      </c>
      <c r="I519">
        <v>0</v>
      </c>
      <c r="J519">
        <v>0</v>
      </c>
      <c r="K519">
        <f t="shared" si="47"/>
        <v>0</v>
      </c>
      <c r="L519" s="2">
        <v>240276</v>
      </c>
      <c r="M519" s="4">
        <v>9.6875</v>
      </c>
      <c r="N519" s="4" t="str">
        <f t="shared" si="48"/>
        <v>60-69</v>
      </c>
      <c r="O519" s="4" t="str">
        <f t="shared" si="43"/>
        <v>20-40</v>
      </c>
      <c r="P519" s="4" t="str">
        <f t="shared" si="44"/>
        <v>0</v>
      </c>
      <c r="R519" s="1" t="s">
        <v>2100</v>
      </c>
      <c r="S519" t="s">
        <v>997</v>
      </c>
    </row>
    <row r="520" spans="1:19" x14ac:dyDescent="0.2">
      <c r="A520" s="2">
        <v>513</v>
      </c>
      <c r="B520" s="2">
        <v>2</v>
      </c>
      <c r="C520" s="2">
        <v>0</v>
      </c>
      <c r="D520" t="s">
        <v>998</v>
      </c>
      <c r="E520" s="1" t="s">
        <v>2102</v>
      </c>
      <c r="F520">
        <v>32.5</v>
      </c>
      <c r="G520">
        <f t="shared" si="45"/>
        <v>0</v>
      </c>
      <c r="H520" t="str">
        <f t="shared" si="46"/>
        <v>No</v>
      </c>
      <c r="I520">
        <v>1</v>
      </c>
      <c r="J520">
        <v>0</v>
      </c>
      <c r="K520">
        <f t="shared" si="47"/>
        <v>1</v>
      </c>
      <c r="L520" s="2">
        <v>237736</v>
      </c>
      <c r="M520" s="4">
        <v>30.070799999999998</v>
      </c>
      <c r="N520" s="4" t="str">
        <f t="shared" si="48"/>
        <v>30-39</v>
      </c>
      <c r="O520" s="4" t="str">
        <f t="shared" ref="O520:O583" si="49">IF(ISBLANK(M520),"",VLOOKUP(M520,FareTable,2))</f>
        <v>60-80</v>
      </c>
      <c r="P520" s="4" t="str">
        <f t="shared" ref="P520:P583" si="50">VLOOKUP(K520,FamilyTable,2)</f>
        <v>1</v>
      </c>
      <c r="R520" s="1" t="s">
        <v>2099</v>
      </c>
      <c r="S520" t="s">
        <v>11</v>
      </c>
    </row>
    <row r="521" spans="1:19" x14ac:dyDescent="0.2">
      <c r="A521" s="2">
        <v>514</v>
      </c>
      <c r="B521" s="2">
        <v>2</v>
      </c>
      <c r="C521" s="2">
        <v>1</v>
      </c>
      <c r="D521" t="s">
        <v>999</v>
      </c>
      <c r="E521" s="1" t="s">
        <v>2101</v>
      </c>
      <c r="F521">
        <v>14</v>
      </c>
      <c r="G521">
        <f t="shared" ref="G521:G584" si="51">IF(ISBLANK(F521),"",IF(F521&lt;=MaxChildAge,1,0))</f>
        <v>1</v>
      </c>
      <c r="H521" t="str">
        <f t="shared" ref="H521:H584" si="52">IF(ISBLANK(F521),"Unknown",IF(G521=1,"Yes",IF(E521="Female","Yes","No")))</f>
        <v>Yes</v>
      </c>
      <c r="I521">
        <v>1</v>
      </c>
      <c r="J521">
        <v>0</v>
      </c>
      <c r="K521">
        <f t="shared" ref="K521:K584" si="53">I521+J521</f>
        <v>1</v>
      </c>
      <c r="L521" s="2">
        <v>237736</v>
      </c>
      <c r="M521" s="4">
        <v>30.070799999999998</v>
      </c>
      <c r="N521" s="4" t="str">
        <f t="shared" ref="N521:N584" si="54">IF(ISBLANK(F521),"",VLOOKUP(F521,AgeTable,2))</f>
        <v>10-19</v>
      </c>
      <c r="O521" s="4" t="str">
        <f t="shared" si="49"/>
        <v>60-80</v>
      </c>
      <c r="P521" s="4" t="str">
        <f t="shared" si="50"/>
        <v>1</v>
      </c>
      <c r="R521" s="1" t="s">
        <v>2099</v>
      </c>
      <c r="S521" t="s">
        <v>11</v>
      </c>
    </row>
    <row r="522" spans="1:19" x14ac:dyDescent="0.2">
      <c r="A522" s="2">
        <v>515</v>
      </c>
      <c r="B522" s="2">
        <v>2</v>
      </c>
      <c r="C522" s="2">
        <v>1</v>
      </c>
      <c r="D522" t="s">
        <v>1000</v>
      </c>
      <c r="E522" s="1" t="s">
        <v>2102</v>
      </c>
      <c r="F522">
        <v>2</v>
      </c>
      <c r="G522">
        <f t="shared" si="51"/>
        <v>1</v>
      </c>
      <c r="H522" t="str">
        <f t="shared" si="52"/>
        <v>Yes</v>
      </c>
      <c r="I522">
        <v>1</v>
      </c>
      <c r="J522">
        <v>1</v>
      </c>
      <c r="K522">
        <f t="shared" si="53"/>
        <v>2</v>
      </c>
      <c r="L522" s="2">
        <v>230080</v>
      </c>
      <c r="M522" s="4">
        <v>26</v>
      </c>
      <c r="N522" s="4" t="str">
        <f t="shared" si="54"/>
        <v>0-9</v>
      </c>
      <c r="O522" s="4" t="str">
        <f t="shared" si="49"/>
        <v>60-80</v>
      </c>
      <c r="P522" s="4" t="str">
        <f t="shared" si="50"/>
        <v>2</v>
      </c>
      <c r="Q522" s="2" t="s">
        <v>1001</v>
      </c>
      <c r="R522" s="1" t="s">
        <v>800</v>
      </c>
      <c r="S522" t="s">
        <v>1002</v>
      </c>
    </row>
    <row r="523" spans="1:19" x14ac:dyDescent="0.2">
      <c r="A523" s="2">
        <v>516</v>
      </c>
      <c r="B523" s="2">
        <v>2</v>
      </c>
      <c r="C523" s="2">
        <v>1</v>
      </c>
      <c r="D523" t="s">
        <v>1003</v>
      </c>
      <c r="E523" s="1" t="s">
        <v>2102</v>
      </c>
      <c r="F523">
        <v>3</v>
      </c>
      <c r="G523">
        <f t="shared" si="51"/>
        <v>1</v>
      </c>
      <c r="H523" t="str">
        <f t="shared" si="52"/>
        <v>Yes</v>
      </c>
      <c r="I523">
        <v>1</v>
      </c>
      <c r="J523">
        <v>1</v>
      </c>
      <c r="K523">
        <f t="shared" si="53"/>
        <v>2</v>
      </c>
      <c r="L523" s="2">
        <v>230080</v>
      </c>
      <c r="M523" s="4">
        <v>26</v>
      </c>
      <c r="N523" s="4" t="str">
        <f t="shared" si="54"/>
        <v>0-9</v>
      </c>
      <c r="O523" s="4" t="str">
        <f t="shared" si="49"/>
        <v>60-80</v>
      </c>
      <c r="P523" s="4" t="str">
        <f t="shared" si="50"/>
        <v>2</v>
      </c>
      <c r="Q523" s="2" t="s">
        <v>1001</v>
      </c>
      <c r="R523" s="1" t="s">
        <v>800</v>
      </c>
      <c r="S523" t="s">
        <v>1002</v>
      </c>
    </row>
    <row r="524" spans="1:19" x14ac:dyDescent="0.2">
      <c r="A524" s="2">
        <v>517</v>
      </c>
      <c r="B524" s="2">
        <v>2</v>
      </c>
      <c r="C524" s="2">
        <v>0</v>
      </c>
      <c r="D524" t="s">
        <v>1004</v>
      </c>
      <c r="E524" s="1" t="s">
        <v>2102</v>
      </c>
      <c r="F524">
        <v>36.5</v>
      </c>
      <c r="G524">
        <f t="shared" si="51"/>
        <v>0</v>
      </c>
      <c r="H524" t="str">
        <f t="shared" si="52"/>
        <v>No</v>
      </c>
      <c r="I524">
        <v>0</v>
      </c>
      <c r="J524">
        <v>2</v>
      </c>
      <c r="K524">
        <f t="shared" si="53"/>
        <v>2</v>
      </c>
      <c r="L524" s="2">
        <v>230080</v>
      </c>
      <c r="M524" s="4">
        <v>26</v>
      </c>
      <c r="N524" s="4" t="str">
        <f t="shared" si="54"/>
        <v>30-39</v>
      </c>
      <c r="O524" s="4" t="str">
        <f t="shared" si="49"/>
        <v>60-80</v>
      </c>
      <c r="P524" s="4" t="str">
        <f t="shared" si="50"/>
        <v>2</v>
      </c>
      <c r="Q524" s="2" t="s">
        <v>1001</v>
      </c>
      <c r="R524" s="1" t="s">
        <v>800</v>
      </c>
      <c r="S524" t="s">
        <v>1002</v>
      </c>
    </row>
    <row r="525" spans="1:19" x14ac:dyDescent="0.2">
      <c r="A525" s="2">
        <v>518</v>
      </c>
      <c r="B525" s="2">
        <v>2</v>
      </c>
      <c r="C525" s="2">
        <v>0</v>
      </c>
      <c r="D525" t="s">
        <v>1005</v>
      </c>
      <c r="E525" s="1" t="s">
        <v>2102</v>
      </c>
      <c r="F525">
        <v>26</v>
      </c>
      <c r="G525">
        <f t="shared" si="51"/>
        <v>0</v>
      </c>
      <c r="H525" t="str">
        <f t="shared" si="52"/>
        <v>No</v>
      </c>
      <c r="I525">
        <v>0</v>
      </c>
      <c r="J525">
        <v>0</v>
      </c>
      <c r="K525">
        <f t="shared" si="53"/>
        <v>0</v>
      </c>
      <c r="L525" s="2">
        <v>244368</v>
      </c>
      <c r="M525" s="4">
        <v>13</v>
      </c>
      <c r="N525" s="4" t="str">
        <f t="shared" si="54"/>
        <v>20-29</v>
      </c>
      <c r="O525" s="4" t="str">
        <f t="shared" si="49"/>
        <v>40-60</v>
      </c>
      <c r="P525" s="4" t="str">
        <f t="shared" si="50"/>
        <v>0</v>
      </c>
      <c r="Q525" s="2" t="s">
        <v>1001</v>
      </c>
      <c r="R525" s="1" t="s">
        <v>800</v>
      </c>
      <c r="S525" t="s">
        <v>383</v>
      </c>
    </row>
    <row r="526" spans="1:19" x14ac:dyDescent="0.2">
      <c r="A526" s="2">
        <v>519</v>
      </c>
      <c r="B526" s="2">
        <v>2</v>
      </c>
      <c r="C526" s="2">
        <v>0</v>
      </c>
      <c r="D526" t="s">
        <v>1006</v>
      </c>
      <c r="E526" s="1" t="s">
        <v>2102</v>
      </c>
      <c r="F526">
        <v>19</v>
      </c>
      <c r="G526">
        <f t="shared" si="51"/>
        <v>0</v>
      </c>
      <c r="H526" t="str">
        <f t="shared" si="52"/>
        <v>No</v>
      </c>
      <c r="I526">
        <v>1</v>
      </c>
      <c r="J526">
        <v>1</v>
      </c>
      <c r="K526">
        <f t="shared" si="53"/>
        <v>2</v>
      </c>
      <c r="L526" s="2" t="s">
        <v>779</v>
      </c>
      <c r="M526" s="4">
        <v>36.75</v>
      </c>
      <c r="N526" s="4" t="str">
        <f t="shared" si="54"/>
        <v>10-19</v>
      </c>
      <c r="O526" s="4" t="str">
        <f t="shared" si="49"/>
        <v>60-80</v>
      </c>
      <c r="P526" s="4" t="str">
        <f t="shared" si="50"/>
        <v>2</v>
      </c>
      <c r="R526" s="1" t="s">
        <v>800</v>
      </c>
      <c r="S526" t="s">
        <v>1007</v>
      </c>
    </row>
    <row r="527" spans="1:19" x14ac:dyDescent="0.2">
      <c r="A527" s="2">
        <v>520</v>
      </c>
      <c r="B527" s="2">
        <v>2</v>
      </c>
      <c r="C527" s="2">
        <v>0</v>
      </c>
      <c r="D527" t="s">
        <v>1008</v>
      </c>
      <c r="E527" s="1" t="s">
        <v>2102</v>
      </c>
      <c r="F527">
        <v>28</v>
      </c>
      <c r="G527">
        <f t="shared" si="51"/>
        <v>0</v>
      </c>
      <c r="H527" t="str">
        <f t="shared" si="52"/>
        <v>No</v>
      </c>
      <c r="I527">
        <v>0</v>
      </c>
      <c r="J527">
        <v>0</v>
      </c>
      <c r="K527">
        <f t="shared" si="53"/>
        <v>0</v>
      </c>
      <c r="L527" s="2">
        <v>218629</v>
      </c>
      <c r="M527" s="4">
        <v>13.5</v>
      </c>
      <c r="N527" s="4" t="str">
        <f t="shared" si="54"/>
        <v>20-29</v>
      </c>
      <c r="O527" s="4" t="str">
        <f t="shared" si="49"/>
        <v>40-60</v>
      </c>
      <c r="P527" s="4" t="str">
        <f t="shared" si="50"/>
        <v>0</v>
      </c>
      <c r="R527" s="1" t="s">
        <v>800</v>
      </c>
      <c r="S527" t="s">
        <v>1009</v>
      </c>
    </row>
    <row r="528" spans="1:19" x14ac:dyDescent="0.2">
      <c r="A528" s="2">
        <v>521</v>
      </c>
      <c r="B528" s="2">
        <v>2</v>
      </c>
      <c r="C528" s="2">
        <v>1</v>
      </c>
      <c r="D528" t="s">
        <v>1010</v>
      </c>
      <c r="E528" s="1" t="s">
        <v>2102</v>
      </c>
      <c r="F528">
        <v>20</v>
      </c>
      <c r="G528">
        <f t="shared" si="51"/>
        <v>0</v>
      </c>
      <c r="H528" t="str">
        <f t="shared" si="52"/>
        <v>No</v>
      </c>
      <c r="I528">
        <v>0</v>
      </c>
      <c r="J528">
        <v>0</v>
      </c>
      <c r="K528">
        <f t="shared" si="53"/>
        <v>0</v>
      </c>
      <c r="L528" s="2" t="s">
        <v>1011</v>
      </c>
      <c r="M528" s="4">
        <v>13.862500000000001</v>
      </c>
      <c r="N528" s="4" t="str">
        <f t="shared" si="54"/>
        <v>20-29</v>
      </c>
      <c r="O528" s="4" t="str">
        <f t="shared" si="49"/>
        <v>40-60</v>
      </c>
      <c r="P528" s="4" t="str">
        <f t="shared" si="50"/>
        <v>0</v>
      </c>
      <c r="Q528" s="2" t="s">
        <v>1012</v>
      </c>
      <c r="R528" s="1" t="s">
        <v>2099</v>
      </c>
      <c r="S528" t="s">
        <v>1013</v>
      </c>
    </row>
    <row r="529" spans="1:19" x14ac:dyDescent="0.2">
      <c r="A529" s="2">
        <v>522</v>
      </c>
      <c r="B529" s="2">
        <v>2</v>
      </c>
      <c r="C529" s="2">
        <v>1</v>
      </c>
      <c r="D529" t="s">
        <v>1014</v>
      </c>
      <c r="E529" s="1" t="s">
        <v>2101</v>
      </c>
      <c r="F529">
        <v>29</v>
      </c>
      <c r="G529">
        <f t="shared" si="51"/>
        <v>0</v>
      </c>
      <c r="H529" t="str">
        <f t="shared" si="52"/>
        <v>Yes</v>
      </c>
      <c r="I529">
        <v>0</v>
      </c>
      <c r="J529">
        <v>0</v>
      </c>
      <c r="K529">
        <f t="shared" si="53"/>
        <v>0</v>
      </c>
      <c r="L529" s="2" t="s">
        <v>1015</v>
      </c>
      <c r="M529" s="4">
        <v>10.5</v>
      </c>
      <c r="N529" s="4" t="str">
        <f t="shared" si="54"/>
        <v>20-29</v>
      </c>
      <c r="O529" s="4" t="str">
        <f t="shared" si="49"/>
        <v>40-60</v>
      </c>
      <c r="P529" s="4" t="str">
        <f t="shared" si="50"/>
        <v>0</v>
      </c>
      <c r="Q529" s="2" t="s">
        <v>719</v>
      </c>
      <c r="R529" s="1" t="s">
        <v>800</v>
      </c>
      <c r="S529" t="s">
        <v>1016</v>
      </c>
    </row>
    <row r="530" spans="1:19" x14ac:dyDescent="0.2">
      <c r="A530" s="2">
        <v>523</v>
      </c>
      <c r="B530" s="2">
        <v>2</v>
      </c>
      <c r="C530" s="2">
        <v>0</v>
      </c>
      <c r="D530" t="s">
        <v>1017</v>
      </c>
      <c r="E530" s="1" t="s">
        <v>2102</v>
      </c>
      <c r="F530">
        <v>39</v>
      </c>
      <c r="G530">
        <f t="shared" si="51"/>
        <v>0</v>
      </c>
      <c r="H530" t="str">
        <f t="shared" si="52"/>
        <v>No</v>
      </c>
      <c r="I530">
        <v>0</v>
      </c>
      <c r="J530">
        <v>0</v>
      </c>
      <c r="K530">
        <f t="shared" si="53"/>
        <v>0</v>
      </c>
      <c r="L530" s="2">
        <v>28213</v>
      </c>
      <c r="M530" s="4">
        <v>13</v>
      </c>
      <c r="N530" s="4" t="str">
        <f t="shared" si="54"/>
        <v>30-39</v>
      </c>
      <c r="O530" s="4" t="str">
        <f t="shared" si="49"/>
        <v>40-60</v>
      </c>
      <c r="P530" s="4" t="str">
        <f t="shared" si="50"/>
        <v>0</v>
      </c>
      <c r="R530" s="1" t="s">
        <v>800</v>
      </c>
      <c r="S530" t="s">
        <v>1018</v>
      </c>
    </row>
    <row r="531" spans="1:19" x14ac:dyDescent="0.2">
      <c r="A531" s="2">
        <v>524</v>
      </c>
      <c r="B531" s="2">
        <v>2</v>
      </c>
      <c r="C531" s="2">
        <v>1</v>
      </c>
      <c r="D531" t="s">
        <v>1019</v>
      </c>
      <c r="E531" s="1" t="s">
        <v>2102</v>
      </c>
      <c r="F531">
        <v>22</v>
      </c>
      <c r="G531">
        <f t="shared" si="51"/>
        <v>0</v>
      </c>
      <c r="H531" t="str">
        <f t="shared" si="52"/>
        <v>No</v>
      </c>
      <c r="I531">
        <v>0</v>
      </c>
      <c r="J531">
        <v>0</v>
      </c>
      <c r="K531">
        <f t="shared" si="53"/>
        <v>0</v>
      </c>
      <c r="L531" s="2" t="s">
        <v>1020</v>
      </c>
      <c r="M531" s="4">
        <v>10.5</v>
      </c>
      <c r="N531" s="4" t="str">
        <f t="shared" si="54"/>
        <v>20-29</v>
      </c>
      <c r="O531" s="4" t="str">
        <f t="shared" si="49"/>
        <v>40-60</v>
      </c>
      <c r="P531" s="4" t="str">
        <f t="shared" si="50"/>
        <v>0</v>
      </c>
      <c r="R531" s="1" t="s">
        <v>800</v>
      </c>
      <c r="S531" t="s">
        <v>1021</v>
      </c>
    </row>
    <row r="532" spans="1:19" x14ac:dyDescent="0.2">
      <c r="A532" s="2">
        <v>525</v>
      </c>
      <c r="B532" s="2">
        <v>2</v>
      </c>
      <c r="C532" s="2">
        <v>1</v>
      </c>
      <c r="D532" t="s">
        <v>1022</v>
      </c>
      <c r="E532" s="1" t="s">
        <v>2102</v>
      </c>
      <c r="G532" t="str">
        <f t="shared" si="51"/>
        <v/>
      </c>
      <c r="H532" t="str">
        <f t="shared" si="52"/>
        <v>Unknown</v>
      </c>
      <c r="I532">
        <v>0</v>
      </c>
      <c r="J532">
        <v>0</v>
      </c>
      <c r="K532">
        <f t="shared" si="53"/>
        <v>0</v>
      </c>
      <c r="L532" s="2" t="s">
        <v>1023</v>
      </c>
      <c r="M532" s="4">
        <v>13.862500000000001</v>
      </c>
      <c r="N532" s="4" t="str">
        <f t="shared" si="54"/>
        <v/>
      </c>
      <c r="O532" s="4" t="str">
        <f t="shared" si="49"/>
        <v>40-60</v>
      </c>
      <c r="P532" s="4" t="str">
        <f t="shared" si="50"/>
        <v>0</v>
      </c>
      <c r="R532" s="1" t="s">
        <v>2099</v>
      </c>
      <c r="S532" t="s">
        <v>1024</v>
      </c>
    </row>
    <row r="533" spans="1:19" x14ac:dyDescent="0.2">
      <c r="A533" s="2">
        <v>526</v>
      </c>
      <c r="B533" s="2">
        <v>2</v>
      </c>
      <c r="C533" s="2">
        <v>0</v>
      </c>
      <c r="D533" t="s">
        <v>1025</v>
      </c>
      <c r="E533" s="1" t="s">
        <v>2102</v>
      </c>
      <c r="F533">
        <v>23</v>
      </c>
      <c r="G533">
        <f t="shared" si="51"/>
        <v>0</v>
      </c>
      <c r="H533" t="str">
        <f t="shared" si="52"/>
        <v>No</v>
      </c>
      <c r="I533">
        <v>0</v>
      </c>
      <c r="J533">
        <v>0</v>
      </c>
      <c r="K533">
        <f t="shared" si="53"/>
        <v>0</v>
      </c>
      <c r="L533" s="2">
        <v>244278</v>
      </c>
      <c r="M533" s="4">
        <v>10.5</v>
      </c>
      <c r="N533" s="4" t="str">
        <f t="shared" si="54"/>
        <v>20-29</v>
      </c>
      <c r="O533" s="4" t="str">
        <f t="shared" si="49"/>
        <v>40-60</v>
      </c>
      <c r="P533" s="4" t="str">
        <f t="shared" si="50"/>
        <v>0</v>
      </c>
      <c r="R533" s="1" t="s">
        <v>800</v>
      </c>
      <c r="S533" t="s">
        <v>1026</v>
      </c>
    </row>
    <row r="534" spans="1:19" x14ac:dyDescent="0.2">
      <c r="A534" s="2">
        <v>527</v>
      </c>
      <c r="B534" s="2">
        <v>2</v>
      </c>
      <c r="C534" s="2">
        <v>1</v>
      </c>
      <c r="D534" t="s">
        <v>1027</v>
      </c>
      <c r="E534" s="1" t="s">
        <v>2102</v>
      </c>
      <c r="F534">
        <v>29</v>
      </c>
      <c r="G534">
        <f t="shared" si="51"/>
        <v>0</v>
      </c>
      <c r="H534" t="str">
        <f t="shared" si="52"/>
        <v>No</v>
      </c>
      <c r="I534">
        <v>0</v>
      </c>
      <c r="J534">
        <v>0</v>
      </c>
      <c r="K534">
        <f t="shared" si="53"/>
        <v>0</v>
      </c>
      <c r="L534" s="2" t="s">
        <v>1028</v>
      </c>
      <c r="M534" s="4">
        <v>13.8583</v>
      </c>
      <c r="N534" s="4" t="str">
        <f t="shared" si="54"/>
        <v>20-29</v>
      </c>
      <c r="O534" s="4" t="str">
        <f t="shared" si="49"/>
        <v>40-60</v>
      </c>
      <c r="P534" s="4" t="str">
        <f t="shared" si="50"/>
        <v>0</v>
      </c>
      <c r="R534" s="1" t="s">
        <v>2099</v>
      </c>
      <c r="S534" t="s">
        <v>1024</v>
      </c>
    </row>
    <row r="535" spans="1:19" x14ac:dyDescent="0.2">
      <c r="A535" s="2">
        <v>528</v>
      </c>
      <c r="B535" s="2">
        <v>2</v>
      </c>
      <c r="C535" s="2">
        <v>0</v>
      </c>
      <c r="D535" t="s">
        <v>1029</v>
      </c>
      <c r="E535" s="1" t="s">
        <v>2102</v>
      </c>
      <c r="F535">
        <v>28</v>
      </c>
      <c r="G535">
        <f t="shared" si="51"/>
        <v>0</v>
      </c>
      <c r="H535" t="str">
        <f t="shared" si="52"/>
        <v>No</v>
      </c>
      <c r="I535">
        <v>0</v>
      </c>
      <c r="J535">
        <v>0</v>
      </c>
      <c r="K535">
        <f t="shared" si="53"/>
        <v>0</v>
      </c>
      <c r="L535" s="2" t="s">
        <v>1030</v>
      </c>
      <c r="M535" s="4">
        <v>10.5</v>
      </c>
      <c r="N535" s="4" t="str">
        <f t="shared" si="54"/>
        <v>20-29</v>
      </c>
      <c r="O535" s="4" t="str">
        <f t="shared" si="49"/>
        <v>40-60</v>
      </c>
      <c r="P535" s="4" t="str">
        <f t="shared" si="50"/>
        <v>0</v>
      </c>
      <c r="R535" s="1" t="s">
        <v>800</v>
      </c>
      <c r="S535" t="s">
        <v>1031</v>
      </c>
    </row>
    <row r="536" spans="1:19" x14ac:dyDescent="0.2">
      <c r="A536" s="2">
        <v>529</v>
      </c>
      <c r="B536" s="2">
        <v>2</v>
      </c>
      <c r="C536" s="2">
        <v>0</v>
      </c>
      <c r="D536" t="s">
        <v>1032</v>
      </c>
      <c r="E536" s="1" t="s">
        <v>2102</v>
      </c>
      <c r="G536" t="str">
        <f t="shared" si="51"/>
        <v/>
      </c>
      <c r="H536" t="str">
        <f t="shared" si="52"/>
        <v>Unknown</v>
      </c>
      <c r="I536">
        <v>0</v>
      </c>
      <c r="J536">
        <v>0</v>
      </c>
      <c r="K536">
        <f t="shared" si="53"/>
        <v>0</v>
      </c>
      <c r="L536" s="2">
        <v>239853</v>
      </c>
      <c r="M536" s="4">
        <v>0</v>
      </c>
      <c r="N536" s="4" t="str">
        <f t="shared" si="54"/>
        <v/>
      </c>
      <c r="O536" s="4" t="str">
        <f t="shared" si="49"/>
        <v>0-20</v>
      </c>
      <c r="P536" s="4" t="str">
        <f t="shared" si="50"/>
        <v>0</v>
      </c>
      <c r="R536" s="1" t="s">
        <v>800</v>
      </c>
      <c r="S536" t="s">
        <v>478</v>
      </c>
    </row>
    <row r="537" spans="1:19" x14ac:dyDescent="0.2">
      <c r="A537" s="2">
        <v>530</v>
      </c>
      <c r="B537" s="2">
        <v>2</v>
      </c>
      <c r="C537" s="2">
        <v>1</v>
      </c>
      <c r="D537" t="s">
        <v>1033</v>
      </c>
      <c r="E537" s="1" t="s">
        <v>2101</v>
      </c>
      <c r="F537">
        <v>50</v>
      </c>
      <c r="G537">
        <f t="shared" si="51"/>
        <v>0</v>
      </c>
      <c r="H537" t="str">
        <f t="shared" si="52"/>
        <v>Yes</v>
      </c>
      <c r="I537">
        <v>0</v>
      </c>
      <c r="J537">
        <v>1</v>
      </c>
      <c r="K537">
        <f t="shared" si="53"/>
        <v>1</v>
      </c>
      <c r="L537" s="2">
        <v>230433</v>
      </c>
      <c r="M537" s="4">
        <v>26</v>
      </c>
      <c r="N537" s="4" t="str">
        <f t="shared" si="54"/>
        <v>50-59</v>
      </c>
      <c r="O537" s="4" t="str">
        <f t="shared" si="49"/>
        <v>60-80</v>
      </c>
      <c r="P537" s="4" t="str">
        <f t="shared" si="50"/>
        <v>1</v>
      </c>
      <c r="R537" s="1" t="s">
        <v>800</v>
      </c>
      <c r="S537" t="s">
        <v>1034</v>
      </c>
    </row>
    <row r="538" spans="1:19" x14ac:dyDescent="0.2">
      <c r="A538" s="2">
        <v>531</v>
      </c>
      <c r="B538" s="2">
        <v>2</v>
      </c>
      <c r="C538" s="2">
        <v>0</v>
      </c>
      <c r="D538" t="s">
        <v>1035</v>
      </c>
      <c r="E538" s="1" t="s">
        <v>2102</v>
      </c>
      <c r="F538">
        <v>19</v>
      </c>
      <c r="G538">
        <f t="shared" si="51"/>
        <v>0</v>
      </c>
      <c r="H538" t="str">
        <f t="shared" si="52"/>
        <v>No</v>
      </c>
      <c r="I538">
        <v>0</v>
      </c>
      <c r="J538">
        <v>0</v>
      </c>
      <c r="K538">
        <f t="shared" si="53"/>
        <v>0</v>
      </c>
      <c r="L538" s="2">
        <v>28665</v>
      </c>
      <c r="M538" s="4">
        <v>10.5</v>
      </c>
      <c r="N538" s="4" t="str">
        <f t="shared" si="54"/>
        <v>10-19</v>
      </c>
      <c r="O538" s="4" t="str">
        <f t="shared" si="49"/>
        <v>40-60</v>
      </c>
      <c r="P538" s="4" t="str">
        <f t="shared" si="50"/>
        <v>0</v>
      </c>
      <c r="R538" s="1" t="s">
        <v>800</v>
      </c>
      <c r="S538" t="s">
        <v>1036</v>
      </c>
    </row>
    <row r="539" spans="1:19" x14ac:dyDescent="0.2">
      <c r="A539" s="2">
        <v>532</v>
      </c>
      <c r="B539" s="2">
        <v>2</v>
      </c>
      <c r="C539" s="2">
        <v>0</v>
      </c>
      <c r="D539" t="s">
        <v>1037</v>
      </c>
      <c r="E539" s="1" t="s">
        <v>2102</v>
      </c>
      <c r="G539" t="str">
        <f t="shared" si="51"/>
        <v/>
      </c>
      <c r="H539" t="str">
        <f t="shared" si="52"/>
        <v>Unknown</v>
      </c>
      <c r="I539">
        <v>0</v>
      </c>
      <c r="J539">
        <v>0</v>
      </c>
      <c r="K539">
        <f t="shared" si="53"/>
        <v>0</v>
      </c>
      <c r="L539" s="2" t="s">
        <v>1038</v>
      </c>
      <c r="M539" s="4">
        <v>15.05</v>
      </c>
      <c r="N539" s="4" t="str">
        <f t="shared" si="54"/>
        <v/>
      </c>
      <c r="O539" s="4" t="str">
        <f t="shared" si="49"/>
        <v>40-60</v>
      </c>
      <c r="P539" s="4" t="str">
        <f t="shared" si="50"/>
        <v>0</v>
      </c>
      <c r="R539" s="1" t="s">
        <v>2099</v>
      </c>
    </row>
    <row r="540" spans="1:19" x14ac:dyDescent="0.2">
      <c r="A540" s="2">
        <v>533</v>
      </c>
      <c r="B540" s="2">
        <v>2</v>
      </c>
      <c r="C540" s="2">
        <v>0</v>
      </c>
      <c r="D540" t="s">
        <v>1039</v>
      </c>
      <c r="E540" s="1" t="s">
        <v>2102</v>
      </c>
      <c r="F540">
        <v>41</v>
      </c>
      <c r="G540">
        <f t="shared" si="51"/>
        <v>0</v>
      </c>
      <c r="H540" t="str">
        <f t="shared" si="52"/>
        <v>No</v>
      </c>
      <c r="I540">
        <v>0</v>
      </c>
      <c r="J540">
        <v>0</v>
      </c>
      <c r="K540">
        <f t="shared" si="53"/>
        <v>0</v>
      </c>
      <c r="L540" s="2">
        <v>237393</v>
      </c>
      <c r="M540" s="4">
        <v>13</v>
      </c>
      <c r="N540" s="4" t="str">
        <f t="shared" si="54"/>
        <v>40-49</v>
      </c>
      <c r="O540" s="4" t="str">
        <f t="shared" si="49"/>
        <v>40-60</v>
      </c>
      <c r="P540" s="4" t="str">
        <f t="shared" si="50"/>
        <v>0</v>
      </c>
      <c r="R540" s="1" t="s">
        <v>800</v>
      </c>
    </row>
    <row r="541" spans="1:19" x14ac:dyDescent="0.2">
      <c r="A541" s="2">
        <v>534</v>
      </c>
      <c r="B541" s="2">
        <v>2</v>
      </c>
      <c r="C541" s="2">
        <v>1</v>
      </c>
      <c r="D541" t="s">
        <v>1040</v>
      </c>
      <c r="E541" s="1" t="s">
        <v>2101</v>
      </c>
      <c r="F541">
        <v>21</v>
      </c>
      <c r="G541">
        <f t="shared" si="51"/>
        <v>0</v>
      </c>
      <c r="H541" t="str">
        <f t="shared" si="52"/>
        <v>Yes</v>
      </c>
      <c r="I541">
        <v>0</v>
      </c>
      <c r="J541">
        <v>1</v>
      </c>
      <c r="K541">
        <f t="shared" si="53"/>
        <v>1</v>
      </c>
      <c r="L541" s="2" t="s">
        <v>1041</v>
      </c>
      <c r="M541" s="4">
        <v>21</v>
      </c>
      <c r="N541" s="4" t="str">
        <f t="shared" si="54"/>
        <v>20-29</v>
      </c>
      <c r="O541" s="4" t="str">
        <f t="shared" si="49"/>
        <v>40-60</v>
      </c>
      <c r="P541" s="4" t="str">
        <f t="shared" si="50"/>
        <v>1</v>
      </c>
      <c r="R541" s="1" t="s">
        <v>800</v>
      </c>
      <c r="S541" t="s">
        <v>1042</v>
      </c>
    </row>
    <row r="542" spans="1:19" x14ac:dyDescent="0.2">
      <c r="A542" s="2">
        <v>535</v>
      </c>
      <c r="B542" s="2">
        <v>2</v>
      </c>
      <c r="C542" s="2">
        <v>1</v>
      </c>
      <c r="D542" t="s">
        <v>1043</v>
      </c>
      <c r="E542" s="1" t="s">
        <v>2101</v>
      </c>
      <c r="F542">
        <v>19</v>
      </c>
      <c r="G542">
        <f t="shared" si="51"/>
        <v>0</v>
      </c>
      <c r="H542" t="str">
        <f t="shared" si="52"/>
        <v>Yes</v>
      </c>
      <c r="I542">
        <v>0</v>
      </c>
      <c r="J542">
        <v>0</v>
      </c>
      <c r="K542">
        <f t="shared" si="53"/>
        <v>0</v>
      </c>
      <c r="L542" s="2">
        <v>250655</v>
      </c>
      <c r="M542" s="4">
        <v>26</v>
      </c>
      <c r="N542" s="4" t="str">
        <f t="shared" si="54"/>
        <v>10-19</v>
      </c>
      <c r="O542" s="4" t="str">
        <f t="shared" si="49"/>
        <v>60-80</v>
      </c>
      <c r="P542" s="4" t="str">
        <f t="shared" si="50"/>
        <v>0</v>
      </c>
      <c r="R542" s="1" t="s">
        <v>800</v>
      </c>
      <c r="S542" t="s">
        <v>1044</v>
      </c>
    </row>
    <row r="543" spans="1:19" x14ac:dyDescent="0.2">
      <c r="A543" s="2">
        <v>536</v>
      </c>
      <c r="B543" s="2">
        <v>2</v>
      </c>
      <c r="C543" s="2">
        <v>0</v>
      </c>
      <c r="D543" t="s">
        <v>1045</v>
      </c>
      <c r="E543" s="1" t="s">
        <v>2102</v>
      </c>
      <c r="F543">
        <v>43</v>
      </c>
      <c r="G543">
        <f t="shared" si="51"/>
        <v>0</v>
      </c>
      <c r="H543" t="str">
        <f t="shared" si="52"/>
        <v>No</v>
      </c>
      <c r="I543">
        <v>0</v>
      </c>
      <c r="J543">
        <v>1</v>
      </c>
      <c r="K543">
        <f t="shared" si="53"/>
        <v>1</v>
      </c>
      <c r="L543" s="2" t="s">
        <v>1041</v>
      </c>
      <c r="M543" s="4">
        <v>21</v>
      </c>
      <c r="N543" s="4" t="str">
        <f t="shared" si="54"/>
        <v>40-49</v>
      </c>
      <c r="O543" s="4" t="str">
        <f t="shared" si="49"/>
        <v>40-60</v>
      </c>
      <c r="P543" s="4" t="str">
        <f t="shared" si="50"/>
        <v>1</v>
      </c>
      <c r="R543" s="1" t="s">
        <v>800</v>
      </c>
      <c r="S543" t="s">
        <v>1042</v>
      </c>
    </row>
    <row r="544" spans="1:19" x14ac:dyDescent="0.2">
      <c r="A544" s="2">
        <v>537</v>
      </c>
      <c r="B544" s="2">
        <v>2</v>
      </c>
      <c r="C544" s="2">
        <v>1</v>
      </c>
      <c r="D544" t="s">
        <v>1046</v>
      </c>
      <c r="E544" s="1" t="s">
        <v>2101</v>
      </c>
      <c r="F544">
        <v>32</v>
      </c>
      <c r="G544">
        <f t="shared" si="51"/>
        <v>0</v>
      </c>
      <c r="H544" t="str">
        <f t="shared" si="52"/>
        <v>Yes</v>
      </c>
      <c r="I544">
        <v>0</v>
      </c>
      <c r="J544">
        <v>0</v>
      </c>
      <c r="K544">
        <f t="shared" si="53"/>
        <v>0</v>
      </c>
      <c r="L544" s="2">
        <v>234604</v>
      </c>
      <c r="M544" s="4">
        <v>13</v>
      </c>
      <c r="N544" s="4" t="str">
        <f t="shared" si="54"/>
        <v>30-39</v>
      </c>
      <c r="O544" s="4" t="str">
        <f t="shared" si="49"/>
        <v>40-60</v>
      </c>
      <c r="P544" s="4" t="str">
        <f t="shared" si="50"/>
        <v>0</v>
      </c>
      <c r="R544" s="1" t="s">
        <v>800</v>
      </c>
      <c r="S544" t="s">
        <v>1047</v>
      </c>
    </row>
    <row r="545" spans="1:19" x14ac:dyDescent="0.2">
      <c r="A545" s="2">
        <v>538</v>
      </c>
      <c r="B545" s="2">
        <v>2</v>
      </c>
      <c r="C545" s="2">
        <v>0</v>
      </c>
      <c r="D545" t="s">
        <v>1048</v>
      </c>
      <c r="E545" s="1" t="s">
        <v>2102</v>
      </c>
      <c r="F545">
        <v>34</v>
      </c>
      <c r="G545">
        <f t="shared" si="51"/>
        <v>0</v>
      </c>
      <c r="H545" t="str">
        <f t="shared" si="52"/>
        <v>No</v>
      </c>
      <c r="I545">
        <v>0</v>
      </c>
      <c r="J545">
        <v>0</v>
      </c>
      <c r="K545">
        <f t="shared" si="53"/>
        <v>0</v>
      </c>
      <c r="L545" s="2">
        <v>250647</v>
      </c>
      <c r="M545" s="4">
        <v>13</v>
      </c>
      <c r="N545" s="4" t="str">
        <f t="shared" si="54"/>
        <v>30-39</v>
      </c>
      <c r="O545" s="4" t="str">
        <f t="shared" si="49"/>
        <v>40-60</v>
      </c>
      <c r="P545" s="4" t="str">
        <f t="shared" si="50"/>
        <v>0</v>
      </c>
      <c r="R545" s="1" t="s">
        <v>800</v>
      </c>
      <c r="S545" t="s">
        <v>1049</v>
      </c>
    </row>
    <row r="546" spans="1:19" x14ac:dyDescent="0.2">
      <c r="A546" s="2">
        <v>539</v>
      </c>
      <c r="B546" s="2">
        <v>2</v>
      </c>
      <c r="C546" s="2">
        <v>1</v>
      </c>
      <c r="D546" t="s">
        <v>1050</v>
      </c>
      <c r="E546" s="1" t="s">
        <v>2102</v>
      </c>
      <c r="F546">
        <v>30</v>
      </c>
      <c r="G546">
        <f t="shared" si="51"/>
        <v>0</v>
      </c>
      <c r="H546" t="str">
        <f t="shared" si="52"/>
        <v>No</v>
      </c>
      <c r="I546">
        <v>0</v>
      </c>
      <c r="J546">
        <v>0</v>
      </c>
      <c r="K546">
        <f t="shared" si="53"/>
        <v>0</v>
      </c>
      <c r="L546" s="2" t="s">
        <v>1051</v>
      </c>
      <c r="M546" s="4">
        <v>12.737500000000001</v>
      </c>
      <c r="N546" s="4" t="str">
        <f t="shared" si="54"/>
        <v>30-39</v>
      </c>
      <c r="O546" s="4" t="str">
        <f t="shared" si="49"/>
        <v>40-60</v>
      </c>
      <c r="P546" s="4" t="str">
        <f t="shared" si="50"/>
        <v>0</v>
      </c>
      <c r="R546" s="1" t="s">
        <v>2099</v>
      </c>
      <c r="S546" t="s">
        <v>1052</v>
      </c>
    </row>
    <row r="547" spans="1:19" x14ac:dyDescent="0.2">
      <c r="A547" s="2">
        <v>540</v>
      </c>
      <c r="B547" s="2">
        <v>2</v>
      </c>
      <c r="C547" s="2">
        <v>0</v>
      </c>
      <c r="D547" t="s">
        <v>1053</v>
      </c>
      <c r="E547" s="1" t="s">
        <v>2102</v>
      </c>
      <c r="F547">
        <v>27</v>
      </c>
      <c r="G547">
        <f t="shared" si="51"/>
        <v>0</v>
      </c>
      <c r="H547" t="str">
        <f t="shared" si="52"/>
        <v>No</v>
      </c>
      <c r="I547">
        <v>0</v>
      </c>
      <c r="J547">
        <v>0</v>
      </c>
      <c r="K547">
        <f t="shared" si="53"/>
        <v>0</v>
      </c>
      <c r="L547" s="2" t="s">
        <v>1054</v>
      </c>
      <c r="M547" s="4">
        <v>15.033300000000001</v>
      </c>
      <c r="N547" s="4" t="str">
        <f t="shared" si="54"/>
        <v>20-29</v>
      </c>
      <c r="O547" s="4" t="str">
        <f t="shared" si="49"/>
        <v>40-60</v>
      </c>
      <c r="P547" s="4" t="str">
        <f t="shared" si="50"/>
        <v>0</v>
      </c>
      <c r="R547" s="1" t="s">
        <v>2099</v>
      </c>
      <c r="S547" t="s">
        <v>960</v>
      </c>
    </row>
    <row r="548" spans="1:19" x14ac:dyDescent="0.2">
      <c r="A548" s="2">
        <v>541</v>
      </c>
      <c r="B548" s="2">
        <v>2</v>
      </c>
      <c r="C548" s="2">
        <v>1</v>
      </c>
      <c r="D548" t="s">
        <v>1055</v>
      </c>
      <c r="E548" s="1" t="s">
        <v>2101</v>
      </c>
      <c r="F548">
        <v>2</v>
      </c>
      <c r="G548">
        <f t="shared" si="51"/>
        <v>1</v>
      </c>
      <c r="H548" t="str">
        <f t="shared" si="52"/>
        <v>Yes</v>
      </c>
      <c r="I548">
        <v>1</v>
      </c>
      <c r="J548">
        <v>1</v>
      </c>
      <c r="K548">
        <f t="shared" si="53"/>
        <v>2</v>
      </c>
      <c r="L548" s="2">
        <v>26360</v>
      </c>
      <c r="M548" s="4">
        <v>26</v>
      </c>
      <c r="N548" s="4" t="str">
        <f t="shared" si="54"/>
        <v>0-9</v>
      </c>
      <c r="O548" s="4" t="str">
        <f t="shared" si="49"/>
        <v>60-80</v>
      </c>
      <c r="P548" s="4" t="str">
        <f t="shared" si="50"/>
        <v>2</v>
      </c>
      <c r="R548" s="1" t="s">
        <v>800</v>
      </c>
      <c r="S548" t="s">
        <v>1056</v>
      </c>
    </row>
    <row r="549" spans="1:19" x14ac:dyDescent="0.2">
      <c r="A549" s="2">
        <v>542</v>
      </c>
      <c r="B549" s="2">
        <v>2</v>
      </c>
      <c r="C549" s="2">
        <v>1</v>
      </c>
      <c r="D549" t="s">
        <v>1057</v>
      </c>
      <c r="E549" s="1" t="s">
        <v>2101</v>
      </c>
      <c r="F549">
        <v>8</v>
      </c>
      <c r="G549">
        <f t="shared" si="51"/>
        <v>1</v>
      </c>
      <c r="H549" t="str">
        <f t="shared" si="52"/>
        <v>Yes</v>
      </c>
      <c r="I549">
        <v>1</v>
      </c>
      <c r="J549">
        <v>1</v>
      </c>
      <c r="K549">
        <f t="shared" si="53"/>
        <v>2</v>
      </c>
      <c r="L549" s="2">
        <v>26360</v>
      </c>
      <c r="M549" s="4">
        <v>26</v>
      </c>
      <c r="N549" s="4" t="str">
        <f t="shared" si="54"/>
        <v>0-9</v>
      </c>
      <c r="O549" s="4" t="str">
        <f t="shared" si="49"/>
        <v>60-80</v>
      </c>
      <c r="P549" s="4" t="str">
        <f t="shared" si="50"/>
        <v>2</v>
      </c>
      <c r="R549" s="1" t="s">
        <v>800</v>
      </c>
      <c r="S549" t="s">
        <v>1056</v>
      </c>
    </row>
    <row r="550" spans="1:19" x14ac:dyDescent="0.2">
      <c r="A550" s="2">
        <v>543</v>
      </c>
      <c r="B550" s="2">
        <v>2</v>
      </c>
      <c r="C550" s="2">
        <v>1</v>
      </c>
      <c r="D550" t="s">
        <v>1058</v>
      </c>
      <c r="E550" s="1" t="s">
        <v>2101</v>
      </c>
      <c r="F550">
        <v>33</v>
      </c>
      <c r="G550">
        <f t="shared" si="51"/>
        <v>0</v>
      </c>
      <c r="H550" t="str">
        <f t="shared" si="52"/>
        <v>Yes</v>
      </c>
      <c r="I550">
        <v>0</v>
      </c>
      <c r="J550">
        <v>2</v>
      </c>
      <c r="K550">
        <f t="shared" si="53"/>
        <v>2</v>
      </c>
      <c r="L550" s="2">
        <v>26360</v>
      </c>
      <c r="M550" s="4">
        <v>26</v>
      </c>
      <c r="N550" s="4" t="str">
        <f t="shared" si="54"/>
        <v>30-39</v>
      </c>
      <c r="O550" s="4" t="str">
        <f t="shared" si="49"/>
        <v>60-80</v>
      </c>
      <c r="P550" s="4" t="str">
        <f t="shared" si="50"/>
        <v>2</v>
      </c>
      <c r="R550" s="1" t="s">
        <v>800</v>
      </c>
      <c r="S550" t="s">
        <v>1056</v>
      </c>
    </row>
    <row r="551" spans="1:19" x14ac:dyDescent="0.2">
      <c r="A551" s="2">
        <v>544</v>
      </c>
      <c r="B551" s="2">
        <v>2</v>
      </c>
      <c r="C551" s="2">
        <v>0</v>
      </c>
      <c r="D551" t="s">
        <v>1059</v>
      </c>
      <c r="E551" s="1" t="s">
        <v>2102</v>
      </c>
      <c r="F551">
        <v>36</v>
      </c>
      <c r="G551">
        <f t="shared" si="51"/>
        <v>0</v>
      </c>
      <c r="H551" t="str">
        <f t="shared" si="52"/>
        <v>No</v>
      </c>
      <c r="I551">
        <v>0</v>
      </c>
      <c r="J551">
        <v>0</v>
      </c>
      <c r="K551">
        <f t="shared" si="53"/>
        <v>0</v>
      </c>
      <c r="L551" s="2" t="s">
        <v>1060</v>
      </c>
      <c r="M551" s="4">
        <v>10.5</v>
      </c>
      <c r="N551" s="4" t="str">
        <f t="shared" si="54"/>
        <v>30-39</v>
      </c>
      <c r="O551" s="4" t="str">
        <f t="shared" si="49"/>
        <v>40-60</v>
      </c>
      <c r="P551" s="4" t="str">
        <f t="shared" si="50"/>
        <v>0</v>
      </c>
      <c r="R551" s="1" t="s">
        <v>800</v>
      </c>
      <c r="S551" t="s">
        <v>1061</v>
      </c>
    </row>
    <row r="552" spans="1:19" x14ac:dyDescent="0.2">
      <c r="A552" s="2">
        <v>545</v>
      </c>
      <c r="B552" s="2">
        <v>2</v>
      </c>
      <c r="C552" s="2">
        <v>0</v>
      </c>
      <c r="D552" t="s">
        <v>1062</v>
      </c>
      <c r="E552" s="1" t="s">
        <v>2102</v>
      </c>
      <c r="F552">
        <v>34</v>
      </c>
      <c r="G552">
        <f t="shared" si="51"/>
        <v>0</v>
      </c>
      <c r="H552" t="str">
        <f t="shared" si="52"/>
        <v>No</v>
      </c>
      <c r="I552">
        <v>1</v>
      </c>
      <c r="J552">
        <v>0</v>
      </c>
      <c r="K552">
        <f t="shared" si="53"/>
        <v>1</v>
      </c>
      <c r="L552" s="2">
        <v>31027</v>
      </c>
      <c r="M552" s="4">
        <v>21</v>
      </c>
      <c r="N552" s="4" t="str">
        <f t="shared" si="54"/>
        <v>30-39</v>
      </c>
      <c r="O552" s="4" t="str">
        <f t="shared" si="49"/>
        <v>40-60</v>
      </c>
      <c r="P552" s="4" t="str">
        <f t="shared" si="50"/>
        <v>1</v>
      </c>
      <c r="R552" s="1" t="s">
        <v>800</v>
      </c>
      <c r="S552" t="s">
        <v>1063</v>
      </c>
    </row>
    <row r="553" spans="1:19" x14ac:dyDescent="0.2">
      <c r="A553" s="2">
        <v>546</v>
      </c>
      <c r="B553" s="2">
        <v>2</v>
      </c>
      <c r="C553" s="2">
        <v>1</v>
      </c>
      <c r="D553" t="s">
        <v>1064</v>
      </c>
      <c r="E553" s="1" t="s">
        <v>2101</v>
      </c>
      <c r="F553">
        <v>30</v>
      </c>
      <c r="G553">
        <f t="shared" si="51"/>
        <v>0</v>
      </c>
      <c r="H553" t="str">
        <f t="shared" si="52"/>
        <v>Yes</v>
      </c>
      <c r="I553">
        <v>3</v>
      </c>
      <c r="J553">
        <v>0</v>
      </c>
      <c r="K553">
        <f t="shared" si="53"/>
        <v>3</v>
      </c>
      <c r="L553" s="2">
        <v>31027</v>
      </c>
      <c r="M553" s="4">
        <v>21</v>
      </c>
      <c r="N553" s="4" t="str">
        <f t="shared" si="54"/>
        <v>30-39</v>
      </c>
      <c r="O553" s="4" t="str">
        <f t="shared" si="49"/>
        <v>40-60</v>
      </c>
      <c r="P553" s="4" t="str">
        <f t="shared" si="50"/>
        <v>3</v>
      </c>
      <c r="R553" s="1" t="s">
        <v>800</v>
      </c>
      <c r="S553" t="s">
        <v>1063</v>
      </c>
    </row>
    <row r="554" spans="1:19" x14ac:dyDescent="0.2">
      <c r="A554" s="2">
        <v>547</v>
      </c>
      <c r="B554" s="2">
        <v>2</v>
      </c>
      <c r="C554" s="2">
        <v>1</v>
      </c>
      <c r="D554" t="s">
        <v>1065</v>
      </c>
      <c r="E554" s="1" t="s">
        <v>2101</v>
      </c>
      <c r="F554">
        <v>28</v>
      </c>
      <c r="G554">
        <f t="shared" si="51"/>
        <v>0</v>
      </c>
      <c r="H554" t="str">
        <f t="shared" si="52"/>
        <v>Yes</v>
      </c>
      <c r="I554">
        <v>0</v>
      </c>
      <c r="J554">
        <v>0</v>
      </c>
      <c r="K554">
        <f t="shared" si="53"/>
        <v>0</v>
      </c>
      <c r="L554" s="2">
        <v>230434</v>
      </c>
      <c r="M554" s="4">
        <v>13</v>
      </c>
      <c r="N554" s="4" t="str">
        <f t="shared" si="54"/>
        <v>20-29</v>
      </c>
      <c r="O554" s="4" t="str">
        <f t="shared" si="49"/>
        <v>40-60</v>
      </c>
      <c r="P554" s="4" t="str">
        <f t="shared" si="50"/>
        <v>0</v>
      </c>
      <c r="R554" s="1" t="s">
        <v>800</v>
      </c>
      <c r="S554" t="s">
        <v>1066</v>
      </c>
    </row>
    <row r="555" spans="1:19" x14ac:dyDescent="0.2">
      <c r="A555" s="2">
        <v>548</v>
      </c>
      <c r="B555" s="2">
        <v>2</v>
      </c>
      <c r="C555" s="2">
        <v>0</v>
      </c>
      <c r="D555" t="s">
        <v>1067</v>
      </c>
      <c r="E555" s="1" t="s">
        <v>2102</v>
      </c>
      <c r="F555">
        <v>23</v>
      </c>
      <c r="G555">
        <f t="shared" si="51"/>
        <v>0</v>
      </c>
      <c r="H555" t="str">
        <f t="shared" si="52"/>
        <v>No</v>
      </c>
      <c r="I555">
        <v>0</v>
      </c>
      <c r="J555">
        <v>0</v>
      </c>
      <c r="K555">
        <f t="shared" si="53"/>
        <v>0</v>
      </c>
      <c r="L555" s="2" t="s">
        <v>1068</v>
      </c>
      <c r="M555" s="4">
        <v>15.0458</v>
      </c>
      <c r="N555" s="4" t="str">
        <f t="shared" si="54"/>
        <v>20-29</v>
      </c>
      <c r="O555" s="4" t="str">
        <f t="shared" si="49"/>
        <v>40-60</v>
      </c>
      <c r="P555" s="4" t="str">
        <f t="shared" si="50"/>
        <v>0</v>
      </c>
      <c r="R555" s="1" t="s">
        <v>2099</v>
      </c>
      <c r="S555" t="s">
        <v>963</v>
      </c>
    </row>
    <row r="556" spans="1:19" x14ac:dyDescent="0.2">
      <c r="A556" s="2">
        <v>549</v>
      </c>
      <c r="B556" s="2">
        <v>2</v>
      </c>
      <c r="C556" s="2">
        <v>1</v>
      </c>
      <c r="D556" t="s">
        <v>1069</v>
      </c>
      <c r="E556" s="1" t="s">
        <v>2102</v>
      </c>
      <c r="F556">
        <v>0.83330000000000004</v>
      </c>
      <c r="G556">
        <f t="shared" si="51"/>
        <v>1</v>
      </c>
      <c r="H556" t="str">
        <f t="shared" si="52"/>
        <v>Yes</v>
      </c>
      <c r="I556">
        <v>1</v>
      </c>
      <c r="J556">
        <v>1</v>
      </c>
      <c r="K556">
        <f t="shared" si="53"/>
        <v>2</v>
      </c>
      <c r="L556" s="2">
        <v>29106</v>
      </c>
      <c r="M556" s="4">
        <v>18.75</v>
      </c>
      <c r="N556" s="4" t="str">
        <f t="shared" si="54"/>
        <v>0-9</v>
      </c>
      <c r="O556" s="4" t="str">
        <f t="shared" si="49"/>
        <v>40-60</v>
      </c>
      <c r="P556" s="4" t="str">
        <f t="shared" si="50"/>
        <v>2</v>
      </c>
      <c r="R556" s="1" t="s">
        <v>800</v>
      </c>
      <c r="S556" t="s">
        <v>884</v>
      </c>
    </row>
    <row r="557" spans="1:19" x14ac:dyDescent="0.2">
      <c r="A557" s="2">
        <v>550</v>
      </c>
      <c r="B557" s="2">
        <v>2</v>
      </c>
      <c r="C557" s="2">
        <v>1</v>
      </c>
      <c r="D557" t="s">
        <v>1070</v>
      </c>
      <c r="E557" s="1" t="s">
        <v>2102</v>
      </c>
      <c r="F557">
        <v>3</v>
      </c>
      <c r="G557">
        <f t="shared" si="51"/>
        <v>1</v>
      </c>
      <c r="H557" t="str">
        <f t="shared" si="52"/>
        <v>Yes</v>
      </c>
      <c r="I557">
        <v>1</v>
      </c>
      <c r="J557">
        <v>1</v>
      </c>
      <c r="K557">
        <f t="shared" si="53"/>
        <v>2</v>
      </c>
      <c r="L557" s="2">
        <v>29106</v>
      </c>
      <c r="M557" s="4">
        <v>18.75</v>
      </c>
      <c r="N557" s="4" t="str">
        <f t="shared" si="54"/>
        <v>0-9</v>
      </c>
      <c r="O557" s="4" t="str">
        <f t="shared" si="49"/>
        <v>40-60</v>
      </c>
      <c r="P557" s="4" t="str">
        <f t="shared" si="50"/>
        <v>2</v>
      </c>
      <c r="R557" s="1" t="s">
        <v>800</v>
      </c>
      <c r="S557" t="s">
        <v>884</v>
      </c>
    </row>
    <row r="558" spans="1:19" x14ac:dyDescent="0.2">
      <c r="A558" s="2">
        <v>551</v>
      </c>
      <c r="B558" s="2">
        <v>2</v>
      </c>
      <c r="C558" s="2">
        <v>1</v>
      </c>
      <c r="D558" t="s">
        <v>1071</v>
      </c>
      <c r="E558" s="1" t="s">
        <v>2101</v>
      </c>
      <c r="F558">
        <v>24</v>
      </c>
      <c r="G558">
        <f t="shared" si="51"/>
        <v>0</v>
      </c>
      <c r="H558" t="str">
        <f t="shared" si="52"/>
        <v>Yes</v>
      </c>
      <c r="I558">
        <v>2</v>
      </c>
      <c r="J558">
        <v>3</v>
      </c>
      <c r="K558">
        <f t="shared" si="53"/>
        <v>5</v>
      </c>
      <c r="L558" s="2">
        <v>29106</v>
      </c>
      <c r="M558" s="4">
        <v>18.75</v>
      </c>
      <c r="N558" s="4" t="str">
        <f t="shared" si="54"/>
        <v>20-29</v>
      </c>
      <c r="O558" s="4" t="str">
        <f t="shared" si="49"/>
        <v>40-60</v>
      </c>
      <c r="P558" s="4" t="str">
        <f t="shared" si="50"/>
        <v>5+</v>
      </c>
      <c r="R558" s="1" t="s">
        <v>800</v>
      </c>
      <c r="S558" t="s">
        <v>884</v>
      </c>
    </row>
    <row r="559" spans="1:19" x14ac:dyDescent="0.2">
      <c r="A559" s="2">
        <v>552</v>
      </c>
      <c r="B559" s="2">
        <v>2</v>
      </c>
      <c r="C559" s="2">
        <v>1</v>
      </c>
      <c r="D559" t="s">
        <v>1072</v>
      </c>
      <c r="E559" s="1" t="s">
        <v>2101</v>
      </c>
      <c r="F559">
        <v>50</v>
      </c>
      <c r="G559">
        <f t="shared" si="51"/>
        <v>0</v>
      </c>
      <c r="H559" t="str">
        <f t="shared" si="52"/>
        <v>Yes</v>
      </c>
      <c r="I559">
        <v>0</v>
      </c>
      <c r="J559">
        <v>0</v>
      </c>
      <c r="K559">
        <f t="shared" si="53"/>
        <v>0</v>
      </c>
      <c r="L559" s="2" t="s">
        <v>1073</v>
      </c>
      <c r="M559" s="4">
        <v>10.5</v>
      </c>
      <c r="N559" s="4" t="str">
        <f t="shared" si="54"/>
        <v>50-59</v>
      </c>
      <c r="O559" s="4" t="str">
        <f t="shared" si="49"/>
        <v>40-60</v>
      </c>
      <c r="P559" s="4" t="str">
        <f t="shared" si="50"/>
        <v>0</v>
      </c>
      <c r="R559" s="1" t="s">
        <v>800</v>
      </c>
      <c r="S559" t="s">
        <v>1074</v>
      </c>
    </row>
    <row r="560" spans="1:19" x14ac:dyDescent="0.2">
      <c r="A560" s="2">
        <v>553</v>
      </c>
      <c r="B560" s="2">
        <v>2</v>
      </c>
      <c r="C560" s="2">
        <v>0</v>
      </c>
      <c r="D560" t="s">
        <v>1075</v>
      </c>
      <c r="E560" s="1" t="s">
        <v>2102</v>
      </c>
      <c r="F560">
        <v>19</v>
      </c>
      <c r="G560">
        <f t="shared" si="51"/>
        <v>0</v>
      </c>
      <c r="H560" t="str">
        <f t="shared" si="52"/>
        <v>No</v>
      </c>
      <c r="I560">
        <v>0</v>
      </c>
      <c r="J560">
        <v>0</v>
      </c>
      <c r="K560">
        <f t="shared" si="53"/>
        <v>0</v>
      </c>
      <c r="L560" s="2">
        <v>28004</v>
      </c>
      <c r="M560" s="4">
        <v>10.5</v>
      </c>
      <c r="N560" s="4" t="str">
        <f t="shared" si="54"/>
        <v>10-19</v>
      </c>
      <c r="O560" s="4" t="str">
        <f t="shared" si="49"/>
        <v>40-60</v>
      </c>
      <c r="P560" s="4" t="str">
        <f t="shared" si="50"/>
        <v>0</v>
      </c>
      <c r="R560" s="1" t="s">
        <v>800</v>
      </c>
    </row>
    <row r="561" spans="1:19" x14ac:dyDescent="0.2">
      <c r="A561" s="2">
        <v>554</v>
      </c>
      <c r="B561" s="2">
        <v>2</v>
      </c>
      <c r="C561" s="2">
        <v>1</v>
      </c>
      <c r="D561" t="s">
        <v>1076</v>
      </c>
      <c r="E561" s="1" t="s">
        <v>2101</v>
      </c>
      <c r="F561">
        <v>21</v>
      </c>
      <c r="G561">
        <f t="shared" si="51"/>
        <v>0</v>
      </c>
      <c r="H561" t="str">
        <f t="shared" si="52"/>
        <v>Yes</v>
      </c>
      <c r="I561">
        <v>0</v>
      </c>
      <c r="J561">
        <v>0</v>
      </c>
      <c r="K561">
        <f t="shared" si="53"/>
        <v>0</v>
      </c>
      <c r="L561" s="2" t="s">
        <v>1077</v>
      </c>
      <c r="M561" s="4">
        <v>10.5</v>
      </c>
      <c r="N561" s="4" t="str">
        <f t="shared" si="54"/>
        <v>20-29</v>
      </c>
      <c r="O561" s="4" t="str">
        <f t="shared" si="49"/>
        <v>40-60</v>
      </c>
      <c r="P561" s="4" t="str">
        <f t="shared" si="50"/>
        <v>0</v>
      </c>
      <c r="R561" s="1" t="s">
        <v>800</v>
      </c>
      <c r="S561" t="s">
        <v>1078</v>
      </c>
    </row>
    <row r="562" spans="1:19" x14ac:dyDescent="0.2">
      <c r="A562" s="2">
        <v>555</v>
      </c>
      <c r="B562" s="2">
        <v>2</v>
      </c>
      <c r="C562" s="2">
        <v>0</v>
      </c>
      <c r="D562" t="s">
        <v>1079</v>
      </c>
      <c r="E562" s="1" t="s">
        <v>2102</v>
      </c>
      <c r="F562">
        <v>26</v>
      </c>
      <c r="G562">
        <f t="shared" si="51"/>
        <v>0</v>
      </c>
      <c r="H562" t="str">
        <f t="shared" si="52"/>
        <v>No</v>
      </c>
      <c r="I562">
        <v>0</v>
      </c>
      <c r="J562">
        <v>0</v>
      </c>
      <c r="K562">
        <f t="shared" si="53"/>
        <v>0</v>
      </c>
      <c r="L562" s="2">
        <v>248659</v>
      </c>
      <c r="M562" s="4">
        <v>13</v>
      </c>
      <c r="N562" s="4" t="str">
        <f t="shared" si="54"/>
        <v>20-29</v>
      </c>
      <c r="O562" s="4" t="str">
        <f t="shared" si="49"/>
        <v>40-60</v>
      </c>
      <c r="P562" s="4" t="str">
        <f t="shared" si="50"/>
        <v>0</v>
      </c>
      <c r="R562" s="1" t="s">
        <v>800</v>
      </c>
      <c r="S562" t="s">
        <v>589</v>
      </c>
    </row>
    <row r="563" spans="1:19" x14ac:dyDescent="0.2">
      <c r="A563" s="2">
        <v>556</v>
      </c>
      <c r="B563" s="2">
        <v>2</v>
      </c>
      <c r="C563" s="2">
        <v>0</v>
      </c>
      <c r="D563" t="s">
        <v>1080</v>
      </c>
      <c r="E563" s="1" t="s">
        <v>2102</v>
      </c>
      <c r="F563">
        <v>25</v>
      </c>
      <c r="G563">
        <f t="shared" si="51"/>
        <v>0</v>
      </c>
      <c r="H563" t="str">
        <f t="shared" si="52"/>
        <v>No</v>
      </c>
      <c r="I563">
        <v>0</v>
      </c>
      <c r="J563">
        <v>0</v>
      </c>
      <c r="K563">
        <f t="shared" si="53"/>
        <v>0</v>
      </c>
      <c r="L563" s="2">
        <v>244361</v>
      </c>
      <c r="M563" s="4">
        <v>13</v>
      </c>
      <c r="N563" s="4" t="str">
        <f t="shared" si="54"/>
        <v>20-29</v>
      </c>
      <c r="O563" s="4" t="str">
        <f t="shared" si="49"/>
        <v>40-60</v>
      </c>
      <c r="P563" s="4" t="str">
        <f t="shared" si="50"/>
        <v>0</v>
      </c>
      <c r="R563" s="1" t="s">
        <v>800</v>
      </c>
      <c r="S563" t="s">
        <v>366</v>
      </c>
    </row>
    <row r="564" spans="1:19" x14ac:dyDescent="0.2">
      <c r="A564" s="2">
        <v>557</v>
      </c>
      <c r="B564" s="2">
        <v>2</v>
      </c>
      <c r="C564" s="2">
        <v>0</v>
      </c>
      <c r="D564" t="s">
        <v>1081</v>
      </c>
      <c r="E564" s="1" t="s">
        <v>2102</v>
      </c>
      <c r="F564">
        <v>27</v>
      </c>
      <c r="G564">
        <f t="shared" si="51"/>
        <v>0</v>
      </c>
      <c r="H564" t="str">
        <f t="shared" si="52"/>
        <v>No</v>
      </c>
      <c r="I564">
        <v>0</v>
      </c>
      <c r="J564">
        <v>0</v>
      </c>
      <c r="K564">
        <f t="shared" si="53"/>
        <v>0</v>
      </c>
      <c r="L564" s="2">
        <v>244358</v>
      </c>
      <c r="M564" s="4">
        <v>26</v>
      </c>
      <c r="N564" s="4" t="str">
        <f t="shared" si="54"/>
        <v>20-29</v>
      </c>
      <c r="O564" s="4" t="str">
        <f t="shared" si="49"/>
        <v>60-80</v>
      </c>
      <c r="P564" s="4" t="str">
        <f t="shared" si="50"/>
        <v>0</v>
      </c>
      <c r="R564" s="1" t="s">
        <v>800</v>
      </c>
      <c r="S564" t="s">
        <v>1082</v>
      </c>
    </row>
    <row r="565" spans="1:19" x14ac:dyDescent="0.2">
      <c r="A565" s="2">
        <v>558</v>
      </c>
      <c r="B565" s="2">
        <v>2</v>
      </c>
      <c r="C565" s="2">
        <v>1</v>
      </c>
      <c r="D565" t="s">
        <v>1083</v>
      </c>
      <c r="E565" s="1" t="s">
        <v>2101</v>
      </c>
      <c r="F565">
        <v>25</v>
      </c>
      <c r="G565">
        <f t="shared" si="51"/>
        <v>0</v>
      </c>
      <c r="H565" t="str">
        <f t="shared" si="52"/>
        <v>Yes</v>
      </c>
      <c r="I565">
        <v>0</v>
      </c>
      <c r="J565">
        <v>1</v>
      </c>
      <c r="K565">
        <f t="shared" si="53"/>
        <v>1</v>
      </c>
      <c r="L565" s="2">
        <v>230433</v>
      </c>
      <c r="M565" s="4">
        <v>26</v>
      </c>
      <c r="N565" s="4" t="str">
        <f t="shared" si="54"/>
        <v>20-29</v>
      </c>
      <c r="O565" s="4" t="str">
        <f t="shared" si="49"/>
        <v>60-80</v>
      </c>
      <c r="P565" s="4" t="str">
        <f t="shared" si="50"/>
        <v>1</v>
      </c>
      <c r="R565" s="1" t="s">
        <v>800</v>
      </c>
      <c r="S565" t="s">
        <v>1084</v>
      </c>
    </row>
    <row r="566" spans="1:19" x14ac:dyDescent="0.2">
      <c r="A566" s="2">
        <v>559</v>
      </c>
      <c r="B566" s="2">
        <v>2</v>
      </c>
      <c r="C566" s="2">
        <v>1</v>
      </c>
      <c r="D566" t="s">
        <v>1085</v>
      </c>
      <c r="E566" s="1" t="s">
        <v>2101</v>
      </c>
      <c r="F566">
        <v>18</v>
      </c>
      <c r="G566">
        <f t="shared" si="51"/>
        <v>0</v>
      </c>
      <c r="H566" t="str">
        <f t="shared" si="52"/>
        <v>Yes</v>
      </c>
      <c r="I566">
        <v>0</v>
      </c>
      <c r="J566">
        <v>2</v>
      </c>
      <c r="K566">
        <f t="shared" si="53"/>
        <v>2</v>
      </c>
      <c r="L566" s="2">
        <v>250652</v>
      </c>
      <c r="M566" s="4">
        <v>13</v>
      </c>
      <c r="N566" s="4" t="str">
        <f t="shared" si="54"/>
        <v>10-19</v>
      </c>
      <c r="O566" s="4" t="str">
        <f t="shared" si="49"/>
        <v>40-60</v>
      </c>
      <c r="P566" s="4" t="str">
        <f t="shared" si="50"/>
        <v>2</v>
      </c>
      <c r="R566" s="1" t="s">
        <v>800</v>
      </c>
      <c r="S566" t="s">
        <v>1086</v>
      </c>
    </row>
    <row r="567" spans="1:19" x14ac:dyDescent="0.2">
      <c r="A567" s="2">
        <v>560</v>
      </c>
      <c r="B567" s="2">
        <v>2</v>
      </c>
      <c r="C567" s="2">
        <v>1</v>
      </c>
      <c r="D567" t="s">
        <v>1087</v>
      </c>
      <c r="E567" s="1" t="s">
        <v>2101</v>
      </c>
      <c r="F567">
        <v>20</v>
      </c>
      <c r="G567">
        <f t="shared" si="51"/>
        <v>0</v>
      </c>
      <c r="H567" t="str">
        <f t="shared" si="52"/>
        <v>Yes</v>
      </c>
      <c r="I567">
        <v>0</v>
      </c>
      <c r="J567">
        <v>0</v>
      </c>
      <c r="K567">
        <f t="shared" si="53"/>
        <v>0</v>
      </c>
      <c r="L567" s="2" t="s">
        <v>779</v>
      </c>
      <c r="M567" s="4">
        <v>36.75</v>
      </c>
      <c r="N567" s="4" t="str">
        <f t="shared" si="54"/>
        <v>20-29</v>
      </c>
      <c r="O567" s="4" t="str">
        <f t="shared" si="49"/>
        <v>60-80</v>
      </c>
      <c r="P567" s="4" t="str">
        <f t="shared" si="50"/>
        <v>0</v>
      </c>
      <c r="R567" s="1" t="s">
        <v>800</v>
      </c>
      <c r="S567" t="s">
        <v>1007</v>
      </c>
    </row>
    <row r="568" spans="1:19" x14ac:dyDescent="0.2">
      <c r="A568" s="2">
        <v>561</v>
      </c>
      <c r="B568" s="2">
        <v>2</v>
      </c>
      <c r="C568" s="2">
        <v>1</v>
      </c>
      <c r="D568" t="s">
        <v>1088</v>
      </c>
      <c r="E568" s="1" t="s">
        <v>2101</v>
      </c>
      <c r="F568">
        <v>30</v>
      </c>
      <c r="G568">
        <f t="shared" si="51"/>
        <v>0</v>
      </c>
      <c r="H568" t="str">
        <f t="shared" si="52"/>
        <v>Yes</v>
      </c>
      <c r="I568">
        <v>0</v>
      </c>
      <c r="J568">
        <v>0</v>
      </c>
      <c r="K568">
        <f t="shared" si="53"/>
        <v>0</v>
      </c>
      <c r="L568" s="2">
        <v>250648</v>
      </c>
      <c r="M568" s="4">
        <v>13</v>
      </c>
      <c r="N568" s="4" t="str">
        <f t="shared" si="54"/>
        <v>30-39</v>
      </c>
      <c r="O568" s="4" t="str">
        <f t="shared" si="49"/>
        <v>40-60</v>
      </c>
      <c r="P568" s="4" t="str">
        <f t="shared" si="50"/>
        <v>0</v>
      </c>
      <c r="R568" s="1" t="s">
        <v>800</v>
      </c>
      <c r="S568" t="s">
        <v>1089</v>
      </c>
    </row>
    <row r="569" spans="1:19" x14ac:dyDescent="0.2">
      <c r="A569" s="2">
        <v>562</v>
      </c>
      <c r="B569" s="2">
        <v>2</v>
      </c>
      <c r="C569" s="2">
        <v>0</v>
      </c>
      <c r="D569" t="s">
        <v>1090</v>
      </c>
      <c r="E569" s="1" t="s">
        <v>2102</v>
      </c>
      <c r="F569">
        <v>59</v>
      </c>
      <c r="G569">
        <f t="shared" si="51"/>
        <v>0</v>
      </c>
      <c r="H569" t="str">
        <f t="shared" si="52"/>
        <v>No</v>
      </c>
      <c r="I569">
        <v>0</v>
      </c>
      <c r="J569">
        <v>0</v>
      </c>
      <c r="K569">
        <f t="shared" si="53"/>
        <v>0</v>
      </c>
      <c r="L569" s="2">
        <v>237442</v>
      </c>
      <c r="M569" s="4">
        <v>13.5</v>
      </c>
      <c r="N569" s="4" t="str">
        <f t="shared" si="54"/>
        <v>50-59</v>
      </c>
      <c r="O569" s="4" t="str">
        <f t="shared" si="49"/>
        <v>40-60</v>
      </c>
      <c r="P569" s="4" t="str">
        <f t="shared" si="50"/>
        <v>0</v>
      </c>
      <c r="R569" s="1" t="s">
        <v>800</v>
      </c>
      <c r="S569" t="s">
        <v>1091</v>
      </c>
    </row>
    <row r="570" spans="1:19" x14ac:dyDescent="0.2">
      <c r="A570" s="2">
        <v>563</v>
      </c>
      <c r="B570" s="2">
        <v>2</v>
      </c>
      <c r="C570" s="2">
        <v>1</v>
      </c>
      <c r="D570" t="s">
        <v>1092</v>
      </c>
      <c r="E570" s="1" t="s">
        <v>2101</v>
      </c>
      <c r="F570">
        <v>30</v>
      </c>
      <c r="G570">
        <f t="shared" si="51"/>
        <v>0</v>
      </c>
      <c r="H570" t="str">
        <f t="shared" si="52"/>
        <v>Yes</v>
      </c>
      <c r="I570">
        <v>0</v>
      </c>
      <c r="J570">
        <v>0</v>
      </c>
      <c r="K570">
        <f t="shared" si="53"/>
        <v>0</v>
      </c>
      <c r="L570" s="2">
        <v>234818</v>
      </c>
      <c r="M570" s="4">
        <v>12.35</v>
      </c>
      <c r="N570" s="4" t="str">
        <f t="shared" si="54"/>
        <v>30-39</v>
      </c>
      <c r="O570" s="4" t="str">
        <f t="shared" si="49"/>
        <v>40-60</v>
      </c>
      <c r="P570" s="4" t="str">
        <f t="shared" si="50"/>
        <v>0</v>
      </c>
      <c r="R570" s="1" t="s">
        <v>2100</v>
      </c>
      <c r="S570" t="s">
        <v>664</v>
      </c>
    </row>
    <row r="571" spans="1:19" x14ac:dyDescent="0.2">
      <c r="A571" s="2">
        <v>564</v>
      </c>
      <c r="B571" s="2">
        <v>2</v>
      </c>
      <c r="C571" s="2">
        <v>0</v>
      </c>
      <c r="D571" t="s">
        <v>1093</v>
      </c>
      <c r="E571" s="1" t="s">
        <v>2102</v>
      </c>
      <c r="F571">
        <v>35</v>
      </c>
      <c r="G571">
        <f t="shared" si="51"/>
        <v>0</v>
      </c>
      <c r="H571" t="str">
        <f t="shared" si="52"/>
        <v>No</v>
      </c>
      <c r="I571">
        <v>0</v>
      </c>
      <c r="J571">
        <v>0</v>
      </c>
      <c r="K571">
        <f t="shared" si="53"/>
        <v>0</v>
      </c>
      <c r="L571" s="2">
        <v>28206</v>
      </c>
      <c r="M571" s="4">
        <v>10.5</v>
      </c>
      <c r="N571" s="4" t="str">
        <f t="shared" si="54"/>
        <v>30-39</v>
      </c>
      <c r="O571" s="4" t="str">
        <f t="shared" si="49"/>
        <v>40-60</v>
      </c>
      <c r="P571" s="4" t="str">
        <f t="shared" si="50"/>
        <v>0</v>
      </c>
      <c r="R571" s="1" t="s">
        <v>800</v>
      </c>
      <c r="S571" t="s">
        <v>839</v>
      </c>
    </row>
    <row r="572" spans="1:19" x14ac:dyDescent="0.2">
      <c r="A572" s="2">
        <v>565</v>
      </c>
      <c r="B572" s="2">
        <v>2</v>
      </c>
      <c r="C572" s="2">
        <v>1</v>
      </c>
      <c r="D572" t="s">
        <v>1094</v>
      </c>
      <c r="E572" s="1" t="s">
        <v>2101</v>
      </c>
      <c r="F572">
        <v>40</v>
      </c>
      <c r="G572">
        <f t="shared" si="51"/>
        <v>0</v>
      </c>
      <c r="H572" t="str">
        <f t="shared" si="52"/>
        <v>Yes</v>
      </c>
      <c r="I572">
        <v>0</v>
      </c>
      <c r="J572">
        <v>0</v>
      </c>
      <c r="K572">
        <f t="shared" si="53"/>
        <v>0</v>
      </c>
      <c r="L572" s="2">
        <v>31418</v>
      </c>
      <c r="M572" s="4">
        <v>13</v>
      </c>
      <c r="N572" s="4" t="str">
        <f t="shared" si="54"/>
        <v>40-49</v>
      </c>
      <c r="O572" s="4" t="str">
        <f t="shared" si="49"/>
        <v>40-60</v>
      </c>
      <c r="P572" s="4" t="str">
        <f t="shared" si="50"/>
        <v>0</v>
      </c>
      <c r="R572" s="1" t="s">
        <v>800</v>
      </c>
    </row>
    <row r="573" spans="1:19" x14ac:dyDescent="0.2">
      <c r="A573" s="2">
        <v>566</v>
      </c>
      <c r="B573" s="2">
        <v>2</v>
      </c>
      <c r="C573" s="2">
        <v>0</v>
      </c>
      <c r="D573" t="s">
        <v>1095</v>
      </c>
      <c r="E573" s="1" t="s">
        <v>2102</v>
      </c>
      <c r="F573">
        <v>25</v>
      </c>
      <c r="G573">
        <f t="shared" si="51"/>
        <v>0</v>
      </c>
      <c r="H573" t="str">
        <f t="shared" si="52"/>
        <v>No</v>
      </c>
      <c r="I573">
        <v>0</v>
      </c>
      <c r="J573">
        <v>0</v>
      </c>
      <c r="K573">
        <f t="shared" si="53"/>
        <v>0</v>
      </c>
      <c r="L573" s="2" t="s">
        <v>1096</v>
      </c>
      <c r="M573" s="4">
        <v>13</v>
      </c>
      <c r="N573" s="4" t="str">
        <f t="shared" si="54"/>
        <v>20-29</v>
      </c>
      <c r="O573" s="4" t="str">
        <f t="shared" si="49"/>
        <v>40-60</v>
      </c>
      <c r="P573" s="4" t="str">
        <f t="shared" si="50"/>
        <v>0</v>
      </c>
      <c r="R573" s="1" t="s">
        <v>800</v>
      </c>
      <c r="S573" t="s">
        <v>824</v>
      </c>
    </row>
    <row r="574" spans="1:19" x14ac:dyDescent="0.2">
      <c r="A574" s="2">
        <v>567</v>
      </c>
      <c r="B574" s="2">
        <v>2</v>
      </c>
      <c r="C574" s="2">
        <v>0</v>
      </c>
      <c r="D574" t="s">
        <v>1097</v>
      </c>
      <c r="E574" s="1" t="s">
        <v>2102</v>
      </c>
      <c r="F574">
        <v>41</v>
      </c>
      <c r="G574">
        <f t="shared" si="51"/>
        <v>0</v>
      </c>
      <c r="H574" t="str">
        <f t="shared" si="52"/>
        <v>No</v>
      </c>
      <c r="I574">
        <v>0</v>
      </c>
      <c r="J574">
        <v>0</v>
      </c>
      <c r="K574">
        <f t="shared" si="53"/>
        <v>0</v>
      </c>
      <c r="L574" s="2">
        <v>237734</v>
      </c>
      <c r="M574" s="4">
        <v>15.0458</v>
      </c>
      <c r="N574" s="4" t="str">
        <f t="shared" si="54"/>
        <v>40-49</v>
      </c>
      <c r="O574" s="4" t="str">
        <f t="shared" si="49"/>
        <v>40-60</v>
      </c>
      <c r="P574" s="4" t="str">
        <f t="shared" si="50"/>
        <v>0</v>
      </c>
      <c r="R574" s="1" t="s">
        <v>2099</v>
      </c>
      <c r="S574" t="s">
        <v>11</v>
      </c>
    </row>
    <row r="575" spans="1:19" x14ac:dyDescent="0.2">
      <c r="A575" s="2">
        <v>568</v>
      </c>
      <c r="B575" s="2">
        <v>2</v>
      </c>
      <c r="C575" s="2">
        <v>0</v>
      </c>
      <c r="D575" t="s">
        <v>1098</v>
      </c>
      <c r="E575" s="1" t="s">
        <v>2102</v>
      </c>
      <c r="F575">
        <v>25</v>
      </c>
      <c r="G575">
        <f t="shared" si="51"/>
        <v>0</v>
      </c>
      <c r="H575" t="str">
        <f t="shared" si="52"/>
        <v>No</v>
      </c>
      <c r="I575">
        <v>0</v>
      </c>
      <c r="J575">
        <v>0</v>
      </c>
      <c r="K575">
        <f t="shared" si="53"/>
        <v>0</v>
      </c>
      <c r="L575" s="2" t="s">
        <v>1099</v>
      </c>
      <c r="M575" s="4">
        <v>10.5</v>
      </c>
      <c r="N575" s="4" t="str">
        <f t="shared" si="54"/>
        <v>20-29</v>
      </c>
      <c r="O575" s="4" t="str">
        <f t="shared" si="49"/>
        <v>40-60</v>
      </c>
      <c r="P575" s="4" t="str">
        <f t="shared" si="50"/>
        <v>0</v>
      </c>
      <c r="R575" s="1" t="s">
        <v>800</v>
      </c>
      <c r="S575" t="s">
        <v>1100</v>
      </c>
    </row>
    <row r="576" spans="1:19" x14ac:dyDescent="0.2">
      <c r="A576" s="2">
        <v>569</v>
      </c>
      <c r="B576" s="2">
        <v>2</v>
      </c>
      <c r="C576" s="2">
        <v>0</v>
      </c>
      <c r="D576" t="s">
        <v>1101</v>
      </c>
      <c r="E576" s="1" t="s">
        <v>2102</v>
      </c>
      <c r="F576">
        <v>18.5</v>
      </c>
      <c r="G576">
        <f t="shared" si="51"/>
        <v>0</v>
      </c>
      <c r="H576" t="str">
        <f t="shared" si="52"/>
        <v>No</v>
      </c>
      <c r="I576">
        <v>0</v>
      </c>
      <c r="J576">
        <v>0</v>
      </c>
      <c r="K576">
        <f t="shared" si="53"/>
        <v>0</v>
      </c>
      <c r="L576" s="2">
        <v>248734</v>
      </c>
      <c r="M576" s="4">
        <v>13</v>
      </c>
      <c r="N576" s="4" t="str">
        <f t="shared" si="54"/>
        <v>10-19</v>
      </c>
      <c r="O576" s="4" t="str">
        <f t="shared" si="49"/>
        <v>40-60</v>
      </c>
      <c r="P576" s="4" t="str">
        <f t="shared" si="50"/>
        <v>0</v>
      </c>
      <c r="Q576" s="2" t="s">
        <v>1102</v>
      </c>
      <c r="R576" s="1" t="s">
        <v>800</v>
      </c>
    </row>
    <row r="577" spans="1:19" x14ac:dyDescent="0.2">
      <c r="A577" s="2">
        <v>570</v>
      </c>
      <c r="B577" s="2">
        <v>2</v>
      </c>
      <c r="C577" s="2">
        <v>0</v>
      </c>
      <c r="D577" t="s">
        <v>1103</v>
      </c>
      <c r="E577" s="1" t="s">
        <v>2102</v>
      </c>
      <c r="F577">
        <v>14</v>
      </c>
      <c r="G577">
        <f t="shared" si="51"/>
        <v>1</v>
      </c>
      <c r="H577" t="str">
        <f t="shared" si="52"/>
        <v>Yes</v>
      </c>
      <c r="I577">
        <v>0</v>
      </c>
      <c r="J577">
        <v>0</v>
      </c>
      <c r="K577">
        <f t="shared" si="53"/>
        <v>0</v>
      </c>
      <c r="L577" s="2">
        <v>220845</v>
      </c>
      <c r="M577" s="4">
        <v>65</v>
      </c>
      <c r="N577" s="4" t="str">
        <f t="shared" si="54"/>
        <v>10-19</v>
      </c>
      <c r="O577" s="4" t="str">
        <f t="shared" si="49"/>
        <v>80-100</v>
      </c>
      <c r="P577" s="4" t="str">
        <f t="shared" si="50"/>
        <v>0</v>
      </c>
      <c r="R577" s="1" t="s">
        <v>800</v>
      </c>
      <c r="S577" t="s">
        <v>871</v>
      </c>
    </row>
    <row r="578" spans="1:19" x14ac:dyDescent="0.2">
      <c r="A578" s="2">
        <v>571</v>
      </c>
      <c r="B578" s="2">
        <v>2</v>
      </c>
      <c r="C578" s="2">
        <v>1</v>
      </c>
      <c r="D578" t="s">
        <v>1104</v>
      </c>
      <c r="E578" s="1" t="s">
        <v>2101</v>
      </c>
      <c r="F578">
        <v>50</v>
      </c>
      <c r="G578">
        <f t="shared" si="51"/>
        <v>0</v>
      </c>
      <c r="H578" t="str">
        <f t="shared" si="52"/>
        <v>Yes</v>
      </c>
      <c r="I578">
        <v>0</v>
      </c>
      <c r="J578">
        <v>0</v>
      </c>
      <c r="K578">
        <f t="shared" si="53"/>
        <v>0</v>
      </c>
      <c r="L578" s="2" t="s">
        <v>1105</v>
      </c>
      <c r="M578" s="4">
        <v>10.5</v>
      </c>
      <c r="N578" s="4" t="str">
        <f t="shared" si="54"/>
        <v>50-59</v>
      </c>
      <c r="O578" s="4" t="str">
        <f t="shared" si="49"/>
        <v>40-60</v>
      </c>
      <c r="P578" s="4" t="str">
        <f t="shared" si="50"/>
        <v>0</v>
      </c>
      <c r="R578" s="1" t="s">
        <v>800</v>
      </c>
      <c r="S578" t="s">
        <v>351</v>
      </c>
    </row>
    <row r="579" spans="1:19" x14ac:dyDescent="0.2">
      <c r="A579" s="2">
        <v>572</v>
      </c>
      <c r="B579" s="2">
        <v>2</v>
      </c>
      <c r="C579" s="2">
        <v>0</v>
      </c>
      <c r="D579" t="s">
        <v>1106</v>
      </c>
      <c r="E579" s="1" t="s">
        <v>2102</v>
      </c>
      <c r="F579">
        <v>23</v>
      </c>
      <c r="G579">
        <f t="shared" si="51"/>
        <v>0</v>
      </c>
      <c r="H579" t="str">
        <f t="shared" si="52"/>
        <v>No</v>
      </c>
      <c r="I579">
        <v>0</v>
      </c>
      <c r="J579">
        <v>0</v>
      </c>
      <c r="K579">
        <f t="shared" si="53"/>
        <v>0</v>
      </c>
      <c r="L579" s="2">
        <v>233639</v>
      </c>
      <c r="M579" s="4">
        <v>13</v>
      </c>
      <c r="N579" s="4" t="str">
        <f t="shared" si="54"/>
        <v>20-29</v>
      </c>
      <c r="O579" s="4" t="str">
        <f t="shared" si="49"/>
        <v>40-60</v>
      </c>
      <c r="P579" s="4" t="str">
        <f t="shared" si="50"/>
        <v>0</v>
      </c>
      <c r="R579" s="1" t="s">
        <v>800</v>
      </c>
    </row>
    <row r="580" spans="1:19" x14ac:dyDescent="0.2">
      <c r="A580" s="2">
        <v>573</v>
      </c>
      <c r="B580" s="2">
        <v>2</v>
      </c>
      <c r="C580" s="2">
        <v>1</v>
      </c>
      <c r="D580" t="s">
        <v>1107</v>
      </c>
      <c r="E580" s="1" t="s">
        <v>2101</v>
      </c>
      <c r="F580">
        <v>28</v>
      </c>
      <c r="G580">
        <f t="shared" si="51"/>
        <v>0</v>
      </c>
      <c r="H580" t="str">
        <f t="shared" si="52"/>
        <v>Yes</v>
      </c>
      <c r="I580">
        <v>0</v>
      </c>
      <c r="J580">
        <v>0</v>
      </c>
      <c r="K580">
        <f t="shared" si="53"/>
        <v>0</v>
      </c>
      <c r="L580" s="2">
        <v>240929</v>
      </c>
      <c r="M580" s="4">
        <v>12.65</v>
      </c>
      <c r="N580" s="4" t="str">
        <f t="shared" si="54"/>
        <v>20-29</v>
      </c>
      <c r="O580" s="4" t="str">
        <f t="shared" si="49"/>
        <v>40-60</v>
      </c>
      <c r="P580" s="4" t="str">
        <f t="shared" si="50"/>
        <v>0</v>
      </c>
      <c r="R580" s="1" t="s">
        <v>800</v>
      </c>
      <c r="S580" t="s">
        <v>1108</v>
      </c>
    </row>
    <row r="581" spans="1:19" x14ac:dyDescent="0.2">
      <c r="A581" s="2">
        <v>574</v>
      </c>
      <c r="B581" s="2">
        <v>2</v>
      </c>
      <c r="C581" s="2">
        <v>1</v>
      </c>
      <c r="D581" t="s">
        <v>1109</v>
      </c>
      <c r="E581" s="1" t="s">
        <v>2101</v>
      </c>
      <c r="F581">
        <v>27</v>
      </c>
      <c r="G581">
        <f t="shared" si="51"/>
        <v>0</v>
      </c>
      <c r="H581" t="str">
        <f t="shared" si="52"/>
        <v>Yes</v>
      </c>
      <c r="I581">
        <v>0</v>
      </c>
      <c r="J581">
        <v>0</v>
      </c>
      <c r="K581">
        <f t="shared" si="53"/>
        <v>0</v>
      </c>
      <c r="L581" s="2">
        <v>34218</v>
      </c>
      <c r="M581" s="4">
        <v>10.5</v>
      </c>
      <c r="N581" s="4" t="str">
        <f t="shared" si="54"/>
        <v>20-29</v>
      </c>
      <c r="O581" s="4" t="str">
        <f t="shared" si="49"/>
        <v>40-60</v>
      </c>
      <c r="P581" s="4" t="str">
        <f t="shared" si="50"/>
        <v>0</v>
      </c>
      <c r="Q581" s="2" t="s">
        <v>920</v>
      </c>
      <c r="R581" s="1" t="s">
        <v>800</v>
      </c>
      <c r="S581" t="s">
        <v>1110</v>
      </c>
    </row>
    <row r="582" spans="1:19" x14ac:dyDescent="0.2">
      <c r="A582" s="2">
        <v>575</v>
      </c>
      <c r="B582" s="2">
        <v>2</v>
      </c>
      <c r="C582" s="2">
        <v>0</v>
      </c>
      <c r="D582" t="s">
        <v>1111</v>
      </c>
      <c r="E582" s="1" t="s">
        <v>2102</v>
      </c>
      <c r="F582">
        <v>29</v>
      </c>
      <c r="G582">
        <f t="shared" si="51"/>
        <v>0</v>
      </c>
      <c r="H582" t="str">
        <f t="shared" si="52"/>
        <v>No</v>
      </c>
      <c r="I582">
        <v>1</v>
      </c>
      <c r="J582">
        <v>0</v>
      </c>
      <c r="K582">
        <f t="shared" si="53"/>
        <v>1</v>
      </c>
      <c r="L582" s="2">
        <v>11668</v>
      </c>
      <c r="M582" s="4">
        <v>21</v>
      </c>
      <c r="N582" s="4" t="str">
        <f t="shared" si="54"/>
        <v>20-29</v>
      </c>
      <c r="O582" s="4" t="str">
        <f t="shared" si="49"/>
        <v>40-60</v>
      </c>
      <c r="P582" s="4" t="str">
        <f t="shared" si="50"/>
        <v>1</v>
      </c>
      <c r="R582" s="1" t="s">
        <v>800</v>
      </c>
      <c r="S582" t="s">
        <v>1112</v>
      </c>
    </row>
    <row r="583" spans="1:19" x14ac:dyDescent="0.2">
      <c r="A583" s="2">
        <v>576</v>
      </c>
      <c r="B583" s="2">
        <v>2</v>
      </c>
      <c r="C583" s="2">
        <v>0</v>
      </c>
      <c r="D583" t="s">
        <v>1113</v>
      </c>
      <c r="E583" s="1" t="s">
        <v>2101</v>
      </c>
      <c r="F583">
        <v>27</v>
      </c>
      <c r="G583">
        <f t="shared" si="51"/>
        <v>0</v>
      </c>
      <c r="H583" t="str">
        <f t="shared" si="52"/>
        <v>Yes</v>
      </c>
      <c r="I583">
        <v>1</v>
      </c>
      <c r="J583">
        <v>0</v>
      </c>
      <c r="K583">
        <f t="shared" si="53"/>
        <v>1</v>
      </c>
      <c r="L583" s="2">
        <v>11668</v>
      </c>
      <c r="M583" s="4">
        <v>21</v>
      </c>
      <c r="N583" s="4" t="str">
        <f t="shared" si="54"/>
        <v>20-29</v>
      </c>
      <c r="O583" s="4" t="str">
        <f t="shared" si="49"/>
        <v>40-60</v>
      </c>
      <c r="P583" s="4" t="str">
        <f t="shared" si="50"/>
        <v>1</v>
      </c>
      <c r="R583" s="1" t="s">
        <v>800</v>
      </c>
      <c r="S583" t="s">
        <v>1112</v>
      </c>
    </row>
    <row r="584" spans="1:19" x14ac:dyDescent="0.2">
      <c r="A584" s="2">
        <v>577</v>
      </c>
      <c r="B584" s="2">
        <v>2</v>
      </c>
      <c r="C584" s="2">
        <v>0</v>
      </c>
      <c r="D584" t="s">
        <v>1114</v>
      </c>
      <c r="E584" s="1" t="s">
        <v>2102</v>
      </c>
      <c r="F584">
        <v>40</v>
      </c>
      <c r="G584">
        <f t="shared" si="51"/>
        <v>0</v>
      </c>
      <c r="H584" t="str">
        <f t="shared" si="52"/>
        <v>No</v>
      </c>
      <c r="I584">
        <v>0</v>
      </c>
      <c r="J584">
        <v>0</v>
      </c>
      <c r="K584">
        <f t="shared" si="53"/>
        <v>0</v>
      </c>
      <c r="L584" s="2">
        <v>28221</v>
      </c>
      <c r="M584" s="4">
        <v>13</v>
      </c>
      <c r="N584" s="4" t="str">
        <f t="shared" si="54"/>
        <v>40-49</v>
      </c>
      <c r="O584" s="4" t="str">
        <f t="shared" ref="O584:O647" si="55">IF(ISBLANK(M584),"",VLOOKUP(M584,FareTable,2))</f>
        <v>40-60</v>
      </c>
      <c r="P584" s="4" t="str">
        <f t="shared" ref="P584:P647" si="56">VLOOKUP(K584,FamilyTable,2)</f>
        <v>0</v>
      </c>
      <c r="R584" s="1" t="s">
        <v>800</v>
      </c>
      <c r="S584" t="s">
        <v>1115</v>
      </c>
    </row>
    <row r="585" spans="1:19" x14ac:dyDescent="0.2">
      <c r="A585" s="2">
        <v>578</v>
      </c>
      <c r="B585" s="2">
        <v>2</v>
      </c>
      <c r="C585" s="2">
        <v>1</v>
      </c>
      <c r="D585" t="s">
        <v>1116</v>
      </c>
      <c r="E585" s="1" t="s">
        <v>2101</v>
      </c>
      <c r="F585">
        <v>31</v>
      </c>
      <c r="G585">
        <f t="shared" ref="G585:G648" si="57">IF(ISBLANK(F585),"",IF(F585&lt;=MaxChildAge,1,0))</f>
        <v>0</v>
      </c>
      <c r="H585" t="str">
        <f t="shared" ref="H585:H648" si="58">IF(ISBLANK(F585),"Unknown",IF(G585=1,"Yes",IF(E585="Female","Yes","No")))</f>
        <v>Yes</v>
      </c>
      <c r="I585">
        <v>0</v>
      </c>
      <c r="J585">
        <v>0</v>
      </c>
      <c r="K585">
        <f t="shared" ref="K585:K648" si="59">I585+J585</f>
        <v>0</v>
      </c>
      <c r="L585" s="2" t="s">
        <v>739</v>
      </c>
      <c r="M585" s="4">
        <v>21</v>
      </c>
      <c r="N585" s="4" t="str">
        <f t="shared" ref="N585:N648" si="60">IF(ISBLANK(F585),"",VLOOKUP(F585,AgeTable,2))</f>
        <v>30-39</v>
      </c>
      <c r="O585" s="4" t="str">
        <f t="shared" si="55"/>
        <v>40-60</v>
      </c>
      <c r="P585" s="4" t="str">
        <f t="shared" si="56"/>
        <v>0</v>
      </c>
      <c r="R585" s="1" t="s">
        <v>800</v>
      </c>
      <c r="S585" t="s">
        <v>740</v>
      </c>
    </row>
    <row r="586" spans="1:19" x14ac:dyDescent="0.2">
      <c r="A586" s="2">
        <v>579</v>
      </c>
      <c r="B586" s="2">
        <v>2</v>
      </c>
      <c r="C586" s="2">
        <v>0</v>
      </c>
      <c r="D586" t="s">
        <v>1117</v>
      </c>
      <c r="E586" s="1" t="s">
        <v>2102</v>
      </c>
      <c r="F586">
        <v>30</v>
      </c>
      <c r="G586">
        <f t="shared" si="57"/>
        <v>0</v>
      </c>
      <c r="H586" t="str">
        <f t="shared" si="58"/>
        <v>No</v>
      </c>
      <c r="I586">
        <v>1</v>
      </c>
      <c r="J586">
        <v>0</v>
      </c>
      <c r="K586">
        <f t="shared" si="59"/>
        <v>1</v>
      </c>
      <c r="L586" s="2" t="s">
        <v>1118</v>
      </c>
      <c r="M586" s="4">
        <v>21</v>
      </c>
      <c r="N586" s="4" t="str">
        <f t="shared" si="60"/>
        <v>30-39</v>
      </c>
      <c r="O586" s="4" t="str">
        <f t="shared" si="55"/>
        <v>40-60</v>
      </c>
      <c r="P586" s="4" t="str">
        <f t="shared" si="56"/>
        <v>1</v>
      </c>
      <c r="R586" s="1" t="s">
        <v>800</v>
      </c>
      <c r="S586" t="s">
        <v>1119</v>
      </c>
    </row>
    <row r="587" spans="1:19" x14ac:dyDescent="0.2">
      <c r="A587" s="2">
        <v>580</v>
      </c>
      <c r="B587" s="2">
        <v>2</v>
      </c>
      <c r="C587" s="2">
        <v>0</v>
      </c>
      <c r="D587" t="s">
        <v>1120</v>
      </c>
      <c r="E587" s="1" t="s">
        <v>2102</v>
      </c>
      <c r="F587">
        <v>23</v>
      </c>
      <c r="G587">
        <f t="shared" si="57"/>
        <v>0</v>
      </c>
      <c r="H587" t="str">
        <f t="shared" si="58"/>
        <v>No</v>
      </c>
      <c r="I587">
        <v>1</v>
      </c>
      <c r="J587">
        <v>0</v>
      </c>
      <c r="K587">
        <f t="shared" si="59"/>
        <v>1</v>
      </c>
      <c r="L587" s="2">
        <v>28666</v>
      </c>
      <c r="M587" s="4">
        <v>10.5</v>
      </c>
      <c r="N587" s="4" t="str">
        <f t="shared" si="60"/>
        <v>20-29</v>
      </c>
      <c r="O587" s="4" t="str">
        <f t="shared" si="55"/>
        <v>40-60</v>
      </c>
      <c r="P587" s="4" t="str">
        <f t="shared" si="56"/>
        <v>1</v>
      </c>
      <c r="R587" s="1" t="s">
        <v>800</v>
      </c>
    </row>
    <row r="588" spans="1:19" x14ac:dyDescent="0.2">
      <c r="A588" s="2">
        <v>581</v>
      </c>
      <c r="B588" s="2">
        <v>2</v>
      </c>
      <c r="C588" s="2">
        <v>1</v>
      </c>
      <c r="D588" t="s">
        <v>1121</v>
      </c>
      <c r="E588" s="1" t="s">
        <v>2101</v>
      </c>
      <c r="F588">
        <v>31</v>
      </c>
      <c r="G588">
        <f t="shared" si="57"/>
        <v>0</v>
      </c>
      <c r="H588" t="str">
        <f t="shared" si="58"/>
        <v>Yes</v>
      </c>
      <c r="I588">
        <v>0</v>
      </c>
      <c r="J588">
        <v>0</v>
      </c>
      <c r="K588">
        <f t="shared" si="59"/>
        <v>0</v>
      </c>
      <c r="L588" s="2" t="s">
        <v>1118</v>
      </c>
      <c r="M588" s="4">
        <v>21</v>
      </c>
      <c r="N588" s="4" t="str">
        <f t="shared" si="60"/>
        <v>30-39</v>
      </c>
      <c r="O588" s="4" t="str">
        <f t="shared" si="55"/>
        <v>40-60</v>
      </c>
      <c r="P588" s="4" t="str">
        <f t="shared" si="56"/>
        <v>0</v>
      </c>
      <c r="R588" s="1" t="s">
        <v>800</v>
      </c>
      <c r="S588" t="s">
        <v>1119</v>
      </c>
    </row>
    <row r="589" spans="1:19" x14ac:dyDescent="0.2">
      <c r="A589" s="2">
        <v>582</v>
      </c>
      <c r="B589" s="2">
        <v>2</v>
      </c>
      <c r="C589" s="2">
        <v>0</v>
      </c>
      <c r="D589" t="s">
        <v>1122</v>
      </c>
      <c r="E589" s="1" t="s">
        <v>2102</v>
      </c>
      <c r="G589" t="str">
        <f t="shared" si="57"/>
        <v/>
      </c>
      <c r="H589" t="str">
        <f t="shared" si="58"/>
        <v>Unknown</v>
      </c>
      <c r="I589">
        <v>0</v>
      </c>
      <c r="J589">
        <v>0</v>
      </c>
      <c r="K589">
        <f t="shared" si="59"/>
        <v>0</v>
      </c>
      <c r="L589" s="2">
        <v>239856</v>
      </c>
      <c r="M589" s="4">
        <v>0</v>
      </c>
      <c r="N589" s="4" t="str">
        <f t="shared" si="60"/>
        <v/>
      </c>
      <c r="O589" s="4" t="str">
        <f t="shared" si="55"/>
        <v>0-20</v>
      </c>
      <c r="P589" s="4" t="str">
        <f t="shared" si="56"/>
        <v>0</v>
      </c>
      <c r="R589" s="1" t="s">
        <v>800</v>
      </c>
      <c r="S589" t="s">
        <v>478</v>
      </c>
    </row>
    <row r="590" spans="1:19" x14ac:dyDescent="0.2">
      <c r="A590" s="2">
        <v>583</v>
      </c>
      <c r="B590" s="2">
        <v>2</v>
      </c>
      <c r="C590" s="2">
        <v>1</v>
      </c>
      <c r="D590" t="s">
        <v>1123</v>
      </c>
      <c r="E590" s="1" t="s">
        <v>2101</v>
      </c>
      <c r="F590">
        <v>12</v>
      </c>
      <c r="G590">
        <f t="shared" si="57"/>
        <v>1</v>
      </c>
      <c r="H590" t="str">
        <f t="shared" si="58"/>
        <v>Yes</v>
      </c>
      <c r="I590">
        <v>0</v>
      </c>
      <c r="J590">
        <v>0</v>
      </c>
      <c r="K590">
        <f t="shared" si="59"/>
        <v>0</v>
      </c>
      <c r="L590" s="2" t="s">
        <v>1124</v>
      </c>
      <c r="M590" s="4">
        <v>15.75</v>
      </c>
      <c r="N590" s="4" t="str">
        <f t="shared" si="60"/>
        <v>10-19</v>
      </c>
      <c r="O590" s="4" t="str">
        <f t="shared" si="55"/>
        <v>40-60</v>
      </c>
      <c r="P590" s="4" t="str">
        <f t="shared" si="56"/>
        <v>0</v>
      </c>
      <c r="R590" s="1" t="s">
        <v>800</v>
      </c>
      <c r="S590" t="s">
        <v>1125</v>
      </c>
    </row>
    <row r="591" spans="1:19" x14ac:dyDescent="0.2">
      <c r="A591" s="2">
        <v>584</v>
      </c>
      <c r="B591" s="2">
        <v>2</v>
      </c>
      <c r="C591" s="2">
        <v>1</v>
      </c>
      <c r="D591" t="s">
        <v>1126</v>
      </c>
      <c r="E591" s="1" t="s">
        <v>2101</v>
      </c>
      <c r="F591">
        <v>40</v>
      </c>
      <c r="G591">
        <f t="shared" si="57"/>
        <v>0</v>
      </c>
      <c r="H591" t="str">
        <f t="shared" si="58"/>
        <v>Yes</v>
      </c>
      <c r="I591">
        <v>0</v>
      </c>
      <c r="J591">
        <v>0</v>
      </c>
      <c r="K591">
        <f t="shared" si="59"/>
        <v>0</v>
      </c>
      <c r="L591" s="2" t="s">
        <v>1124</v>
      </c>
      <c r="M591" s="4">
        <v>15.75</v>
      </c>
      <c r="N591" s="4" t="str">
        <f t="shared" si="60"/>
        <v>40-49</v>
      </c>
      <c r="O591" s="4" t="str">
        <f t="shared" si="55"/>
        <v>40-60</v>
      </c>
      <c r="P591" s="4" t="str">
        <f t="shared" si="56"/>
        <v>0</v>
      </c>
      <c r="R591" s="1" t="s">
        <v>800</v>
      </c>
      <c r="S591" t="s">
        <v>1125</v>
      </c>
    </row>
    <row r="592" spans="1:19" x14ac:dyDescent="0.2">
      <c r="A592" s="2">
        <v>585</v>
      </c>
      <c r="B592" s="2">
        <v>2</v>
      </c>
      <c r="C592" s="2">
        <v>1</v>
      </c>
      <c r="D592" t="s">
        <v>1127</v>
      </c>
      <c r="E592" s="1" t="s">
        <v>2101</v>
      </c>
      <c r="F592">
        <v>32.5</v>
      </c>
      <c r="G592">
        <f t="shared" si="57"/>
        <v>0</v>
      </c>
      <c r="H592" t="str">
        <f t="shared" si="58"/>
        <v>Yes</v>
      </c>
      <c r="I592">
        <v>0</v>
      </c>
      <c r="J592">
        <v>0</v>
      </c>
      <c r="K592">
        <f t="shared" si="59"/>
        <v>0</v>
      </c>
      <c r="L592" s="2">
        <v>27267</v>
      </c>
      <c r="M592" s="4">
        <v>13</v>
      </c>
      <c r="N592" s="4" t="str">
        <f t="shared" si="60"/>
        <v>30-39</v>
      </c>
      <c r="O592" s="4" t="str">
        <f t="shared" si="55"/>
        <v>40-60</v>
      </c>
      <c r="P592" s="4" t="str">
        <f t="shared" si="56"/>
        <v>0</v>
      </c>
      <c r="Q592" s="2" t="s">
        <v>920</v>
      </c>
      <c r="R592" s="1" t="s">
        <v>800</v>
      </c>
      <c r="S592" t="s">
        <v>1128</v>
      </c>
    </row>
    <row r="593" spans="1:19" x14ac:dyDescent="0.2">
      <c r="A593" s="2">
        <v>586</v>
      </c>
      <c r="B593" s="2">
        <v>2</v>
      </c>
      <c r="C593" s="2">
        <v>0</v>
      </c>
      <c r="D593" t="s">
        <v>1129</v>
      </c>
      <c r="E593" s="1" t="s">
        <v>2102</v>
      </c>
      <c r="F593">
        <v>27</v>
      </c>
      <c r="G593">
        <f t="shared" si="57"/>
        <v>0</v>
      </c>
      <c r="H593" t="str">
        <f t="shared" si="58"/>
        <v>No</v>
      </c>
      <c r="I593">
        <v>1</v>
      </c>
      <c r="J593">
        <v>0</v>
      </c>
      <c r="K593">
        <f t="shared" si="59"/>
        <v>1</v>
      </c>
      <c r="L593" s="2">
        <v>228414</v>
      </c>
      <c r="M593" s="4">
        <v>26</v>
      </c>
      <c r="N593" s="4" t="str">
        <f t="shared" si="60"/>
        <v>20-29</v>
      </c>
      <c r="O593" s="4" t="str">
        <f t="shared" si="55"/>
        <v>60-80</v>
      </c>
      <c r="P593" s="4" t="str">
        <f t="shared" si="56"/>
        <v>1</v>
      </c>
      <c r="R593" s="1" t="s">
        <v>800</v>
      </c>
      <c r="S593" t="s">
        <v>1130</v>
      </c>
    </row>
    <row r="594" spans="1:19" x14ac:dyDescent="0.2">
      <c r="A594" s="2">
        <v>587</v>
      </c>
      <c r="B594" s="2">
        <v>2</v>
      </c>
      <c r="C594" s="2">
        <v>1</v>
      </c>
      <c r="D594" t="s">
        <v>1131</v>
      </c>
      <c r="E594" s="1" t="s">
        <v>2101</v>
      </c>
      <c r="F594">
        <v>29</v>
      </c>
      <c r="G594">
        <f t="shared" si="57"/>
        <v>0</v>
      </c>
      <c r="H594" t="str">
        <f t="shared" si="58"/>
        <v>Yes</v>
      </c>
      <c r="I594">
        <v>1</v>
      </c>
      <c r="J594">
        <v>0</v>
      </c>
      <c r="K594">
        <f t="shared" si="59"/>
        <v>1</v>
      </c>
      <c r="L594" s="2">
        <v>228414</v>
      </c>
      <c r="M594" s="4">
        <v>26</v>
      </c>
      <c r="N594" s="4" t="str">
        <f t="shared" si="60"/>
        <v>20-29</v>
      </c>
      <c r="O594" s="4" t="str">
        <f t="shared" si="55"/>
        <v>60-80</v>
      </c>
      <c r="P594" s="4" t="str">
        <f t="shared" si="56"/>
        <v>1</v>
      </c>
      <c r="R594" s="1" t="s">
        <v>800</v>
      </c>
      <c r="S594" t="s">
        <v>1130</v>
      </c>
    </row>
    <row r="595" spans="1:19" x14ac:dyDescent="0.2">
      <c r="A595" s="2">
        <v>588</v>
      </c>
      <c r="B595" s="2">
        <v>2</v>
      </c>
      <c r="C595" s="2">
        <v>1</v>
      </c>
      <c r="D595" t="s">
        <v>1132</v>
      </c>
      <c r="E595" s="1" t="s">
        <v>2102</v>
      </c>
      <c r="F595">
        <v>2</v>
      </c>
      <c r="G595">
        <f t="shared" si="57"/>
        <v>1</v>
      </c>
      <c r="H595" t="str">
        <f t="shared" si="58"/>
        <v>Yes</v>
      </c>
      <c r="I595">
        <v>1</v>
      </c>
      <c r="J595">
        <v>1</v>
      </c>
      <c r="K595">
        <f t="shared" si="59"/>
        <v>2</v>
      </c>
      <c r="L595" s="2">
        <v>29103</v>
      </c>
      <c r="M595" s="4">
        <v>23</v>
      </c>
      <c r="N595" s="4" t="str">
        <f t="shared" si="60"/>
        <v>0-9</v>
      </c>
      <c r="O595" s="4" t="str">
        <f t="shared" si="55"/>
        <v>60-80</v>
      </c>
      <c r="P595" s="4" t="str">
        <f t="shared" si="56"/>
        <v>2</v>
      </c>
      <c r="R595" s="1" t="s">
        <v>800</v>
      </c>
      <c r="S595" t="s">
        <v>884</v>
      </c>
    </row>
    <row r="596" spans="1:19" x14ac:dyDescent="0.2">
      <c r="A596" s="2">
        <v>589</v>
      </c>
      <c r="B596" s="2">
        <v>2</v>
      </c>
      <c r="C596" s="2">
        <v>1</v>
      </c>
      <c r="D596" t="s">
        <v>1133</v>
      </c>
      <c r="E596" s="1" t="s">
        <v>2101</v>
      </c>
      <c r="F596">
        <v>4</v>
      </c>
      <c r="G596">
        <f t="shared" si="57"/>
        <v>1</v>
      </c>
      <c r="H596" t="str">
        <f t="shared" si="58"/>
        <v>Yes</v>
      </c>
      <c r="I596">
        <v>1</v>
      </c>
      <c r="J596">
        <v>1</v>
      </c>
      <c r="K596">
        <f t="shared" si="59"/>
        <v>2</v>
      </c>
      <c r="L596" s="2">
        <v>29103</v>
      </c>
      <c r="M596" s="4">
        <v>23</v>
      </c>
      <c r="N596" s="4" t="str">
        <f t="shared" si="60"/>
        <v>0-9</v>
      </c>
      <c r="O596" s="4" t="str">
        <f t="shared" si="55"/>
        <v>60-80</v>
      </c>
      <c r="P596" s="4" t="str">
        <f t="shared" si="56"/>
        <v>2</v>
      </c>
      <c r="R596" s="1" t="s">
        <v>800</v>
      </c>
      <c r="S596" t="s">
        <v>884</v>
      </c>
    </row>
    <row r="597" spans="1:19" x14ac:dyDescent="0.2">
      <c r="A597" s="2">
        <v>590</v>
      </c>
      <c r="B597" s="2">
        <v>2</v>
      </c>
      <c r="C597" s="2">
        <v>1</v>
      </c>
      <c r="D597" t="s">
        <v>1134</v>
      </c>
      <c r="E597" s="1" t="s">
        <v>2101</v>
      </c>
      <c r="F597">
        <v>29</v>
      </c>
      <c r="G597">
        <f t="shared" si="57"/>
        <v>0</v>
      </c>
      <c r="H597" t="str">
        <f t="shared" si="58"/>
        <v>Yes</v>
      </c>
      <c r="I597">
        <v>0</v>
      </c>
      <c r="J597">
        <v>2</v>
      </c>
      <c r="K597">
        <f t="shared" si="59"/>
        <v>2</v>
      </c>
      <c r="L597" s="2">
        <v>29103</v>
      </c>
      <c r="M597" s="4">
        <v>23</v>
      </c>
      <c r="N597" s="4" t="str">
        <f t="shared" si="60"/>
        <v>20-29</v>
      </c>
      <c r="O597" s="4" t="str">
        <f t="shared" si="55"/>
        <v>60-80</v>
      </c>
      <c r="P597" s="4" t="str">
        <f t="shared" si="56"/>
        <v>2</v>
      </c>
      <c r="R597" s="1" t="s">
        <v>800</v>
      </c>
      <c r="S597" t="s">
        <v>884</v>
      </c>
    </row>
    <row r="598" spans="1:19" x14ac:dyDescent="0.2">
      <c r="A598" s="2">
        <v>591</v>
      </c>
      <c r="B598" s="2">
        <v>2</v>
      </c>
      <c r="C598" s="2">
        <v>1</v>
      </c>
      <c r="D598" t="s">
        <v>1135</v>
      </c>
      <c r="E598" s="1" t="s">
        <v>2101</v>
      </c>
      <c r="F598">
        <v>0.91669999999999996</v>
      </c>
      <c r="G598">
        <f t="shared" si="57"/>
        <v>1</v>
      </c>
      <c r="H598" t="str">
        <f t="shared" si="58"/>
        <v>Yes</v>
      </c>
      <c r="I598">
        <v>1</v>
      </c>
      <c r="J598">
        <v>2</v>
      </c>
      <c r="K598">
        <f t="shared" si="59"/>
        <v>3</v>
      </c>
      <c r="L598" s="2" t="s">
        <v>1136</v>
      </c>
      <c r="M598" s="4">
        <v>27.75</v>
      </c>
      <c r="N598" s="4" t="str">
        <f t="shared" si="60"/>
        <v>0-9</v>
      </c>
      <c r="O598" s="4" t="str">
        <f t="shared" si="55"/>
        <v>60-80</v>
      </c>
      <c r="P598" s="4" t="str">
        <f t="shared" si="56"/>
        <v>3</v>
      </c>
      <c r="R598" s="1" t="s">
        <v>800</v>
      </c>
      <c r="S598" t="s">
        <v>1137</v>
      </c>
    </row>
    <row r="599" spans="1:19" x14ac:dyDescent="0.2">
      <c r="A599" s="2">
        <v>592</v>
      </c>
      <c r="B599" s="2">
        <v>2</v>
      </c>
      <c r="C599" s="2">
        <v>1</v>
      </c>
      <c r="D599" t="s">
        <v>1138</v>
      </c>
      <c r="E599" s="1" t="s">
        <v>2101</v>
      </c>
      <c r="F599">
        <v>5</v>
      </c>
      <c r="G599">
        <f t="shared" si="57"/>
        <v>1</v>
      </c>
      <c r="H599" t="str">
        <f t="shared" si="58"/>
        <v>Yes</v>
      </c>
      <c r="I599">
        <v>1</v>
      </c>
      <c r="J599">
        <v>2</v>
      </c>
      <c r="K599">
        <f t="shared" si="59"/>
        <v>3</v>
      </c>
      <c r="L599" s="2" t="s">
        <v>1136</v>
      </c>
      <c r="M599" s="4">
        <v>27.75</v>
      </c>
      <c r="N599" s="4" t="str">
        <f t="shared" si="60"/>
        <v>0-9</v>
      </c>
      <c r="O599" s="4" t="str">
        <f t="shared" si="55"/>
        <v>60-80</v>
      </c>
      <c r="P599" s="4" t="str">
        <f t="shared" si="56"/>
        <v>3</v>
      </c>
      <c r="R599" s="1" t="s">
        <v>800</v>
      </c>
      <c r="S599" t="s">
        <v>1137</v>
      </c>
    </row>
    <row r="600" spans="1:19" x14ac:dyDescent="0.2">
      <c r="A600" s="2">
        <v>593</v>
      </c>
      <c r="B600" s="2">
        <v>2</v>
      </c>
      <c r="C600" s="2">
        <v>0</v>
      </c>
      <c r="D600" t="s">
        <v>1139</v>
      </c>
      <c r="E600" s="1" t="s">
        <v>2102</v>
      </c>
      <c r="F600">
        <v>36</v>
      </c>
      <c r="G600">
        <f t="shared" si="57"/>
        <v>0</v>
      </c>
      <c r="H600" t="str">
        <f t="shared" si="58"/>
        <v>No</v>
      </c>
      <c r="I600">
        <v>1</v>
      </c>
      <c r="J600">
        <v>2</v>
      </c>
      <c r="K600">
        <f t="shared" si="59"/>
        <v>3</v>
      </c>
      <c r="L600" s="2" t="s">
        <v>1136</v>
      </c>
      <c r="M600" s="4">
        <v>27.75</v>
      </c>
      <c r="N600" s="4" t="str">
        <f t="shared" si="60"/>
        <v>30-39</v>
      </c>
      <c r="O600" s="4" t="str">
        <f t="shared" si="55"/>
        <v>60-80</v>
      </c>
      <c r="P600" s="4" t="str">
        <f t="shared" si="56"/>
        <v>3</v>
      </c>
      <c r="R600" s="1" t="s">
        <v>800</v>
      </c>
      <c r="S600" t="s">
        <v>1137</v>
      </c>
    </row>
    <row r="601" spans="1:19" x14ac:dyDescent="0.2">
      <c r="A601" s="2">
        <v>594</v>
      </c>
      <c r="B601" s="2">
        <v>2</v>
      </c>
      <c r="C601" s="2">
        <v>1</v>
      </c>
      <c r="D601" t="s">
        <v>1140</v>
      </c>
      <c r="E601" s="1" t="s">
        <v>2101</v>
      </c>
      <c r="F601">
        <v>33</v>
      </c>
      <c r="G601">
        <f t="shared" si="57"/>
        <v>0</v>
      </c>
      <c r="H601" t="str">
        <f t="shared" si="58"/>
        <v>Yes</v>
      </c>
      <c r="I601">
        <v>1</v>
      </c>
      <c r="J601">
        <v>2</v>
      </c>
      <c r="K601">
        <f t="shared" si="59"/>
        <v>3</v>
      </c>
      <c r="L601" s="2" t="s">
        <v>1136</v>
      </c>
      <c r="M601" s="4">
        <v>27.75</v>
      </c>
      <c r="N601" s="4" t="str">
        <f t="shared" si="60"/>
        <v>30-39</v>
      </c>
      <c r="O601" s="4" t="str">
        <f t="shared" si="55"/>
        <v>60-80</v>
      </c>
      <c r="P601" s="4" t="str">
        <f t="shared" si="56"/>
        <v>3</v>
      </c>
      <c r="R601" s="1" t="s">
        <v>800</v>
      </c>
      <c r="S601" t="s">
        <v>1137</v>
      </c>
    </row>
    <row r="602" spans="1:19" x14ac:dyDescent="0.2">
      <c r="A602" s="2">
        <v>595</v>
      </c>
      <c r="B602" s="2">
        <v>2</v>
      </c>
      <c r="C602" s="2">
        <v>0</v>
      </c>
      <c r="D602" t="s">
        <v>1141</v>
      </c>
      <c r="E602" s="1" t="s">
        <v>2102</v>
      </c>
      <c r="F602">
        <v>66</v>
      </c>
      <c r="G602">
        <f t="shared" si="57"/>
        <v>0</v>
      </c>
      <c r="H602" t="str">
        <f t="shared" si="58"/>
        <v>No</v>
      </c>
      <c r="I602">
        <v>0</v>
      </c>
      <c r="J602">
        <v>0</v>
      </c>
      <c r="K602">
        <f t="shared" si="59"/>
        <v>0</v>
      </c>
      <c r="L602" s="2" t="s">
        <v>1142</v>
      </c>
      <c r="M602" s="4">
        <v>10.5</v>
      </c>
      <c r="N602" s="4" t="str">
        <f t="shared" si="60"/>
        <v>60-69</v>
      </c>
      <c r="O602" s="4" t="str">
        <f t="shared" si="55"/>
        <v>40-60</v>
      </c>
      <c r="P602" s="4" t="str">
        <f t="shared" si="56"/>
        <v>0</v>
      </c>
      <c r="R602" s="1" t="s">
        <v>800</v>
      </c>
      <c r="S602" t="s">
        <v>1143</v>
      </c>
    </row>
    <row r="603" spans="1:19" x14ac:dyDescent="0.2">
      <c r="A603" s="2">
        <v>596</v>
      </c>
      <c r="B603" s="2">
        <v>2</v>
      </c>
      <c r="C603" s="2">
        <v>0</v>
      </c>
      <c r="D603" t="s">
        <v>1144</v>
      </c>
      <c r="E603" s="1" t="s">
        <v>2102</v>
      </c>
      <c r="G603" t="str">
        <f t="shared" si="57"/>
        <v/>
      </c>
      <c r="H603" t="str">
        <f t="shared" si="58"/>
        <v>Unknown</v>
      </c>
      <c r="I603">
        <v>0</v>
      </c>
      <c r="J603">
        <v>0</v>
      </c>
      <c r="K603">
        <f t="shared" si="59"/>
        <v>0</v>
      </c>
      <c r="L603" s="2" t="s">
        <v>1145</v>
      </c>
      <c r="M603" s="4">
        <v>12.875</v>
      </c>
      <c r="N603" s="4" t="str">
        <f t="shared" si="60"/>
        <v/>
      </c>
      <c r="O603" s="4" t="str">
        <f t="shared" si="55"/>
        <v>40-60</v>
      </c>
      <c r="P603" s="4" t="str">
        <f t="shared" si="56"/>
        <v>0</v>
      </c>
      <c r="R603" s="1" t="s">
        <v>800</v>
      </c>
    </row>
    <row r="604" spans="1:19" x14ac:dyDescent="0.2">
      <c r="A604" s="2">
        <v>597</v>
      </c>
      <c r="B604" s="2">
        <v>2</v>
      </c>
      <c r="C604" s="2">
        <v>1</v>
      </c>
      <c r="D604" t="s">
        <v>1146</v>
      </c>
      <c r="E604" s="1" t="s">
        <v>2102</v>
      </c>
      <c r="F604">
        <v>31</v>
      </c>
      <c r="G604">
        <f t="shared" si="57"/>
        <v>0</v>
      </c>
      <c r="H604" t="str">
        <f t="shared" si="58"/>
        <v>No</v>
      </c>
      <c r="I604">
        <v>0</v>
      </c>
      <c r="J604">
        <v>0</v>
      </c>
      <c r="K604">
        <f t="shared" si="59"/>
        <v>0</v>
      </c>
      <c r="L604" s="2">
        <v>244270</v>
      </c>
      <c r="M604" s="4">
        <v>13</v>
      </c>
      <c r="N604" s="4" t="str">
        <f t="shared" si="60"/>
        <v>30-39</v>
      </c>
      <c r="O604" s="4" t="str">
        <f t="shared" si="55"/>
        <v>40-60</v>
      </c>
      <c r="P604" s="4" t="str">
        <f t="shared" si="56"/>
        <v>0</v>
      </c>
      <c r="R604" s="1" t="s">
        <v>800</v>
      </c>
      <c r="S604" t="s">
        <v>155</v>
      </c>
    </row>
    <row r="605" spans="1:19" x14ac:dyDescent="0.2">
      <c r="A605" s="2">
        <v>598</v>
      </c>
      <c r="B605" s="2">
        <v>2</v>
      </c>
      <c r="C605" s="2">
        <v>1</v>
      </c>
      <c r="D605" t="s">
        <v>1147</v>
      </c>
      <c r="E605" s="1" t="s">
        <v>2102</v>
      </c>
      <c r="G605" t="str">
        <f t="shared" si="57"/>
        <v/>
      </c>
      <c r="H605" t="str">
        <f t="shared" si="58"/>
        <v>Unknown</v>
      </c>
      <c r="I605">
        <v>0</v>
      </c>
      <c r="J605">
        <v>0</v>
      </c>
      <c r="K605">
        <f t="shared" si="59"/>
        <v>0</v>
      </c>
      <c r="L605" s="2">
        <v>244373</v>
      </c>
      <c r="M605" s="4">
        <v>13</v>
      </c>
      <c r="N605" s="4" t="str">
        <f t="shared" si="60"/>
        <v/>
      </c>
      <c r="O605" s="4" t="str">
        <f t="shared" si="55"/>
        <v>40-60</v>
      </c>
      <c r="P605" s="4" t="str">
        <f t="shared" si="56"/>
        <v>0</v>
      </c>
      <c r="R605" s="1" t="s">
        <v>800</v>
      </c>
      <c r="S605" t="s">
        <v>1148</v>
      </c>
    </row>
    <row r="606" spans="1:19" x14ac:dyDescent="0.2">
      <c r="A606" s="2">
        <v>599</v>
      </c>
      <c r="B606" s="2">
        <v>2</v>
      </c>
      <c r="C606" s="2">
        <v>1</v>
      </c>
      <c r="D606" t="s">
        <v>1149</v>
      </c>
      <c r="E606" s="1" t="s">
        <v>2101</v>
      </c>
      <c r="F606">
        <v>26</v>
      </c>
      <c r="G606">
        <f t="shared" si="57"/>
        <v>0</v>
      </c>
      <c r="H606" t="str">
        <f t="shared" si="58"/>
        <v>Yes</v>
      </c>
      <c r="I606">
        <v>0</v>
      </c>
      <c r="J606">
        <v>0</v>
      </c>
      <c r="K606">
        <f t="shared" si="59"/>
        <v>0</v>
      </c>
      <c r="L606" s="2">
        <v>220844</v>
      </c>
      <c r="M606" s="4">
        <v>13.5</v>
      </c>
      <c r="N606" s="4" t="str">
        <f t="shared" si="60"/>
        <v>20-29</v>
      </c>
      <c r="O606" s="4" t="str">
        <f t="shared" si="55"/>
        <v>40-60</v>
      </c>
      <c r="P606" s="4" t="str">
        <f t="shared" si="56"/>
        <v>0</v>
      </c>
      <c r="R606" s="1" t="s">
        <v>800</v>
      </c>
      <c r="S606" t="s">
        <v>1150</v>
      </c>
    </row>
    <row r="607" spans="1:19" x14ac:dyDescent="0.2">
      <c r="A607" s="2">
        <v>600</v>
      </c>
      <c r="B607" s="2">
        <v>2</v>
      </c>
      <c r="C607" s="2">
        <v>0</v>
      </c>
      <c r="D607" t="s">
        <v>1151</v>
      </c>
      <c r="E607" s="1" t="s">
        <v>2101</v>
      </c>
      <c r="F607">
        <v>24</v>
      </c>
      <c r="G607">
        <f t="shared" si="57"/>
        <v>0</v>
      </c>
      <c r="H607" t="str">
        <f t="shared" si="58"/>
        <v>Yes</v>
      </c>
      <c r="I607">
        <v>0</v>
      </c>
      <c r="J607">
        <v>0</v>
      </c>
      <c r="K607">
        <f t="shared" si="59"/>
        <v>0</v>
      </c>
      <c r="L607" s="2">
        <v>248747</v>
      </c>
      <c r="M607" s="4">
        <v>13</v>
      </c>
      <c r="N607" s="4" t="str">
        <f t="shared" si="60"/>
        <v>20-29</v>
      </c>
      <c r="O607" s="4" t="str">
        <f t="shared" si="55"/>
        <v>40-60</v>
      </c>
      <c r="P607" s="4" t="str">
        <f t="shared" si="56"/>
        <v>0</v>
      </c>
      <c r="R607" s="1" t="s">
        <v>800</v>
      </c>
      <c r="S607" t="s">
        <v>960</v>
      </c>
    </row>
    <row r="608" spans="1:19" x14ac:dyDescent="0.2">
      <c r="A608" s="2">
        <v>601</v>
      </c>
      <c r="B608" s="2">
        <v>3</v>
      </c>
      <c r="C608" s="2">
        <v>0</v>
      </c>
      <c r="D608" t="s">
        <v>1152</v>
      </c>
      <c r="E608" s="1" t="s">
        <v>2102</v>
      </c>
      <c r="F608">
        <v>42</v>
      </c>
      <c r="G608">
        <f t="shared" si="57"/>
        <v>0</v>
      </c>
      <c r="H608" t="str">
        <f t="shared" si="58"/>
        <v>No</v>
      </c>
      <c r="I608">
        <v>0</v>
      </c>
      <c r="J608">
        <v>0</v>
      </c>
      <c r="K608">
        <f t="shared" si="59"/>
        <v>0</v>
      </c>
      <c r="L608" s="2" t="s">
        <v>1153</v>
      </c>
      <c r="M608" s="4">
        <v>7.55</v>
      </c>
      <c r="N608" s="4" t="str">
        <f t="shared" si="60"/>
        <v>40-49</v>
      </c>
      <c r="O608" s="4" t="str">
        <f t="shared" si="55"/>
        <v>0-20</v>
      </c>
      <c r="P608" s="4" t="str">
        <f t="shared" si="56"/>
        <v>0</v>
      </c>
      <c r="R608" s="1" t="s">
        <v>800</v>
      </c>
    </row>
    <row r="609" spans="1:19" x14ac:dyDescent="0.2">
      <c r="A609" s="2">
        <v>602</v>
      </c>
      <c r="B609" s="2">
        <v>3</v>
      </c>
      <c r="C609" s="2">
        <v>0</v>
      </c>
      <c r="D609" t="s">
        <v>1154</v>
      </c>
      <c r="E609" s="1" t="s">
        <v>2102</v>
      </c>
      <c r="F609">
        <v>13</v>
      </c>
      <c r="G609">
        <f t="shared" si="57"/>
        <v>1</v>
      </c>
      <c r="H609" t="str">
        <f t="shared" si="58"/>
        <v>Yes</v>
      </c>
      <c r="I609">
        <v>0</v>
      </c>
      <c r="J609">
        <v>2</v>
      </c>
      <c r="K609">
        <f t="shared" si="59"/>
        <v>2</v>
      </c>
      <c r="L609" s="2" t="s">
        <v>1155</v>
      </c>
      <c r="M609" s="4">
        <v>20.25</v>
      </c>
      <c r="N609" s="4" t="str">
        <f t="shared" si="60"/>
        <v>10-19</v>
      </c>
      <c r="O609" s="4" t="str">
        <f t="shared" si="55"/>
        <v>40-60</v>
      </c>
      <c r="P609" s="4" t="str">
        <f t="shared" si="56"/>
        <v>2</v>
      </c>
      <c r="R609" s="1" t="s">
        <v>800</v>
      </c>
      <c r="S609" t="s">
        <v>1156</v>
      </c>
    </row>
    <row r="610" spans="1:19" x14ac:dyDescent="0.2">
      <c r="A610" s="2">
        <v>603</v>
      </c>
      <c r="B610" s="2">
        <v>3</v>
      </c>
      <c r="C610" s="2">
        <v>0</v>
      </c>
      <c r="D610" t="s">
        <v>1157</v>
      </c>
      <c r="E610" s="1" t="s">
        <v>2102</v>
      </c>
      <c r="F610">
        <v>16</v>
      </c>
      <c r="G610">
        <f t="shared" si="57"/>
        <v>0</v>
      </c>
      <c r="H610" t="str">
        <f t="shared" si="58"/>
        <v>No</v>
      </c>
      <c r="I610">
        <v>1</v>
      </c>
      <c r="J610">
        <v>1</v>
      </c>
      <c r="K610">
        <f t="shared" si="59"/>
        <v>2</v>
      </c>
      <c r="L610" s="2" t="s">
        <v>1155</v>
      </c>
      <c r="M610" s="4">
        <v>20.25</v>
      </c>
      <c r="N610" s="4" t="str">
        <f t="shared" si="60"/>
        <v>10-19</v>
      </c>
      <c r="O610" s="4" t="str">
        <f t="shared" si="55"/>
        <v>40-60</v>
      </c>
      <c r="P610" s="4" t="str">
        <f t="shared" si="56"/>
        <v>2</v>
      </c>
      <c r="R610" s="1" t="s">
        <v>800</v>
      </c>
      <c r="S610" t="s">
        <v>1156</v>
      </c>
    </row>
    <row r="611" spans="1:19" x14ac:dyDescent="0.2">
      <c r="A611" s="2">
        <v>604</v>
      </c>
      <c r="B611" s="2">
        <v>3</v>
      </c>
      <c r="C611" s="2">
        <v>1</v>
      </c>
      <c r="D611" t="s">
        <v>1158</v>
      </c>
      <c r="E611" s="1" t="s">
        <v>2101</v>
      </c>
      <c r="F611">
        <v>35</v>
      </c>
      <c r="G611">
        <f t="shared" si="57"/>
        <v>0</v>
      </c>
      <c r="H611" t="str">
        <f t="shared" si="58"/>
        <v>Yes</v>
      </c>
      <c r="I611">
        <v>1</v>
      </c>
      <c r="J611">
        <v>1</v>
      </c>
      <c r="K611">
        <f t="shared" si="59"/>
        <v>2</v>
      </c>
      <c r="L611" s="2" t="s">
        <v>1155</v>
      </c>
      <c r="M611" s="4">
        <v>20.25</v>
      </c>
      <c r="N611" s="4" t="str">
        <f t="shared" si="60"/>
        <v>30-39</v>
      </c>
      <c r="O611" s="4" t="str">
        <f t="shared" si="55"/>
        <v>40-60</v>
      </c>
      <c r="P611" s="4" t="str">
        <f t="shared" si="56"/>
        <v>2</v>
      </c>
      <c r="R611" s="1" t="s">
        <v>800</v>
      </c>
      <c r="S611" t="s">
        <v>1156</v>
      </c>
    </row>
    <row r="612" spans="1:19" x14ac:dyDescent="0.2">
      <c r="A612" s="2">
        <v>605</v>
      </c>
      <c r="B612" s="2">
        <v>3</v>
      </c>
      <c r="C612" s="2">
        <v>1</v>
      </c>
      <c r="D612" t="s">
        <v>1159</v>
      </c>
      <c r="E612" s="1" t="s">
        <v>2101</v>
      </c>
      <c r="F612">
        <v>16</v>
      </c>
      <c r="G612">
        <f t="shared" si="57"/>
        <v>0</v>
      </c>
      <c r="H612" t="str">
        <f t="shared" si="58"/>
        <v>Yes</v>
      </c>
      <c r="I612">
        <v>0</v>
      </c>
      <c r="J612">
        <v>0</v>
      </c>
      <c r="K612">
        <f t="shared" si="59"/>
        <v>0</v>
      </c>
      <c r="L612" s="2">
        <v>348125</v>
      </c>
      <c r="M612" s="4">
        <v>7.65</v>
      </c>
      <c r="N612" s="4" t="str">
        <f t="shared" si="60"/>
        <v>10-19</v>
      </c>
      <c r="O612" s="4" t="str">
        <f t="shared" si="55"/>
        <v>0-20</v>
      </c>
      <c r="P612" s="4" t="str">
        <f t="shared" si="56"/>
        <v>0</v>
      </c>
      <c r="R612" s="1" t="s">
        <v>800</v>
      </c>
      <c r="S612" t="s">
        <v>1160</v>
      </c>
    </row>
    <row r="613" spans="1:19" x14ac:dyDescent="0.2">
      <c r="A613" s="2">
        <v>606</v>
      </c>
      <c r="B613" s="2">
        <v>3</v>
      </c>
      <c r="C613" s="2">
        <v>1</v>
      </c>
      <c r="D613" t="s">
        <v>1161</v>
      </c>
      <c r="E613" s="1" t="s">
        <v>2102</v>
      </c>
      <c r="F613">
        <v>25</v>
      </c>
      <c r="G613">
        <f t="shared" si="57"/>
        <v>0</v>
      </c>
      <c r="H613" t="str">
        <f t="shared" si="58"/>
        <v>No</v>
      </c>
      <c r="I613">
        <v>0</v>
      </c>
      <c r="J613">
        <v>0</v>
      </c>
      <c r="K613">
        <f t="shared" si="59"/>
        <v>0</v>
      </c>
      <c r="L613" s="2">
        <v>348122</v>
      </c>
      <c r="M613" s="4">
        <v>7.65</v>
      </c>
      <c r="N613" s="4" t="str">
        <f t="shared" si="60"/>
        <v>20-29</v>
      </c>
      <c r="O613" s="4" t="str">
        <f t="shared" si="55"/>
        <v>0-20</v>
      </c>
      <c r="P613" s="4" t="str">
        <f t="shared" si="56"/>
        <v>0</v>
      </c>
      <c r="Q613" s="2" t="s">
        <v>1162</v>
      </c>
      <c r="R613" s="1" t="s">
        <v>800</v>
      </c>
      <c r="S613" t="s">
        <v>1163</v>
      </c>
    </row>
    <row r="614" spans="1:19" x14ac:dyDescent="0.2">
      <c r="A614" s="2">
        <v>607</v>
      </c>
      <c r="B614" s="2">
        <v>3</v>
      </c>
      <c r="C614" s="2">
        <v>1</v>
      </c>
      <c r="D614" t="s">
        <v>1164</v>
      </c>
      <c r="E614" s="1" t="s">
        <v>2102</v>
      </c>
      <c r="F614">
        <v>20</v>
      </c>
      <c r="G614">
        <f t="shared" si="57"/>
        <v>0</v>
      </c>
      <c r="H614" t="str">
        <f t="shared" si="58"/>
        <v>No</v>
      </c>
      <c r="I614">
        <v>0</v>
      </c>
      <c r="J614">
        <v>0</v>
      </c>
      <c r="K614">
        <f t="shared" si="59"/>
        <v>0</v>
      </c>
      <c r="L614" s="2" t="s">
        <v>1165</v>
      </c>
      <c r="M614" s="4">
        <v>7.9249999999999998</v>
      </c>
      <c r="N614" s="4" t="str">
        <f t="shared" si="60"/>
        <v>20-29</v>
      </c>
      <c r="O614" s="4" t="str">
        <f t="shared" si="55"/>
        <v>20-40</v>
      </c>
      <c r="P614" s="4" t="str">
        <f t="shared" si="56"/>
        <v>0</v>
      </c>
      <c r="R614" s="1" t="s">
        <v>800</v>
      </c>
      <c r="S614" t="s">
        <v>1166</v>
      </c>
    </row>
    <row r="615" spans="1:19" x14ac:dyDescent="0.2">
      <c r="A615" s="2">
        <v>608</v>
      </c>
      <c r="B615" s="2">
        <v>3</v>
      </c>
      <c r="C615" s="2">
        <v>1</v>
      </c>
      <c r="D615" t="s">
        <v>1167</v>
      </c>
      <c r="E615" s="1" t="s">
        <v>2101</v>
      </c>
      <c r="F615">
        <v>18</v>
      </c>
      <c r="G615">
        <f t="shared" si="57"/>
        <v>0</v>
      </c>
      <c r="H615" t="str">
        <f t="shared" si="58"/>
        <v>Yes</v>
      </c>
      <c r="I615">
        <v>0</v>
      </c>
      <c r="J615">
        <v>0</v>
      </c>
      <c r="K615">
        <f t="shared" si="59"/>
        <v>0</v>
      </c>
      <c r="L615" s="2">
        <v>2657</v>
      </c>
      <c r="M615" s="4">
        <v>7.2291999999999996</v>
      </c>
      <c r="N615" s="4" t="str">
        <f t="shared" si="60"/>
        <v>10-19</v>
      </c>
      <c r="O615" s="4" t="str">
        <f t="shared" si="55"/>
        <v>0-20</v>
      </c>
      <c r="P615" s="4" t="str">
        <f t="shared" si="56"/>
        <v>0</v>
      </c>
      <c r="R615" s="1" t="s">
        <v>2099</v>
      </c>
      <c r="S615" t="s">
        <v>1168</v>
      </c>
    </row>
    <row r="616" spans="1:19" x14ac:dyDescent="0.2">
      <c r="A616" s="2">
        <v>609</v>
      </c>
      <c r="B616" s="2">
        <v>3</v>
      </c>
      <c r="C616" s="2">
        <v>0</v>
      </c>
      <c r="D616" t="s">
        <v>1169</v>
      </c>
      <c r="E616" s="1" t="s">
        <v>2102</v>
      </c>
      <c r="F616">
        <v>30</v>
      </c>
      <c r="G616">
        <f t="shared" si="57"/>
        <v>0</v>
      </c>
      <c r="H616" t="str">
        <f t="shared" si="58"/>
        <v>No</v>
      </c>
      <c r="I616">
        <v>0</v>
      </c>
      <c r="J616">
        <v>0</v>
      </c>
      <c r="K616">
        <f t="shared" si="59"/>
        <v>0</v>
      </c>
      <c r="L616" s="2" t="s">
        <v>1170</v>
      </c>
      <c r="M616" s="4">
        <v>7.25</v>
      </c>
      <c r="N616" s="4" t="str">
        <f t="shared" si="60"/>
        <v>30-39</v>
      </c>
      <c r="O616" s="4" t="str">
        <f t="shared" si="55"/>
        <v>0-20</v>
      </c>
      <c r="P616" s="4" t="str">
        <f t="shared" si="56"/>
        <v>0</v>
      </c>
      <c r="R616" s="1" t="s">
        <v>800</v>
      </c>
      <c r="S616" t="s">
        <v>1171</v>
      </c>
    </row>
    <row r="617" spans="1:19" x14ac:dyDescent="0.2">
      <c r="A617" s="2">
        <v>610</v>
      </c>
      <c r="B617" s="2">
        <v>3</v>
      </c>
      <c r="C617" s="2">
        <v>0</v>
      </c>
      <c r="D617" t="s">
        <v>1172</v>
      </c>
      <c r="E617" s="1" t="s">
        <v>2102</v>
      </c>
      <c r="F617">
        <v>26</v>
      </c>
      <c r="G617">
        <f t="shared" si="57"/>
        <v>0</v>
      </c>
      <c r="H617" t="str">
        <f t="shared" si="58"/>
        <v>No</v>
      </c>
      <c r="I617">
        <v>0</v>
      </c>
      <c r="J617">
        <v>0</v>
      </c>
      <c r="K617">
        <f t="shared" si="59"/>
        <v>0</v>
      </c>
      <c r="L617" s="2">
        <v>341826</v>
      </c>
      <c r="M617" s="4">
        <v>8.0500000000000007</v>
      </c>
      <c r="N617" s="4" t="str">
        <f t="shared" si="60"/>
        <v>20-29</v>
      </c>
      <c r="O617" s="4" t="str">
        <f t="shared" si="55"/>
        <v>20-40</v>
      </c>
      <c r="P617" s="4" t="str">
        <f t="shared" si="56"/>
        <v>0</v>
      </c>
      <c r="R617" s="1" t="s">
        <v>800</v>
      </c>
      <c r="S617" t="s">
        <v>1173</v>
      </c>
    </row>
    <row r="618" spans="1:19" x14ac:dyDescent="0.2">
      <c r="A618" s="2">
        <v>611</v>
      </c>
      <c r="B618" s="2">
        <v>3</v>
      </c>
      <c r="C618" s="2">
        <v>0</v>
      </c>
      <c r="D618" t="s">
        <v>1174</v>
      </c>
      <c r="E618" s="1" t="s">
        <v>2101</v>
      </c>
      <c r="F618">
        <v>40</v>
      </c>
      <c r="G618">
        <f t="shared" si="57"/>
        <v>0</v>
      </c>
      <c r="H618" t="str">
        <f t="shared" si="58"/>
        <v>Yes</v>
      </c>
      <c r="I618">
        <v>1</v>
      </c>
      <c r="J618">
        <v>0</v>
      </c>
      <c r="K618">
        <f t="shared" si="59"/>
        <v>1</v>
      </c>
      <c r="L618" s="2">
        <v>7546</v>
      </c>
      <c r="M618" s="4">
        <v>9.4749999999999996</v>
      </c>
      <c r="N618" s="4" t="str">
        <f t="shared" si="60"/>
        <v>40-49</v>
      </c>
      <c r="O618" s="4" t="str">
        <f t="shared" si="55"/>
        <v>20-40</v>
      </c>
      <c r="P618" s="4" t="str">
        <f t="shared" si="56"/>
        <v>1</v>
      </c>
      <c r="R618" s="1" t="s">
        <v>800</v>
      </c>
      <c r="S618" t="s">
        <v>1175</v>
      </c>
    </row>
    <row r="619" spans="1:19" x14ac:dyDescent="0.2">
      <c r="A619" s="2">
        <v>612</v>
      </c>
      <c r="B619" s="2">
        <v>3</v>
      </c>
      <c r="C619" s="2">
        <v>1</v>
      </c>
      <c r="D619" t="s">
        <v>1176</v>
      </c>
      <c r="E619" s="1" t="s">
        <v>2102</v>
      </c>
      <c r="F619">
        <v>0.83330000000000004</v>
      </c>
      <c r="G619">
        <f t="shared" si="57"/>
        <v>1</v>
      </c>
      <c r="H619" t="str">
        <f t="shared" si="58"/>
        <v>Yes</v>
      </c>
      <c r="I619">
        <v>0</v>
      </c>
      <c r="J619">
        <v>1</v>
      </c>
      <c r="K619">
        <f t="shared" si="59"/>
        <v>1</v>
      </c>
      <c r="L619" s="2">
        <v>392091</v>
      </c>
      <c r="M619" s="4">
        <v>9.35</v>
      </c>
      <c r="N619" s="4" t="str">
        <f t="shared" si="60"/>
        <v>0-9</v>
      </c>
      <c r="O619" s="4" t="str">
        <f t="shared" si="55"/>
        <v>20-40</v>
      </c>
      <c r="P619" s="4" t="str">
        <f t="shared" si="56"/>
        <v>1</v>
      </c>
      <c r="R619" s="1" t="s">
        <v>800</v>
      </c>
      <c r="S619" t="s">
        <v>1177</v>
      </c>
    </row>
    <row r="620" spans="1:19" x14ac:dyDescent="0.2">
      <c r="A620" s="2">
        <v>613</v>
      </c>
      <c r="B620" s="2">
        <v>3</v>
      </c>
      <c r="C620" s="2">
        <v>1</v>
      </c>
      <c r="D620" t="s">
        <v>1178</v>
      </c>
      <c r="E620" s="1" t="s">
        <v>2101</v>
      </c>
      <c r="F620">
        <v>18</v>
      </c>
      <c r="G620">
        <f t="shared" si="57"/>
        <v>0</v>
      </c>
      <c r="H620" t="str">
        <f t="shared" si="58"/>
        <v>Yes</v>
      </c>
      <c r="I620">
        <v>0</v>
      </c>
      <c r="J620">
        <v>1</v>
      </c>
      <c r="K620">
        <f t="shared" si="59"/>
        <v>1</v>
      </c>
      <c r="L620" s="2">
        <v>392091</v>
      </c>
      <c r="M620" s="4">
        <v>9.35</v>
      </c>
      <c r="N620" s="4" t="str">
        <f t="shared" si="60"/>
        <v>10-19</v>
      </c>
      <c r="O620" s="4" t="str">
        <f t="shared" si="55"/>
        <v>20-40</v>
      </c>
      <c r="P620" s="4" t="str">
        <f t="shared" si="56"/>
        <v>1</v>
      </c>
      <c r="R620" s="1" t="s">
        <v>800</v>
      </c>
      <c r="S620" t="s">
        <v>1177</v>
      </c>
    </row>
    <row r="621" spans="1:19" x14ac:dyDescent="0.2">
      <c r="A621" s="2">
        <v>614</v>
      </c>
      <c r="B621" s="2">
        <v>3</v>
      </c>
      <c r="C621" s="2">
        <v>1</v>
      </c>
      <c r="D621" t="s">
        <v>1179</v>
      </c>
      <c r="E621" s="1" t="s">
        <v>2102</v>
      </c>
      <c r="F621">
        <v>26</v>
      </c>
      <c r="G621">
        <f t="shared" si="57"/>
        <v>0</v>
      </c>
      <c r="H621" t="str">
        <f t="shared" si="58"/>
        <v>No</v>
      </c>
      <c r="I621">
        <v>0</v>
      </c>
      <c r="J621">
        <v>0</v>
      </c>
      <c r="K621">
        <f t="shared" si="59"/>
        <v>0</v>
      </c>
      <c r="L621" s="2">
        <v>2699</v>
      </c>
      <c r="M621" s="4">
        <v>18.787500000000001</v>
      </c>
      <c r="N621" s="4" t="str">
        <f t="shared" si="60"/>
        <v>20-29</v>
      </c>
      <c r="O621" s="4" t="str">
        <f t="shared" si="55"/>
        <v>40-60</v>
      </c>
      <c r="P621" s="4" t="str">
        <f t="shared" si="56"/>
        <v>0</v>
      </c>
      <c r="R621" s="1" t="s">
        <v>2099</v>
      </c>
      <c r="S621" t="s">
        <v>1180</v>
      </c>
    </row>
    <row r="622" spans="1:19" x14ac:dyDescent="0.2">
      <c r="A622" s="2">
        <v>615</v>
      </c>
      <c r="B622" s="2">
        <v>3</v>
      </c>
      <c r="C622" s="2">
        <v>0</v>
      </c>
      <c r="D622" t="s">
        <v>1181</v>
      </c>
      <c r="E622" s="1" t="s">
        <v>2102</v>
      </c>
      <c r="F622">
        <v>26</v>
      </c>
      <c r="G622">
        <f t="shared" si="57"/>
        <v>0</v>
      </c>
      <c r="H622" t="str">
        <f t="shared" si="58"/>
        <v>No</v>
      </c>
      <c r="I622">
        <v>0</v>
      </c>
      <c r="J622">
        <v>0</v>
      </c>
      <c r="K622">
        <f t="shared" si="59"/>
        <v>0</v>
      </c>
      <c r="L622" s="2">
        <v>3474</v>
      </c>
      <c r="M622" s="4">
        <v>7.8875000000000002</v>
      </c>
      <c r="N622" s="4" t="str">
        <f t="shared" si="60"/>
        <v>20-29</v>
      </c>
      <c r="O622" s="4" t="str">
        <f t="shared" si="55"/>
        <v>20-40</v>
      </c>
      <c r="P622" s="4" t="str">
        <f t="shared" si="56"/>
        <v>0</v>
      </c>
      <c r="R622" s="1" t="s">
        <v>800</v>
      </c>
      <c r="S622" t="s">
        <v>1182</v>
      </c>
    </row>
    <row r="623" spans="1:19" x14ac:dyDescent="0.2">
      <c r="A623" s="2">
        <v>616</v>
      </c>
      <c r="B623" s="2">
        <v>3</v>
      </c>
      <c r="C623" s="2">
        <v>0</v>
      </c>
      <c r="D623" t="s">
        <v>1183</v>
      </c>
      <c r="E623" s="1" t="s">
        <v>2102</v>
      </c>
      <c r="F623">
        <v>20</v>
      </c>
      <c r="G623">
        <f t="shared" si="57"/>
        <v>0</v>
      </c>
      <c r="H623" t="str">
        <f t="shared" si="58"/>
        <v>No</v>
      </c>
      <c r="I623">
        <v>0</v>
      </c>
      <c r="J623">
        <v>0</v>
      </c>
      <c r="K623">
        <f t="shared" si="59"/>
        <v>0</v>
      </c>
      <c r="L623" s="2" t="s">
        <v>1184</v>
      </c>
      <c r="M623" s="4">
        <v>7.9249999999999998</v>
      </c>
      <c r="N623" s="4" t="str">
        <f t="shared" si="60"/>
        <v>20-29</v>
      </c>
      <c r="O623" s="4" t="str">
        <f t="shared" si="55"/>
        <v>20-40</v>
      </c>
      <c r="P623" s="4" t="str">
        <f t="shared" si="56"/>
        <v>0</v>
      </c>
      <c r="R623" s="1" t="s">
        <v>800</v>
      </c>
      <c r="S623" t="s">
        <v>1185</v>
      </c>
    </row>
    <row r="624" spans="1:19" x14ac:dyDescent="0.2">
      <c r="A624" s="2">
        <v>617</v>
      </c>
      <c r="B624" s="2">
        <v>3</v>
      </c>
      <c r="C624" s="2">
        <v>0</v>
      </c>
      <c r="D624" t="s">
        <v>1186</v>
      </c>
      <c r="E624" s="1" t="s">
        <v>2102</v>
      </c>
      <c r="F624">
        <v>24</v>
      </c>
      <c r="G624">
        <f t="shared" si="57"/>
        <v>0</v>
      </c>
      <c r="H624" t="str">
        <f t="shared" si="58"/>
        <v>No</v>
      </c>
      <c r="I624">
        <v>0</v>
      </c>
      <c r="J624">
        <v>0</v>
      </c>
      <c r="K624">
        <f t="shared" si="59"/>
        <v>0</v>
      </c>
      <c r="L624" s="2" t="s">
        <v>1187</v>
      </c>
      <c r="M624" s="4">
        <v>7.05</v>
      </c>
      <c r="N624" s="4" t="str">
        <f t="shared" si="60"/>
        <v>20-29</v>
      </c>
      <c r="O624" s="4" t="str">
        <f t="shared" si="55"/>
        <v>0-20</v>
      </c>
      <c r="P624" s="4" t="str">
        <f t="shared" si="56"/>
        <v>0</v>
      </c>
      <c r="R624" s="1" t="s">
        <v>800</v>
      </c>
    </row>
    <row r="625" spans="1:19" x14ac:dyDescent="0.2">
      <c r="A625" s="2">
        <v>618</v>
      </c>
      <c r="B625" s="2">
        <v>3</v>
      </c>
      <c r="C625" s="2">
        <v>0</v>
      </c>
      <c r="D625" t="s">
        <v>1188</v>
      </c>
      <c r="E625" s="1" t="s">
        <v>2102</v>
      </c>
      <c r="F625">
        <v>25</v>
      </c>
      <c r="G625">
        <f t="shared" si="57"/>
        <v>0</v>
      </c>
      <c r="H625" t="str">
        <f t="shared" si="58"/>
        <v>No</v>
      </c>
      <c r="I625">
        <v>0</v>
      </c>
      <c r="J625">
        <v>0</v>
      </c>
      <c r="K625">
        <f t="shared" si="59"/>
        <v>0</v>
      </c>
      <c r="L625" s="2" t="s">
        <v>1189</v>
      </c>
      <c r="M625" s="4">
        <v>7.05</v>
      </c>
      <c r="N625" s="4" t="str">
        <f t="shared" si="60"/>
        <v>20-29</v>
      </c>
      <c r="O625" s="4" t="str">
        <f t="shared" si="55"/>
        <v>0-20</v>
      </c>
      <c r="P625" s="4" t="str">
        <f t="shared" si="56"/>
        <v>0</v>
      </c>
      <c r="R625" s="1" t="s">
        <v>800</v>
      </c>
      <c r="S625" t="s">
        <v>1190</v>
      </c>
    </row>
    <row r="626" spans="1:19" x14ac:dyDescent="0.2">
      <c r="A626" s="2">
        <v>619</v>
      </c>
      <c r="B626" s="2">
        <v>3</v>
      </c>
      <c r="C626" s="2">
        <v>0</v>
      </c>
      <c r="D626" t="s">
        <v>1191</v>
      </c>
      <c r="E626" s="1" t="s">
        <v>2102</v>
      </c>
      <c r="F626">
        <v>35</v>
      </c>
      <c r="G626">
        <f t="shared" si="57"/>
        <v>0</v>
      </c>
      <c r="H626" t="str">
        <f t="shared" si="58"/>
        <v>No</v>
      </c>
      <c r="I626">
        <v>0</v>
      </c>
      <c r="J626">
        <v>0</v>
      </c>
      <c r="K626">
        <f t="shared" si="59"/>
        <v>0</v>
      </c>
      <c r="L626" s="2">
        <v>373450</v>
      </c>
      <c r="M626" s="4">
        <v>8.0500000000000007</v>
      </c>
      <c r="N626" s="4" t="str">
        <f t="shared" si="60"/>
        <v>30-39</v>
      </c>
      <c r="O626" s="4" t="str">
        <f t="shared" si="55"/>
        <v>20-40</v>
      </c>
      <c r="P626" s="4" t="str">
        <f t="shared" si="56"/>
        <v>0</v>
      </c>
      <c r="R626" s="1" t="s">
        <v>800</v>
      </c>
      <c r="S626" t="s">
        <v>1192</v>
      </c>
    </row>
    <row r="627" spans="1:19" x14ac:dyDescent="0.2">
      <c r="A627" s="2">
        <v>620</v>
      </c>
      <c r="B627" s="2">
        <v>3</v>
      </c>
      <c r="C627" s="2">
        <v>0</v>
      </c>
      <c r="D627" t="s">
        <v>1193</v>
      </c>
      <c r="E627" s="1" t="s">
        <v>2102</v>
      </c>
      <c r="F627">
        <v>18</v>
      </c>
      <c r="G627">
        <f t="shared" si="57"/>
        <v>0</v>
      </c>
      <c r="H627" t="str">
        <f t="shared" si="58"/>
        <v>No</v>
      </c>
      <c r="I627">
        <v>0</v>
      </c>
      <c r="J627">
        <v>0</v>
      </c>
      <c r="K627">
        <f t="shared" si="59"/>
        <v>0</v>
      </c>
      <c r="L627" s="2">
        <v>2223</v>
      </c>
      <c r="M627" s="4">
        <v>8.3000000000000007</v>
      </c>
      <c r="N627" s="4" t="str">
        <f t="shared" si="60"/>
        <v>10-19</v>
      </c>
      <c r="O627" s="4" t="str">
        <f t="shared" si="55"/>
        <v>20-40</v>
      </c>
      <c r="P627" s="4" t="str">
        <f t="shared" si="56"/>
        <v>0</v>
      </c>
      <c r="R627" s="1" t="s">
        <v>800</v>
      </c>
      <c r="S627" t="s">
        <v>1194</v>
      </c>
    </row>
    <row r="628" spans="1:19" x14ac:dyDescent="0.2">
      <c r="A628" s="2">
        <v>621</v>
      </c>
      <c r="B628" s="2">
        <v>3</v>
      </c>
      <c r="C628" s="2">
        <v>0</v>
      </c>
      <c r="D628" t="s">
        <v>1195</v>
      </c>
      <c r="E628" s="1" t="s">
        <v>2102</v>
      </c>
      <c r="F628">
        <v>32</v>
      </c>
      <c r="G628">
        <f t="shared" si="57"/>
        <v>0</v>
      </c>
      <c r="H628" t="str">
        <f t="shared" si="58"/>
        <v>No</v>
      </c>
      <c r="I628">
        <v>0</v>
      </c>
      <c r="J628">
        <v>0</v>
      </c>
      <c r="K628">
        <f t="shared" si="59"/>
        <v>0</v>
      </c>
      <c r="L628" s="2" t="s">
        <v>1196</v>
      </c>
      <c r="M628" s="4">
        <v>22.524999999999999</v>
      </c>
      <c r="N628" s="4" t="str">
        <f t="shared" si="60"/>
        <v>30-39</v>
      </c>
      <c r="O628" s="4" t="str">
        <f t="shared" si="55"/>
        <v>60-80</v>
      </c>
      <c r="P628" s="4" t="str">
        <f t="shared" si="56"/>
        <v>0</v>
      </c>
      <c r="R628" s="1" t="s">
        <v>800</v>
      </c>
      <c r="S628" t="s">
        <v>1197</v>
      </c>
    </row>
    <row r="629" spans="1:19" x14ac:dyDescent="0.2">
      <c r="A629" s="2">
        <v>622</v>
      </c>
      <c r="B629" s="2">
        <v>3</v>
      </c>
      <c r="C629" s="2">
        <v>1</v>
      </c>
      <c r="D629" t="s">
        <v>1198</v>
      </c>
      <c r="E629" s="1" t="s">
        <v>2101</v>
      </c>
      <c r="F629">
        <v>19</v>
      </c>
      <c r="G629">
        <f t="shared" si="57"/>
        <v>0</v>
      </c>
      <c r="H629" t="str">
        <f t="shared" si="58"/>
        <v>Yes</v>
      </c>
      <c r="I629">
        <v>1</v>
      </c>
      <c r="J629">
        <v>0</v>
      </c>
      <c r="K629">
        <f t="shared" si="59"/>
        <v>1</v>
      </c>
      <c r="L629" s="2">
        <v>350046</v>
      </c>
      <c r="M629" s="4">
        <v>7.8541999999999996</v>
      </c>
      <c r="N629" s="4" t="str">
        <f t="shared" si="60"/>
        <v>10-19</v>
      </c>
      <c r="O629" s="4" t="str">
        <f t="shared" si="55"/>
        <v>20-40</v>
      </c>
      <c r="P629" s="4" t="str">
        <f t="shared" si="56"/>
        <v>1</v>
      </c>
      <c r="R629" s="1" t="s">
        <v>800</v>
      </c>
    </row>
    <row r="630" spans="1:19" x14ac:dyDescent="0.2">
      <c r="A630" s="2">
        <v>623</v>
      </c>
      <c r="B630" s="2">
        <v>3</v>
      </c>
      <c r="C630" s="2">
        <v>0</v>
      </c>
      <c r="D630" t="s">
        <v>1199</v>
      </c>
      <c r="E630" s="1" t="s">
        <v>2102</v>
      </c>
      <c r="F630">
        <v>4</v>
      </c>
      <c r="G630">
        <f t="shared" si="57"/>
        <v>1</v>
      </c>
      <c r="H630" t="str">
        <f t="shared" si="58"/>
        <v>Yes</v>
      </c>
      <c r="I630">
        <v>4</v>
      </c>
      <c r="J630">
        <v>2</v>
      </c>
      <c r="K630">
        <f t="shared" si="59"/>
        <v>6</v>
      </c>
      <c r="L630" s="2">
        <v>347082</v>
      </c>
      <c r="M630" s="4">
        <v>31.274999999999999</v>
      </c>
      <c r="N630" s="4" t="str">
        <f t="shared" si="60"/>
        <v>0-9</v>
      </c>
      <c r="O630" s="4" t="str">
        <f t="shared" si="55"/>
        <v>60-80</v>
      </c>
      <c r="P630" s="4" t="str">
        <f t="shared" si="56"/>
        <v>5+</v>
      </c>
      <c r="R630" s="1" t="s">
        <v>800</v>
      </c>
      <c r="S630" t="s">
        <v>1200</v>
      </c>
    </row>
    <row r="631" spans="1:19" x14ac:dyDescent="0.2">
      <c r="A631" s="2">
        <v>624</v>
      </c>
      <c r="B631" s="2">
        <v>3</v>
      </c>
      <c r="C631" s="2">
        <v>0</v>
      </c>
      <c r="D631" t="s">
        <v>1201</v>
      </c>
      <c r="E631" s="1" t="s">
        <v>2101</v>
      </c>
      <c r="F631">
        <v>6</v>
      </c>
      <c r="G631">
        <f t="shared" si="57"/>
        <v>1</v>
      </c>
      <c r="H631" t="str">
        <f t="shared" si="58"/>
        <v>Yes</v>
      </c>
      <c r="I631">
        <v>4</v>
      </c>
      <c r="J631">
        <v>2</v>
      </c>
      <c r="K631">
        <f t="shared" si="59"/>
        <v>6</v>
      </c>
      <c r="L631" s="2">
        <v>347082</v>
      </c>
      <c r="M631" s="4">
        <v>31.274999999999999</v>
      </c>
      <c r="N631" s="4" t="str">
        <f t="shared" si="60"/>
        <v>0-9</v>
      </c>
      <c r="O631" s="4" t="str">
        <f t="shared" si="55"/>
        <v>60-80</v>
      </c>
      <c r="P631" s="4" t="str">
        <f t="shared" si="56"/>
        <v>5+</v>
      </c>
      <c r="R631" s="1" t="s">
        <v>800</v>
      </c>
      <c r="S631" t="s">
        <v>1200</v>
      </c>
    </row>
    <row r="632" spans="1:19" x14ac:dyDescent="0.2">
      <c r="A632" s="2">
        <v>625</v>
      </c>
      <c r="B632" s="2">
        <v>3</v>
      </c>
      <c r="C632" s="2">
        <v>0</v>
      </c>
      <c r="D632" t="s">
        <v>1202</v>
      </c>
      <c r="E632" s="1" t="s">
        <v>2101</v>
      </c>
      <c r="F632">
        <v>2</v>
      </c>
      <c r="G632">
        <f t="shared" si="57"/>
        <v>1</v>
      </c>
      <c r="H632" t="str">
        <f t="shared" si="58"/>
        <v>Yes</v>
      </c>
      <c r="I632">
        <v>4</v>
      </c>
      <c r="J632">
        <v>2</v>
      </c>
      <c r="K632">
        <f t="shared" si="59"/>
        <v>6</v>
      </c>
      <c r="L632" s="2">
        <v>347082</v>
      </c>
      <c r="M632" s="4">
        <v>31.274999999999999</v>
      </c>
      <c r="N632" s="4" t="str">
        <f t="shared" si="60"/>
        <v>0-9</v>
      </c>
      <c r="O632" s="4" t="str">
        <f t="shared" si="55"/>
        <v>60-80</v>
      </c>
      <c r="P632" s="4" t="str">
        <f t="shared" si="56"/>
        <v>5+</v>
      </c>
      <c r="R632" s="1" t="s">
        <v>800</v>
      </c>
      <c r="S632" t="s">
        <v>1200</v>
      </c>
    </row>
    <row r="633" spans="1:19" x14ac:dyDescent="0.2">
      <c r="A633" s="2">
        <v>626</v>
      </c>
      <c r="B633" s="2">
        <v>3</v>
      </c>
      <c r="C633" s="2">
        <v>1</v>
      </c>
      <c r="D633" t="s">
        <v>1203</v>
      </c>
      <c r="E633" s="1" t="s">
        <v>2101</v>
      </c>
      <c r="F633">
        <v>17</v>
      </c>
      <c r="G633">
        <f t="shared" si="57"/>
        <v>0</v>
      </c>
      <c r="H633" t="str">
        <f t="shared" si="58"/>
        <v>Yes</v>
      </c>
      <c r="I633">
        <v>4</v>
      </c>
      <c r="J633">
        <v>2</v>
      </c>
      <c r="K633">
        <f t="shared" si="59"/>
        <v>6</v>
      </c>
      <c r="L633" s="2">
        <v>3101281</v>
      </c>
      <c r="M633" s="4">
        <v>7.9249999999999998</v>
      </c>
      <c r="N633" s="4" t="str">
        <f t="shared" si="60"/>
        <v>10-19</v>
      </c>
      <c r="O633" s="4" t="str">
        <f t="shared" si="55"/>
        <v>20-40</v>
      </c>
      <c r="P633" s="4" t="str">
        <f t="shared" si="56"/>
        <v>5+</v>
      </c>
      <c r="R633" s="1" t="s">
        <v>800</v>
      </c>
      <c r="S633" t="s">
        <v>1204</v>
      </c>
    </row>
    <row r="634" spans="1:19" x14ac:dyDescent="0.2">
      <c r="A634" s="2">
        <v>627</v>
      </c>
      <c r="B634" s="2">
        <v>3</v>
      </c>
      <c r="C634" s="2">
        <v>0</v>
      </c>
      <c r="D634" t="s">
        <v>1205</v>
      </c>
      <c r="E634" s="1" t="s">
        <v>2101</v>
      </c>
      <c r="F634">
        <v>38</v>
      </c>
      <c r="G634">
        <f t="shared" si="57"/>
        <v>0</v>
      </c>
      <c r="H634" t="str">
        <f t="shared" si="58"/>
        <v>Yes</v>
      </c>
      <c r="I634">
        <v>4</v>
      </c>
      <c r="J634">
        <v>2</v>
      </c>
      <c r="K634">
        <f t="shared" si="59"/>
        <v>6</v>
      </c>
      <c r="L634" s="2">
        <v>347091</v>
      </c>
      <c r="M634" s="4">
        <v>7.7750000000000004</v>
      </c>
      <c r="N634" s="4" t="str">
        <f t="shared" si="60"/>
        <v>30-39</v>
      </c>
      <c r="O634" s="4" t="str">
        <f t="shared" si="55"/>
        <v>0-20</v>
      </c>
      <c r="P634" s="4" t="str">
        <f t="shared" si="56"/>
        <v>5+</v>
      </c>
      <c r="R634" s="1" t="s">
        <v>800</v>
      </c>
      <c r="S634" t="s">
        <v>1206</v>
      </c>
    </row>
    <row r="635" spans="1:19" x14ac:dyDescent="0.2">
      <c r="A635" s="2">
        <v>628</v>
      </c>
      <c r="B635" s="2">
        <v>3</v>
      </c>
      <c r="C635" s="2">
        <v>0</v>
      </c>
      <c r="D635" t="s">
        <v>1207</v>
      </c>
      <c r="E635" s="1" t="s">
        <v>2101</v>
      </c>
      <c r="F635">
        <v>9</v>
      </c>
      <c r="G635">
        <f t="shared" si="57"/>
        <v>1</v>
      </c>
      <c r="H635" t="str">
        <f t="shared" si="58"/>
        <v>Yes</v>
      </c>
      <c r="I635">
        <v>4</v>
      </c>
      <c r="J635">
        <v>2</v>
      </c>
      <c r="K635">
        <f t="shared" si="59"/>
        <v>6</v>
      </c>
      <c r="L635" s="2">
        <v>347082</v>
      </c>
      <c r="M635" s="4">
        <v>31.274999999999999</v>
      </c>
      <c r="N635" s="4" t="str">
        <f t="shared" si="60"/>
        <v>0-9</v>
      </c>
      <c r="O635" s="4" t="str">
        <f t="shared" si="55"/>
        <v>60-80</v>
      </c>
      <c r="P635" s="4" t="str">
        <f t="shared" si="56"/>
        <v>5+</v>
      </c>
      <c r="R635" s="1" t="s">
        <v>800</v>
      </c>
      <c r="S635" t="s">
        <v>1200</v>
      </c>
    </row>
    <row r="636" spans="1:19" x14ac:dyDescent="0.2">
      <c r="A636" s="2">
        <v>629</v>
      </c>
      <c r="B636" s="2">
        <v>3</v>
      </c>
      <c r="C636" s="2">
        <v>0</v>
      </c>
      <c r="D636" t="s">
        <v>1208</v>
      </c>
      <c r="E636" s="1" t="s">
        <v>2101</v>
      </c>
      <c r="F636">
        <v>11</v>
      </c>
      <c r="G636">
        <f t="shared" si="57"/>
        <v>1</v>
      </c>
      <c r="H636" t="str">
        <f t="shared" si="58"/>
        <v>Yes</v>
      </c>
      <c r="I636">
        <v>4</v>
      </c>
      <c r="J636">
        <v>2</v>
      </c>
      <c r="K636">
        <f t="shared" si="59"/>
        <v>6</v>
      </c>
      <c r="L636" s="2">
        <v>347082</v>
      </c>
      <c r="M636" s="4">
        <v>31.274999999999999</v>
      </c>
      <c r="N636" s="4" t="str">
        <f t="shared" si="60"/>
        <v>10-19</v>
      </c>
      <c r="O636" s="4" t="str">
        <f t="shared" si="55"/>
        <v>60-80</v>
      </c>
      <c r="P636" s="4" t="str">
        <f t="shared" si="56"/>
        <v>5+</v>
      </c>
      <c r="R636" s="1" t="s">
        <v>800</v>
      </c>
      <c r="S636" t="s">
        <v>1200</v>
      </c>
    </row>
    <row r="637" spans="1:19" x14ac:dyDescent="0.2">
      <c r="A637" s="2">
        <v>630</v>
      </c>
      <c r="B637" s="2">
        <v>3</v>
      </c>
      <c r="C637" s="2">
        <v>0</v>
      </c>
      <c r="D637" t="s">
        <v>1209</v>
      </c>
      <c r="E637" s="1" t="s">
        <v>2102</v>
      </c>
      <c r="F637">
        <v>39</v>
      </c>
      <c r="G637">
        <f t="shared" si="57"/>
        <v>0</v>
      </c>
      <c r="H637" t="str">
        <f t="shared" si="58"/>
        <v>No</v>
      </c>
      <c r="I637">
        <v>1</v>
      </c>
      <c r="J637">
        <v>5</v>
      </c>
      <c r="K637">
        <f t="shared" si="59"/>
        <v>6</v>
      </c>
      <c r="L637" s="2">
        <v>347082</v>
      </c>
      <c r="M637" s="4">
        <v>31.274999999999999</v>
      </c>
      <c r="N637" s="4" t="str">
        <f t="shared" si="60"/>
        <v>30-39</v>
      </c>
      <c r="O637" s="4" t="str">
        <f t="shared" si="55"/>
        <v>60-80</v>
      </c>
      <c r="P637" s="4" t="str">
        <f t="shared" si="56"/>
        <v>5+</v>
      </c>
      <c r="R637" s="1" t="s">
        <v>800</v>
      </c>
      <c r="S637" t="s">
        <v>1200</v>
      </c>
    </row>
    <row r="638" spans="1:19" x14ac:dyDescent="0.2">
      <c r="A638" s="2">
        <v>631</v>
      </c>
      <c r="B638" s="2">
        <v>3</v>
      </c>
      <c r="C638" s="2">
        <v>1</v>
      </c>
      <c r="D638" t="s">
        <v>1210</v>
      </c>
      <c r="E638" s="1" t="s">
        <v>2102</v>
      </c>
      <c r="F638">
        <v>27</v>
      </c>
      <c r="G638">
        <f t="shared" si="57"/>
        <v>0</v>
      </c>
      <c r="H638" t="str">
        <f t="shared" si="58"/>
        <v>No</v>
      </c>
      <c r="I638">
        <v>0</v>
      </c>
      <c r="J638">
        <v>0</v>
      </c>
      <c r="K638">
        <f t="shared" si="59"/>
        <v>0</v>
      </c>
      <c r="L638" s="2">
        <v>350043</v>
      </c>
      <c r="M638" s="4">
        <v>7.7957999999999998</v>
      </c>
      <c r="N638" s="4" t="str">
        <f t="shared" si="60"/>
        <v>20-29</v>
      </c>
      <c r="O638" s="4" t="str">
        <f t="shared" si="55"/>
        <v>0-20</v>
      </c>
      <c r="P638" s="4" t="str">
        <f t="shared" si="56"/>
        <v>0</v>
      </c>
      <c r="R638" s="1" t="s">
        <v>800</v>
      </c>
    </row>
    <row r="639" spans="1:19" x14ac:dyDescent="0.2">
      <c r="A639" s="2">
        <v>632</v>
      </c>
      <c r="B639" s="2">
        <v>3</v>
      </c>
      <c r="C639" s="2">
        <v>0</v>
      </c>
      <c r="D639" t="s">
        <v>1211</v>
      </c>
      <c r="E639" s="1" t="s">
        <v>2102</v>
      </c>
      <c r="F639">
        <v>26</v>
      </c>
      <c r="G639">
        <f t="shared" si="57"/>
        <v>0</v>
      </c>
      <c r="H639" t="str">
        <f t="shared" si="58"/>
        <v>No</v>
      </c>
      <c r="I639">
        <v>0</v>
      </c>
      <c r="J639">
        <v>0</v>
      </c>
      <c r="K639">
        <f t="shared" si="59"/>
        <v>0</v>
      </c>
      <c r="L639" s="2">
        <v>347075</v>
      </c>
      <c r="M639" s="4">
        <v>7.7750000000000004</v>
      </c>
      <c r="N639" s="4" t="str">
        <f t="shared" si="60"/>
        <v>20-29</v>
      </c>
      <c r="O639" s="4" t="str">
        <f t="shared" si="55"/>
        <v>0-20</v>
      </c>
      <c r="P639" s="4" t="str">
        <f t="shared" si="56"/>
        <v>0</v>
      </c>
      <c r="R639" s="1" t="s">
        <v>800</v>
      </c>
      <c r="S639" t="s">
        <v>1212</v>
      </c>
    </row>
    <row r="640" spans="1:19" x14ac:dyDescent="0.2">
      <c r="A640" s="2">
        <v>633</v>
      </c>
      <c r="B640" s="2">
        <v>3</v>
      </c>
      <c r="C640" s="2">
        <v>0</v>
      </c>
      <c r="D640" t="s">
        <v>1213</v>
      </c>
      <c r="E640" s="1" t="s">
        <v>2101</v>
      </c>
      <c r="F640">
        <v>39</v>
      </c>
      <c r="G640">
        <f t="shared" si="57"/>
        <v>0</v>
      </c>
      <c r="H640" t="str">
        <f t="shared" si="58"/>
        <v>Yes</v>
      </c>
      <c r="I640">
        <v>1</v>
      </c>
      <c r="J640">
        <v>5</v>
      </c>
      <c r="K640">
        <f t="shared" si="59"/>
        <v>6</v>
      </c>
      <c r="L640" s="2">
        <v>347082</v>
      </c>
      <c r="M640" s="4">
        <v>31.274999999999999</v>
      </c>
      <c r="N640" s="4" t="str">
        <f t="shared" si="60"/>
        <v>30-39</v>
      </c>
      <c r="O640" s="4" t="str">
        <f t="shared" si="55"/>
        <v>60-80</v>
      </c>
      <c r="P640" s="4" t="str">
        <f t="shared" si="56"/>
        <v>5+</v>
      </c>
      <c r="R640" s="1" t="s">
        <v>800</v>
      </c>
      <c r="S640" t="s">
        <v>1200</v>
      </c>
    </row>
    <row r="641" spans="1:19" x14ac:dyDescent="0.2">
      <c r="A641" s="2">
        <v>634</v>
      </c>
      <c r="B641" s="2">
        <v>3</v>
      </c>
      <c r="C641" s="2">
        <v>0</v>
      </c>
      <c r="D641" t="s">
        <v>1214</v>
      </c>
      <c r="E641" s="1" t="s">
        <v>2102</v>
      </c>
      <c r="F641">
        <v>20</v>
      </c>
      <c r="G641">
        <f t="shared" si="57"/>
        <v>0</v>
      </c>
      <c r="H641" t="str">
        <f t="shared" si="58"/>
        <v>No</v>
      </c>
      <c r="I641">
        <v>0</v>
      </c>
      <c r="J641">
        <v>0</v>
      </c>
      <c r="K641">
        <f t="shared" si="59"/>
        <v>0</v>
      </c>
      <c r="L641" s="2">
        <v>347466</v>
      </c>
      <c r="M641" s="4">
        <v>7.8541999999999996</v>
      </c>
      <c r="N641" s="4" t="str">
        <f t="shared" si="60"/>
        <v>20-29</v>
      </c>
      <c r="O641" s="4" t="str">
        <f t="shared" si="55"/>
        <v>20-40</v>
      </c>
      <c r="P641" s="4" t="str">
        <f t="shared" si="56"/>
        <v>0</v>
      </c>
      <c r="R641" s="1" t="s">
        <v>800</v>
      </c>
      <c r="S641" t="s">
        <v>1215</v>
      </c>
    </row>
    <row r="642" spans="1:19" x14ac:dyDescent="0.2">
      <c r="A642" s="2">
        <v>635</v>
      </c>
      <c r="B642" s="2">
        <v>3</v>
      </c>
      <c r="C642" s="2">
        <v>0</v>
      </c>
      <c r="D642" t="s">
        <v>1216</v>
      </c>
      <c r="E642" s="1" t="s">
        <v>2102</v>
      </c>
      <c r="F642">
        <v>26</v>
      </c>
      <c r="G642">
        <f t="shared" si="57"/>
        <v>0</v>
      </c>
      <c r="H642" t="str">
        <f t="shared" si="58"/>
        <v>No</v>
      </c>
      <c r="I642">
        <v>0</v>
      </c>
      <c r="J642">
        <v>0</v>
      </c>
      <c r="K642">
        <f t="shared" si="59"/>
        <v>0</v>
      </c>
      <c r="L642" s="2">
        <v>349202</v>
      </c>
      <c r="M642" s="4">
        <v>7.8958000000000004</v>
      </c>
      <c r="N642" s="4" t="str">
        <f t="shared" si="60"/>
        <v>20-29</v>
      </c>
      <c r="O642" s="4" t="str">
        <f t="shared" si="55"/>
        <v>20-40</v>
      </c>
      <c r="P642" s="4" t="str">
        <f t="shared" si="56"/>
        <v>0</v>
      </c>
      <c r="R642" s="1" t="s">
        <v>800</v>
      </c>
      <c r="S642" t="s">
        <v>1217</v>
      </c>
    </row>
    <row r="643" spans="1:19" x14ac:dyDescent="0.2">
      <c r="A643" s="2">
        <v>636</v>
      </c>
      <c r="B643" s="2">
        <v>3</v>
      </c>
      <c r="C643" s="2">
        <v>0</v>
      </c>
      <c r="D643" t="s">
        <v>1218</v>
      </c>
      <c r="E643" s="1" t="s">
        <v>2102</v>
      </c>
      <c r="F643">
        <v>25</v>
      </c>
      <c r="G643">
        <f t="shared" si="57"/>
        <v>0</v>
      </c>
      <c r="H643" t="str">
        <f t="shared" si="58"/>
        <v>No</v>
      </c>
      <c r="I643">
        <v>1</v>
      </c>
      <c r="J643">
        <v>0</v>
      </c>
      <c r="K643">
        <f t="shared" si="59"/>
        <v>1</v>
      </c>
      <c r="L643" s="2">
        <v>349237</v>
      </c>
      <c r="M643" s="4">
        <v>17.8</v>
      </c>
      <c r="N643" s="4" t="str">
        <f t="shared" si="60"/>
        <v>20-29</v>
      </c>
      <c r="O643" s="4" t="str">
        <f t="shared" si="55"/>
        <v>40-60</v>
      </c>
      <c r="P643" s="4" t="str">
        <f t="shared" si="56"/>
        <v>1</v>
      </c>
      <c r="R643" s="1" t="s">
        <v>800</v>
      </c>
      <c r="S643" t="s">
        <v>1219</v>
      </c>
    </row>
    <row r="644" spans="1:19" x14ac:dyDescent="0.2">
      <c r="A644" s="2">
        <v>637</v>
      </c>
      <c r="B644" s="2">
        <v>3</v>
      </c>
      <c r="C644" s="2">
        <v>0</v>
      </c>
      <c r="D644" t="s">
        <v>1220</v>
      </c>
      <c r="E644" s="1" t="s">
        <v>2101</v>
      </c>
      <c r="F644">
        <v>18</v>
      </c>
      <c r="G644">
        <f t="shared" si="57"/>
        <v>0</v>
      </c>
      <c r="H644" t="str">
        <f t="shared" si="58"/>
        <v>Yes</v>
      </c>
      <c r="I644">
        <v>1</v>
      </c>
      <c r="J644">
        <v>0</v>
      </c>
      <c r="K644">
        <f t="shared" si="59"/>
        <v>1</v>
      </c>
      <c r="L644" s="2">
        <v>349237</v>
      </c>
      <c r="M644" s="4">
        <v>17.8</v>
      </c>
      <c r="N644" s="4" t="str">
        <f t="shared" si="60"/>
        <v>10-19</v>
      </c>
      <c r="O644" s="4" t="str">
        <f t="shared" si="55"/>
        <v>40-60</v>
      </c>
      <c r="P644" s="4" t="str">
        <f t="shared" si="56"/>
        <v>1</v>
      </c>
      <c r="R644" s="1" t="s">
        <v>800</v>
      </c>
      <c r="S644" t="s">
        <v>1219</v>
      </c>
    </row>
    <row r="645" spans="1:19" x14ac:dyDescent="0.2">
      <c r="A645" s="2">
        <v>638</v>
      </c>
      <c r="B645" s="2">
        <v>3</v>
      </c>
      <c r="C645" s="2">
        <v>0</v>
      </c>
      <c r="D645" t="s">
        <v>1221</v>
      </c>
      <c r="E645" s="1" t="s">
        <v>2102</v>
      </c>
      <c r="F645">
        <v>24</v>
      </c>
      <c r="G645">
        <f t="shared" si="57"/>
        <v>0</v>
      </c>
      <c r="H645" t="str">
        <f t="shared" si="58"/>
        <v>No</v>
      </c>
      <c r="I645">
        <v>0</v>
      </c>
      <c r="J645">
        <v>0</v>
      </c>
      <c r="K645">
        <f t="shared" si="59"/>
        <v>0</v>
      </c>
      <c r="L645" s="2">
        <v>349911</v>
      </c>
      <c r="M645" s="4">
        <v>7.7750000000000004</v>
      </c>
      <c r="N645" s="4" t="str">
        <f t="shared" si="60"/>
        <v>20-29</v>
      </c>
      <c r="O645" s="4" t="str">
        <f t="shared" si="55"/>
        <v>0-20</v>
      </c>
      <c r="P645" s="4" t="str">
        <f t="shared" si="56"/>
        <v>0</v>
      </c>
      <c r="R645" s="1" t="s">
        <v>800</v>
      </c>
      <c r="S645" t="s">
        <v>1222</v>
      </c>
    </row>
    <row r="646" spans="1:19" x14ac:dyDescent="0.2">
      <c r="A646" s="2">
        <v>639</v>
      </c>
      <c r="B646" s="2">
        <v>3</v>
      </c>
      <c r="C646" s="2">
        <v>0</v>
      </c>
      <c r="D646" t="s">
        <v>1223</v>
      </c>
      <c r="E646" s="1" t="s">
        <v>2102</v>
      </c>
      <c r="F646">
        <v>35</v>
      </c>
      <c r="G646">
        <f t="shared" si="57"/>
        <v>0</v>
      </c>
      <c r="H646" t="str">
        <f t="shared" si="58"/>
        <v>No</v>
      </c>
      <c r="I646">
        <v>0</v>
      </c>
      <c r="J646">
        <v>0</v>
      </c>
      <c r="K646">
        <f t="shared" si="59"/>
        <v>0</v>
      </c>
      <c r="L646" s="2" t="s">
        <v>1224</v>
      </c>
      <c r="M646" s="4">
        <v>7.05</v>
      </c>
      <c r="N646" s="4" t="str">
        <f t="shared" si="60"/>
        <v>30-39</v>
      </c>
      <c r="O646" s="4" t="str">
        <f t="shared" si="55"/>
        <v>0-20</v>
      </c>
      <c r="P646" s="4" t="str">
        <f t="shared" si="56"/>
        <v>0</v>
      </c>
      <c r="R646" s="1" t="s">
        <v>800</v>
      </c>
    </row>
    <row r="647" spans="1:19" x14ac:dyDescent="0.2">
      <c r="A647" s="2">
        <v>640</v>
      </c>
      <c r="B647" s="2">
        <v>3</v>
      </c>
      <c r="C647" s="2">
        <v>0</v>
      </c>
      <c r="D647" t="s">
        <v>1225</v>
      </c>
      <c r="E647" s="1" t="s">
        <v>2102</v>
      </c>
      <c r="F647">
        <v>5</v>
      </c>
      <c r="G647">
        <f t="shared" si="57"/>
        <v>1</v>
      </c>
      <c r="H647" t="str">
        <f t="shared" si="58"/>
        <v>Yes</v>
      </c>
      <c r="I647">
        <v>4</v>
      </c>
      <c r="J647">
        <v>2</v>
      </c>
      <c r="K647">
        <f t="shared" si="59"/>
        <v>6</v>
      </c>
      <c r="L647" s="2">
        <v>347077</v>
      </c>
      <c r="M647" s="4">
        <v>31.387499999999999</v>
      </c>
      <c r="N647" s="4" t="str">
        <f t="shared" si="60"/>
        <v>0-9</v>
      </c>
      <c r="O647" s="4" t="str">
        <f t="shared" si="55"/>
        <v>60-80</v>
      </c>
      <c r="P647" s="4" t="str">
        <f t="shared" si="56"/>
        <v>5+</v>
      </c>
      <c r="R647" s="1" t="s">
        <v>800</v>
      </c>
      <c r="S647" t="s">
        <v>1226</v>
      </c>
    </row>
    <row r="648" spans="1:19" x14ac:dyDescent="0.2">
      <c r="A648" s="2">
        <v>641</v>
      </c>
      <c r="B648" s="2">
        <v>3</v>
      </c>
      <c r="C648" s="2">
        <v>0</v>
      </c>
      <c r="D648" t="s">
        <v>1227</v>
      </c>
      <c r="E648" s="1" t="s">
        <v>2102</v>
      </c>
      <c r="F648">
        <v>9</v>
      </c>
      <c r="G648">
        <f t="shared" si="57"/>
        <v>1</v>
      </c>
      <c r="H648" t="str">
        <f t="shared" si="58"/>
        <v>Yes</v>
      </c>
      <c r="I648">
        <v>4</v>
      </c>
      <c r="J648">
        <v>2</v>
      </c>
      <c r="K648">
        <f t="shared" si="59"/>
        <v>6</v>
      </c>
      <c r="L648" s="2">
        <v>347077</v>
      </c>
      <c r="M648" s="4">
        <v>31.387499999999999</v>
      </c>
      <c r="N648" s="4" t="str">
        <f t="shared" si="60"/>
        <v>0-9</v>
      </c>
      <c r="O648" s="4" t="str">
        <f t="shared" ref="O648:O711" si="61">IF(ISBLANK(M648),"",VLOOKUP(M648,FareTable,2))</f>
        <v>60-80</v>
      </c>
      <c r="P648" s="4" t="str">
        <f t="shared" ref="P648:P711" si="62">VLOOKUP(K648,FamilyTable,2)</f>
        <v>5+</v>
      </c>
      <c r="R648" s="1" t="s">
        <v>800</v>
      </c>
      <c r="S648" t="s">
        <v>1228</v>
      </c>
    </row>
    <row r="649" spans="1:19" x14ac:dyDescent="0.2">
      <c r="A649" s="2">
        <v>642</v>
      </c>
      <c r="B649" s="2">
        <v>3</v>
      </c>
      <c r="C649" s="2">
        <v>1</v>
      </c>
      <c r="D649" t="s">
        <v>1229</v>
      </c>
      <c r="E649" s="1" t="s">
        <v>2102</v>
      </c>
      <c r="F649">
        <v>3</v>
      </c>
      <c r="G649">
        <f t="shared" ref="G649:G712" si="63">IF(ISBLANK(F649),"",IF(F649&lt;=MaxChildAge,1,0))</f>
        <v>1</v>
      </c>
      <c r="H649" t="str">
        <f t="shared" ref="H649:H712" si="64">IF(ISBLANK(F649),"Unknown",IF(G649=1,"Yes",IF(E649="Female","Yes","No")))</f>
        <v>Yes</v>
      </c>
      <c r="I649">
        <v>4</v>
      </c>
      <c r="J649">
        <v>2</v>
      </c>
      <c r="K649">
        <f t="shared" ref="K649:K712" si="65">I649+J649</f>
        <v>6</v>
      </c>
      <c r="L649" s="2">
        <v>347077</v>
      </c>
      <c r="M649" s="4">
        <v>31.387499999999999</v>
      </c>
      <c r="N649" s="4" t="str">
        <f t="shared" ref="N649:N712" si="66">IF(ISBLANK(F649),"",VLOOKUP(F649,AgeTable,2))</f>
        <v>0-9</v>
      </c>
      <c r="O649" s="4" t="str">
        <f t="shared" si="61"/>
        <v>60-80</v>
      </c>
      <c r="P649" s="4" t="str">
        <f t="shared" si="62"/>
        <v>5+</v>
      </c>
      <c r="R649" s="1" t="s">
        <v>800</v>
      </c>
      <c r="S649" t="s">
        <v>1228</v>
      </c>
    </row>
    <row r="650" spans="1:19" x14ac:dyDescent="0.2">
      <c r="A650" s="2">
        <v>643</v>
      </c>
      <c r="B650" s="2">
        <v>3</v>
      </c>
      <c r="C650" s="2">
        <v>0</v>
      </c>
      <c r="D650" t="s">
        <v>1230</v>
      </c>
      <c r="E650" s="1" t="s">
        <v>2102</v>
      </c>
      <c r="F650">
        <v>13</v>
      </c>
      <c r="G650">
        <f t="shared" si="63"/>
        <v>1</v>
      </c>
      <c r="H650" t="str">
        <f t="shared" si="64"/>
        <v>Yes</v>
      </c>
      <c r="I650">
        <v>4</v>
      </c>
      <c r="J650">
        <v>2</v>
      </c>
      <c r="K650">
        <f t="shared" si="65"/>
        <v>6</v>
      </c>
      <c r="L650" s="2">
        <v>347077</v>
      </c>
      <c r="M650" s="4">
        <v>31.387499999999999</v>
      </c>
      <c r="N650" s="4" t="str">
        <f t="shared" si="66"/>
        <v>10-19</v>
      </c>
      <c r="O650" s="4" t="str">
        <f t="shared" si="61"/>
        <v>60-80</v>
      </c>
      <c r="P650" s="4" t="str">
        <f t="shared" si="62"/>
        <v>5+</v>
      </c>
      <c r="R650" s="1" t="s">
        <v>800</v>
      </c>
      <c r="S650" t="s">
        <v>1228</v>
      </c>
    </row>
    <row r="651" spans="1:19" x14ac:dyDescent="0.2">
      <c r="A651" s="2">
        <v>644</v>
      </c>
      <c r="B651" s="2">
        <v>3</v>
      </c>
      <c r="C651" s="2">
        <v>1</v>
      </c>
      <c r="D651" t="s">
        <v>1231</v>
      </c>
      <c r="E651" s="1" t="s">
        <v>2101</v>
      </c>
      <c r="F651">
        <v>5</v>
      </c>
      <c r="G651">
        <f t="shared" si="63"/>
        <v>1</v>
      </c>
      <c r="H651" t="str">
        <f t="shared" si="64"/>
        <v>Yes</v>
      </c>
      <c r="I651">
        <v>4</v>
      </c>
      <c r="J651">
        <v>2</v>
      </c>
      <c r="K651">
        <f t="shared" si="65"/>
        <v>6</v>
      </c>
      <c r="L651" s="2">
        <v>347077</v>
      </c>
      <c r="M651" s="4">
        <v>31.387499999999999</v>
      </c>
      <c r="N651" s="4" t="str">
        <f t="shared" si="66"/>
        <v>0-9</v>
      </c>
      <c r="O651" s="4" t="str">
        <f t="shared" si="61"/>
        <v>60-80</v>
      </c>
      <c r="P651" s="4" t="str">
        <f t="shared" si="62"/>
        <v>5+</v>
      </c>
      <c r="R651" s="1" t="s">
        <v>800</v>
      </c>
      <c r="S651" t="s">
        <v>1228</v>
      </c>
    </row>
    <row r="652" spans="1:19" x14ac:dyDescent="0.2">
      <c r="A652" s="2">
        <v>645</v>
      </c>
      <c r="B652" s="2">
        <v>3</v>
      </c>
      <c r="C652" s="2">
        <v>0</v>
      </c>
      <c r="D652" t="s">
        <v>1232</v>
      </c>
      <c r="E652" s="1" t="s">
        <v>2102</v>
      </c>
      <c r="F652">
        <v>40</v>
      </c>
      <c r="G652">
        <f t="shared" si="63"/>
        <v>0</v>
      </c>
      <c r="H652" t="str">
        <f t="shared" si="64"/>
        <v>No</v>
      </c>
      <c r="I652">
        <v>1</v>
      </c>
      <c r="J652">
        <v>5</v>
      </c>
      <c r="K652">
        <f t="shared" si="65"/>
        <v>6</v>
      </c>
      <c r="L652" s="2">
        <v>347077</v>
      </c>
      <c r="M652" s="4">
        <v>31.387499999999999</v>
      </c>
      <c r="N652" s="4" t="str">
        <f t="shared" si="66"/>
        <v>40-49</v>
      </c>
      <c r="O652" s="4" t="str">
        <f t="shared" si="61"/>
        <v>60-80</v>
      </c>
      <c r="P652" s="4" t="str">
        <f t="shared" si="62"/>
        <v>5+</v>
      </c>
      <c r="R652" s="1" t="s">
        <v>800</v>
      </c>
      <c r="S652" t="s">
        <v>1226</v>
      </c>
    </row>
    <row r="653" spans="1:19" x14ac:dyDescent="0.2">
      <c r="A653" s="2">
        <v>646</v>
      </c>
      <c r="B653" s="2">
        <v>3</v>
      </c>
      <c r="C653" s="2">
        <v>1</v>
      </c>
      <c r="D653" t="s">
        <v>1233</v>
      </c>
      <c r="E653" s="1" t="s">
        <v>2102</v>
      </c>
      <c r="F653">
        <v>23</v>
      </c>
      <c r="G653">
        <f t="shared" si="63"/>
        <v>0</v>
      </c>
      <c r="H653" t="str">
        <f t="shared" si="64"/>
        <v>No</v>
      </c>
      <c r="I653">
        <v>0</v>
      </c>
      <c r="J653">
        <v>0</v>
      </c>
      <c r="K653">
        <f t="shared" si="65"/>
        <v>0</v>
      </c>
      <c r="L653" s="2">
        <v>350054</v>
      </c>
      <c r="M653" s="4">
        <v>7.7957999999999998</v>
      </c>
      <c r="N653" s="4" t="str">
        <f t="shared" si="66"/>
        <v>20-29</v>
      </c>
      <c r="O653" s="4" t="str">
        <f t="shared" si="61"/>
        <v>0-20</v>
      </c>
      <c r="P653" s="4" t="str">
        <f t="shared" si="62"/>
        <v>0</v>
      </c>
      <c r="R653" s="1" t="s">
        <v>800</v>
      </c>
      <c r="S653" t="s">
        <v>1234</v>
      </c>
    </row>
    <row r="654" spans="1:19" x14ac:dyDescent="0.2">
      <c r="A654" s="2">
        <v>647</v>
      </c>
      <c r="B654" s="2">
        <v>3</v>
      </c>
      <c r="C654" s="2">
        <v>1</v>
      </c>
      <c r="D654" t="s">
        <v>1235</v>
      </c>
      <c r="E654" s="1" t="s">
        <v>2101</v>
      </c>
      <c r="F654">
        <v>38</v>
      </c>
      <c r="G654">
        <f t="shared" si="63"/>
        <v>0</v>
      </c>
      <c r="H654" t="str">
        <f t="shared" si="64"/>
        <v>Yes</v>
      </c>
      <c r="I654">
        <v>1</v>
      </c>
      <c r="J654">
        <v>5</v>
      </c>
      <c r="K654">
        <f t="shared" si="65"/>
        <v>6</v>
      </c>
      <c r="L654" s="2">
        <v>347077</v>
      </c>
      <c r="M654" s="4">
        <v>31.387499999999999</v>
      </c>
      <c r="N654" s="4" t="str">
        <f t="shared" si="66"/>
        <v>30-39</v>
      </c>
      <c r="O654" s="4" t="str">
        <f t="shared" si="61"/>
        <v>60-80</v>
      </c>
      <c r="P654" s="4" t="str">
        <f t="shared" si="62"/>
        <v>5+</v>
      </c>
      <c r="R654" s="1" t="s">
        <v>800</v>
      </c>
      <c r="S654" t="s">
        <v>1226</v>
      </c>
    </row>
    <row r="655" spans="1:19" x14ac:dyDescent="0.2">
      <c r="A655" s="2">
        <v>648</v>
      </c>
      <c r="B655" s="2">
        <v>3</v>
      </c>
      <c r="C655" s="2">
        <v>1</v>
      </c>
      <c r="D655" t="s">
        <v>1236</v>
      </c>
      <c r="E655" s="1" t="s">
        <v>2101</v>
      </c>
      <c r="F655">
        <v>45</v>
      </c>
      <c r="G655">
        <f t="shared" si="63"/>
        <v>0</v>
      </c>
      <c r="H655" t="str">
        <f t="shared" si="64"/>
        <v>Yes</v>
      </c>
      <c r="I655">
        <v>0</v>
      </c>
      <c r="J655">
        <v>0</v>
      </c>
      <c r="K655">
        <f t="shared" si="65"/>
        <v>0</v>
      </c>
      <c r="L655" s="2">
        <v>2696</v>
      </c>
      <c r="M655" s="4">
        <v>7.2249999999999996</v>
      </c>
      <c r="N655" s="4" t="str">
        <f t="shared" si="66"/>
        <v>40-49</v>
      </c>
      <c r="O655" s="4" t="str">
        <f t="shared" si="61"/>
        <v>0-20</v>
      </c>
      <c r="P655" s="4" t="str">
        <f t="shared" si="62"/>
        <v>0</v>
      </c>
      <c r="R655" s="1" t="s">
        <v>2099</v>
      </c>
      <c r="S655" t="s">
        <v>1237</v>
      </c>
    </row>
    <row r="656" spans="1:19" x14ac:dyDescent="0.2">
      <c r="A656" s="2">
        <v>649</v>
      </c>
      <c r="B656" s="2">
        <v>3</v>
      </c>
      <c r="C656" s="2">
        <v>0</v>
      </c>
      <c r="D656" t="s">
        <v>1238</v>
      </c>
      <c r="E656" s="1" t="s">
        <v>2102</v>
      </c>
      <c r="F656">
        <v>21</v>
      </c>
      <c r="G656">
        <f t="shared" si="63"/>
        <v>0</v>
      </c>
      <c r="H656" t="str">
        <f t="shared" si="64"/>
        <v>No</v>
      </c>
      <c r="I656">
        <v>0</v>
      </c>
      <c r="J656">
        <v>0</v>
      </c>
      <c r="K656">
        <f t="shared" si="65"/>
        <v>0</v>
      </c>
      <c r="L656" s="2">
        <v>2692</v>
      </c>
      <c r="M656" s="4">
        <v>7.2249999999999996</v>
      </c>
      <c r="N656" s="4" t="str">
        <f t="shared" si="66"/>
        <v>20-29</v>
      </c>
      <c r="O656" s="4" t="str">
        <f t="shared" si="61"/>
        <v>0-20</v>
      </c>
      <c r="P656" s="4" t="str">
        <f t="shared" si="62"/>
        <v>0</v>
      </c>
      <c r="R656" s="1" t="s">
        <v>2099</v>
      </c>
      <c r="S656" t="s">
        <v>1237</v>
      </c>
    </row>
    <row r="657" spans="1:19" x14ac:dyDescent="0.2">
      <c r="A657" s="2">
        <v>650</v>
      </c>
      <c r="B657" s="2">
        <v>3</v>
      </c>
      <c r="C657" s="2">
        <v>0</v>
      </c>
      <c r="D657" t="s">
        <v>1239</v>
      </c>
      <c r="E657" s="1" t="s">
        <v>2102</v>
      </c>
      <c r="F657">
        <v>23</v>
      </c>
      <c r="G657">
        <f t="shared" si="63"/>
        <v>0</v>
      </c>
      <c r="H657" t="str">
        <f t="shared" si="64"/>
        <v>No</v>
      </c>
      <c r="I657">
        <v>0</v>
      </c>
      <c r="J657">
        <v>0</v>
      </c>
      <c r="K657">
        <f t="shared" si="65"/>
        <v>0</v>
      </c>
      <c r="L657" s="2" t="s">
        <v>1240</v>
      </c>
      <c r="M657" s="4">
        <v>7.05</v>
      </c>
      <c r="N657" s="4" t="str">
        <f t="shared" si="66"/>
        <v>20-29</v>
      </c>
      <c r="O657" s="4" t="str">
        <f t="shared" si="61"/>
        <v>0-20</v>
      </c>
      <c r="P657" s="4" t="str">
        <f t="shared" si="62"/>
        <v>0</v>
      </c>
      <c r="R657" s="1" t="s">
        <v>800</v>
      </c>
    </row>
    <row r="658" spans="1:19" x14ac:dyDescent="0.2">
      <c r="A658" s="2">
        <v>651</v>
      </c>
      <c r="B658" s="2">
        <v>3</v>
      </c>
      <c r="C658" s="2">
        <v>0</v>
      </c>
      <c r="D658" t="s">
        <v>1241</v>
      </c>
      <c r="E658" s="1" t="s">
        <v>2101</v>
      </c>
      <c r="F658">
        <v>17</v>
      </c>
      <c r="G658">
        <f t="shared" si="63"/>
        <v>0</v>
      </c>
      <c r="H658" t="str">
        <f t="shared" si="64"/>
        <v>Yes</v>
      </c>
      <c r="I658">
        <v>0</v>
      </c>
      <c r="J658">
        <v>0</v>
      </c>
      <c r="K658">
        <f t="shared" si="65"/>
        <v>0</v>
      </c>
      <c r="L658" s="2">
        <v>2627</v>
      </c>
      <c r="M658" s="4">
        <v>14.458299999999999</v>
      </c>
      <c r="N658" s="4" t="str">
        <f t="shared" si="66"/>
        <v>10-19</v>
      </c>
      <c r="O658" s="4" t="str">
        <f t="shared" si="61"/>
        <v>40-60</v>
      </c>
      <c r="P658" s="4" t="str">
        <f t="shared" si="62"/>
        <v>0</v>
      </c>
      <c r="R658" s="1" t="s">
        <v>2099</v>
      </c>
    </row>
    <row r="659" spans="1:19" x14ac:dyDescent="0.2">
      <c r="A659" s="2">
        <v>652</v>
      </c>
      <c r="B659" s="2">
        <v>3</v>
      </c>
      <c r="C659" s="2">
        <v>0</v>
      </c>
      <c r="D659" t="s">
        <v>1242</v>
      </c>
      <c r="E659" s="1" t="s">
        <v>2102</v>
      </c>
      <c r="F659">
        <v>30</v>
      </c>
      <c r="G659">
        <f t="shared" si="63"/>
        <v>0</v>
      </c>
      <c r="H659" t="str">
        <f t="shared" si="64"/>
        <v>No</v>
      </c>
      <c r="I659">
        <v>0</v>
      </c>
      <c r="J659">
        <v>0</v>
      </c>
      <c r="K659">
        <f t="shared" si="65"/>
        <v>0</v>
      </c>
      <c r="L659" s="2">
        <v>2694</v>
      </c>
      <c r="M659" s="4">
        <v>7.2249999999999996</v>
      </c>
      <c r="N659" s="4" t="str">
        <f t="shared" si="66"/>
        <v>30-39</v>
      </c>
      <c r="O659" s="4" t="str">
        <f t="shared" si="61"/>
        <v>0-20</v>
      </c>
      <c r="P659" s="4" t="str">
        <f t="shared" si="62"/>
        <v>0</v>
      </c>
      <c r="R659" s="1" t="s">
        <v>2099</v>
      </c>
      <c r="S659" t="s">
        <v>1237</v>
      </c>
    </row>
    <row r="660" spans="1:19" x14ac:dyDescent="0.2">
      <c r="A660" s="2">
        <v>653</v>
      </c>
      <c r="B660" s="2">
        <v>3</v>
      </c>
      <c r="C660" s="2">
        <v>0</v>
      </c>
      <c r="D660" t="s">
        <v>1243</v>
      </c>
      <c r="E660" s="1" t="s">
        <v>2102</v>
      </c>
      <c r="F660">
        <v>23</v>
      </c>
      <c r="G660">
        <f t="shared" si="63"/>
        <v>0</v>
      </c>
      <c r="H660" t="str">
        <f t="shared" si="64"/>
        <v>No</v>
      </c>
      <c r="I660">
        <v>0</v>
      </c>
      <c r="J660">
        <v>0</v>
      </c>
      <c r="K660">
        <f t="shared" si="65"/>
        <v>0</v>
      </c>
      <c r="L660" s="2">
        <v>347468</v>
      </c>
      <c r="M660" s="4">
        <v>7.8541999999999996</v>
      </c>
      <c r="N660" s="4" t="str">
        <f t="shared" si="66"/>
        <v>20-29</v>
      </c>
      <c r="O660" s="4" t="str">
        <f t="shared" si="61"/>
        <v>20-40</v>
      </c>
      <c r="P660" s="4" t="str">
        <f t="shared" si="62"/>
        <v>0</v>
      </c>
      <c r="R660" s="1" t="s">
        <v>800</v>
      </c>
      <c r="S660" t="s">
        <v>1244</v>
      </c>
    </row>
    <row r="661" spans="1:19" x14ac:dyDescent="0.2">
      <c r="A661" s="2">
        <v>654</v>
      </c>
      <c r="B661" s="2">
        <v>3</v>
      </c>
      <c r="C661" s="2">
        <v>1</v>
      </c>
      <c r="D661" t="s">
        <v>1245</v>
      </c>
      <c r="E661" s="1" t="s">
        <v>2101</v>
      </c>
      <c r="F661">
        <v>13</v>
      </c>
      <c r="G661">
        <f t="shared" si="63"/>
        <v>1</v>
      </c>
      <c r="H661" t="str">
        <f t="shared" si="64"/>
        <v>Yes</v>
      </c>
      <c r="I661">
        <v>0</v>
      </c>
      <c r="J661">
        <v>0</v>
      </c>
      <c r="K661">
        <f t="shared" si="65"/>
        <v>0</v>
      </c>
      <c r="L661" s="2">
        <v>2687</v>
      </c>
      <c r="M661" s="4">
        <v>7.2291999999999996</v>
      </c>
      <c r="N661" s="4" t="str">
        <f t="shared" si="66"/>
        <v>10-19</v>
      </c>
      <c r="O661" s="4" t="str">
        <f t="shared" si="61"/>
        <v>0-20</v>
      </c>
      <c r="P661" s="4" t="str">
        <f t="shared" si="62"/>
        <v>0</v>
      </c>
      <c r="R661" s="1" t="s">
        <v>2099</v>
      </c>
      <c r="S661" t="s">
        <v>1246</v>
      </c>
    </row>
    <row r="662" spans="1:19" x14ac:dyDescent="0.2">
      <c r="A662" s="2">
        <v>655</v>
      </c>
      <c r="B662" s="2">
        <v>3</v>
      </c>
      <c r="C662" s="2">
        <v>0</v>
      </c>
      <c r="D662" t="s">
        <v>1247</v>
      </c>
      <c r="E662" s="1" t="s">
        <v>2102</v>
      </c>
      <c r="F662">
        <v>20</v>
      </c>
      <c r="G662">
        <f t="shared" si="63"/>
        <v>0</v>
      </c>
      <c r="H662" t="str">
        <f t="shared" si="64"/>
        <v>No</v>
      </c>
      <c r="I662">
        <v>0</v>
      </c>
      <c r="J662">
        <v>0</v>
      </c>
      <c r="K662">
        <f t="shared" si="65"/>
        <v>0</v>
      </c>
      <c r="L662" s="2">
        <v>2679</v>
      </c>
      <c r="M662" s="4">
        <v>7.2249999999999996</v>
      </c>
      <c r="N662" s="4" t="str">
        <f t="shared" si="66"/>
        <v>20-29</v>
      </c>
      <c r="O662" s="4" t="str">
        <f t="shared" si="61"/>
        <v>0-20</v>
      </c>
      <c r="P662" s="4" t="str">
        <f t="shared" si="62"/>
        <v>0</v>
      </c>
      <c r="R662" s="1" t="s">
        <v>2099</v>
      </c>
    </row>
    <row r="663" spans="1:19" x14ac:dyDescent="0.2">
      <c r="A663" s="2">
        <v>656</v>
      </c>
      <c r="B663" s="2">
        <v>3</v>
      </c>
      <c r="C663" s="2">
        <v>0</v>
      </c>
      <c r="D663" t="s">
        <v>1248</v>
      </c>
      <c r="E663" s="1" t="s">
        <v>2102</v>
      </c>
      <c r="F663">
        <v>32</v>
      </c>
      <c r="G663">
        <f t="shared" si="63"/>
        <v>0</v>
      </c>
      <c r="H663" t="str">
        <f t="shared" si="64"/>
        <v>No</v>
      </c>
      <c r="I663">
        <v>1</v>
      </c>
      <c r="J663">
        <v>0</v>
      </c>
      <c r="K663">
        <f t="shared" si="65"/>
        <v>1</v>
      </c>
      <c r="L663" s="2">
        <v>3101278</v>
      </c>
      <c r="M663" s="4">
        <v>15.85</v>
      </c>
      <c r="N663" s="4" t="str">
        <f t="shared" si="66"/>
        <v>30-39</v>
      </c>
      <c r="O663" s="4" t="str">
        <f t="shared" si="61"/>
        <v>40-60</v>
      </c>
      <c r="P663" s="4" t="str">
        <f t="shared" si="62"/>
        <v>1</v>
      </c>
      <c r="R663" s="1" t="s">
        <v>800</v>
      </c>
      <c r="S663" t="s">
        <v>1249</v>
      </c>
    </row>
    <row r="664" spans="1:19" x14ac:dyDescent="0.2">
      <c r="A664" s="2">
        <v>657</v>
      </c>
      <c r="B664" s="2">
        <v>3</v>
      </c>
      <c r="C664" s="2">
        <v>1</v>
      </c>
      <c r="D664" t="s">
        <v>1250</v>
      </c>
      <c r="E664" s="1" t="s">
        <v>2101</v>
      </c>
      <c r="F664">
        <v>33</v>
      </c>
      <c r="G664">
        <f t="shared" si="63"/>
        <v>0</v>
      </c>
      <c r="H664" t="str">
        <f t="shared" si="64"/>
        <v>Yes</v>
      </c>
      <c r="I664">
        <v>3</v>
      </c>
      <c r="J664">
        <v>0</v>
      </c>
      <c r="K664">
        <f t="shared" si="65"/>
        <v>3</v>
      </c>
      <c r="L664" s="2">
        <v>3101278</v>
      </c>
      <c r="M664" s="4">
        <v>15.85</v>
      </c>
      <c r="N664" s="4" t="str">
        <f t="shared" si="66"/>
        <v>30-39</v>
      </c>
      <c r="O664" s="4" t="str">
        <f t="shared" si="61"/>
        <v>40-60</v>
      </c>
      <c r="P664" s="4" t="str">
        <f t="shared" si="62"/>
        <v>3</v>
      </c>
      <c r="R664" s="1" t="s">
        <v>800</v>
      </c>
      <c r="S664" t="s">
        <v>1249</v>
      </c>
    </row>
    <row r="665" spans="1:19" x14ac:dyDescent="0.2">
      <c r="A665" s="2">
        <v>658</v>
      </c>
      <c r="B665" s="2">
        <v>3</v>
      </c>
      <c r="C665" s="2">
        <v>1</v>
      </c>
      <c r="D665" t="s">
        <v>1251</v>
      </c>
      <c r="E665" s="1" t="s">
        <v>2101</v>
      </c>
      <c r="F665">
        <v>0.75</v>
      </c>
      <c r="G665">
        <f t="shared" si="63"/>
        <v>1</v>
      </c>
      <c r="H665" t="str">
        <f t="shared" si="64"/>
        <v>Yes</v>
      </c>
      <c r="I665">
        <v>2</v>
      </c>
      <c r="J665">
        <v>1</v>
      </c>
      <c r="K665">
        <f t="shared" si="65"/>
        <v>3</v>
      </c>
      <c r="L665" s="2">
        <v>2666</v>
      </c>
      <c r="M665" s="4">
        <v>19.258299999999998</v>
      </c>
      <c r="N665" s="4" t="str">
        <f t="shared" si="66"/>
        <v>0-9</v>
      </c>
      <c r="O665" s="4" t="str">
        <f t="shared" si="61"/>
        <v>40-60</v>
      </c>
      <c r="P665" s="4" t="str">
        <f t="shared" si="62"/>
        <v>3</v>
      </c>
      <c r="R665" s="1" t="s">
        <v>2099</v>
      </c>
      <c r="S665" t="s">
        <v>1252</v>
      </c>
    </row>
    <row r="666" spans="1:19" x14ac:dyDescent="0.2">
      <c r="A666" s="2">
        <v>659</v>
      </c>
      <c r="B666" s="2">
        <v>3</v>
      </c>
      <c r="C666" s="2">
        <v>1</v>
      </c>
      <c r="D666" t="s">
        <v>1253</v>
      </c>
      <c r="E666" s="1" t="s">
        <v>2101</v>
      </c>
      <c r="F666">
        <v>0.75</v>
      </c>
      <c r="G666">
        <f t="shared" si="63"/>
        <v>1</v>
      </c>
      <c r="H666" t="str">
        <f t="shared" si="64"/>
        <v>Yes</v>
      </c>
      <c r="I666">
        <v>2</v>
      </c>
      <c r="J666">
        <v>1</v>
      </c>
      <c r="K666">
        <f t="shared" si="65"/>
        <v>3</v>
      </c>
      <c r="L666" s="2">
        <v>2666</v>
      </c>
      <c r="M666" s="4">
        <v>19.258299999999998</v>
      </c>
      <c r="N666" s="4" t="str">
        <f t="shared" si="66"/>
        <v>0-9</v>
      </c>
      <c r="O666" s="4" t="str">
        <f t="shared" si="61"/>
        <v>40-60</v>
      </c>
      <c r="P666" s="4" t="str">
        <f t="shared" si="62"/>
        <v>3</v>
      </c>
      <c r="R666" s="1" t="s">
        <v>2099</v>
      </c>
      <c r="S666" t="s">
        <v>1252</v>
      </c>
    </row>
    <row r="667" spans="1:19" x14ac:dyDescent="0.2">
      <c r="A667" s="2">
        <v>660</v>
      </c>
      <c r="B667" s="2">
        <v>3</v>
      </c>
      <c r="C667" s="2">
        <v>1</v>
      </c>
      <c r="D667" t="s">
        <v>1254</v>
      </c>
      <c r="E667" s="1" t="s">
        <v>2101</v>
      </c>
      <c r="F667">
        <v>5</v>
      </c>
      <c r="G667">
        <f t="shared" si="63"/>
        <v>1</v>
      </c>
      <c r="H667" t="str">
        <f t="shared" si="64"/>
        <v>Yes</v>
      </c>
      <c r="I667">
        <v>2</v>
      </c>
      <c r="J667">
        <v>1</v>
      </c>
      <c r="K667">
        <f t="shared" si="65"/>
        <v>3</v>
      </c>
      <c r="L667" s="2">
        <v>2666</v>
      </c>
      <c r="M667" s="4">
        <v>19.258299999999998</v>
      </c>
      <c r="N667" s="4" t="str">
        <f t="shared" si="66"/>
        <v>0-9</v>
      </c>
      <c r="O667" s="4" t="str">
        <f t="shared" si="61"/>
        <v>40-60</v>
      </c>
      <c r="P667" s="4" t="str">
        <f t="shared" si="62"/>
        <v>3</v>
      </c>
      <c r="R667" s="1" t="s">
        <v>2099</v>
      </c>
      <c r="S667" t="s">
        <v>1252</v>
      </c>
    </row>
    <row r="668" spans="1:19" x14ac:dyDescent="0.2">
      <c r="A668" s="2">
        <v>661</v>
      </c>
      <c r="B668" s="2">
        <v>3</v>
      </c>
      <c r="C668" s="2">
        <v>1</v>
      </c>
      <c r="D668" t="s">
        <v>1255</v>
      </c>
      <c r="E668" s="1" t="s">
        <v>2101</v>
      </c>
      <c r="F668">
        <v>24</v>
      </c>
      <c r="G668">
        <f t="shared" si="63"/>
        <v>0</v>
      </c>
      <c r="H668" t="str">
        <f t="shared" si="64"/>
        <v>Yes</v>
      </c>
      <c r="I668">
        <v>0</v>
      </c>
      <c r="J668">
        <v>3</v>
      </c>
      <c r="K668">
        <f t="shared" si="65"/>
        <v>3</v>
      </c>
      <c r="L668" s="2">
        <v>2666</v>
      </c>
      <c r="M668" s="4">
        <v>19.258299999999998</v>
      </c>
      <c r="N668" s="4" t="str">
        <f t="shared" si="66"/>
        <v>20-29</v>
      </c>
      <c r="O668" s="4" t="str">
        <f t="shared" si="61"/>
        <v>40-60</v>
      </c>
      <c r="P668" s="4" t="str">
        <f t="shared" si="62"/>
        <v>3</v>
      </c>
      <c r="R668" s="1" t="s">
        <v>2099</v>
      </c>
      <c r="S668" t="s">
        <v>1252</v>
      </c>
    </row>
    <row r="669" spans="1:19" x14ac:dyDescent="0.2">
      <c r="A669" s="2">
        <v>662</v>
      </c>
      <c r="B669" s="2">
        <v>3</v>
      </c>
      <c r="C669" s="2">
        <v>1</v>
      </c>
      <c r="D669" t="s">
        <v>1256</v>
      </c>
      <c r="E669" s="1" t="s">
        <v>2101</v>
      </c>
      <c r="F669">
        <v>18</v>
      </c>
      <c r="G669">
        <f t="shared" si="63"/>
        <v>0</v>
      </c>
      <c r="H669" t="str">
        <f t="shared" si="64"/>
        <v>Yes</v>
      </c>
      <c r="I669">
        <v>0</v>
      </c>
      <c r="J669">
        <v>0</v>
      </c>
      <c r="K669">
        <f t="shared" si="65"/>
        <v>0</v>
      </c>
      <c r="L669" s="2" t="s">
        <v>1257</v>
      </c>
      <c r="M669" s="4">
        <v>8.0500000000000007</v>
      </c>
      <c r="N669" s="4" t="str">
        <f t="shared" si="66"/>
        <v>10-19</v>
      </c>
      <c r="O669" s="4" t="str">
        <f t="shared" si="61"/>
        <v>20-40</v>
      </c>
      <c r="P669" s="4" t="str">
        <f t="shared" si="62"/>
        <v>0</v>
      </c>
      <c r="R669" s="1" t="s">
        <v>800</v>
      </c>
      <c r="S669" t="s">
        <v>1258</v>
      </c>
    </row>
    <row r="670" spans="1:19" x14ac:dyDescent="0.2">
      <c r="A670" s="2">
        <v>663</v>
      </c>
      <c r="B670" s="2">
        <v>3</v>
      </c>
      <c r="C670" s="2">
        <v>0</v>
      </c>
      <c r="D670" t="s">
        <v>1259</v>
      </c>
      <c r="E670" s="1" t="s">
        <v>2102</v>
      </c>
      <c r="F670">
        <v>40</v>
      </c>
      <c r="G670">
        <f t="shared" si="63"/>
        <v>0</v>
      </c>
      <c r="H670" t="str">
        <f t="shared" si="64"/>
        <v>No</v>
      </c>
      <c r="I670">
        <v>0</v>
      </c>
      <c r="J670">
        <v>0</v>
      </c>
      <c r="K670">
        <f t="shared" si="65"/>
        <v>0</v>
      </c>
      <c r="L670" s="2">
        <v>2623</v>
      </c>
      <c r="M670" s="4">
        <v>7.2249999999999996</v>
      </c>
      <c r="N670" s="4" t="str">
        <f t="shared" si="66"/>
        <v>40-49</v>
      </c>
      <c r="O670" s="4" t="str">
        <f t="shared" si="61"/>
        <v>0-20</v>
      </c>
      <c r="P670" s="4" t="str">
        <f t="shared" si="62"/>
        <v>0</v>
      </c>
      <c r="R670" s="1" t="s">
        <v>2099</v>
      </c>
    </row>
    <row r="671" spans="1:19" x14ac:dyDescent="0.2">
      <c r="A671" s="2">
        <v>664</v>
      </c>
      <c r="B671" s="2">
        <v>3</v>
      </c>
      <c r="C671" s="2">
        <v>0</v>
      </c>
      <c r="D671" t="s">
        <v>1260</v>
      </c>
      <c r="E671" s="1" t="s">
        <v>2102</v>
      </c>
      <c r="F671">
        <v>26</v>
      </c>
      <c r="G671">
        <f t="shared" si="63"/>
        <v>0</v>
      </c>
      <c r="H671" t="str">
        <f t="shared" si="64"/>
        <v>No</v>
      </c>
      <c r="I671">
        <v>0</v>
      </c>
      <c r="J671">
        <v>0</v>
      </c>
      <c r="K671">
        <f t="shared" si="65"/>
        <v>0</v>
      </c>
      <c r="L671" s="2">
        <v>349248</v>
      </c>
      <c r="M671" s="4">
        <v>7.8958000000000004</v>
      </c>
      <c r="N671" s="4" t="str">
        <f t="shared" si="66"/>
        <v>20-29</v>
      </c>
      <c r="O671" s="4" t="str">
        <f t="shared" si="61"/>
        <v>20-40</v>
      </c>
      <c r="P671" s="4" t="str">
        <f t="shared" si="62"/>
        <v>0</v>
      </c>
      <c r="R671" s="1" t="s">
        <v>800</v>
      </c>
    </row>
    <row r="672" spans="1:19" x14ac:dyDescent="0.2">
      <c r="A672" s="2">
        <v>665</v>
      </c>
      <c r="B672" s="2">
        <v>3</v>
      </c>
      <c r="C672" s="2">
        <v>1</v>
      </c>
      <c r="D672" t="s">
        <v>1261</v>
      </c>
      <c r="E672" s="1" t="s">
        <v>2102</v>
      </c>
      <c r="F672">
        <v>20</v>
      </c>
      <c r="G672">
        <f t="shared" si="63"/>
        <v>0</v>
      </c>
      <c r="H672" t="str">
        <f t="shared" si="64"/>
        <v>No</v>
      </c>
      <c r="I672">
        <v>0</v>
      </c>
      <c r="J672">
        <v>0</v>
      </c>
      <c r="K672">
        <f t="shared" si="65"/>
        <v>0</v>
      </c>
      <c r="L672" s="2">
        <v>2663</v>
      </c>
      <c r="M672" s="4">
        <v>7.2291999999999996</v>
      </c>
      <c r="N672" s="4" t="str">
        <f t="shared" si="66"/>
        <v>20-29</v>
      </c>
      <c r="O672" s="4" t="str">
        <f t="shared" si="61"/>
        <v>0-20</v>
      </c>
      <c r="P672" s="4" t="str">
        <f t="shared" si="62"/>
        <v>0</v>
      </c>
      <c r="R672" s="1" t="s">
        <v>2099</v>
      </c>
    </row>
    <row r="673" spans="1:19" x14ac:dyDescent="0.2">
      <c r="A673" s="2">
        <v>666</v>
      </c>
      <c r="B673" s="2">
        <v>3</v>
      </c>
      <c r="C673" s="2">
        <v>0</v>
      </c>
      <c r="D673" t="s">
        <v>1262</v>
      </c>
      <c r="E673" s="1" t="s">
        <v>2101</v>
      </c>
      <c r="F673">
        <v>18</v>
      </c>
      <c r="G673">
        <f t="shared" si="63"/>
        <v>0</v>
      </c>
      <c r="H673" t="str">
        <f t="shared" si="64"/>
        <v>Yes</v>
      </c>
      <c r="I673">
        <v>0</v>
      </c>
      <c r="J673">
        <v>1</v>
      </c>
      <c r="K673">
        <f t="shared" si="65"/>
        <v>1</v>
      </c>
      <c r="L673" s="2">
        <v>2691</v>
      </c>
      <c r="M673" s="4">
        <v>14.4542</v>
      </c>
      <c r="N673" s="4" t="str">
        <f t="shared" si="66"/>
        <v>10-19</v>
      </c>
      <c r="O673" s="4" t="str">
        <f t="shared" si="61"/>
        <v>40-60</v>
      </c>
      <c r="P673" s="4" t="str">
        <f t="shared" si="62"/>
        <v>1</v>
      </c>
      <c r="R673" s="1" t="s">
        <v>2099</v>
      </c>
      <c r="S673" t="s">
        <v>1263</v>
      </c>
    </row>
    <row r="674" spans="1:19" x14ac:dyDescent="0.2">
      <c r="A674" s="2">
        <v>667</v>
      </c>
      <c r="B674" s="2">
        <v>3</v>
      </c>
      <c r="C674" s="2">
        <v>0</v>
      </c>
      <c r="D674" t="s">
        <v>1264</v>
      </c>
      <c r="E674" s="1" t="s">
        <v>2101</v>
      </c>
      <c r="F674">
        <v>45</v>
      </c>
      <c r="G674">
        <f t="shared" si="63"/>
        <v>0</v>
      </c>
      <c r="H674" t="str">
        <f t="shared" si="64"/>
        <v>Yes</v>
      </c>
      <c r="I674">
        <v>0</v>
      </c>
      <c r="J674">
        <v>1</v>
      </c>
      <c r="K674">
        <f t="shared" si="65"/>
        <v>1</v>
      </c>
      <c r="L674" s="2">
        <v>2691</v>
      </c>
      <c r="M674" s="4">
        <v>14.4542</v>
      </c>
      <c r="N674" s="4" t="str">
        <f t="shared" si="66"/>
        <v>40-49</v>
      </c>
      <c r="O674" s="4" t="str">
        <f t="shared" si="61"/>
        <v>40-60</v>
      </c>
      <c r="P674" s="4" t="str">
        <f t="shared" si="62"/>
        <v>1</v>
      </c>
      <c r="R674" s="1" t="s">
        <v>2099</v>
      </c>
      <c r="S674" t="s">
        <v>1263</v>
      </c>
    </row>
    <row r="675" spans="1:19" x14ac:dyDescent="0.2">
      <c r="A675" s="2">
        <v>668</v>
      </c>
      <c r="B675" s="2">
        <v>3</v>
      </c>
      <c r="C675" s="2">
        <v>0</v>
      </c>
      <c r="D675" t="s">
        <v>1265</v>
      </c>
      <c r="E675" s="1" t="s">
        <v>2101</v>
      </c>
      <c r="F675">
        <v>27</v>
      </c>
      <c r="G675">
        <f t="shared" si="63"/>
        <v>0</v>
      </c>
      <c r="H675" t="str">
        <f t="shared" si="64"/>
        <v>Yes</v>
      </c>
      <c r="I675">
        <v>0</v>
      </c>
      <c r="J675">
        <v>0</v>
      </c>
      <c r="K675">
        <f t="shared" si="65"/>
        <v>0</v>
      </c>
      <c r="L675" s="2">
        <v>330844</v>
      </c>
      <c r="M675" s="4">
        <v>7.8792</v>
      </c>
      <c r="N675" s="4" t="str">
        <f t="shared" si="66"/>
        <v>20-29</v>
      </c>
      <c r="O675" s="4" t="str">
        <f t="shared" si="61"/>
        <v>20-40</v>
      </c>
      <c r="P675" s="4" t="str">
        <f t="shared" si="62"/>
        <v>0</v>
      </c>
      <c r="R675" s="1" t="s">
        <v>2100</v>
      </c>
      <c r="S675" t="s">
        <v>11</v>
      </c>
    </row>
    <row r="676" spans="1:19" x14ac:dyDescent="0.2">
      <c r="A676" s="2">
        <v>669</v>
      </c>
      <c r="B676" s="2">
        <v>3</v>
      </c>
      <c r="C676" s="2">
        <v>0</v>
      </c>
      <c r="D676" t="s">
        <v>1266</v>
      </c>
      <c r="E676" s="1" t="s">
        <v>2102</v>
      </c>
      <c r="F676">
        <v>22</v>
      </c>
      <c r="G676">
        <f t="shared" si="63"/>
        <v>0</v>
      </c>
      <c r="H676" t="str">
        <f t="shared" si="64"/>
        <v>No</v>
      </c>
      <c r="I676">
        <v>0</v>
      </c>
      <c r="J676">
        <v>0</v>
      </c>
      <c r="K676">
        <f t="shared" si="65"/>
        <v>0</v>
      </c>
      <c r="L676" s="2">
        <v>324669</v>
      </c>
      <c r="M676" s="4">
        <v>8.0500000000000007</v>
      </c>
      <c r="N676" s="4" t="str">
        <f t="shared" si="66"/>
        <v>20-29</v>
      </c>
      <c r="O676" s="4" t="str">
        <f t="shared" si="61"/>
        <v>20-40</v>
      </c>
      <c r="P676" s="4" t="str">
        <f t="shared" si="62"/>
        <v>0</v>
      </c>
      <c r="R676" s="1" t="s">
        <v>800</v>
      </c>
      <c r="S676" t="s">
        <v>1267</v>
      </c>
    </row>
    <row r="677" spans="1:19" x14ac:dyDescent="0.2">
      <c r="A677" s="2">
        <v>670</v>
      </c>
      <c r="B677" s="2">
        <v>3</v>
      </c>
      <c r="C677" s="2">
        <v>0</v>
      </c>
      <c r="D677" t="s">
        <v>1268</v>
      </c>
      <c r="E677" s="1" t="s">
        <v>2102</v>
      </c>
      <c r="F677">
        <v>19</v>
      </c>
      <c r="G677">
        <f t="shared" si="63"/>
        <v>0</v>
      </c>
      <c r="H677" t="str">
        <f t="shared" si="64"/>
        <v>No</v>
      </c>
      <c r="I677">
        <v>0</v>
      </c>
      <c r="J677">
        <v>0</v>
      </c>
      <c r="K677">
        <f t="shared" si="65"/>
        <v>0</v>
      </c>
      <c r="L677" s="2">
        <v>323951</v>
      </c>
      <c r="M677" s="4">
        <v>8.0500000000000007</v>
      </c>
      <c r="N677" s="4" t="str">
        <f t="shared" si="66"/>
        <v>10-19</v>
      </c>
      <c r="O677" s="4" t="str">
        <f t="shared" si="61"/>
        <v>20-40</v>
      </c>
      <c r="P677" s="4" t="str">
        <f t="shared" si="62"/>
        <v>0</v>
      </c>
      <c r="R677" s="1" t="s">
        <v>800</v>
      </c>
      <c r="S677" t="s">
        <v>700</v>
      </c>
    </row>
    <row r="678" spans="1:19" x14ac:dyDescent="0.2">
      <c r="A678" s="2">
        <v>671</v>
      </c>
      <c r="B678" s="2">
        <v>3</v>
      </c>
      <c r="C678" s="2">
        <v>0</v>
      </c>
      <c r="D678" t="s">
        <v>1269</v>
      </c>
      <c r="E678" s="1" t="s">
        <v>2102</v>
      </c>
      <c r="F678">
        <v>26</v>
      </c>
      <c r="G678">
        <f t="shared" si="63"/>
        <v>0</v>
      </c>
      <c r="H678" t="str">
        <f t="shared" si="64"/>
        <v>No</v>
      </c>
      <c r="I678">
        <v>0</v>
      </c>
      <c r="J678">
        <v>0</v>
      </c>
      <c r="K678">
        <f t="shared" si="65"/>
        <v>0</v>
      </c>
      <c r="L678" s="2">
        <v>347068</v>
      </c>
      <c r="M678" s="4">
        <v>7.7750000000000004</v>
      </c>
      <c r="N678" s="4" t="str">
        <f t="shared" si="66"/>
        <v>20-29</v>
      </c>
      <c r="O678" s="4" t="str">
        <f t="shared" si="61"/>
        <v>0-20</v>
      </c>
      <c r="P678" s="4" t="str">
        <f t="shared" si="62"/>
        <v>0</v>
      </c>
      <c r="R678" s="1" t="s">
        <v>800</v>
      </c>
      <c r="S678" t="s">
        <v>1270</v>
      </c>
    </row>
    <row r="679" spans="1:19" x14ac:dyDescent="0.2">
      <c r="A679" s="2">
        <v>672</v>
      </c>
      <c r="B679" s="2">
        <v>3</v>
      </c>
      <c r="C679" s="2">
        <v>0</v>
      </c>
      <c r="D679" t="s">
        <v>1271</v>
      </c>
      <c r="E679" s="1" t="s">
        <v>2102</v>
      </c>
      <c r="F679">
        <v>22</v>
      </c>
      <c r="G679">
        <f t="shared" si="63"/>
        <v>0</v>
      </c>
      <c r="H679" t="str">
        <f t="shared" si="64"/>
        <v>No</v>
      </c>
      <c r="I679">
        <v>0</v>
      </c>
      <c r="J679">
        <v>0</v>
      </c>
      <c r="K679">
        <f t="shared" si="65"/>
        <v>0</v>
      </c>
      <c r="L679" s="2" t="s">
        <v>1272</v>
      </c>
      <c r="M679" s="4">
        <v>9.35</v>
      </c>
      <c r="N679" s="4" t="str">
        <f t="shared" si="66"/>
        <v>20-29</v>
      </c>
      <c r="O679" s="4" t="str">
        <f t="shared" si="61"/>
        <v>20-40</v>
      </c>
      <c r="P679" s="4" t="str">
        <f t="shared" si="62"/>
        <v>0</v>
      </c>
      <c r="R679" s="1" t="s">
        <v>800</v>
      </c>
      <c r="S679" t="s">
        <v>1273</v>
      </c>
    </row>
    <row r="680" spans="1:19" x14ac:dyDescent="0.2">
      <c r="A680" s="2">
        <v>673</v>
      </c>
      <c r="B680" s="2">
        <v>3</v>
      </c>
      <c r="C680" s="2">
        <v>0</v>
      </c>
      <c r="D680" t="s">
        <v>1274</v>
      </c>
      <c r="E680" s="1" t="s">
        <v>2102</v>
      </c>
      <c r="G680" t="str">
        <f t="shared" si="63"/>
        <v/>
      </c>
      <c r="H680" t="str">
        <f t="shared" si="64"/>
        <v>Unknown</v>
      </c>
      <c r="I680">
        <v>0</v>
      </c>
      <c r="J680">
        <v>0</v>
      </c>
      <c r="K680">
        <f t="shared" si="65"/>
        <v>0</v>
      </c>
      <c r="L680" s="2">
        <v>2622</v>
      </c>
      <c r="M680" s="4">
        <v>7.2291999999999996</v>
      </c>
      <c r="N680" s="4" t="str">
        <f t="shared" si="66"/>
        <v/>
      </c>
      <c r="O680" s="4" t="str">
        <f t="shared" si="61"/>
        <v>0-20</v>
      </c>
      <c r="P680" s="4" t="str">
        <f t="shared" si="62"/>
        <v>0</v>
      </c>
      <c r="R680" s="1" t="s">
        <v>2099</v>
      </c>
    </row>
    <row r="681" spans="1:19" x14ac:dyDescent="0.2">
      <c r="A681" s="2">
        <v>674</v>
      </c>
      <c r="B681" s="2">
        <v>3</v>
      </c>
      <c r="C681" s="2">
        <v>0</v>
      </c>
      <c r="D681" t="s">
        <v>1275</v>
      </c>
      <c r="E681" s="1" t="s">
        <v>2102</v>
      </c>
      <c r="F681">
        <v>20</v>
      </c>
      <c r="G681">
        <f t="shared" si="63"/>
        <v>0</v>
      </c>
      <c r="H681" t="str">
        <f t="shared" si="64"/>
        <v>No</v>
      </c>
      <c r="I681">
        <v>0</v>
      </c>
      <c r="J681">
        <v>0</v>
      </c>
      <c r="K681">
        <f t="shared" si="65"/>
        <v>0</v>
      </c>
      <c r="L681" s="2">
        <v>2648</v>
      </c>
      <c r="M681" s="4">
        <v>4.0125000000000002</v>
      </c>
      <c r="N681" s="4" t="str">
        <f t="shared" si="66"/>
        <v>20-29</v>
      </c>
      <c r="O681" s="4" t="str">
        <f t="shared" si="61"/>
        <v>0-20</v>
      </c>
      <c r="P681" s="4" t="str">
        <f t="shared" si="62"/>
        <v>0</v>
      </c>
      <c r="R681" s="1" t="s">
        <v>2099</v>
      </c>
      <c r="S681" t="s">
        <v>1276</v>
      </c>
    </row>
    <row r="682" spans="1:19" x14ac:dyDescent="0.2">
      <c r="A682" s="2">
        <v>675</v>
      </c>
      <c r="B682" s="2">
        <v>3</v>
      </c>
      <c r="C682" s="2">
        <v>1</v>
      </c>
      <c r="D682" t="s">
        <v>1277</v>
      </c>
      <c r="E682" s="1" t="s">
        <v>2102</v>
      </c>
      <c r="F682">
        <v>32</v>
      </c>
      <c r="G682">
        <f t="shared" si="63"/>
        <v>0</v>
      </c>
      <c r="H682" t="str">
        <f t="shared" si="64"/>
        <v>No</v>
      </c>
      <c r="I682">
        <v>0</v>
      </c>
      <c r="J682">
        <v>0</v>
      </c>
      <c r="K682">
        <f t="shared" si="65"/>
        <v>0</v>
      </c>
      <c r="L682" s="2">
        <v>1601</v>
      </c>
      <c r="M682" s="4">
        <v>56.495800000000003</v>
      </c>
      <c r="N682" s="4" t="str">
        <f t="shared" si="66"/>
        <v>30-39</v>
      </c>
      <c r="O682" s="4" t="str">
        <f t="shared" si="61"/>
        <v>80-100</v>
      </c>
      <c r="P682" s="4" t="str">
        <f t="shared" si="62"/>
        <v>0</v>
      </c>
      <c r="R682" s="1" t="s">
        <v>800</v>
      </c>
      <c r="S682" t="s">
        <v>1278</v>
      </c>
    </row>
    <row r="683" spans="1:19" x14ac:dyDescent="0.2">
      <c r="A683" s="2">
        <v>676</v>
      </c>
      <c r="B683" s="2">
        <v>3</v>
      </c>
      <c r="C683" s="2">
        <v>0</v>
      </c>
      <c r="D683" t="s">
        <v>1279</v>
      </c>
      <c r="E683" s="1" t="s">
        <v>2102</v>
      </c>
      <c r="F683">
        <v>21</v>
      </c>
      <c r="G683">
        <f t="shared" si="63"/>
        <v>0</v>
      </c>
      <c r="H683" t="str">
        <f t="shared" si="64"/>
        <v>No</v>
      </c>
      <c r="I683">
        <v>0</v>
      </c>
      <c r="J683">
        <v>0</v>
      </c>
      <c r="K683">
        <f t="shared" si="65"/>
        <v>0</v>
      </c>
      <c r="L683" s="2">
        <v>312992</v>
      </c>
      <c r="M683" s="4">
        <v>7.7750000000000004</v>
      </c>
      <c r="N683" s="4" t="str">
        <f t="shared" si="66"/>
        <v>20-29</v>
      </c>
      <c r="O683" s="4" t="str">
        <f t="shared" si="61"/>
        <v>0-20</v>
      </c>
      <c r="P683" s="4" t="str">
        <f t="shared" si="62"/>
        <v>0</v>
      </c>
      <c r="R683" s="1" t="s">
        <v>800</v>
      </c>
      <c r="S683" t="s">
        <v>1280</v>
      </c>
    </row>
    <row r="684" spans="1:19" x14ac:dyDescent="0.2">
      <c r="A684" s="2">
        <v>677</v>
      </c>
      <c r="B684" s="2">
        <v>3</v>
      </c>
      <c r="C684" s="2">
        <v>0</v>
      </c>
      <c r="D684" t="s">
        <v>1281</v>
      </c>
      <c r="E684" s="1" t="s">
        <v>2102</v>
      </c>
      <c r="F684">
        <v>18</v>
      </c>
      <c r="G684">
        <f t="shared" si="63"/>
        <v>0</v>
      </c>
      <c r="H684" t="str">
        <f t="shared" si="64"/>
        <v>No</v>
      </c>
      <c r="I684">
        <v>0</v>
      </c>
      <c r="J684">
        <v>0</v>
      </c>
      <c r="K684">
        <f t="shared" si="65"/>
        <v>0</v>
      </c>
      <c r="L684" s="2">
        <v>347090</v>
      </c>
      <c r="M684" s="4">
        <v>7.75</v>
      </c>
      <c r="N684" s="4" t="str">
        <f t="shared" si="66"/>
        <v>10-19</v>
      </c>
      <c r="O684" s="4" t="str">
        <f t="shared" si="61"/>
        <v>0-20</v>
      </c>
      <c r="P684" s="4" t="str">
        <f t="shared" si="62"/>
        <v>0</v>
      </c>
      <c r="R684" s="1" t="s">
        <v>800</v>
      </c>
      <c r="S684" t="s">
        <v>1282</v>
      </c>
    </row>
    <row r="685" spans="1:19" x14ac:dyDescent="0.2">
      <c r="A685" s="2">
        <v>678</v>
      </c>
      <c r="B685" s="2">
        <v>3</v>
      </c>
      <c r="C685" s="2">
        <v>0</v>
      </c>
      <c r="D685" t="s">
        <v>1283</v>
      </c>
      <c r="E685" s="1" t="s">
        <v>2102</v>
      </c>
      <c r="F685">
        <v>26</v>
      </c>
      <c r="G685">
        <f t="shared" si="63"/>
        <v>0</v>
      </c>
      <c r="H685" t="str">
        <f t="shared" si="64"/>
        <v>No</v>
      </c>
      <c r="I685">
        <v>0</v>
      </c>
      <c r="J685">
        <v>0</v>
      </c>
      <c r="K685">
        <f t="shared" si="65"/>
        <v>0</v>
      </c>
      <c r="L685" s="2">
        <v>349224</v>
      </c>
      <c r="M685" s="4">
        <v>7.8958000000000004</v>
      </c>
      <c r="N685" s="4" t="str">
        <f t="shared" si="66"/>
        <v>20-29</v>
      </c>
      <c r="O685" s="4" t="str">
        <f t="shared" si="61"/>
        <v>20-40</v>
      </c>
      <c r="P685" s="4" t="str">
        <f t="shared" si="62"/>
        <v>0</v>
      </c>
      <c r="R685" s="1" t="s">
        <v>800</v>
      </c>
      <c r="S685" t="s">
        <v>1217</v>
      </c>
    </row>
    <row r="686" spans="1:19" x14ac:dyDescent="0.2">
      <c r="A686" s="2">
        <v>679</v>
      </c>
      <c r="B686" s="2">
        <v>3</v>
      </c>
      <c r="C686" s="2">
        <v>0</v>
      </c>
      <c r="D686" t="s">
        <v>1284</v>
      </c>
      <c r="E686" s="1" t="s">
        <v>2102</v>
      </c>
      <c r="F686">
        <v>6</v>
      </c>
      <c r="G686">
        <f t="shared" si="63"/>
        <v>1</v>
      </c>
      <c r="H686" t="str">
        <f t="shared" si="64"/>
        <v>Yes</v>
      </c>
      <c r="I686">
        <v>1</v>
      </c>
      <c r="J686">
        <v>1</v>
      </c>
      <c r="K686">
        <f t="shared" si="65"/>
        <v>2</v>
      </c>
      <c r="L686" s="2">
        <v>2678</v>
      </c>
      <c r="M686" s="4">
        <v>15.245799999999999</v>
      </c>
      <c r="N686" s="4" t="str">
        <f t="shared" si="66"/>
        <v>0-9</v>
      </c>
      <c r="O686" s="4" t="str">
        <f t="shared" si="61"/>
        <v>40-60</v>
      </c>
      <c r="P686" s="4" t="str">
        <f t="shared" si="62"/>
        <v>2</v>
      </c>
      <c r="R686" s="1" t="s">
        <v>2099</v>
      </c>
      <c r="S686" t="s">
        <v>1285</v>
      </c>
    </row>
    <row r="687" spans="1:19" x14ac:dyDescent="0.2">
      <c r="A687" s="2">
        <v>680</v>
      </c>
      <c r="B687" s="2">
        <v>3</v>
      </c>
      <c r="C687" s="2">
        <v>0</v>
      </c>
      <c r="D687" t="s">
        <v>1286</v>
      </c>
      <c r="E687" s="1" t="s">
        <v>2101</v>
      </c>
      <c r="F687">
        <v>9</v>
      </c>
      <c r="G687">
        <f t="shared" si="63"/>
        <v>1</v>
      </c>
      <c r="H687" t="str">
        <f t="shared" si="64"/>
        <v>Yes</v>
      </c>
      <c r="I687">
        <v>1</v>
      </c>
      <c r="J687">
        <v>1</v>
      </c>
      <c r="K687">
        <f t="shared" si="65"/>
        <v>2</v>
      </c>
      <c r="L687" s="2">
        <v>2678</v>
      </c>
      <c r="M687" s="4">
        <v>15.245799999999999</v>
      </c>
      <c r="N687" s="4" t="str">
        <f t="shared" si="66"/>
        <v>0-9</v>
      </c>
      <c r="O687" s="4" t="str">
        <f t="shared" si="61"/>
        <v>40-60</v>
      </c>
      <c r="P687" s="4" t="str">
        <f t="shared" si="62"/>
        <v>2</v>
      </c>
      <c r="R687" s="1" t="s">
        <v>2099</v>
      </c>
      <c r="S687" t="s">
        <v>1285</v>
      </c>
    </row>
    <row r="688" spans="1:19" x14ac:dyDescent="0.2">
      <c r="A688" s="2">
        <v>681</v>
      </c>
      <c r="B688" s="2">
        <v>3</v>
      </c>
      <c r="C688" s="2">
        <v>0</v>
      </c>
      <c r="D688" t="s">
        <v>1287</v>
      </c>
      <c r="E688" s="1" t="s">
        <v>2102</v>
      </c>
      <c r="G688" t="str">
        <f t="shared" si="63"/>
        <v/>
      </c>
      <c r="H688" t="str">
        <f t="shared" si="64"/>
        <v>Unknown</v>
      </c>
      <c r="I688">
        <v>0</v>
      </c>
      <c r="J688">
        <v>0</v>
      </c>
      <c r="K688">
        <f t="shared" si="65"/>
        <v>0</v>
      </c>
      <c r="L688" s="2">
        <v>2664</v>
      </c>
      <c r="M688" s="4">
        <v>7.2249999999999996</v>
      </c>
      <c r="N688" s="4" t="str">
        <f t="shared" si="66"/>
        <v/>
      </c>
      <c r="O688" s="4" t="str">
        <f t="shared" si="61"/>
        <v>0-20</v>
      </c>
      <c r="P688" s="4" t="str">
        <f t="shared" si="62"/>
        <v>0</v>
      </c>
      <c r="R688" s="1" t="s">
        <v>2099</v>
      </c>
      <c r="S688" t="s">
        <v>1276</v>
      </c>
    </row>
    <row r="689" spans="1:19" x14ac:dyDescent="0.2">
      <c r="A689" s="2">
        <v>682</v>
      </c>
      <c r="B689" s="2">
        <v>3</v>
      </c>
      <c r="C689" s="2">
        <v>0</v>
      </c>
      <c r="D689" t="s">
        <v>1288</v>
      </c>
      <c r="E689" s="1" t="s">
        <v>2101</v>
      </c>
      <c r="G689" t="str">
        <f t="shared" si="63"/>
        <v/>
      </c>
      <c r="H689" t="str">
        <f t="shared" si="64"/>
        <v>Unknown</v>
      </c>
      <c r="I689">
        <v>0</v>
      </c>
      <c r="J689">
        <v>2</v>
      </c>
      <c r="K689">
        <f t="shared" si="65"/>
        <v>2</v>
      </c>
      <c r="L689" s="2">
        <v>2678</v>
      </c>
      <c r="M689" s="4">
        <v>15.245799999999999</v>
      </c>
      <c r="N689" s="4" t="str">
        <f t="shared" si="66"/>
        <v/>
      </c>
      <c r="O689" s="4" t="str">
        <f t="shared" si="61"/>
        <v>40-60</v>
      </c>
      <c r="P689" s="4" t="str">
        <f t="shared" si="62"/>
        <v>2</v>
      </c>
      <c r="R689" s="1" t="s">
        <v>2099</v>
      </c>
      <c r="S689" t="s">
        <v>1285</v>
      </c>
    </row>
    <row r="690" spans="1:19" x14ac:dyDescent="0.2">
      <c r="A690" s="2">
        <v>683</v>
      </c>
      <c r="B690" s="2">
        <v>3</v>
      </c>
      <c r="C690" s="2">
        <v>0</v>
      </c>
      <c r="D690" t="s">
        <v>1289</v>
      </c>
      <c r="E690" s="1" t="s">
        <v>2101</v>
      </c>
      <c r="G690" t="str">
        <f t="shared" si="63"/>
        <v/>
      </c>
      <c r="H690" t="str">
        <f t="shared" si="64"/>
        <v>Unknown</v>
      </c>
      <c r="I690">
        <v>0</v>
      </c>
      <c r="J690">
        <v>2</v>
      </c>
      <c r="K690">
        <f t="shared" si="65"/>
        <v>2</v>
      </c>
      <c r="L690" s="2">
        <v>364848</v>
      </c>
      <c r="M690" s="4">
        <v>7.75</v>
      </c>
      <c r="N690" s="4" t="str">
        <f t="shared" si="66"/>
        <v/>
      </c>
      <c r="O690" s="4" t="str">
        <f t="shared" si="61"/>
        <v>0-20</v>
      </c>
      <c r="P690" s="4" t="str">
        <f t="shared" si="62"/>
        <v>2</v>
      </c>
      <c r="R690" s="1" t="s">
        <v>2100</v>
      </c>
      <c r="S690" t="s">
        <v>1290</v>
      </c>
    </row>
    <row r="691" spans="1:19" x14ac:dyDescent="0.2">
      <c r="A691" s="2">
        <v>684</v>
      </c>
      <c r="B691" s="2">
        <v>3</v>
      </c>
      <c r="C691" s="2">
        <v>0</v>
      </c>
      <c r="D691" t="s">
        <v>1291</v>
      </c>
      <c r="E691" s="1" t="s">
        <v>2102</v>
      </c>
      <c r="F691">
        <v>40</v>
      </c>
      <c r="G691">
        <f t="shared" si="63"/>
        <v>0</v>
      </c>
      <c r="H691" t="str">
        <f t="shared" si="64"/>
        <v>No</v>
      </c>
      <c r="I691">
        <v>1</v>
      </c>
      <c r="J691">
        <v>1</v>
      </c>
      <c r="K691">
        <f t="shared" si="65"/>
        <v>2</v>
      </c>
      <c r="L691" s="2">
        <v>364849</v>
      </c>
      <c r="M691" s="4">
        <v>15.5</v>
      </c>
      <c r="N691" s="4" t="str">
        <f t="shared" si="66"/>
        <v>40-49</v>
      </c>
      <c r="O691" s="4" t="str">
        <f t="shared" si="61"/>
        <v>40-60</v>
      </c>
      <c r="P691" s="4" t="str">
        <f t="shared" si="62"/>
        <v>2</v>
      </c>
      <c r="R691" s="1" t="s">
        <v>2100</v>
      </c>
      <c r="S691" t="s">
        <v>1290</v>
      </c>
    </row>
    <row r="692" spans="1:19" x14ac:dyDescent="0.2">
      <c r="A692" s="2">
        <v>685</v>
      </c>
      <c r="B692" s="2">
        <v>3</v>
      </c>
      <c r="C692" s="2">
        <v>0</v>
      </c>
      <c r="D692" t="s">
        <v>1292</v>
      </c>
      <c r="E692" s="1" t="s">
        <v>2101</v>
      </c>
      <c r="F692">
        <v>32</v>
      </c>
      <c r="G692">
        <f t="shared" si="63"/>
        <v>0</v>
      </c>
      <c r="H692" t="str">
        <f t="shared" si="64"/>
        <v>Yes</v>
      </c>
      <c r="I692">
        <v>1</v>
      </c>
      <c r="J692">
        <v>1</v>
      </c>
      <c r="K692">
        <f t="shared" si="65"/>
        <v>2</v>
      </c>
      <c r="L692" s="2">
        <v>364849</v>
      </c>
      <c r="M692" s="4">
        <v>15.5</v>
      </c>
      <c r="N692" s="4" t="str">
        <f t="shared" si="66"/>
        <v>30-39</v>
      </c>
      <c r="O692" s="4" t="str">
        <f t="shared" si="61"/>
        <v>40-60</v>
      </c>
      <c r="P692" s="4" t="str">
        <f t="shared" si="62"/>
        <v>2</v>
      </c>
      <c r="R692" s="1" t="s">
        <v>2100</v>
      </c>
      <c r="S692" t="s">
        <v>1290</v>
      </c>
    </row>
    <row r="693" spans="1:19" x14ac:dyDescent="0.2">
      <c r="A693" s="2">
        <v>686</v>
      </c>
      <c r="B693" s="2">
        <v>3</v>
      </c>
      <c r="C693" s="2">
        <v>0</v>
      </c>
      <c r="D693" t="s">
        <v>1293</v>
      </c>
      <c r="E693" s="1" t="s">
        <v>2102</v>
      </c>
      <c r="F693">
        <v>21</v>
      </c>
      <c r="G693">
        <f t="shared" si="63"/>
        <v>0</v>
      </c>
      <c r="H693" t="str">
        <f t="shared" si="64"/>
        <v>No</v>
      </c>
      <c r="I693">
        <v>0</v>
      </c>
      <c r="J693">
        <v>0</v>
      </c>
      <c r="K693">
        <f t="shared" si="65"/>
        <v>0</v>
      </c>
      <c r="L693" s="2">
        <v>54636</v>
      </c>
      <c r="M693" s="4">
        <v>16.100000000000001</v>
      </c>
      <c r="N693" s="4" t="str">
        <f t="shared" si="66"/>
        <v>20-29</v>
      </c>
      <c r="O693" s="4" t="str">
        <f t="shared" si="61"/>
        <v>40-60</v>
      </c>
      <c r="P693" s="4" t="str">
        <f t="shared" si="62"/>
        <v>0</v>
      </c>
      <c r="R693" s="1" t="s">
        <v>800</v>
      </c>
      <c r="S693" t="s">
        <v>1294</v>
      </c>
    </row>
    <row r="694" spans="1:19" x14ac:dyDescent="0.2">
      <c r="A694" s="2">
        <v>687</v>
      </c>
      <c r="B694" s="2">
        <v>3</v>
      </c>
      <c r="C694" s="2">
        <v>1</v>
      </c>
      <c r="D694" t="s">
        <v>1295</v>
      </c>
      <c r="E694" s="1" t="s">
        <v>2101</v>
      </c>
      <c r="F694">
        <v>22</v>
      </c>
      <c r="G694">
        <f t="shared" si="63"/>
        <v>0</v>
      </c>
      <c r="H694" t="str">
        <f t="shared" si="64"/>
        <v>Yes</v>
      </c>
      <c r="I694">
        <v>0</v>
      </c>
      <c r="J694">
        <v>0</v>
      </c>
      <c r="K694">
        <f t="shared" si="65"/>
        <v>0</v>
      </c>
      <c r="L694" s="2">
        <v>334914</v>
      </c>
      <c r="M694" s="4">
        <v>7.7249999999999996</v>
      </c>
      <c r="N694" s="4" t="str">
        <f t="shared" si="66"/>
        <v>20-29</v>
      </c>
      <c r="O694" s="4" t="str">
        <f t="shared" si="61"/>
        <v>0-20</v>
      </c>
      <c r="P694" s="4" t="str">
        <f t="shared" si="62"/>
        <v>0</v>
      </c>
      <c r="R694" s="1" t="s">
        <v>2100</v>
      </c>
      <c r="S694" t="s">
        <v>1296</v>
      </c>
    </row>
    <row r="695" spans="1:19" x14ac:dyDescent="0.2">
      <c r="A695" s="2">
        <v>688</v>
      </c>
      <c r="B695" s="2">
        <v>3</v>
      </c>
      <c r="C695" s="2">
        <v>0</v>
      </c>
      <c r="D695" t="s">
        <v>1297</v>
      </c>
      <c r="E695" s="1" t="s">
        <v>2101</v>
      </c>
      <c r="F695">
        <v>20</v>
      </c>
      <c r="G695">
        <f t="shared" si="63"/>
        <v>0</v>
      </c>
      <c r="H695" t="str">
        <f t="shared" si="64"/>
        <v>Yes</v>
      </c>
      <c r="I695">
        <v>0</v>
      </c>
      <c r="J695">
        <v>0</v>
      </c>
      <c r="K695">
        <f t="shared" si="65"/>
        <v>0</v>
      </c>
      <c r="L695" s="2">
        <v>347471</v>
      </c>
      <c r="M695" s="4">
        <v>7.8541999999999996</v>
      </c>
      <c r="N695" s="4" t="str">
        <f t="shared" si="66"/>
        <v>20-29</v>
      </c>
      <c r="O695" s="4" t="str">
        <f t="shared" si="61"/>
        <v>20-40</v>
      </c>
      <c r="P695" s="4" t="str">
        <f t="shared" si="62"/>
        <v>0</v>
      </c>
      <c r="R695" s="1" t="s">
        <v>800</v>
      </c>
      <c r="S695" t="s">
        <v>1298</v>
      </c>
    </row>
    <row r="696" spans="1:19" x14ac:dyDescent="0.2">
      <c r="A696" s="2">
        <v>689</v>
      </c>
      <c r="B696" s="2">
        <v>3</v>
      </c>
      <c r="C696" s="2">
        <v>0</v>
      </c>
      <c r="D696" t="s">
        <v>1299</v>
      </c>
      <c r="E696" s="1" t="s">
        <v>2102</v>
      </c>
      <c r="F696">
        <v>29</v>
      </c>
      <c r="G696">
        <f t="shared" si="63"/>
        <v>0</v>
      </c>
      <c r="H696" t="str">
        <f t="shared" si="64"/>
        <v>No</v>
      </c>
      <c r="I696">
        <v>1</v>
      </c>
      <c r="J696">
        <v>0</v>
      </c>
      <c r="K696">
        <f t="shared" si="65"/>
        <v>1</v>
      </c>
      <c r="L696" s="2">
        <v>3460</v>
      </c>
      <c r="M696" s="4">
        <v>7.0457999999999998</v>
      </c>
      <c r="N696" s="4" t="str">
        <f t="shared" si="66"/>
        <v>20-29</v>
      </c>
      <c r="O696" s="4" t="str">
        <f t="shared" si="61"/>
        <v>0-20</v>
      </c>
      <c r="P696" s="4" t="str">
        <f t="shared" si="62"/>
        <v>1</v>
      </c>
      <c r="R696" s="1" t="s">
        <v>800</v>
      </c>
      <c r="S696" t="s">
        <v>1300</v>
      </c>
    </row>
    <row r="697" spans="1:19" x14ac:dyDescent="0.2">
      <c r="A697" s="2">
        <v>690</v>
      </c>
      <c r="B697" s="2">
        <v>3</v>
      </c>
      <c r="C697" s="2">
        <v>0</v>
      </c>
      <c r="D697" t="s">
        <v>1301</v>
      </c>
      <c r="E697" s="1" t="s">
        <v>2102</v>
      </c>
      <c r="F697">
        <v>22</v>
      </c>
      <c r="G697">
        <f t="shared" si="63"/>
        <v>0</v>
      </c>
      <c r="H697" t="str">
        <f t="shared" si="64"/>
        <v>No</v>
      </c>
      <c r="I697">
        <v>1</v>
      </c>
      <c r="J697">
        <v>0</v>
      </c>
      <c r="K697">
        <f t="shared" si="65"/>
        <v>1</v>
      </c>
      <c r="L697" s="2" t="s">
        <v>1302</v>
      </c>
      <c r="M697" s="4">
        <v>7.25</v>
      </c>
      <c r="N697" s="4" t="str">
        <f t="shared" si="66"/>
        <v>20-29</v>
      </c>
      <c r="O697" s="4" t="str">
        <f t="shared" si="61"/>
        <v>0-20</v>
      </c>
      <c r="P697" s="4" t="str">
        <f t="shared" si="62"/>
        <v>1</v>
      </c>
      <c r="R697" s="1" t="s">
        <v>800</v>
      </c>
      <c r="S697" t="s">
        <v>1300</v>
      </c>
    </row>
    <row r="698" spans="1:19" x14ac:dyDescent="0.2">
      <c r="A698" s="2">
        <v>691</v>
      </c>
      <c r="B698" s="2">
        <v>3</v>
      </c>
      <c r="C698" s="2">
        <v>0</v>
      </c>
      <c r="D698" t="s">
        <v>1303</v>
      </c>
      <c r="E698" s="1" t="s">
        <v>2102</v>
      </c>
      <c r="F698">
        <v>22</v>
      </c>
      <c r="G698">
        <f t="shared" si="63"/>
        <v>0</v>
      </c>
      <c r="H698" t="str">
        <f t="shared" si="64"/>
        <v>No</v>
      </c>
      <c r="I698">
        <v>0</v>
      </c>
      <c r="J698">
        <v>0</v>
      </c>
      <c r="K698">
        <f t="shared" si="65"/>
        <v>0</v>
      </c>
      <c r="L698" s="2">
        <v>350045</v>
      </c>
      <c r="M698" s="4">
        <v>7.7957999999999998</v>
      </c>
      <c r="N698" s="4" t="str">
        <f t="shared" si="66"/>
        <v>20-29</v>
      </c>
      <c r="O698" s="4" t="str">
        <f t="shared" si="61"/>
        <v>0-20</v>
      </c>
      <c r="P698" s="4" t="str">
        <f t="shared" si="62"/>
        <v>0</v>
      </c>
      <c r="R698" s="1" t="s">
        <v>800</v>
      </c>
      <c r="S698" t="s">
        <v>1228</v>
      </c>
    </row>
    <row r="699" spans="1:19" x14ac:dyDescent="0.2">
      <c r="A699" s="2">
        <v>692</v>
      </c>
      <c r="B699" s="2">
        <v>3</v>
      </c>
      <c r="C699" s="2">
        <v>0</v>
      </c>
      <c r="D699" t="s">
        <v>1304</v>
      </c>
      <c r="E699" s="1" t="s">
        <v>2102</v>
      </c>
      <c r="F699">
        <v>35</v>
      </c>
      <c r="G699">
        <f t="shared" si="63"/>
        <v>0</v>
      </c>
      <c r="H699" t="str">
        <f t="shared" si="64"/>
        <v>No</v>
      </c>
      <c r="I699">
        <v>0</v>
      </c>
      <c r="J699">
        <v>0</v>
      </c>
      <c r="K699">
        <f t="shared" si="65"/>
        <v>0</v>
      </c>
      <c r="L699" s="2">
        <v>364512</v>
      </c>
      <c r="M699" s="4">
        <v>8.0500000000000007</v>
      </c>
      <c r="N699" s="4" t="str">
        <f t="shared" si="66"/>
        <v>30-39</v>
      </c>
      <c r="O699" s="4" t="str">
        <f t="shared" si="61"/>
        <v>20-40</v>
      </c>
      <c r="P699" s="4" t="str">
        <f t="shared" si="62"/>
        <v>0</v>
      </c>
      <c r="R699" s="1" t="s">
        <v>800</v>
      </c>
      <c r="S699" t="s">
        <v>1305</v>
      </c>
    </row>
    <row r="700" spans="1:19" x14ac:dyDescent="0.2">
      <c r="A700" s="2">
        <v>693</v>
      </c>
      <c r="B700" s="2">
        <v>3</v>
      </c>
      <c r="C700" s="2">
        <v>0</v>
      </c>
      <c r="D700" t="s">
        <v>1306</v>
      </c>
      <c r="E700" s="1" t="s">
        <v>2101</v>
      </c>
      <c r="F700">
        <v>18.5</v>
      </c>
      <c r="G700">
        <f t="shared" si="63"/>
        <v>0</v>
      </c>
      <c r="H700" t="str">
        <f t="shared" si="64"/>
        <v>Yes</v>
      </c>
      <c r="I700">
        <v>0</v>
      </c>
      <c r="J700">
        <v>0</v>
      </c>
      <c r="K700">
        <f t="shared" si="65"/>
        <v>0</v>
      </c>
      <c r="L700" s="2">
        <v>329944</v>
      </c>
      <c r="M700" s="4">
        <v>7.2832999999999997</v>
      </c>
      <c r="N700" s="4" t="str">
        <f t="shared" si="66"/>
        <v>10-19</v>
      </c>
      <c r="O700" s="4" t="str">
        <f t="shared" si="61"/>
        <v>0-20</v>
      </c>
      <c r="P700" s="4" t="str">
        <f t="shared" si="62"/>
        <v>0</v>
      </c>
      <c r="R700" s="1" t="s">
        <v>2100</v>
      </c>
      <c r="S700" t="s">
        <v>1307</v>
      </c>
    </row>
    <row r="701" spans="1:19" x14ac:dyDescent="0.2">
      <c r="A701" s="2">
        <v>694</v>
      </c>
      <c r="B701" s="2">
        <v>3</v>
      </c>
      <c r="C701" s="2">
        <v>1</v>
      </c>
      <c r="D701" t="s">
        <v>1308</v>
      </c>
      <c r="E701" s="1" t="s">
        <v>2102</v>
      </c>
      <c r="F701">
        <v>21</v>
      </c>
      <c r="G701">
        <f t="shared" si="63"/>
        <v>0</v>
      </c>
      <c r="H701" t="str">
        <f t="shared" si="64"/>
        <v>No</v>
      </c>
      <c r="I701">
        <v>0</v>
      </c>
      <c r="J701">
        <v>0</v>
      </c>
      <c r="K701">
        <f t="shared" si="65"/>
        <v>0</v>
      </c>
      <c r="L701" s="2">
        <v>330920</v>
      </c>
      <c r="M701" s="4">
        <v>7.8208000000000002</v>
      </c>
      <c r="N701" s="4" t="str">
        <f t="shared" si="66"/>
        <v>20-29</v>
      </c>
      <c r="O701" s="4" t="str">
        <f t="shared" si="61"/>
        <v>0-20</v>
      </c>
      <c r="P701" s="4" t="str">
        <f t="shared" si="62"/>
        <v>0</v>
      </c>
      <c r="R701" s="1" t="s">
        <v>2100</v>
      </c>
      <c r="S701" t="s">
        <v>1309</v>
      </c>
    </row>
    <row r="702" spans="1:19" x14ac:dyDescent="0.2">
      <c r="A702" s="2">
        <v>695</v>
      </c>
      <c r="B702" s="2">
        <v>3</v>
      </c>
      <c r="C702" s="2">
        <v>0</v>
      </c>
      <c r="D702" t="s">
        <v>1310</v>
      </c>
      <c r="E702" s="1" t="s">
        <v>2102</v>
      </c>
      <c r="F702">
        <v>19</v>
      </c>
      <c r="G702">
        <f t="shared" si="63"/>
        <v>0</v>
      </c>
      <c r="H702" t="str">
        <f t="shared" si="64"/>
        <v>No</v>
      </c>
      <c r="I702">
        <v>0</v>
      </c>
      <c r="J702">
        <v>0</v>
      </c>
      <c r="K702">
        <f t="shared" si="65"/>
        <v>0</v>
      </c>
      <c r="L702" s="2">
        <v>365222</v>
      </c>
      <c r="M702" s="4">
        <v>6.75</v>
      </c>
      <c r="N702" s="4" t="str">
        <f t="shared" si="66"/>
        <v>10-19</v>
      </c>
      <c r="O702" s="4" t="str">
        <f t="shared" si="61"/>
        <v>0-20</v>
      </c>
      <c r="P702" s="4" t="str">
        <f t="shared" si="62"/>
        <v>0</v>
      </c>
      <c r="R702" s="1" t="s">
        <v>2100</v>
      </c>
      <c r="S702" t="s">
        <v>1311</v>
      </c>
    </row>
    <row r="703" spans="1:19" x14ac:dyDescent="0.2">
      <c r="A703" s="2">
        <v>696</v>
      </c>
      <c r="B703" s="2">
        <v>3</v>
      </c>
      <c r="C703" s="2">
        <v>0</v>
      </c>
      <c r="D703" t="s">
        <v>1312</v>
      </c>
      <c r="E703" s="1" t="s">
        <v>2101</v>
      </c>
      <c r="F703">
        <v>18</v>
      </c>
      <c r="G703">
        <f t="shared" si="63"/>
        <v>0</v>
      </c>
      <c r="H703" t="str">
        <f t="shared" si="64"/>
        <v>Yes</v>
      </c>
      <c r="I703">
        <v>0</v>
      </c>
      <c r="J703">
        <v>0</v>
      </c>
      <c r="K703">
        <f t="shared" si="65"/>
        <v>0</v>
      </c>
      <c r="L703" s="2">
        <v>330963</v>
      </c>
      <c r="M703" s="4">
        <v>7.8792</v>
      </c>
      <c r="N703" s="4" t="str">
        <f t="shared" si="66"/>
        <v>10-19</v>
      </c>
      <c r="O703" s="4" t="str">
        <f t="shared" si="61"/>
        <v>20-40</v>
      </c>
      <c r="P703" s="4" t="str">
        <f t="shared" si="62"/>
        <v>0</v>
      </c>
      <c r="R703" s="1" t="s">
        <v>2100</v>
      </c>
      <c r="S703" t="s">
        <v>1313</v>
      </c>
    </row>
    <row r="704" spans="1:19" x14ac:dyDescent="0.2">
      <c r="A704" s="2">
        <v>697</v>
      </c>
      <c r="B704" s="2">
        <v>3</v>
      </c>
      <c r="C704" s="2">
        <v>0</v>
      </c>
      <c r="D704" t="s">
        <v>1314</v>
      </c>
      <c r="E704" s="1" t="s">
        <v>2101</v>
      </c>
      <c r="F704">
        <v>21</v>
      </c>
      <c r="G704">
        <f t="shared" si="63"/>
        <v>0</v>
      </c>
      <c r="H704" t="str">
        <f t="shared" si="64"/>
        <v>Yes</v>
      </c>
      <c r="I704">
        <v>0</v>
      </c>
      <c r="J704">
        <v>0</v>
      </c>
      <c r="K704">
        <f t="shared" si="65"/>
        <v>0</v>
      </c>
      <c r="L704" s="2">
        <v>315087</v>
      </c>
      <c r="M704" s="4">
        <v>8.6624999999999996</v>
      </c>
      <c r="N704" s="4" t="str">
        <f t="shared" si="66"/>
        <v>20-29</v>
      </c>
      <c r="O704" s="4" t="str">
        <f t="shared" si="61"/>
        <v>20-40</v>
      </c>
      <c r="P704" s="4" t="str">
        <f t="shared" si="62"/>
        <v>0</v>
      </c>
      <c r="R704" s="1" t="s">
        <v>800</v>
      </c>
    </row>
    <row r="705" spans="1:19" x14ac:dyDescent="0.2">
      <c r="A705" s="2">
        <v>698</v>
      </c>
      <c r="B705" s="2">
        <v>3</v>
      </c>
      <c r="C705" s="2">
        <v>0</v>
      </c>
      <c r="D705" t="s">
        <v>1315</v>
      </c>
      <c r="E705" s="1" t="s">
        <v>2101</v>
      </c>
      <c r="F705">
        <v>30</v>
      </c>
      <c r="G705">
        <f t="shared" si="63"/>
        <v>0</v>
      </c>
      <c r="H705" t="str">
        <f t="shared" si="64"/>
        <v>Yes</v>
      </c>
      <c r="I705">
        <v>0</v>
      </c>
      <c r="J705">
        <v>0</v>
      </c>
      <c r="K705">
        <f t="shared" si="65"/>
        <v>0</v>
      </c>
      <c r="L705" s="2">
        <v>315084</v>
      </c>
      <c r="M705" s="4">
        <v>8.6624999999999996</v>
      </c>
      <c r="N705" s="4" t="str">
        <f t="shared" si="66"/>
        <v>30-39</v>
      </c>
      <c r="O705" s="4" t="str">
        <f t="shared" si="61"/>
        <v>20-40</v>
      </c>
      <c r="P705" s="4" t="str">
        <f t="shared" si="62"/>
        <v>0</v>
      </c>
      <c r="R705" s="1" t="s">
        <v>800</v>
      </c>
    </row>
    <row r="706" spans="1:19" x14ac:dyDescent="0.2">
      <c r="A706" s="2">
        <v>699</v>
      </c>
      <c r="B706" s="2">
        <v>3</v>
      </c>
      <c r="C706" s="2">
        <v>0</v>
      </c>
      <c r="D706" t="s">
        <v>1316</v>
      </c>
      <c r="E706" s="1" t="s">
        <v>2102</v>
      </c>
      <c r="F706">
        <v>18</v>
      </c>
      <c r="G706">
        <f t="shared" si="63"/>
        <v>0</v>
      </c>
      <c r="H706" t="str">
        <f t="shared" si="64"/>
        <v>No</v>
      </c>
      <c r="I706">
        <v>0</v>
      </c>
      <c r="J706">
        <v>0</v>
      </c>
      <c r="K706">
        <f t="shared" si="65"/>
        <v>0</v>
      </c>
      <c r="L706" s="2">
        <v>315091</v>
      </c>
      <c r="M706" s="4">
        <v>8.6624999999999996</v>
      </c>
      <c r="N706" s="4" t="str">
        <f t="shared" si="66"/>
        <v>10-19</v>
      </c>
      <c r="O706" s="4" t="str">
        <f t="shared" si="61"/>
        <v>20-40</v>
      </c>
      <c r="P706" s="4" t="str">
        <f t="shared" si="62"/>
        <v>0</v>
      </c>
      <c r="R706" s="1" t="s">
        <v>800</v>
      </c>
    </row>
    <row r="707" spans="1:19" x14ac:dyDescent="0.2">
      <c r="A707" s="2">
        <v>700</v>
      </c>
      <c r="B707" s="2">
        <v>3</v>
      </c>
      <c r="C707" s="2">
        <v>0</v>
      </c>
      <c r="D707" t="s">
        <v>1317</v>
      </c>
      <c r="E707" s="1" t="s">
        <v>2102</v>
      </c>
      <c r="F707">
        <v>38</v>
      </c>
      <c r="G707">
        <f t="shared" si="63"/>
        <v>0</v>
      </c>
      <c r="H707" t="str">
        <f t="shared" si="64"/>
        <v>No</v>
      </c>
      <c r="I707">
        <v>0</v>
      </c>
      <c r="J707">
        <v>0</v>
      </c>
      <c r="K707">
        <f t="shared" si="65"/>
        <v>0</v>
      </c>
      <c r="L707" s="2">
        <v>315089</v>
      </c>
      <c r="M707" s="4">
        <v>8.6624999999999996</v>
      </c>
      <c r="N707" s="4" t="str">
        <f t="shared" si="66"/>
        <v>30-39</v>
      </c>
      <c r="O707" s="4" t="str">
        <f t="shared" si="61"/>
        <v>20-40</v>
      </c>
      <c r="P707" s="4" t="str">
        <f t="shared" si="62"/>
        <v>0</v>
      </c>
      <c r="R707" s="1" t="s">
        <v>800</v>
      </c>
      <c r="S707" t="s">
        <v>1318</v>
      </c>
    </row>
    <row r="708" spans="1:19" x14ac:dyDescent="0.2">
      <c r="A708" s="2">
        <v>701</v>
      </c>
      <c r="B708" s="2">
        <v>3</v>
      </c>
      <c r="C708" s="2">
        <v>0</v>
      </c>
      <c r="D708" t="s">
        <v>1319</v>
      </c>
      <c r="E708" s="1" t="s">
        <v>2102</v>
      </c>
      <c r="F708">
        <v>17</v>
      </c>
      <c r="G708">
        <f t="shared" si="63"/>
        <v>0</v>
      </c>
      <c r="H708" t="str">
        <f t="shared" si="64"/>
        <v>No</v>
      </c>
      <c r="I708">
        <v>0</v>
      </c>
      <c r="J708">
        <v>0</v>
      </c>
      <c r="K708">
        <f t="shared" si="65"/>
        <v>0</v>
      </c>
      <c r="L708" s="2">
        <v>315093</v>
      </c>
      <c r="M708" s="4">
        <v>8.6624999999999996</v>
      </c>
      <c r="N708" s="4" t="str">
        <f t="shared" si="66"/>
        <v>10-19</v>
      </c>
      <c r="O708" s="4" t="str">
        <f t="shared" si="61"/>
        <v>20-40</v>
      </c>
      <c r="P708" s="4" t="str">
        <f t="shared" si="62"/>
        <v>0</v>
      </c>
      <c r="R708" s="1" t="s">
        <v>800</v>
      </c>
    </row>
    <row r="709" spans="1:19" x14ac:dyDescent="0.2">
      <c r="A709" s="2">
        <v>702</v>
      </c>
      <c r="B709" s="2">
        <v>3</v>
      </c>
      <c r="C709" s="2">
        <v>0</v>
      </c>
      <c r="D709" t="s">
        <v>1320</v>
      </c>
      <c r="E709" s="1" t="s">
        <v>2102</v>
      </c>
      <c r="F709">
        <v>17</v>
      </c>
      <c r="G709">
        <f t="shared" si="63"/>
        <v>0</v>
      </c>
      <c r="H709" t="str">
        <f t="shared" si="64"/>
        <v>No</v>
      </c>
      <c r="I709">
        <v>0</v>
      </c>
      <c r="J709">
        <v>0</v>
      </c>
      <c r="K709">
        <f t="shared" si="65"/>
        <v>0</v>
      </c>
      <c r="L709" s="2">
        <v>315086</v>
      </c>
      <c r="M709" s="4">
        <v>8.6624999999999996</v>
      </c>
      <c r="N709" s="4" t="str">
        <f t="shared" si="66"/>
        <v>10-19</v>
      </c>
      <c r="O709" s="4" t="str">
        <f t="shared" si="61"/>
        <v>20-40</v>
      </c>
      <c r="P709" s="4" t="str">
        <f t="shared" si="62"/>
        <v>0</v>
      </c>
      <c r="R709" s="1" t="s">
        <v>800</v>
      </c>
    </row>
    <row r="710" spans="1:19" x14ac:dyDescent="0.2">
      <c r="A710" s="2">
        <v>703</v>
      </c>
      <c r="B710" s="2">
        <v>3</v>
      </c>
      <c r="C710" s="2">
        <v>0</v>
      </c>
      <c r="D710" t="s">
        <v>1321</v>
      </c>
      <c r="E710" s="1" t="s">
        <v>2101</v>
      </c>
      <c r="F710">
        <v>21</v>
      </c>
      <c r="G710">
        <f t="shared" si="63"/>
        <v>0</v>
      </c>
      <c r="H710" t="str">
        <f t="shared" si="64"/>
        <v>Yes</v>
      </c>
      <c r="I710">
        <v>0</v>
      </c>
      <c r="J710">
        <v>0</v>
      </c>
      <c r="K710">
        <f t="shared" si="65"/>
        <v>0</v>
      </c>
      <c r="L710" s="2">
        <v>364846</v>
      </c>
      <c r="M710" s="4">
        <v>7.75</v>
      </c>
      <c r="N710" s="4" t="str">
        <f t="shared" si="66"/>
        <v>20-29</v>
      </c>
      <c r="O710" s="4" t="str">
        <f t="shared" si="61"/>
        <v>0-20</v>
      </c>
      <c r="P710" s="4" t="str">
        <f t="shared" si="62"/>
        <v>0</v>
      </c>
      <c r="R710" s="1" t="s">
        <v>2100</v>
      </c>
    </row>
    <row r="711" spans="1:19" x14ac:dyDescent="0.2">
      <c r="A711" s="2">
        <v>704</v>
      </c>
      <c r="B711" s="2">
        <v>3</v>
      </c>
      <c r="C711" s="2">
        <v>0</v>
      </c>
      <c r="D711" t="s">
        <v>1322</v>
      </c>
      <c r="E711" s="1" t="s">
        <v>2102</v>
      </c>
      <c r="F711">
        <v>21</v>
      </c>
      <c r="G711">
        <f t="shared" si="63"/>
        <v>0</v>
      </c>
      <c r="H711" t="str">
        <f t="shared" si="64"/>
        <v>No</v>
      </c>
      <c r="I711">
        <v>0</v>
      </c>
      <c r="J711">
        <v>0</v>
      </c>
      <c r="K711">
        <f t="shared" si="65"/>
        <v>0</v>
      </c>
      <c r="L711" s="2">
        <v>364858</v>
      </c>
      <c r="M711" s="4">
        <v>7.75</v>
      </c>
      <c r="N711" s="4" t="str">
        <f t="shared" si="66"/>
        <v>20-29</v>
      </c>
      <c r="O711" s="4" t="str">
        <f t="shared" si="61"/>
        <v>0-20</v>
      </c>
      <c r="P711" s="4" t="str">
        <f t="shared" si="62"/>
        <v>0</v>
      </c>
      <c r="R711" s="1" t="s">
        <v>2100</v>
      </c>
      <c r="S711" t="s">
        <v>1323</v>
      </c>
    </row>
    <row r="712" spans="1:19" x14ac:dyDescent="0.2">
      <c r="A712" s="2">
        <v>705</v>
      </c>
      <c r="B712" s="2">
        <v>3</v>
      </c>
      <c r="C712" s="2">
        <v>0</v>
      </c>
      <c r="D712" t="s">
        <v>1324</v>
      </c>
      <c r="E712" s="1" t="s">
        <v>2102</v>
      </c>
      <c r="F712">
        <v>21</v>
      </c>
      <c r="G712">
        <f t="shared" si="63"/>
        <v>0</v>
      </c>
      <c r="H712" t="str">
        <f t="shared" si="64"/>
        <v>No</v>
      </c>
      <c r="I712">
        <v>0</v>
      </c>
      <c r="J712">
        <v>0</v>
      </c>
      <c r="K712">
        <f t="shared" si="65"/>
        <v>0</v>
      </c>
      <c r="L712" s="2" t="s">
        <v>1325</v>
      </c>
      <c r="M712" s="4">
        <v>8.0500000000000007</v>
      </c>
      <c r="N712" s="4" t="str">
        <f t="shared" si="66"/>
        <v>20-29</v>
      </c>
      <c r="O712" s="4" t="str">
        <f t="shared" ref="O712:O775" si="67">IF(ISBLANK(M712),"",VLOOKUP(M712,FareTable,2))</f>
        <v>20-40</v>
      </c>
      <c r="P712" s="4" t="str">
        <f t="shared" ref="P712:P775" si="68">VLOOKUP(K712,FamilyTable,2)</f>
        <v>0</v>
      </c>
      <c r="R712" s="1" t="s">
        <v>800</v>
      </c>
    </row>
    <row r="713" spans="1:19" x14ac:dyDescent="0.2">
      <c r="A713" s="2">
        <v>706</v>
      </c>
      <c r="B713" s="2">
        <v>3</v>
      </c>
      <c r="C713" s="2">
        <v>0</v>
      </c>
      <c r="D713" t="s">
        <v>1326</v>
      </c>
      <c r="E713" s="1" t="s">
        <v>2102</v>
      </c>
      <c r="G713" t="str">
        <f t="shared" ref="G713:G776" si="69">IF(ISBLANK(F713),"",IF(F713&lt;=MaxChildAge,1,0))</f>
        <v/>
      </c>
      <c r="H713" t="str">
        <f t="shared" ref="H713:H776" si="70">IF(ISBLANK(F713),"Unknown",IF(G713=1,"Yes",IF(E713="Female","Yes","No")))</f>
        <v>Unknown</v>
      </c>
      <c r="I713">
        <v>1</v>
      </c>
      <c r="J713">
        <v>0</v>
      </c>
      <c r="K713">
        <f t="shared" ref="K713:K776" si="71">I713+J713</f>
        <v>1</v>
      </c>
      <c r="L713" s="2">
        <v>2689</v>
      </c>
      <c r="M713" s="4">
        <v>14.458299999999999</v>
      </c>
      <c r="N713" s="4" t="str">
        <f t="shared" ref="N713:N776" si="72">IF(ISBLANK(F713),"",VLOOKUP(F713,AgeTable,2))</f>
        <v/>
      </c>
      <c r="O713" s="4" t="str">
        <f t="shared" si="67"/>
        <v>40-60</v>
      </c>
      <c r="P713" s="4" t="str">
        <f t="shared" si="68"/>
        <v>1</v>
      </c>
      <c r="R713" s="1" t="s">
        <v>2099</v>
      </c>
      <c r="S713" t="s">
        <v>1237</v>
      </c>
    </row>
    <row r="714" spans="1:19" x14ac:dyDescent="0.2">
      <c r="A714" s="2">
        <v>707</v>
      </c>
      <c r="B714" s="2">
        <v>3</v>
      </c>
      <c r="C714" s="2">
        <v>0</v>
      </c>
      <c r="D714" t="s">
        <v>1327</v>
      </c>
      <c r="E714" s="1" t="s">
        <v>2101</v>
      </c>
      <c r="G714" t="str">
        <f t="shared" si="69"/>
        <v/>
      </c>
      <c r="H714" t="str">
        <f t="shared" si="70"/>
        <v>Unknown</v>
      </c>
      <c r="I714">
        <v>1</v>
      </c>
      <c r="J714">
        <v>0</v>
      </c>
      <c r="K714">
        <f t="shared" si="71"/>
        <v>1</v>
      </c>
      <c r="L714" s="2">
        <v>2689</v>
      </c>
      <c r="M714" s="4">
        <v>14.458299999999999</v>
      </c>
      <c r="N714" s="4" t="str">
        <f t="shared" si="72"/>
        <v/>
      </c>
      <c r="O714" s="4" t="str">
        <f t="shared" si="67"/>
        <v>40-60</v>
      </c>
      <c r="P714" s="4" t="str">
        <f t="shared" si="68"/>
        <v>1</v>
      </c>
      <c r="R714" s="1" t="s">
        <v>2099</v>
      </c>
      <c r="S714" t="s">
        <v>1237</v>
      </c>
    </row>
    <row r="715" spans="1:19" x14ac:dyDescent="0.2">
      <c r="A715" s="2">
        <v>708</v>
      </c>
      <c r="B715" s="2">
        <v>3</v>
      </c>
      <c r="C715" s="2">
        <v>0</v>
      </c>
      <c r="D715" t="s">
        <v>1328</v>
      </c>
      <c r="E715" s="1" t="s">
        <v>2102</v>
      </c>
      <c r="F715">
        <v>28</v>
      </c>
      <c r="G715">
        <f t="shared" si="69"/>
        <v>0</v>
      </c>
      <c r="H715" t="str">
        <f t="shared" si="70"/>
        <v>No</v>
      </c>
      <c r="I715">
        <v>0</v>
      </c>
      <c r="J715">
        <v>0</v>
      </c>
      <c r="K715">
        <f t="shared" si="71"/>
        <v>0</v>
      </c>
      <c r="L715" s="2">
        <v>350042</v>
      </c>
      <c r="M715" s="4">
        <v>7.7957999999999998</v>
      </c>
      <c r="N715" s="4" t="str">
        <f t="shared" si="72"/>
        <v>20-29</v>
      </c>
      <c r="O715" s="4" t="str">
        <f t="shared" si="67"/>
        <v>0-20</v>
      </c>
      <c r="P715" s="4" t="str">
        <f t="shared" si="68"/>
        <v>0</v>
      </c>
      <c r="R715" s="1" t="s">
        <v>800</v>
      </c>
      <c r="S715" t="s">
        <v>1329</v>
      </c>
    </row>
    <row r="716" spans="1:19" x14ac:dyDescent="0.2">
      <c r="A716" s="2">
        <v>709</v>
      </c>
      <c r="B716" s="2">
        <v>3</v>
      </c>
      <c r="C716" s="2">
        <v>0</v>
      </c>
      <c r="D716" t="s">
        <v>1330</v>
      </c>
      <c r="E716" s="1" t="s">
        <v>2102</v>
      </c>
      <c r="F716">
        <v>24</v>
      </c>
      <c r="G716">
        <f t="shared" si="69"/>
        <v>0</v>
      </c>
      <c r="H716" t="str">
        <f t="shared" si="70"/>
        <v>No</v>
      </c>
      <c r="I716">
        <v>0</v>
      </c>
      <c r="J716">
        <v>0</v>
      </c>
      <c r="K716">
        <f t="shared" si="71"/>
        <v>0</v>
      </c>
      <c r="L716" s="2">
        <v>350409</v>
      </c>
      <c r="M716" s="4">
        <v>7.8541999999999996</v>
      </c>
      <c r="N716" s="4" t="str">
        <f t="shared" si="72"/>
        <v>20-29</v>
      </c>
      <c r="O716" s="4" t="str">
        <f t="shared" si="67"/>
        <v>20-40</v>
      </c>
      <c r="P716" s="4" t="str">
        <f t="shared" si="68"/>
        <v>0</v>
      </c>
      <c r="R716" s="1" t="s">
        <v>800</v>
      </c>
      <c r="S716" t="s">
        <v>1331</v>
      </c>
    </row>
    <row r="717" spans="1:19" x14ac:dyDescent="0.2">
      <c r="A717" s="2">
        <v>710</v>
      </c>
      <c r="B717" s="2">
        <v>3</v>
      </c>
      <c r="C717" s="2">
        <v>1</v>
      </c>
      <c r="D717" t="s">
        <v>1332</v>
      </c>
      <c r="E717" s="1" t="s">
        <v>2101</v>
      </c>
      <c r="F717">
        <v>16</v>
      </c>
      <c r="G717">
        <f t="shared" si="69"/>
        <v>0</v>
      </c>
      <c r="H717" t="str">
        <f t="shared" si="70"/>
        <v>Yes</v>
      </c>
      <c r="I717">
        <v>0</v>
      </c>
      <c r="J717">
        <v>0</v>
      </c>
      <c r="K717">
        <f t="shared" si="71"/>
        <v>0</v>
      </c>
      <c r="L717" s="2">
        <v>367231</v>
      </c>
      <c r="M717" s="4">
        <v>7.75</v>
      </c>
      <c r="N717" s="4" t="str">
        <f t="shared" si="72"/>
        <v>10-19</v>
      </c>
      <c r="O717" s="4" t="str">
        <f t="shared" si="67"/>
        <v>0-20</v>
      </c>
      <c r="P717" s="4" t="str">
        <f t="shared" si="68"/>
        <v>0</v>
      </c>
      <c r="R717" s="1" t="s">
        <v>2100</v>
      </c>
      <c r="S717" t="s">
        <v>1333</v>
      </c>
    </row>
    <row r="718" spans="1:19" x14ac:dyDescent="0.2">
      <c r="A718" s="2">
        <v>711</v>
      </c>
      <c r="B718" s="2">
        <v>3</v>
      </c>
      <c r="C718" s="2">
        <v>0</v>
      </c>
      <c r="D718" t="s">
        <v>1334</v>
      </c>
      <c r="E718" s="1" t="s">
        <v>2101</v>
      </c>
      <c r="F718">
        <v>37</v>
      </c>
      <c r="G718">
        <f t="shared" si="69"/>
        <v>0</v>
      </c>
      <c r="H718" t="str">
        <f t="shared" si="70"/>
        <v>Yes</v>
      </c>
      <c r="I718">
        <v>0</v>
      </c>
      <c r="J718">
        <v>0</v>
      </c>
      <c r="K718">
        <f t="shared" si="71"/>
        <v>0</v>
      </c>
      <c r="L718" s="2">
        <v>368364</v>
      </c>
      <c r="M718" s="4">
        <v>7.75</v>
      </c>
      <c r="N718" s="4" t="str">
        <f t="shared" si="72"/>
        <v>30-39</v>
      </c>
      <c r="O718" s="4" t="str">
        <f t="shared" si="67"/>
        <v>0-20</v>
      </c>
      <c r="P718" s="4" t="str">
        <f t="shared" si="68"/>
        <v>0</v>
      </c>
      <c r="R718" s="1" t="s">
        <v>2100</v>
      </c>
      <c r="S718" t="s">
        <v>1335</v>
      </c>
    </row>
    <row r="719" spans="1:19" x14ac:dyDescent="0.2">
      <c r="A719" s="2">
        <v>712</v>
      </c>
      <c r="B719" s="2">
        <v>3</v>
      </c>
      <c r="C719" s="2">
        <v>0</v>
      </c>
      <c r="D719" t="s">
        <v>1336</v>
      </c>
      <c r="E719" s="1" t="s">
        <v>2102</v>
      </c>
      <c r="F719">
        <v>28</v>
      </c>
      <c r="G719">
        <f t="shared" si="69"/>
        <v>0</v>
      </c>
      <c r="H719" t="str">
        <f t="shared" si="70"/>
        <v>No</v>
      </c>
      <c r="I719">
        <v>0</v>
      </c>
      <c r="J719">
        <v>0</v>
      </c>
      <c r="K719">
        <f t="shared" si="71"/>
        <v>0</v>
      </c>
      <c r="L719" s="2">
        <v>392095</v>
      </c>
      <c r="M719" s="4">
        <v>7.25</v>
      </c>
      <c r="N719" s="4" t="str">
        <f t="shared" si="72"/>
        <v>20-29</v>
      </c>
      <c r="O719" s="4" t="str">
        <f t="shared" si="67"/>
        <v>0-20</v>
      </c>
      <c r="P719" s="4" t="str">
        <f t="shared" si="68"/>
        <v>0</v>
      </c>
      <c r="R719" s="1" t="s">
        <v>800</v>
      </c>
      <c r="S719" t="s">
        <v>1337</v>
      </c>
    </row>
    <row r="720" spans="1:19" x14ac:dyDescent="0.2">
      <c r="A720" s="2">
        <v>713</v>
      </c>
      <c r="B720" s="2">
        <v>3</v>
      </c>
      <c r="C720" s="2">
        <v>0</v>
      </c>
      <c r="D720" t="s">
        <v>1338</v>
      </c>
      <c r="E720" s="1" t="s">
        <v>2102</v>
      </c>
      <c r="F720">
        <v>24</v>
      </c>
      <c r="G720">
        <f t="shared" si="69"/>
        <v>0</v>
      </c>
      <c r="H720" t="str">
        <f t="shared" si="70"/>
        <v>No</v>
      </c>
      <c r="I720">
        <v>0</v>
      </c>
      <c r="J720">
        <v>0</v>
      </c>
      <c r="K720">
        <f t="shared" si="71"/>
        <v>0</v>
      </c>
      <c r="L720" s="2">
        <v>343275</v>
      </c>
      <c r="M720" s="4">
        <v>8.0500000000000007</v>
      </c>
      <c r="N720" s="4" t="str">
        <f t="shared" si="72"/>
        <v>20-29</v>
      </c>
      <c r="O720" s="4" t="str">
        <f t="shared" si="67"/>
        <v>20-40</v>
      </c>
      <c r="P720" s="4" t="str">
        <f t="shared" si="68"/>
        <v>0</v>
      </c>
      <c r="R720" s="1" t="s">
        <v>800</v>
      </c>
      <c r="S720" t="s">
        <v>371</v>
      </c>
    </row>
    <row r="721" spans="1:19" x14ac:dyDescent="0.2">
      <c r="A721" s="2">
        <v>714</v>
      </c>
      <c r="B721" s="2">
        <v>3</v>
      </c>
      <c r="C721" s="2">
        <v>0</v>
      </c>
      <c r="D721" t="s">
        <v>1339</v>
      </c>
      <c r="E721" s="1" t="s">
        <v>2102</v>
      </c>
      <c r="F721">
        <v>21</v>
      </c>
      <c r="G721">
        <f t="shared" si="69"/>
        <v>0</v>
      </c>
      <c r="H721" t="str">
        <f t="shared" si="70"/>
        <v>No</v>
      </c>
      <c r="I721">
        <v>0</v>
      </c>
      <c r="J721">
        <v>0</v>
      </c>
      <c r="K721">
        <f t="shared" si="71"/>
        <v>0</v>
      </c>
      <c r="L721" s="2" t="s">
        <v>1340</v>
      </c>
      <c r="M721" s="4">
        <v>7.7332999999999998</v>
      </c>
      <c r="N721" s="4" t="str">
        <f t="shared" si="72"/>
        <v>20-29</v>
      </c>
      <c r="O721" s="4" t="str">
        <f t="shared" si="67"/>
        <v>0-20</v>
      </c>
      <c r="P721" s="4" t="str">
        <f t="shared" si="68"/>
        <v>0</v>
      </c>
      <c r="R721" s="1" t="s">
        <v>2100</v>
      </c>
      <c r="S721" t="s">
        <v>1341</v>
      </c>
    </row>
    <row r="722" spans="1:19" x14ac:dyDescent="0.2">
      <c r="A722" s="2">
        <v>715</v>
      </c>
      <c r="B722" s="2">
        <v>3</v>
      </c>
      <c r="C722" s="2">
        <v>1</v>
      </c>
      <c r="D722" t="s">
        <v>1342</v>
      </c>
      <c r="E722" s="1" t="s">
        <v>2102</v>
      </c>
      <c r="F722">
        <v>32</v>
      </c>
      <c r="G722">
        <f t="shared" si="69"/>
        <v>0</v>
      </c>
      <c r="H722" t="str">
        <f t="shared" si="70"/>
        <v>No</v>
      </c>
      <c r="I722">
        <v>0</v>
      </c>
      <c r="J722">
        <v>0</v>
      </c>
      <c r="K722">
        <f t="shared" si="71"/>
        <v>0</v>
      </c>
      <c r="L722" s="2">
        <v>1601</v>
      </c>
      <c r="M722" s="4">
        <v>56.495800000000003</v>
      </c>
      <c r="N722" s="4" t="str">
        <f t="shared" si="72"/>
        <v>30-39</v>
      </c>
      <c r="O722" s="4" t="str">
        <f t="shared" si="67"/>
        <v>80-100</v>
      </c>
      <c r="P722" s="4" t="str">
        <f t="shared" si="68"/>
        <v>0</v>
      </c>
      <c r="R722" s="1" t="s">
        <v>800</v>
      </c>
      <c r="S722" t="s">
        <v>1278</v>
      </c>
    </row>
    <row r="723" spans="1:19" x14ac:dyDescent="0.2">
      <c r="A723" s="2">
        <v>716</v>
      </c>
      <c r="B723" s="2">
        <v>3</v>
      </c>
      <c r="C723" s="2">
        <v>0</v>
      </c>
      <c r="D723" t="s">
        <v>1343</v>
      </c>
      <c r="E723" s="1" t="s">
        <v>2102</v>
      </c>
      <c r="F723">
        <v>29</v>
      </c>
      <c r="G723">
        <f t="shared" si="69"/>
        <v>0</v>
      </c>
      <c r="H723" t="str">
        <f t="shared" si="70"/>
        <v>No</v>
      </c>
      <c r="I723">
        <v>0</v>
      </c>
      <c r="J723">
        <v>0</v>
      </c>
      <c r="K723">
        <f t="shared" si="71"/>
        <v>0</v>
      </c>
      <c r="L723" s="2">
        <v>343276</v>
      </c>
      <c r="M723" s="4">
        <v>8.0500000000000007</v>
      </c>
      <c r="N723" s="4" t="str">
        <f t="shared" si="72"/>
        <v>20-29</v>
      </c>
      <c r="O723" s="4" t="str">
        <f t="shared" si="67"/>
        <v>20-40</v>
      </c>
      <c r="P723" s="4" t="str">
        <f t="shared" si="68"/>
        <v>0</v>
      </c>
      <c r="R723" s="1" t="s">
        <v>800</v>
      </c>
    </row>
    <row r="724" spans="1:19" x14ac:dyDescent="0.2">
      <c r="A724" s="2">
        <v>717</v>
      </c>
      <c r="B724" s="2">
        <v>3</v>
      </c>
      <c r="C724" s="2">
        <v>0</v>
      </c>
      <c r="D724" t="s">
        <v>1344</v>
      </c>
      <c r="E724" s="1" t="s">
        <v>2102</v>
      </c>
      <c r="F724">
        <v>26</v>
      </c>
      <c r="G724">
        <f t="shared" si="69"/>
        <v>0</v>
      </c>
      <c r="H724" t="str">
        <f t="shared" si="70"/>
        <v>No</v>
      </c>
      <c r="I724">
        <v>1</v>
      </c>
      <c r="J724">
        <v>0</v>
      </c>
      <c r="K724">
        <f t="shared" si="71"/>
        <v>1</v>
      </c>
      <c r="L724" s="2">
        <v>2680</v>
      </c>
      <c r="M724" s="4">
        <v>14.4542</v>
      </c>
      <c r="N724" s="4" t="str">
        <f t="shared" si="72"/>
        <v>20-29</v>
      </c>
      <c r="O724" s="4" t="str">
        <f t="shared" si="67"/>
        <v>40-60</v>
      </c>
      <c r="P724" s="4" t="str">
        <f t="shared" si="68"/>
        <v>1</v>
      </c>
      <c r="R724" s="1" t="s">
        <v>2099</v>
      </c>
      <c r="S724" t="s">
        <v>1345</v>
      </c>
    </row>
    <row r="725" spans="1:19" x14ac:dyDescent="0.2">
      <c r="A725" s="2">
        <v>718</v>
      </c>
      <c r="B725" s="2">
        <v>3</v>
      </c>
      <c r="C725" s="2">
        <v>0</v>
      </c>
      <c r="D725" t="s">
        <v>1346</v>
      </c>
      <c r="E725" s="1" t="s">
        <v>2102</v>
      </c>
      <c r="F725">
        <v>18</v>
      </c>
      <c r="G725">
        <f t="shared" si="69"/>
        <v>0</v>
      </c>
      <c r="H725" t="str">
        <f t="shared" si="70"/>
        <v>No</v>
      </c>
      <c r="I725">
        <v>1</v>
      </c>
      <c r="J725">
        <v>0</v>
      </c>
      <c r="K725">
        <f t="shared" si="71"/>
        <v>1</v>
      </c>
      <c r="L725" s="2">
        <v>2680</v>
      </c>
      <c r="M725" s="4">
        <v>14.4542</v>
      </c>
      <c r="N725" s="4" t="str">
        <f t="shared" si="72"/>
        <v>10-19</v>
      </c>
      <c r="O725" s="4" t="str">
        <f t="shared" si="67"/>
        <v>40-60</v>
      </c>
      <c r="P725" s="4" t="str">
        <f t="shared" si="68"/>
        <v>1</v>
      </c>
      <c r="R725" s="1" t="s">
        <v>2099</v>
      </c>
      <c r="S725" t="s">
        <v>1345</v>
      </c>
    </row>
    <row r="726" spans="1:19" x14ac:dyDescent="0.2">
      <c r="A726" s="2">
        <v>719</v>
      </c>
      <c r="B726" s="2">
        <v>3</v>
      </c>
      <c r="C726" s="2">
        <v>0</v>
      </c>
      <c r="D726" t="s">
        <v>1347</v>
      </c>
      <c r="E726" s="1" t="s">
        <v>2102</v>
      </c>
      <c r="F726">
        <v>20</v>
      </c>
      <c r="G726">
        <f t="shared" si="69"/>
        <v>0</v>
      </c>
      <c r="H726" t="str">
        <f t="shared" si="70"/>
        <v>No</v>
      </c>
      <c r="I726">
        <v>0</v>
      </c>
      <c r="J726">
        <v>0</v>
      </c>
      <c r="K726">
        <f t="shared" si="71"/>
        <v>0</v>
      </c>
      <c r="L726" s="2" t="s">
        <v>1348</v>
      </c>
      <c r="M726" s="4">
        <v>7.05</v>
      </c>
      <c r="N726" s="4" t="str">
        <f t="shared" si="72"/>
        <v>20-29</v>
      </c>
      <c r="O726" s="4" t="str">
        <f t="shared" si="67"/>
        <v>0-20</v>
      </c>
      <c r="P726" s="4" t="str">
        <f t="shared" si="68"/>
        <v>0</v>
      </c>
      <c r="R726" s="1" t="s">
        <v>800</v>
      </c>
      <c r="S726" t="s">
        <v>1349</v>
      </c>
    </row>
    <row r="727" spans="1:19" x14ac:dyDescent="0.2">
      <c r="A727" s="2">
        <v>720</v>
      </c>
      <c r="B727" s="2">
        <v>3</v>
      </c>
      <c r="C727" s="2">
        <v>1</v>
      </c>
      <c r="D727" t="s">
        <v>1350</v>
      </c>
      <c r="E727" s="1" t="s">
        <v>2102</v>
      </c>
      <c r="F727">
        <v>18</v>
      </c>
      <c r="G727">
        <f t="shared" si="69"/>
        <v>0</v>
      </c>
      <c r="H727" t="str">
        <f t="shared" si="70"/>
        <v>No</v>
      </c>
      <c r="I727">
        <v>0</v>
      </c>
      <c r="J727">
        <v>0</v>
      </c>
      <c r="K727">
        <f t="shared" si="71"/>
        <v>0</v>
      </c>
      <c r="L727" s="2" t="s">
        <v>1351</v>
      </c>
      <c r="M727" s="4">
        <v>8.0500000000000007</v>
      </c>
      <c r="N727" s="4" t="str">
        <f t="shared" si="72"/>
        <v>10-19</v>
      </c>
      <c r="O727" s="4" t="str">
        <f t="shared" si="67"/>
        <v>20-40</v>
      </c>
      <c r="P727" s="4" t="str">
        <f t="shared" si="68"/>
        <v>0</v>
      </c>
      <c r="R727" s="1" t="s">
        <v>800</v>
      </c>
      <c r="S727" t="s">
        <v>1352</v>
      </c>
    </row>
    <row r="728" spans="1:19" x14ac:dyDescent="0.2">
      <c r="A728" s="2">
        <v>721</v>
      </c>
      <c r="B728" s="2">
        <v>3</v>
      </c>
      <c r="C728" s="2">
        <v>0</v>
      </c>
      <c r="D728" t="s">
        <v>1353</v>
      </c>
      <c r="E728" s="1" t="s">
        <v>2102</v>
      </c>
      <c r="F728">
        <v>24</v>
      </c>
      <c r="G728">
        <f t="shared" si="69"/>
        <v>0</v>
      </c>
      <c r="H728" t="str">
        <f t="shared" si="70"/>
        <v>No</v>
      </c>
      <c r="I728">
        <v>0</v>
      </c>
      <c r="J728">
        <v>0</v>
      </c>
      <c r="K728">
        <f t="shared" si="71"/>
        <v>0</v>
      </c>
      <c r="L728" s="2">
        <v>371109</v>
      </c>
      <c r="M728" s="4">
        <v>7.25</v>
      </c>
      <c r="N728" s="4" t="str">
        <f t="shared" si="72"/>
        <v>20-29</v>
      </c>
      <c r="O728" s="4" t="str">
        <f t="shared" si="67"/>
        <v>0-20</v>
      </c>
      <c r="P728" s="4" t="str">
        <f t="shared" si="68"/>
        <v>0</v>
      </c>
      <c r="R728" s="1" t="s">
        <v>2100</v>
      </c>
      <c r="S728" t="s">
        <v>1354</v>
      </c>
    </row>
    <row r="729" spans="1:19" x14ac:dyDescent="0.2">
      <c r="A729" s="2">
        <v>722</v>
      </c>
      <c r="B729" s="2">
        <v>3</v>
      </c>
      <c r="C729" s="2">
        <v>0</v>
      </c>
      <c r="D729" t="s">
        <v>1355</v>
      </c>
      <c r="E729" s="1" t="s">
        <v>2102</v>
      </c>
      <c r="F729">
        <v>36</v>
      </c>
      <c r="G729">
        <f t="shared" si="69"/>
        <v>0</v>
      </c>
      <c r="H729" t="str">
        <f t="shared" si="70"/>
        <v>No</v>
      </c>
      <c r="I729">
        <v>0</v>
      </c>
      <c r="J729">
        <v>0</v>
      </c>
      <c r="K729">
        <f t="shared" si="71"/>
        <v>0</v>
      </c>
      <c r="L729" s="2">
        <v>349210</v>
      </c>
      <c r="M729" s="4">
        <v>7.4958</v>
      </c>
      <c r="N729" s="4" t="str">
        <f t="shared" si="72"/>
        <v>30-39</v>
      </c>
      <c r="O729" s="4" t="str">
        <f t="shared" si="67"/>
        <v>0-20</v>
      </c>
      <c r="P729" s="4" t="str">
        <f t="shared" si="68"/>
        <v>0</v>
      </c>
      <c r="R729" s="1" t="s">
        <v>800</v>
      </c>
      <c r="S729" t="s">
        <v>1217</v>
      </c>
    </row>
    <row r="730" spans="1:19" x14ac:dyDescent="0.2">
      <c r="A730" s="2">
        <v>723</v>
      </c>
      <c r="B730" s="2">
        <v>3</v>
      </c>
      <c r="C730" s="2">
        <v>0</v>
      </c>
      <c r="D730" t="s">
        <v>1356</v>
      </c>
      <c r="E730" s="1" t="s">
        <v>2102</v>
      </c>
      <c r="F730">
        <v>24</v>
      </c>
      <c r="G730">
        <f t="shared" si="69"/>
        <v>0</v>
      </c>
      <c r="H730" t="str">
        <f t="shared" si="70"/>
        <v>No</v>
      </c>
      <c r="I730">
        <v>0</v>
      </c>
      <c r="J730">
        <v>0</v>
      </c>
      <c r="K730">
        <f t="shared" si="71"/>
        <v>0</v>
      </c>
      <c r="L730" s="2">
        <v>349209</v>
      </c>
      <c r="M730" s="4">
        <v>7.4958</v>
      </c>
      <c r="N730" s="4" t="str">
        <f t="shared" si="72"/>
        <v>20-29</v>
      </c>
      <c r="O730" s="4" t="str">
        <f t="shared" si="67"/>
        <v>0-20</v>
      </c>
      <c r="P730" s="4" t="str">
        <f t="shared" si="68"/>
        <v>0</v>
      </c>
      <c r="R730" s="1" t="s">
        <v>800</v>
      </c>
    </row>
    <row r="731" spans="1:19" x14ac:dyDescent="0.2">
      <c r="A731" s="2">
        <v>724</v>
      </c>
      <c r="B731" s="2">
        <v>3</v>
      </c>
      <c r="C731" s="2">
        <v>0</v>
      </c>
      <c r="D731" t="s">
        <v>1357</v>
      </c>
      <c r="E731" s="1" t="s">
        <v>2102</v>
      </c>
      <c r="F731">
        <v>31</v>
      </c>
      <c r="G731">
        <f t="shared" si="69"/>
        <v>0</v>
      </c>
      <c r="H731" t="str">
        <f t="shared" si="70"/>
        <v>No</v>
      </c>
      <c r="I731">
        <v>0</v>
      </c>
      <c r="J731">
        <v>0</v>
      </c>
      <c r="K731">
        <f t="shared" si="71"/>
        <v>0</v>
      </c>
      <c r="L731" s="2">
        <v>21332</v>
      </c>
      <c r="M731" s="4">
        <v>7.7332999999999998</v>
      </c>
      <c r="N731" s="4" t="str">
        <f t="shared" si="72"/>
        <v>30-39</v>
      </c>
      <c r="O731" s="4" t="str">
        <f t="shared" si="67"/>
        <v>0-20</v>
      </c>
      <c r="P731" s="4" t="str">
        <f t="shared" si="68"/>
        <v>0</v>
      </c>
      <c r="R731" s="1" t="s">
        <v>2100</v>
      </c>
      <c r="S731" t="s">
        <v>101</v>
      </c>
    </row>
    <row r="732" spans="1:19" x14ac:dyDescent="0.2">
      <c r="A732" s="2">
        <v>725</v>
      </c>
      <c r="B732" s="2">
        <v>3</v>
      </c>
      <c r="C732" s="2">
        <v>0</v>
      </c>
      <c r="D732" t="s">
        <v>1358</v>
      </c>
      <c r="E732" s="1" t="s">
        <v>2102</v>
      </c>
      <c r="F732">
        <v>31</v>
      </c>
      <c r="G732">
        <f t="shared" si="69"/>
        <v>0</v>
      </c>
      <c r="H732" t="str">
        <f t="shared" si="70"/>
        <v>No</v>
      </c>
      <c r="I732">
        <v>0</v>
      </c>
      <c r="J732">
        <v>0</v>
      </c>
      <c r="K732">
        <f t="shared" si="71"/>
        <v>0</v>
      </c>
      <c r="L732" s="2">
        <v>335097</v>
      </c>
      <c r="M732" s="4">
        <v>7.75</v>
      </c>
      <c r="N732" s="4" t="str">
        <f t="shared" si="72"/>
        <v>30-39</v>
      </c>
      <c r="O732" s="4" t="str">
        <f t="shared" si="67"/>
        <v>0-20</v>
      </c>
      <c r="P732" s="4" t="str">
        <f t="shared" si="68"/>
        <v>0</v>
      </c>
      <c r="R732" s="1" t="s">
        <v>2100</v>
      </c>
      <c r="S732" t="s">
        <v>1359</v>
      </c>
    </row>
    <row r="733" spans="1:19" x14ac:dyDescent="0.2">
      <c r="A733" s="2">
        <v>726</v>
      </c>
      <c r="B733" s="2">
        <v>3</v>
      </c>
      <c r="C733" s="2">
        <v>1</v>
      </c>
      <c r="D733" t="s">
        <v>1360</v>
      </c>
      <c r="E733" s="1" t="s">
        <v>2101</v>
      </c>
      <c r="F733">
        <v>22</v>
      </c>
      <c r="G733">
        <f t="shared" si="69"/>
        <v>0</v>
      </c>
      <c r="H733" t="str">
        <f t="shared" si="70"/>
        <v>Yes</v>
      </c>
      <c r="I733">
        <v>0</v>
      </c>
      <c r="J733">
        <v>0</v>
      </c>
      <c r="K733">
        <f t="shared" si="71"/>
        <v>0</v>
      </c>
      <c r="L733" s="2">
        <v>370373</v>
      </c>
      <c r="M733" s="4">
        <v>7.75</v>
      </c>
      <c r="N733" s="4" t="str">
        <f t="shared" si="72"/>
        <v>20-29</v>
      </c>
      <c r="O733" s="4" t="str">
        <f t="shared" si="67"/>
        <v>0-20</v>
      </c>
      <c r="P733" s="4" t="str">
        <f t="shared" si="68"/>
        <v>0</v>
      </c>
      <c r="R733" s="1" t="s">
        <v>2100</v>
      </c>
      <c r="S733" t="s">
        <v>1361</v>
      </c>
    </row>
    <row r="734" spans="1:19" x14ac:dyDescent="0.2">
      <c r="A734" s="2">
        <v>727</v>
      </c>
      <c r="B734" s="2">
        <v>3</v>
      </c>
      <c r="C734" s="2">
        <v>0</v>
      </c>
      <c r="D734" t="s">
        <v>1360</v>
      </c>
      <c r="E734" s="1" t="s">
        <v>2101</v>
      </c>
      <c r="F734">
        <v>30</v>
      </c>
      <c r="G734">
        <f t="shared" si="69"/>
        <v>0</v>
      </c>
      <c r="H734" t="str">
        <f t="shared" si="70"/>
        <v>Yes</v>
      </c>
      <c r="I734">
        <v>0</v>
      </c>
      <c r="J734">
        <v>0</v>
      </c>
      <c r="K734">
        <f t="shared" si="71"/>
        <v>0</v>
      </c>
      <c r="L734" s="2">
        <v>330972</v>
      </c>
      <c r="M734" s="4">
        <v>7.6292</v>
      </c>
      <c r="N734" s="4" t="str">
        <f t="shared" si="72"/>
        <v>30-39</v>
      </c>
      <c r="O734" s="4" t="str">
        <f t="shared" si="67"/>
        <v>0-20</v>
      </c>
      <c r="P734" s="4" t="str">
        <f t="shared" si="68"/>
        <v>0</v>
      </c>
      <c r="R734" s="1" t="s">
        <v>2100</v>
      </c>
      <c r="S734" t="s">
        <v>1361</v>
      </c>
    </row>
    <row r="735" spans="1:19" x14ac:dyDescent="0.2">
      <c r="A735" s="2">
        <v>728</v>
      </c>
      <c r="B735" s="2">
        <v>3</v>
      </c>
      <c r="C735" s="2">
        <v>0</v>
      </c>
      <c r="D735" t="s">
        <v>1362</v>
      </c>
      <c r="E735" s="1" t="s">
        <v>2102</v>
      </c>
      <c r="F735">
        <v>70.5</v>
      </c>
      <c r="G735">
        <f t="shared" si="69"/>
        <v>0</v>
      </c>
      <c r="H735" t="str">
        <f t="shared" si="70"/>
        <v>No</v>
      </c>
      <c r="I735">
        <v>0</v>
      </c>
      <c r="J735">
        <v>0</v>
      </c>
      <c r="K735">
        <f t="shared" si="71"/>
        <v>0</v>
      </c>
      <c r="L735" s="2">
        <v>370369</v>
      </c>
      <c r="M735" s="4">
        <v>7.75</v>
      </c>
      <c r="N735" s="4" t="str">
        <f t="shared" si="72"/>
        <v>70+</v>
      </c>
      <c r="O735" s="4" t="str">
        <f t="shared" si="67"/>
        <v>0-20</v>
      </c>
      <c r="P735" s="4" t="str">
        <f t="shared" si="68"/>
        <v>0</v>
      </c>
      <c r="R735" s="1" t="s">
        <v>2100</v>
      </c>
    </row>
    <row r="736" spans="1:19" x14ac:dyDescent="0.2">
      <c r="A736" s="2">
        <v>729</v>
      </c>
      <c r="B736" s="2">
        <v>3</v>
      </c>
      <c r="C736" s="2">
        <v>0</v>
      </c>
      <c r="D736" t="s">
        <v>1363</v>
      </c>
      <c r="E736" s="1" t="s">
        <v>2102</v>
      </c>
      <c r="F736">
        <v>43</v>
      </c>
      <c r="G736">
        <f t="shared" si="69"/>
        <v>0</v>
      </c>
      <c r="H736" t="str">
        <f t="shared" si="70"/>
        <v>No</v>
      </c>
      <c r="I736">
        <v>0</v>
      </c>
      <c r="J736">
        <v>0</v>
      </c>
      <c r="K736">
        <f t="shared" si="71"/>
        <v>0</v>
      </c>
      <c r="L736" s="2" t="s">
        <v>1364</v>
      </c>
      <c r="M736" s="4">
        <v>8.0500000000000007</v>
      </c>
      <c r="N736" s="4" t="str">
        <f t="shared" si="72"/>
        <v>40-49</v>
      </c>
      <c r="O736" s="4" t="str">
        <f t="shared" si="67"/>
        <v>20-40</v>
      </c>
      <c r="P736" s="4" t="str">
        <f t="shared" si="68"/>
        <v>0</v>
      </c>
      <c r="R736" s="1" t="s">
        <v>800</v>
      </c>
    </row>
    <row r="737" spans="1:19" x14ac:dyDescent="0.2">
      <c r="A737" s="2">
        <v>730</v>
      </c>
      <c r="B737" s="2">
        <v>3</v>
      </c>
      <c r="C737" s="2">
        <v>0</v>
      </c>
      <c r="D737" t="s">
        <v>1365</v>
      </c>
      <c r="E737" s="1" t="s">
        <v>2102</v>
      </c>
      <c r="F737">
        <v>35</v>
      </c>
      <c r="G737">
        <f t="shared" si="69"/>
        <v>0</v>
      </c>
      <c r="H737" t="str">
        <f t="shared" si="70"/>
        <v>No</v>
      </c>
      <c r="I737">
        <v>0</v>
      </c>
      <c r="J737">
        <v>0</v>
      </c>
      <c r="K737">
        <f t="shared" si="71"/>
        <v>0</v>
      </c>
      <c r="L737" s="2">
        <v>349230</v>
      </c>
      <c r="M737" s="4">
        <v>7.8958000000000004</v>
      </c>
      <c r="N737" s="4" t="str">
        <f t="shared" si="72"/>
        <v>30-39</v>
      </c>
      <c r="O737" s="4" t="str">
        <f t="shared" si="67"/>
        <v>20-40</v>
      </c>
      <c r="P737" s="4" t="str">
        <f t="shared" si="68"/>
        <v>0</v>
      </c>
      <c r="R737" s="1" t="s">
        <v>800</v>
      </c>
      <c r="S737" t="s">
        <v>1366</v>
      </c>
    </row>
    <row r="738" spans="1:19" x14ac:dyDescent="0.2">
      <c r="A738" s="2">
        <v>731</v>
      </c>
      <c r="B738" s="2">
        <v>3</v>
      </c>
      <c r="C738" s="2">
        <v>0</v>
      </c>
      <c r="D738" t="s">
        <v>1367</v>
      </c>
      <c r="E738" s="1" t="s">
        <v>2102</v>
      </c>
      <c r="F738">
        <v>27</v>
      </c>
      <c r="G738">
        <f t="shared" si="69"/>
        <v>0</v>
      </c>
      <c r="H738" t="str">
        <f t="shared" si="70"/>
        <v>No</v>
      </c>
      <c r="I738">
        <v>0</v>
      </c>
      <c r="J738">
        <v>0</v>
      </c>
      <c r="K738">
        <f t="shared" si="71"/>
        <v>0</v>
      </c>
      <c r="L738" s="2">
        <v>349229</v>
      </c>
      <c r="M738" s="4">
        <v>7.8958000000000004</v>
      </c>
      <c r="N738" s="4" t="str">
        <f t="shared" si="72"/>
        <v>20-29</v>
      </c>
      <c r="O738" s="4" t="str">
        <f t="shared" si="67"/>
        <v>20-40</v>
      </c>
      <c r="P738" s="4" t="str">
        <f t="shared" si="68"/>
        <v>0</v>
      </c>
      <c r="R738" s="1" t="s">
        <v>800</v>
      </c>
      <c r="S738" t="s">
        <v>1366</v>
      </c>
    </row>
    <row r="739" spans="1:19" x14ac:dyDescent="0.2">
      <c r="A739" s="2">
        <v>732</v>
      </c>
      <c r="B739" s="2">
        <v>3</v>
      </c>
      <c r="C739" s="2">
        <v>0</v>
      </c>
      <c r="D739" t="s">
        <v>1368</v>
      </c>
      <c r="E739" s="1" t="s">
        <v>2102</v>
      </c>
      <c r="F739">
        <v>19</v>
      </c>
      <c r="G739">
        <f t="shared" si="69"/>
        <v>0</v>
      </c>
      <c r="H739" t="str">
        <f t="shared" si="70"/>
        <v>No</v>
      </c>
      <c r="I739">
        <v>0</v>
      </c>
      <c r="J739">
        <v>0</v>
      </c>
      <c r="K739">
        <f t="shared" si="71"/>
        <v>0</v>
      </c>
      <c r="L739" s="2">
        <v>349231</v>
      </c>
      <c r="M739" s="4">
        <v>7.8958000000000004</v>
      </c>
      <c r="N739" s="4" t="str">
        <f t="shared" si="72"/>
        <v>10-19</v>
      </c>
      <c r="O739" s="4" t="str">
        <f t="shared" si="67"/>
        <v>20-40</v>
      </c>
      <c r="P739" s="4" t="str">
        <f t="shared" si="68"/>
        <v>0</v>
      </c>
      <c r="R739" s="1" t="s">
        <v>800</v>
      </c>
      <c r="S739" t="s">
        <v>1366</v>
      </c>
    </row>
    <row r="740" spans="1:19" x14ac:dyDescent="0.2">
      <c r="A740" s="2">
        <v>733</v>
      </c>
      <c r="B740" s="2">
        <v>3</v>
      </c>
      <c r="C740" s="2">
        <v>0</v>
      </c>
      <c r="D740" t="s">
        <v>1369</v>
      </c>
      <c r="E740" s="1" t="s">
        <v>2102</v>
      </c>
      <c r="F740">
        <v>30</v>
      </c>
      <c r="G740">
        <f t="shared" si="69"/>
        <v>0</v>
      </c>
      <c r="H740" t="str">
        <f t="shared" si="70"/>
        <v>No</v>
      </c>
      <c r="I740">
        <v>0</v>
      </c>
      <c r="J740">
        <v>0</v>
      </c>
      <c r="K740">
        <f t="shared" si="71"/>
        <v>0</v>
      </c>
      <c r="L740" s="2" t="s">
        <v>1370</v>
      </c>
      <c r="M740" s="4">
        <v>8.0500000000000007</v>
      </c>
      <c r="N740" s="4" t="str">
        <f t="shared" si="72"/>
        <v>30-39</v>
      </c>
      <c r="O740" s="4" t="str">
        <f t="shared" si="67"/>
        <v>20-40</v>
      </c>
      <c r="P740" s="4" t="str">
        <f t="shared" si="68"/>
        <v>0</v>
      </c>
      <c r="R740" s="1" t="s">
        <v>800</v>
      </c>
      <c r="S740" t="s">
        <v>371</v>
      </c>
    </row>
    <row r="741" spans="1:19" x14ac:dyDescent="0.2">
      <c r="A741" s="2">
        <v>734</v>
      </c>
      <c r="B741" s="2">
        <v>3</v>
      </c>
      <c r="C741" s="2">
        <v>1</v>
      </c>
      <c r="D741" t="s">
        <v>1371</v>
      </c>
      <c r="E741" s="1" t="s">
        <v>2102</v>
      </c>
      <c r="F741">
        <v>9</v>
      </c>
      <c r="G741">
        <f t="shared" si="69"/>
        <v>1</v>
      </c>
      <c r="H741" t="str">
        <f t="shared" si="70"/>
        <v>Yes</v>
      </c>
      <c r="I741">
        <v>1</v>
      </c>
      <c r="J741">
        <v>1</v>
      </c>
      <c r="K741">
        <f t="shared" si="71"/>
        <v>2</v>
      </c>
      <c r="L741" s="2" t="s">
        <v>1372</v>
      </c>
      <c r="M741" s="4">
        <v>15.9</v>
      </c>
      <c r="N741" s="4" t="str">
        <f t="shared" si="72"/>
        <v>0-9</v>
      </c>
      <c r="O741" s="4" t="str">
        <f t="shared" si="67"/>
        <v>40-60</v>
      </c>
      <c r="P741" s="4" t="str">
        <f t="shared" si="68"/>
        <v>2</v>
      </c>
      <c r="R741" s="1" t="s">
        <v>800</v>
      </c>
      <c r="S741" t="s">
        <v>1373</v>
      </c>
    </row>
    <row r="742" spans="1:19" x14ac:dyDescent="0.2">
      <c r="A742" s="2">
        <v>735</v>
      </c>
      <c r="B742" s="2">
        <v>3</v>
      </c>
      <c r="C742" s="2">
        <v>1</v>
      </c>
      <c r="D742" t="s">
        <v>1374</v>
      </c>
      <c r="E742" s="1" t="s">
        <v>2102</v>
      </c>
      <c r="F742">
        <v>3</v>
      </c>
      <c r="G742">
        <f t="shared" si="69"/>
        <v>1</v>
      </c>
      <c r="H742" t="str">
        <f t="shared" si="70"/>
        <v>Yes</v>
      </c>
      <c r="I742">
        <v>1</v>
      </c>
      <c r="J742">
        <v>1</v>
      </c>
      <c r="K742">
        <f t="shared" si="71"/>
        <v>2</v>
      </c>
      <c r="L742" s="2" t="s">
        <v>1372</v>
      </c>
      <c r="M742" s="4">
        <v>15.9</v>
      </c>
      <c r="N742" s="4" t="str">
        <f t="shared" si="72"/>
        <v>0-9</v>
      </c>
      <c r="O742" s="4" t="str">
        <f t="shared" si="67"/>
        <v>40-60</v>
      </c>
      <c r="P742" s="4" t="str">
        <f t="shared" si="68"/>
        <v>2</v>
      </c>
      <c r="R742" s="1" t="s">
        <v>800</v>
      </c>
      <c r="S742" t="s">
        <v>1373</v>
      </c>
    </row>
    <row r="743" spans="1:19" x14ac:dyDescent="0.2">
      <c r="A743" s="2">
        <v>736</v>
      </c>
      <c r="B743" s="2">
        <v>3</v>
      </c>
      <c r="C743" s="2">
        <v>1</v>
      </c>
      <c r="D743" t="s">
        <v>1375</v>
      </c>
      <c r="E743" s="1" t="s">
        <v>2101</v>
      </c>
      <c r="F743">
        <v>36</v>
      </c>
      <c r="G743">
        <f t="shared" si="69"/>
        <v>0</v>
      </c>
      <c r="H743" t="str">
        <f t="shared" si="70"/>
        <v>Yes</v>
      </c>
      <c r="I743">
        <v>0</v>
      </c>
      <c r="J743">
        <v>2</v>
      </c>
      <c r="K743">
        <f t="shared" si="71"/>
        <v>2</v>
      </c>
      <c r="L743" s="2" t="s">
        <v>1372</v>
      </c>
      <c r="M743" s="4">
        <v>15.9</v>
      </c>
      <c r="N743" s="4" t="str">
        <f t="shared" si="72"/>
        <v>30-39</v>
      </c>
      <c r="O743" s="4" t="str">
        <f t="shared" si="67"/>
        <v>40-60</v>
      </c>
      <c r="P743" s="4" t="str">
        <f t="shared" si="68"/>
        <v>2</v>
      </c>
      <c r="R743" s="1" t="s">
        <v>800</v>
      </c>
      <c r="S743" t="s">
        <v>1373</v>
      </c>
    </row>
    <row r="744" spans="1:19" x14ac:dyDescent="0.2">
      <c r="A744" s="2">
        <v>737</v>
      </c>
      <c r="B744" s="2">
        <v>3</v>
      </c>
      <c r="C744" s="2">
        <v>0</v>
      </c>
      <c r="D744" t="s">
        <v>1376</v>
      </c>
      <c r="E744" s="1" t="s">
        <v>2102</v>
      </c>
      <c r="F744">
        <v>59</v>
      </c>
      <c r="G744">
        <f t="shared" si="69"/>
        <v>0</v>
      </c>
      <c r="H744" t="str">
        <f t="shared" si="70"/>
        <v>No</v>
      </c>
      <c r="I744">
        <v>0</v>
      </c>
      <c r="J744">
        <v>0</v>
      </c>
      <c r="K744">
        <f t="shared" si="71"/>
        <v>0</v>
      </c>
      <c r="L744" s="2">
        <v>364500</v>
      </c>
      <c r="M744" s="4">
        <v>7.25</v>
      </c>
      <c r="N744" s="4" t="str">
        <f t="shared" si="72"/>
        <v>50-59</v>
      </c>
      <c r="O744" s="4" t="str">
        <f t="shared" si="67"/>
        <v>0-20</v>
      </c>
      <c r="P744" s="4" t="str">
        <f t="shared" si="68"/>
        <v>0</v>
      </c>
      <c r="R744" s="1" t="s">
        <v>800</v>
      </c>
      <c r="S744" t="s">
        <v>1377</v>
      </c>
    </row>
    <row r="745" spans="1:19" x14ac:dyDescent="0.2">
      <c r="A745" s="2">
        <v>738</v>
      </c>
      <c r="B745" s="2">
        <v>3</v>
      </c>
      <c r="C745" s="2">
        <v>0</v>
      </c>
      <c r="D745" t="s">
        <v>1378</v>
      </c>
      <c r="E745" s="1" t="s">
        <v>2102</v>
      </c>
      <c r="F745">
        <v>19</v>
      </c>
      <c r="G745">
        <f t="shared" si="69"/>
        <v>0</v>
      </c>
      <c r="H745" t="str">
        <f t="shared" si="70"/>
        <v>No</v>
      </c>
      <c r="I745">
        <v>0</v>
      </c>
      <c r="J745">
        <v>0</v>
      </c>
      <c r="K745">
        <f t="shared" si="71"/>
        <v>0</v>
      </c>
      <c r="L745" s="2" t="s">
        <v>1379</v>
      </c>
      <c r="M745" s="4">
        <v>8.1583000000000006</v>
      </c>
      <c r="N745" s="4" t="str">
        <f t="shared" si="72"/>
        <v>10-19</v>
      </c>
      <c r="O745" s="4" t="str">
        <f t="shared" si="67"/>
        <v>20-40</v>
      </c>
      <c r="P745" s="4" t="str">
        <f t="shared" si="68"/>
        <v>0</v>
      </c>
      <c r="R745" s="1" t="s">
        <v>800</v>
      </c>
      <c r="S745" t="s">
        <v>1380</v>
      </c>
    </row>
    <row r="746" spans="1:19" x14ac:dyDescent="0.2">
      <c r="A746" s="2">
        <v>739</v>
      </c>
      <c r="B746" s="2">
        <v>3</v>
      </c>
      <c r="C746" s="2">
        <v>1</v>
      </c>
      <c r="D746" t="s">
        <v>1381</v>
      </c>
      <c r="E746" s="1" t="s">
        <v>2101</v>
      </c>
      <c r="F746">
        <v>17</v>
      </c>
      <c r="G746">
        <f t="shared" si="69"/>
        <v>0</v>
      </c>
      <c r="H746" t="str">
        <f t="shared" si="70"/>
        <v>Yes</v>
      </c>
      <c r="I746">
        <v>0</v>
      </c>
      <c r="J746">
        <v>1</v>
      </c>
      <c r="K746">
        <f t="shared" si="71"/>
        <v>1</v>
      </c>
      <c r="L746" s="2">
        <v>371362</v>
      </c>
      <c r="M746" s="4">
        <v>16.100000000000001</v>
      </c>
      <c r="N746" s="4" t="str">
        <f t="shared" si="72"/>
        <v>10-19</v>
      </c>
      <c r="O746" s="4" t="str">
        <f t="shared" si="67"/>
        <v>40-60</v>
      </c>
      <c r="P746" s="4" t="str">
        <f t="shared" si="68"/>
        <v>1</v>
      </c>
      <c r="R746" s="1" t="s">
        <v>800</v>
      </c>
      <c r="S746" t="s">
        <v>1382</v>
      </c>
    </row>
    <row r="747" spans="1:19" x14ac:dyDescent="0.2">
      <c r="A747" s="2">
        <v>740</v>
      </c>
      <c r="B747" s="2">
        <v>3</v>
      </c>
      <c r="C747" s="2">
        <v>0</v>
      </c>
      <c r="D747" t="s">
        <v>1383</v>
      </c>
      <c r="E747" s="1" t="s">
        <v>2102</v>
      </c>
      <c r="F747">
        <v>44</v>
      </c>
      <c r="G747">
        <f t="shared" si="69"/>
        <v>0</v>
      </c>
      <c r="H747" t="str">
        <f t="shared" si="70"/>
        <v>No</v>
      </c>
      <c r="I747">
        <v>0</v>
      </c>
      <c r="J747">
        <v>1</v>
      </c>
      <c r="K747">
        <f t="shared" si="71"/>
        <v>1</v>
      </c>
      <c r="L747" s="2">
        <v>371362</v>
      </c>
      <c r="M747" s="4">
        <v>16.100000000000001</v>
      </c>
      <c r="N747" s="4" t="str">
        <f t="shared" si="72"/>
        <v>40-49</v>
      </c>
      <c r="O747" s="4" t="str">
        <f t="shared" si="67"/>
        <v>40-60</v>
      </c>
      <c r="P747" s="4" t="str">
        <f t="shared" si="68"/>
        <v>1</v>
      </c>
      <c r="R747" s="1" t="s">
        <v>800</v>
      </c>
      <c r="S747" t="s">
        <v>1382</v>
      </c>
    </row>
    <row r="748" spans="1:19" x14ac:dyDescent="0.2">
      <c r="A748" s="2">
        <v>741</v>
      </c>
      <c r="B748" s="2">
        <v>3</v>
      </c>
      <c r="C748" s="2">
        <v>0</v>
      </c>
      <c r="D748" t="s">
        <v>1384</v>
      </c>
      <c r="E748" s="1" t="s">
        <v>2102</v>
      </c>
      <c r="F748">
        <v>17</v>
      </c>
      <c r="G748">
        <f t="shared" si="69"/>
        <v>0</v>
      </c>
      <c r="H748" t="str">
        <f t="shared" si="70"/>
        <v>No</v>
      </c>
      <c r="I748">
        <v>0</v>
      </c>
      <c r="J748">
        <v>0</v>
      </c>
      <c r="K748">
        <f t="shared" si="71"/>
        <v>0</v>
      </c>
      <c r="L748" s="2">
        <v>315090</v>
      </c>
      <c r="M748" s="4">
        <v>8.6624999999999996</v>
      </c>
      <c r="N748" s="4" t="str">
        <f t="shared" si="72"/>
        <v>10-19</v>
      </c>
      <c r="O748" s="4" t="str">
        <f t="shared" si="67"/>
        <v>20-40</v>
      </c>
      <c r="P748" s="4" t="str">
        <f t="shared" si="68"/>
        <v>0</v>
      </c>
      <c r="R748" s="1" t="s">
        <v>800</v>
      </c>
      <c r="S748" t="s">
        <v>1385</v>
      </c>
    </row>
    <row r="749" spans="1:19" x14ac:dyDescent="0.2">
      <c r="A749" s="2">
        <v>742</v>
      </c>
      <c r="B749" s="2">
        <v>3</v>
      </c>
      <c r="C749" s="2">
        <v>0</v>
      </c>
      <c r="D749" t="s">
        <v>1386</v>
      </c>
      <c r="E749" s="1" t="s">
        <v>2102</v>
      </c>
      <c r="F749">
        <v>22.5</v>
      </c>
      <c r="G749">
        <f t="shared" si="69"/>
        <v>0</v>
      </c>
      <c r="H749" t="str">
        <f t="shared" si="70"/>
        <v>No</v>
      </c>
      <c r="I749">
        <v>0</v>
      </c>
      <c r="J749">
        <v>0</v>
      </c>
      <c r="K749">
        <f t="shared" si="71"/>
        <v>0</v>
      </c>
      <c r="L749" s="2">
        <v>2698</v>
      </c>
      <c r="M749" s="4">
        <v>7.2249999999999996</v>
      </c>
      <c r="N749" s="4" t="str">
        <f t="shared" si="72"/>
        <v>20-29</v>
      </c>
      <c r="O749" s="4" t="str">
        <f t="shared" si="67"/>
        <v>0-20</v>
      </c>
      <c r="P749" s="4" t="str">
        <f t="shared" si="68"/>
        <v>0</v>
      </c>
      <c r="R749" s="1" t="s">
        <v>2099</v>
      </c>
    </row>
    <row r="750" spans="1:19" x14ac:dyDescent="0.2">
      <c r="A750" s="2">
        <v>743</v>
      </c>
      <c r="B750" s="2">
        <v>3</v>
      </c>
      <c r="C750" s="2">
        <v>1</v>
      </c>
      <c r="D750" t="s">
        <v>1387</v>
      </c>
      <c r="E750" s="1" t="s">
        <v>2102</v>
      </c>
      <c r="F750">
        <v>45</v>
      </c>
      <c r="G750">
        <f t="shared" si="69"/>
        <v>0</v>
      </c>
      <c r="H750" t="str">
        <f t="shared" si="70"/>
        <v>No</v>
      </c>
      <c r="I750">
        <v>0</v>
      </c>
      <c r="J750">
        <v>0</v>
      </c>
      <c r="K750">
        <f t="shared" si="71"/>
        <v>0</v>
      </c>
      <c r="L750" s="2">
        <v>7598</v>
      </c>
      <c r="M750" s="4">
        <v>8.0500000000000007</v>
      </c>
      <c r="N750" s="4" t="str">
        <f t="shared" si="72"/>
        <v>40-49</v>
      </c>
      <c r="O750" s="4" t="str">
        <f t="shared" si="67"/>
        <v>20-40</v>
      </c>
      <c r="P750" s="4" t="str">
        <f t="shared" si="68"/>
        <v>0</v>
      </c>
      <c r="R750" s="1" t="s">
        <v>800</v>
      </c>
      <c r="S750" t="s">
        <v>1388</v>
      </c>
    </row>
    <row r="751" spans="1:19" x14ac:dyDescent="0.2">
      <c r="A751" s="2">
        <v>744</v>
      </c>
      <c r="B751" s="2">
        <v>3</v>
      </c>
      <c r="C751" s="2">
        <v>0</v>
      </c>
      <c r="D751" t="s">
        <v>1389</v>
      </c>
      <c r="E751" s="1" t="s">
        <v>2101</v>
      </c>
      <c r="F751">
        <v>22</v>
      </c>
      <c r="G751">
        <f t="shared" si="69"/>
        <v>0</v>
      </c>
      <c r="H751" t="str">
        <f t="shared" si="70"/>
        <v>Yes</v>
      </c>
      <c r="I751">
        <v>0</v>
      </c>
      <c r="J751">
        <v>0</v>
      </c>
      <c r="K751">
        <f t="shared" si="71"/>
        <v>0</v>
      </c>
      <c r="L751" s="2">
        <v>7552</v>
      </c>
      <c r="M751" s="4">
        <v>10.5167</v>
      </c>
      <c r="N751" s="4" t="str">
        <f t="shared" si="72"/>
        <v>20-29</v>
      </c>
      <c r="O751" s="4" t="str">
        <f t="shared" si="67"/>
        <v>40-60</v>
      </c>
      <c r="P751" s="4" t="str">
        <f t="shared" si="68"/>
        <v>0</v>
      </c>
      <c r="R751" s="1" t="s">
        <v>800</v>
      </c>
      <c r="S751" t="s">
        <v>1390</v>
      </c>
    </row>
    <row r="752" spans="1:19" x14ac:dyDescent="0.2">
      <c r="A752" s="2">
        <v>745</v>
      </c>
      <c r="B752" s="2">
        <v>3</v>
      </c>
      <c r="C752" s="2">
        <v>0</v>
      </c>
      <c r="D752" t="s">
        <v>1391</v>
      </c>
      <c r="E752" s="1" t="s">
        <v>2102</v>
      </c>
      <c r="F752">
        <v>19</v>
      </c>
      <c r="G752">
        <f t="shared" si="69"/>
        <v>0</v>
      </c>
      <c r="H752" t="str">
        <f t="shared" si="70"/>
        <v>No</v>
      </c>
      <c r="I752">
        <v>0</v>
      </c>
      <c r="J752">
        <v>0</v>
      </c>
      <c r="K752">
        <f t="shared" si="71"/>
        <v>0</v>
      </c>
      <c r="L752" s="2">
        <v>349228</v>
      </c>
      <c r="M752" s="4">
        <v>10.1708</v>
      </c>
      <c r="N752" s="4" t="str">
        <f t="shared" si="72"/>
        <v>10-19</v>
      </c>
      <c r="O752" s="4" t="str">
        <f t="shared" si="67"/>
        <v>20-40</v>
      </c>
      <c r="P752" s="4" t="str">
        <f t="shared" si="68"/>
        <v>0</v>
      </c>
      <c r="R752" s="1" t="s">
        <v>800</v>
      </c>
      <c r="S752" t="s">
        <v>1366</v>
      </c>
    </row>
    <row r="753" spans="1:19" x14ac:dyDescent="0.2">
      <c r="A753" s="2">
        <v>746</v>
      </c>
      <c r="B753" s="2">
        <v>3</v>
      </c>
      <c r="C753" s="2">
        <v>1</v>
      </c>
      <c r="D753" t="s">
        <v>1392</v>
      </c>
      <c r="E753" s="1" t="s">
        <v>2101</v>
      </c>
      <c r="F753">
        <v>30</v>
      </c>
      <c r="G753">
        <f t="shared" si="69"/>
        <v>0</v>
      </c>
      <c r="H753" t="str">
        <f t="shared" si="70"/>
        <v>Yes</v>
      </c>
      <c r="I753">
        <v>0</v>
      </c>
      <c r="J753">
        <v>0</v>
      </c>
      <c r="K753">
        <f t="shared" si="71"/>
        <v>0</v>
      </c>
      <c r="L753" s="2">
        <v>382650</v>
      </c>
      <c r="M753" s="4">
        <v>6.95</v>
      </c>
      <c r="N753" s="4" t="str">
        <f t="shared" si="72"/>
        <v>30-39</v>
      </c>
      <c r="O753" s="4" t="str">
        <f t="shared" si="67"/>
        <v>0-20</v>
      </c>
      <c r="P753" s="4" t="str">
        <f t="shared" si="68"/>
        <v>0</v>
      </c>
      <c r="R753" s="1" t="s">
        <v>2100</v>
      </c>
      <c r="S753" t="s">
        <v>1393</v>
      </c>
    </row>
    <row r="754" spans="1:19" x14ac:dyDescent="0.2">
      <c r="A754" s="2">
        <v>747</v>
      </c>
      <c r="B754" s="2">
        <v>3</v>
      </c>
      <c r="C754" s="2">
        <v>1</v>
      </c>
      <c r="D754" t="s">
        <v>1394</v>
      </c>
      <c r="E754" s="1" t="s">
        <v>2102</v>
      </c>
      <c r="F754">
        <v>29</v>
      </c>
      <c r="G754">
        <f t="shared" si="69"/>
        <v>0</v>
      </c>
      <c r="H754" t="str">
        <f t="shared" si="70"/>
        <v>No</v>
      </c>
      <c r="I754">
        <v>0</v>
      </c>
      <c r="J754">
        <v>0</v>
      </c>
      <c r="K754">
        <f t="shared" si="71"/>
        <v>0</v>
      </c>
      <c r="L754" s="2">
        <v>382651</v>
      </c>
      <c r="M754" s="4">
        <v>7.75</v>
      </c>
      <c r="N754" s="4" t="str">
        <f t="shared" si="72"/>
        <v>20-29</v>
      </c>
      <c r="O754" s="4" t="str">
        <f t="shared" si="67"/>
        <v>0-20</v>
      </c>
      <c r="P754" s="4" t="str">
        <f t="shared" si="68"/>
        <v>0</v>
      </c>
      <c r="R754" s="1" t="s">
        <v>2100</v>
      </c>
      <c r="S754" t="s">
        <v>1393</v>
      </c>
    </row>
    <row r="755" spans="1:19" x14ac:dyDescent="0.2">
      <c r="A755" s="2">
        <v>748</v>
      </c>
      <c r="B755" s="2">
        <v>3</v>
      </c>
      <c r="C755" s="2">
        <v>0</v>
      </c>
      <c r="D755" t="s">
        <v>1395</v>
      </c>
      <c r="E755" s="1" t="s">
        <v>2102</v>
      </c>
      <c r="F755">
        <v>0.33329999999999999</v>
      </c>
      <c r="G755">
        <f t="shared" si="69"/>
        <v>1</v>
      </c>
      <c r="H755" t="str">
        <f t="shared" si="70"/>
        <v>Yes</v>
      </c>
      <c r="I755">
        <v>0</v>
      </c>
      <c r="J755">
        <v>2</v>
      </c>
      <c r="K755">
        <f t="shared" si="71"/>
        <v>2</v>
      </c>
      <c r="L755" s="2">
        <v>347080</v>
      </c>
      <c r="M755" s="4">
        <v>14.4</v>
      </c>
      <c r="N755" s="4" t="str">
        <f t="shared" si="72"/>
        <v>0-9</v>
      </c>
      <c r="O755" s="4" t="str">
        <f t="shared" si="67"/>
        <v>40-60</v>
      </c>
      <c r="P755" s="4" t="str">
        <f t="shared" si="68"/>
        <v>2</v>
      </c>
      <c r="R755" s="1" t="s">
        <v>800</v>
      </c>
      <c r="S755" t="s">
        <v>1396</v>
      </c>
    </row>
    <row r="756" spans="1:19" x14ac:dyDescent="0.2">
      <c r="A756" s="2">
        <v>749</v>
      </c>
      <c r="B756" s="2">
        <v>3</v>
      </c>
      <c r="C756" s="2">
        <v>0</v>
      </c>
      <c r="D756" t="s">
        <v>1397</v>
      </c>
      <c r="E756" s="1" t="s">
        <v>2102</v>
      </c>
      <c r="F756">
        <v>34</v>
      </c>
      <c r="G756">
        <f t="shared" si="69"/>
        <v>0</v>
      </c>
      <c r="H756" t="str">
        <f t="shared" si="70"/>
        <v>No</v>
      </c>
      <c r="I756">
        <v>1</v>
      </c>
      <c r="J756">
        <v>1</v>
      </c>
      <c r="K756">
        <f t="shared" si="71"/>
        <v>2</v>
      </c>
      <c r="L756" s="2">
        <v>347080</v>
      </c>
      <c r="M756" s="4">
        <v>14.4</v>
      </c>
      <c r="N756" s="4" t="str">
        <f t="shared" si="72"/>
        <v>30-39</v>
      </c>
      <c r="O756" s="4" t="str">
        <f t="shared" si="67"/>
        <v>40-60</v>
      </c>
      <c r="P756" s="4" t="str">
        <f t="shared" si="68"/>
        <v>2</v>
      </c>
      <c r="R756" s="1" t="s">
        <v>800</v>
      </c>
      <c r="S756" t="s">
        <v>1396</v>
      </c>
    </row>
    <row r="757" spans="1:19" x14ac:dyDescent="0.2">
      <c r="A757" s="2">
        <v>750</v>
      </c>
      <c r="B757" s="2">
        <v>3</v>
      </c>
      <c r="C757" s="2">
        <v>0</v>
      </c>
      <c r="D757" t="s">
        <v>1398</v>
      </c>
      <c r="E757" s="1" t="s">
        <v>2101</v>
      </c>
      <c r="F757">
        <v>28</v>
      </c>
      <c r="G757">
        <f t="shared" si="69"/>
        <v>0</v>
      </c>
      <c r="H757" t="str">
        <f t="shared" si="70"/>
        <v>Yes</v>
      </c>
      <c r="I757">
        <v>1</v>
      </c>
      <c r="J757">
        <v>1</v>
      </c>
      <c r="K757">
        <f t="shared" si="71"/>
        <v>2</v>
      </c>
      <c r="L757" s="2">
        <v>347080</v>
      </c>
      <c r="M757" s="4">
        <v>14.4</v>
      </c>
      <c r="N757" s="4" t="str">
        <f t="shared" si="72"/>
        <v>20-29</v>
      </c>
      <c r="O757" s="4" t="str">
        <f t="shared" si="67"/>
        <v>40-60</v>
      </c>
      <c r="P757" s="4" t="str">
        <f t="shared" si="68"/>
        <v>2</v>
      </c>
      <c r="R757" s="1" t="s">
        <v>800</v>
      </c>
      <c r="S757" t="s">
        <v>1396</v>
      </c>
    </row>
    <row r="758" spans="1:19" x14ac:dyDescent="0.2">
      <c r="A758" s="2">
        <v>751</v>
      </c>
      <c r="B758" s="2">
        <v>3</v>
      </c>
      <c r="C758" s="2">
        <v>0</v>
      </c>
      <c r="D758" t="s">
        <v>1399</v>
      </c>
      <c r="E758" s="1" t="s">
        <v>2102</v>
      </c>
      <c r="F758">
        <v>27</v>
      </c>
      <c r="G758">
        <f t="shared" si="69"/>
        <v>0</v>
      </c>
      <c r="H758" t="str">
        <f t="shared" si="70"/>
        <v>No</v>
      </c>
      <c r="I758">
        <v>0</v>
      </c>
      <c r="J758">
        <v>0</v>
      </c>
      <c r="K758">
        <f t="shared" si="71"/>
        <v>0</v>
      </c>
      <c r="L758" s="2">
        <v>349219</v>
      </c>
      <c r="M758" s="4">
        <v>7.8958000000000004</v>
      </c>
      <c r="N758" s="4" t="str">
        <f t="shared" si="72"/>
        <v>20-29</v>
      </c>
      <c r="O758" s="4" t="str">
        <f t="shared" si="67"/>
        <v>20-40</v>
      </c>
      <c r="P758" s="4" t="str">
        <f t="shared" si="68"/>
        <v>0</v>
      </c>
      <c r="R758" s="1" t="s">
        <v>800</v>
      </c>
      <c r="S758" t="s">
        <v>1217</v>
      </c>
    </row>
    <row r="759" spans="1:19" x14ac:dyDescent="0.2">
      <c r="A759" s="2">
        <v>752</v>
      </c>
      <c r="B759" s="2">
        <v>3</v>
      </c>
      <c r="C759" s="2">
        <v>0</v>
      </c>
      <c r="D759" t="s">
        <v>1400</v>
      </c>
      <c r="E759" s="1" t="s">
        <v>2102</v>
      </c>
      <c r="F759">
        <v>25</v>
      </c>
      <c r="G759">
        <f t="shared" si="69"/>
        <v>0</v>
      </c>
      <c r="H759" t="str">
        <f t="shared" si="70"/>
        <v>No</v>
      </c>
      <c r="I759">
        <v>0</v>
      </c>
      <c r="J759">
        <v>0</v>
      </c>
      <c r="K759">
        <f t="shared" si="71"/>
        <v>0</v>
      </c>
      <c r="L759" s="2">
        <v>349203</v>
      </c>
      <c r="M759" s="4">
        <v>7.8958000000000004</v>
      </c>
      <c r="N759" s="4" t="str">
        <f t="shared" si="72"/>
        <v>20-29</v>
      </c>
      <c r="O759" s="4" t="str">
        <f t="shared" si="67"/>
        <v>20-40</v>
      </c>
      <c r="P759" s="4" t="str">
        <f t="shared" si="68"/>
        <v>0</v>
      </c>
      <c r="R759" s="1" t="s">
        <v>800</v>
      </c>
      <c r="S759" t="s">
        <v>1217</v>
      </c>
    </row>
    <row r="760" spans="1:19" x14ac:dyDescent="0.2">
      <c r="A760" s="2">
        <v>753</v>
      </c>
      <c r="B760" s="2">
        <v>3</v>
      </c>
      <c r="C760" s="2">
        <v>0</v>
      </c>
      <c r="D760" t="s">
        <v>1401</v>
      </c>
      <c r="E760" s="1" t="s">
        <v>2102</v>
      </c>
      <c r="F760">
        <v>24</v>
      </c>
      <c r="G760">
        <f t="shared" si="69"/>
        <v>0</v>
      </c>
      <c r="H760" t="str">
        <f t="shared" si="70"/>
        <v>No</v>
      </c>
      <c r="I760">
        <v>2</v>
      </c>
      <c r="J760">
        <v>0</v>
      </c>
      <c r="K760">
        <f t="shared" si="71"/>
        <v>2</v>
      </c>
      <c r="L760" s="2" t="s">
        <v>1402</v>
      </c>
      <c r="M760" s="4">
        <v>24.15</v>
      </c>
      <c r="N760" s="4" t="str">
        <f t="shared" si="72"/>
        <v>20-29</v>
      </c>
      <c r="O760" s="4" t="str">
        <f t="shared" si="67"/>
        <v>60-80</v>
      </c>
      <c r="P760" s="4" t="str">
        <f t="shared" si="68"/>
        <v>2</v>
      </c>
      <c r="R760" s="1" t="s">
        <v>800</v>
      </c>
      <c r="S760" t="s">
        <v>1403</v>
      </c>
    </row>
    <row r="761" spans="1:19" x14ac:dyDescent="0.2">
      <c r="A761" s="2">
        <v>754</v>
      </c>
      <c r="B761" s="2">
        <v>3</v>
      </c>
      <c r="C761" s="2">
        <v>0</v>
      </c>
      <c r="D761" t="s">
        <v>1404</v>
      </c>
      <c r="E761" s="1" t="s">
        <v>2102</v>
      </c>
      <c r="F761">
        <v>22</v>
      </c>
      <c r="G761">
        <f t="shared" si="69"/>
        <v>0</v>
      </c>
      <c r="H761" t="str">
        <f t="shared" si="70"/>
        <v>No</v>
      </c>
      <c r="I761">
        <v>0</v>
      </c>
      <c r="J761">
        <v>0</v>
      </c>
      <c r="K761">
        <f t="shared" si="71"/>
        <v>0</v>
      </c>
      <c r="L761" s="2" t="s">
        <v>1405</v>
      </c>
      <c r="M761" s="4">
        <v>8.0500000000000007</v>
      </c>
      <c r="N761" s="4" t="str">
        <f t="shared" si="72"/>
        <v>20-29</v>
      </c>
      <c r="O761" s="4" t="str">
        <f t="shared" si="67"/>
        <v>20-40</v>
      </c>
      <c r="P761" s="4" t="str">
        <f t="shared" si="68"/>
        <v>0</v>
      </c>
      <c r="R761" s="1" t="s">
        <v>800</v>
      </c>
    </row>
    <row r="762" spans="1:19" x14ac:dyDescent="0.2">
      <c r="A762" s="2">
        <v>755</v>
      </c>
      <c r="B762" s="2">
        <v>3</v>
      </c>
      <c r="C762" s="2">
        <v>0</v>
      </c>
      <c r="D762" t="s">
        <v>1406</v>
      </c>
      <c r="E762" s="1" t="s">
        <v>2102</v>
      </c>
      <c r="F762">
        <v>21</v>
      </c>
      <c r="G762">
        <f t="shared" si="69"/>
        <v>0</v>
      </c>
      <c r="H762" t="str">
        <f t="shared" si="70"/>
        <v>No</v>
      </c>
      <c r="I762">
        <v>2</v>
      </c>
      <c r="J762">
        <v>0</v>
      </c>
      <c r="K762">
        <f t="shared" si="71"/>
        <v>2</v>
      </c>
      <c r="L762" s="2" t="s">
        <v>1402</v>
      </c>
      <c r="M762" s="4">
        <v>24.15</v>
      </c>
      <c r="N762" s="4" t="str">
        <f t="shared" si="72"/>
        <v>20-29</v>
      </c>
      <c r="O762" s="4" t="str">
        <f t="shared" si="67"/>
        <v>60-80</v>
      </c>
      <c r="P762" s="4" t="str">
        <f t="shared" si="68"/>
        <v>2</v>
      </c>
      <c r="R762" s="1" t="s">
        <v>800</v>
      </c>
      <c r="S762" t="s">
        <v>1403</v>
      </c>
    </row>
    <row r="763" spans="1:19" x14ac:dyDescent="0.2">
      <c r="A763" s="2">
        <v>756</v>
      </c>
      <c r="B763" s="2">
        <v>3</v>
      </c>
      <c r="C763" s="2">
        <v>0</v>
      </c>
      <c r="D763" t="s">
        <v>1407</v>
      </c>
      <c r="E763" s="1" t="s">
        <v>2102</v>
      </c>
      <c r="F763">
        <v>17</v>
      </c>
      <c r="G763">
        <f t="shared" si="69"/>
        <v>0</v>
      </c>
      <c r="H763" t="str">
        <f t="shared" si="70"/>
        <v>No</v>
      </c>
      <c r="I763">
        <v>2</v>
      </c>
      <c r="J763">
        <v>0</v>
      </c>
      <c r="K763">
        <f t="shared" si="71"/>
        <v>2</v>
      </c>
      <c r="L763" s="2" t="s">
        <v>1408</v>
      </c>
      <c r="M763" s="4">
        <v>8.0500000000000007</v>
      </c>
      <c r="N763" s="4" t="str">
        <f t="shared" si="72"/>
        <v>10-19</v>
      </c>
      <c r="O763" s="4" t="str">
        <f t="shared" si="67"/>
        <v>20-40</v>
      </c>
      <c r="P763" s="4" t="str">
        <f t="shared" si="68"/>
        <v>2</v>
      </c>
      <c r="R763" s="1" t="s">
        <v>800</v>
      </c>
      <c r="S763" t="s">
        <v>1403</v>
      </c>
    </row>
    <row r="764" spans="1:19" x14ac:dyDescent="0.2">
      <c r="A764" s="2">
        <v>757</v>
      </c>
      <c r="B764" s="2">
        <v>3</v>
      </c>
      <c r="C764" s="2">
        <v>0</v>
      </c>
      <c r="D764" t="s">
        <v>1409</v>
      </c>
      <c r="E764" s="1" t="s">
        <v>2102</v>
      </c>
      <c r="G764" t="str">
        <f t="shared" si="69"/>
        <v/>
      </c>
      <c r="H764" t="str">
        <f t="shared" si="70"/>
        <v>Unknown</v>
      </c>
      <c r="I764">
        <v>1</v>
      </c>
      <c r="J764">
        <v>0</v>
      </c>
      <c r="K764">
        <f t="shared" si="71"/>
        <v>1</v>
      </c>
      <c r="L764" s="2">
        <v>386525</v>
      </c>
      <c r="M764" s="4">
        <v>16.100000000000001</v>
      </c>
      <c r="N764" s="4" t="str">
        <f t="shared" si="72"/>
        <v/>
      </c>
      <c r="O764" s="4" t="str">
        <f t="shared" si="67"/>
        <v>40-60</v>
      </c>
      <c r="P764" s="4" t="str">
        <f t="shared" si="68"/>
        <v>1</v>
      </c>
      <c r="R764" s="1" t="s">
        <v>800</v>
      </c>
      <c r="S764" t="s">
        <v>1410</v>
      </c>
    </row>
    <row r="765" spans="1:19" x14ac:dyDescent="0.2">
      <c r="A765" s="2">
        <v>758</v>
      </c>
      <c r="B765" s="2">
        <v>3</v>
      </c>
      <c r="C765" s="2">
        <v>1</v>
      </c>
      <c r="D765" t="s">
        <v>1411</v>
      </c>
      <c r="E765" s="1" t="s">
        <v>2101</v>
      </c>
      <c r="G765" t="str">
        <f t="shared" si="69"/>
        <v/>
      </c>
      <c r="H765" t="str">
        <f t="shared" si="70"/>
        <v>Unknown</v>
      </c>
      <c r="I765">
        <v>1</v>
      </c>
      <c r="J765">
        <v>0</v>
      </c>
      <c r="K765">
        <f t="shared" si="71"/>
        <v>1</v>
      </c>
      <c r="L765" s="2">
        <v>386525</v>
      </c>
      <c r="M765" s="4">
        <v>16.100000000000001</v>
      </c>
      <c r="N765" s="4" t="str">
        <f t="shared" si="72"/>
        <v/>
      </c>
      <c r="O765" s="4" t="str">
        <f t="shared" si="67"/>
        <v>40-60</v>
      </c>
      <c r="P765" s="4" t="str">
        <f t="shared" si="68"/>
        <v>1</v>
      </c>
      <c r="R765" s="1" t="s">
        <v>800</v>
      </c>
      <c r="S765" t="s">
        <v>1410</v>
      </c>
    </row>
    <row r="766" spans="1:19" x14ac:dyDescent="0.2">
      <c r="A766" s="2">
        <v>759</v>
      </c>
      <c r="B766" s="2">
        <v>3</v>
      </c>
      <c r="C766" s="2">
        <v>1</v>
      </c>
      <c r="D766" t="s">
        <v>1412</v>
      </c>
      <c r="E766" s="1" t="s">
        <v>2102</v>
      </c>
      <c r="F766">
        <v>36.5</v>
      </c>
      <c r="G766">
        <f t="shared" si="69"/>
        <v>0</v>
      </c>
      <c r="H766" t="str">
        <f t="shared" si="70"/>
        <v>No</v>
      </c>
      <c r="I766">
        <v>1</v>
      </c>
      <c r="J766">
        <v>0</v>
      </c>
      <c r="K766">
        <f t="shared" si="71"/>
        <v>1</v>
      </c>
      <c r="L766" s="2">
        <v>345572</v>
      </c>
      <c r="M766" s="4">
        <v>17.399999999999999</v>
      </c>
      <c r="N766" s="4" t="str">
        <f t="shared" si="72"/>
        <v>30-39</v>
      </c>
      <c r="O766" s="4" t="str">
        <f t="shared" si="67"/>
        <v>40-60</v>
      </c>
      <c r="P766" s="4" t="str">
        <f t="shared" si="68"/>
        <v>1</v>
      </c>
      <c r="R766" s="1" t="s">
        <v>800</v>
      </c>
      <c r="S766" t="s">
        <v>1413</v>
      </c>
    </row>
    <row r="767" spans="1:19" x14ac:dyDescent="0.2">
      <c r="A767" s="2">
        <v>760</v>
      </c>
      <c r="B767" s="2">
        <v>3</v>
      </c>
      <c r="C767" s="2">
        <v>1</v>
      </c>
      <c r="D767" t="s">
        <v>1414</v>
      </c>
      <c r="E767" s="1" t="s">
        <v>2101</v>
      </c>
      <c r="F767">
        <v>36</v>
      </c>
      <c r="G767">
        <f t="shared" si="69"/>
        <v>0</v>
      </c>
      <c r="H767" t="str">
        <f t="shared" si="70"/>
        <v>Yes</v>
      </c>
      <c r="I767">
        <v>1</v>
      </c>
      <c r="J767">
        <v>0</v>
      </c>
      <c r="K767">
        <f t="shared" si="71"/>
        <v>1</v>
      </c>
      <c r="L767" s="2">
        <v>345572</v>
      </c>
      <c r="M767" s="4">
        <v>17.399999999999999</v>
      </c>
      <c r="N767" s="4" t="str">
        <f t="shared" si="72"/>
        <v>30-39</v>
      </c>
      <c r="O767" s="4" t="str">
        <f t="shared" si="67"/>
        <v>40-60</v>
      </c>
      <c r="P767" s="4" t="str">
        <f t="shared" si="68"/>
        <v>1</v>
      </c>
      <c r="R767" s="1" t="s">
        <v>800</v>
      </c>
      <c r="S767" t="s">
        <v>1413</v>
      </c>
    </row>
    <row r="768" spans="1:19" x14ac:dyDescent="0.2">
      <c r="A768" s="2">
        <v>761</v>
      </c>
      <c r="B768" s="2">
        <v>3</v>
      </c>
      <c r="C768" s="2">
        <v>1</v>
      </c>
      <c r="D768" t="s">
        <v>1415</v>
      </c>
      <c r="E768" s="1" t="s">
        <v>2102</v>
      </c>
      <c r="F768">
        <v>30</v>
      </c>
      <c r="G768">
        <f t="shared" si="69"/>
        <v>0</v>
      </c>
      <c r="H768" t="str">
        <f t="shared" si="70"/>
        <v>No</v>
      </c>
      <c r="I768">
        <v>0</v>
      </c>
      <c r="J768">
        <v>0</v>
      </c>
      <c r="K768">
        <f t="shared" si="71"/>
        <v>0</v>
      </c>
      <c r="L768" s="2">
        <v>345774</v>
      </c>
      <c r="M768" s="4">
        <v>9.5</v>
      </c>
      <c r="N768" s="4" t="str">
        <f t="shared" si="72"/>
        <v>30-39</v>
      </c>
      <c r="O768" s="4" t="str">
        <f t="shared" si="67"/>
        <v>20-40</v>
      </c>
      <c r="P768" s="4" t="str">
        <f t="shared" si="68"/>
        <v>0</v>
      </c>
      <c r="R768" s="1" t="s">
        <v>800</v>
      </c>
      <c r="S768" t="s">
        <v>1416</v>
      </c>
    </row>
    <row r="769" spans="1:19" x14ac:dyDescent="0.2">
      <c r="A769" s="2">
        <v>762</v>
      </c>
      <c r="B769" s="2">
        <v>3</v>
      </c>
      <c r="C769" s="2">
        <v>0</v>
      </c>
      <c r="D769" t="s">
        <v>1417</v>
      </c>
      <c r="E769" s="1" t="s">
        <v>2102</v>
      </c>
      <c r="F769">
        <v>16</v>
      </c>
      <c r="G769">
        <f t="shared" si="69"/>
        <v>0</v>
      </c>
      <c r="H769" t="str">
        <f t="shared" si="70"/>
        <v>No</v>
      </c>
      <c r="I769">
        <v>0</v>
      </c>
      <c r="J769">
        <v>0</v>
      </c>
      <c r="K769">
        <f t="shared" si="71"/>
        <v>0</v>
      </c>
      <c r="L769" s="2">
        <v>345778</v>
      </c>
      <c r="M769" s="4">
        <v>9.5</v>
      </c>
      <c r="N769" s="4" t="str">
        <f t="shared" si="72"/>
        <v>10-19</v>
      </c>
      <c r="O769" s="4" t="str">
        <f t="shared" si="67"/>
        <v>20-40</v>
      </c>
      <c r="P769" s="4" t="str">
        <f t="shared" si="68"/>
        <v>0</v>
      </c>
      <c r="R769" s="1" t="s">
        <v>800</v>
      </c>
    </row>
    <row r="770" spans="1:19" x14ac:dyDescent="0.2">
      <c r="A770" s="2">
        <v>763</v>
      </c>
      <c r="B770" s="2">
        <v>3</v>
      </c>
      <c r="C770" s="2">
        <v>1</v>
      </c>
      <c r="D770" t="s">
        <v>1418</v>
      </c>
      <c r="E770" s="1" t="s">
        <v>2102</v>
      </c>
      <c r="F770">
        <v>1</v>
      </c>
      <c r="G770">
        <f t="shared" si="69"/>
        <v>1</v>
      </c>
      <c r="H770" t="str">
        <f t="shared" si="70"/>
        <v>Yes</v>
      </c>
      <c r="I770">
        <v>1</v>
      </c>
      <c r="J770">
        <v>2</v>
      </c>
      <c r="K770">
        <f t="shared" si="71"/>
        <v>3</v>
      </c>
      <c r="L770" s="2" t="s">
        <v>1419</v>
      </c>
      <c r="M770" s="4">
        <v>20.574999999999999</v>
      </c>
      <c r="N770" s="4" t="str">
        <f t="shared" si="72"/>
        <v>0-9</v>
      </c>
      <c r="O770" s="4" t="str">
        <f t="shared" si="67"/>
        <v>40-60</v>
      </c>
      <c r="P770" s="4" t="str">
        <f t="shared" si="68"/>
        <v>3</v>
      </c>
      <c r="R770" s="1" t="s">
        <v>800</v>
      </c>
      <c r="S770" t="s">
        <v>1420</v>
      </c>
    </row>
    <row r="771" spans="1:19" x14ac:dyDescent="0.2">
      <c r="A771" s="2">
        <v>764</v>
      </c>
      <c r="B771" s="2">
        <v>3</v>
      </c>
      <c r="C771" s="2">
        <v>1</v>
      </c>
      <c r="D771" t="s">
        <v>1421</v>
      </c>
      <c r="E771" s="1" t="s">
        <v>2101</v>
      </c>
      <c r="F771">
        <v>0.16669999999999999</v>
      </c>
      <c r="G771">
        <f t="shared" si="69"/>
        <v>1</v>
      </c>
      <c r="H771" t="str">
        <f t="shared" si="70"/>
        <v>Yes</v>
      </c>
      <c r="I771">
        <v>1</v>
      </c>
      <c r="J771">
        <v>2</v>
      </c>
      <c r="K771">
        <f t="shared" si="71"/>
        <v>3</v>
      </c>
      <c r="L771" s="2" t="s">
        <v>1419</v>
      </c>
      <c r="M771" s="4">
        <v>20.574999999999999</v>
      </c>
      <c r="N771" s="4" t="str">
        <f t="shared" si="72"/>
        <v>0-9</v>
      </c>
      <c r="O771" s="4" t="str">
        <f t="shared" si="67"/>
        <v>40-60</v>
      </c>
      <c r="P771" s="4" t="str">
        <f t="shared" si="68"/>
        <v>3</v>
      </c>
      <c r="R771" s="1" t="s">
        <v>800</v>
      </c>
      <c r="S771" t="s">
        <v>1420</v>
      </c>
    </row>
    <row r="772" spans="1:19" x14ac:dyDescent="0.2">
      <c r="A772" s="2">
        <v>765</v>
      </c>
      <c r="B772" s="2">
        <v>3</v>
      </c>
      <c r="C772" s="2">
        <v>0</v>
      </c>
      <c r="D772" t="s">
        <v>1422</v>
      </c>
      <c r="E772" s="1" t="s">
        <v>2102</v>
      </c>
      <c r="F772">
        <v>26</v>
      </c>
      <c r="G772">
        <f t="shared" si="69"/>
        <v>0</v>
      </c>
      <c r="H772" t="str">
        <f t="shared" si="70"/>
        <v>No</v>
      </c>
      <c r="I772">
        <v>1</v>
      </c>
      <c r="J772">
        <v>2</v>
      </c>
      <c r="K772">
        <f t="shared" si="71"/>
        <v>3</v>
      </c>
      <c r="L772" s="2" t="s">
        <v>1419</v>
      </c>
      <c r="M772" s="4">
        <v>20.574999999999999</v>
      </c>
      <c r="N772" s="4" t="str">
        <f t="shared" si="72"/>
        <v>20-29</v>
      </c>
      <c r="O772" s="4" t="str">
        <f t="shared" si="67"/>
        <v>40-60</v>
      </c>
      <c r="P772" s="4" t="str">
        <f t="shared" si="68"/>
        <v>3</v>
      </c>
      <c r="R772" s="1" t="s">
        <v>800</v>
      </c>
      <c r="S772" t="s">
        <v>1420</v>
      </c>
    </row>
    <row r="773" spans="1:19" x14ac:dyDescent="0.2">
      <c r="A773" s="2">
        <v>766</v>
      </c>
      <c r="B773" s="2">
        <v>3</v>
      </c>
      <c r="C773" s="2">
        <v>1</v>
      </c>
      <c r="D773" t="s">
        <v>1423</v>
      </c>
      <c r="E773" s="1" t="s">
        <v>2101</v>
      </c>
      <c r="F773">
        <v>33</v>
      </c>
      <c r="G773">
        <f t="shared" si="69"/>
        <v>0</v>
      </c>
      <c r="H773" t="str">
        <f t="shared" si="70"/>
        <v>Yes</v>
      </c>
      <c r="I773">
        <v>1</v>
      </c>
      <c r="J773">
        <v>2</v>
      </c>
      <c r="K773">
        <f t="shared" si="71"/>
        <v>3</v>
      </c>
      <c r="L773" s="2" t="s">
        <v>1419</v>
      </c>
      <c r="M773" s="4">
        <v>20.574999999999999</v>
      </c>
      <c r="N773" s="4" t="str">
        <f t="shared" si="72"/>
        <v>30-39</v>
      </c>
      <c r="O773" s="4" t="str">
        <f t="shared" si="67"/>
        <v>40-60</v>
      </c>
      <c r="P773" s="4" t="str">
        <f t="shared" si="68"/>
        <v>3</v>
      </c>
      <c r="R773" s="1" t="s">
        <v>800</v>
      </c>
      <c r="S773" t="s">
        <v>1420</v>
      </c>
    </row>
    <row r="774" spans="1:19" x14ac:dyDescent="0.2">
      <c r="A774" s="2">
        <v>767</v>
      </c>
      <c r="B774" s="2">
        <v>3</v>
      </c>
      <c r="C774" s="2">
        <v>0</v>
      </c>
      <c r="D774" t="s">
        <v>1424</v>
      </c>
      <c r="E774" s="1" t="s">
        <v>2102</v>
      </c>
      <c r="F774">
        <v>25</v>
      </c>
      <c r="G774">
        <f t="shared" si="69"/>
        <v>0</v>
      </c>
      <c r="H774" t="str">
        <f t="shared" si="70"/>
        <v>No</v>
      </c>
      <c r="I774">
        <v>0</v>
      </c>
      <c r="J774">
        <v>0</v>
      </c>
      <c r="K774">
        <f t="shared" si="71"/>
        <v>0</v>
      </c>
      <c r="L774" s="2">
        <v>349250</v>
      </c>
      <c r="M774" s="4">
        <v>7.8958000000000004</v>
      </c>
      <c r="N774" s="4" t="str">
        <f t="shared" si="72"/>
        <v>20-29</v>
      </c>
      <c r="O774" s="4" t="str">
        <f t="shared" si="67"/>
        <v>20-40</v>
      </c>
      <c r="P774" s="4" t="str">
        <f t="shared" si="68"/>
        <v>0</v>
      </c>
      <c r="R774" s="1" t="s">
        <v>800</v>
      </c>
    </row>
    <row r="775" spans="1:19" x14ac:dyDescent="0.2">
      <c r="A775" s="2">
        <v>768</v>
      </c>
      <c r="B775" s="2">
        <v>3</v>
      </c>
      <c r="C775" s="2">
        <v>0</v>
      </c>
      <c r="D775" t="s">
        <v>1425</v>
      </c>
      <c r="E775" s="1" t="s">
        <v>2102</v>
      </c>
      <c r="G775" t="str">
        <f t="shared" si="69"/>
        <v/>
      </c>
      <c r="H775" t="str">
        <f t="shared" si="70"/>
        <v>Unknown</v>
      </c>
      <c r="I775">
        <v>0</v>
      </c>
      <c r="J775">
        <v>0</v>
      </c>
      <c r="K775">
        <f t="shared" si="71"/>
        <v>0</v>
      </c>
      <c r="L775" s="2">
        <v>349238</v>
      </c>
      <c r="M775" s="4">
        <v>7.8958000000000004</v>
      </c>
      <c r="N775" s="4" t="str">
        <f t="shared" si="72"/>
        <v/>
      </c>
      <c r="O775" s="4" t="str">
        <f t="shared" si="67"/>
        <v>20-40</v>
      </c>
      <c r="P775" s="4" t="str">
        <f t="shared" si="68"/>
        <v>0</v>
      </c>
      <c r="R775" s="1" t="s">
        <v>800</v>
      </c>
    </row>
    <row r="776" spans="1:19" x14ac:dyDescent="0.2">
      <c r="A776" s="2">
        <v>769</v>
      </c>
      <c r="B776" s="2">
        <v>3</v>
      </c>
      <c r="C776" s="2">
        <v>0</v>
      </c>
      <c r="D776" t="s">
        <v>1426</v>
      </c>
      <c r="E776" s="1" t="s">
        <v>2102</v>
      </c>
      <c r="G776" t="str">
        <f t="shared" si="69"/>
        <v/>
      </c>
      <c r="H776" t="str">
        <f t="shared" si="70"/>
        <v>Unknown</v>
      </c>
      <c r="I776">
        <v>0</v>
      </c>
      <c r="J776">
        <v>0</v>
      </c>
      <c r="K776">
        <f t="shared" si="71"/>
        <v>0</v>
      </c>
      <c r="L776" s="2">
        <v>349225</v>
      </c>
      <c r="M776" s="4">
        <v>7.8958000000000004</v>
      </c>
      <c r="N776" s="4" t="str">
        <f t="shared" si="72"/>
        <v/>
      </c>
      <c r="O776" s="4" t="str">
        <f t="shared" ref="O776:O839" si="73">IF(ISBLANK(M776),"",VLOOKUP(M776,FareTable,2))</f>
        <v>20-40</v>
      </c>
      <c r="P776" s="4" t="str">
        <f t="shared" ref="P776:P839" si="74">VLOOKUP(K776,FamilyTable,2)</f>
        <v>0</v>
      </c>
      <c r="R776" s="1" t="s">
        <v>800</v>
      </c>
      <c r="S776" t="s">
        <v>1427</v>
      </c>
    </row>
    <row r="777" spans="1:19" x14ac:dyDescent="0.2">
      <c r="A777" s="2">
        <v>770</v>
      </c>
      <c r="B777" s="2">
        <v>3</v>
      </c>
      <c r="C777" s="2">
        <v>0</v>
      </c>
      <c r="D777" t="s">
        <v>1428</v>
      </c>
      <c r="E777" s="1" t="s">
        <v>2102</v>
      </c>
      <c r="F777">
        <v>22</v>
      </c>
      <c r="G777">
        <f t="shared" ref="G777:G840" si="75">IF(ISBLANK(F777),"",IF(F777&lt;=MaxChildAge,1,0))</f>
        <v>0</v>
      </c>
      <c r="H777" t="str">
        <f t="shared" ref="H777:H840" si="76">IF(ISBLANK(F777),"Unknown",IF(G777=1,"Yes",IF(E777="Female","Yes","No")))</f>
        <v>No</v>
      </c>
      <c r="I777">
        <v>0</v>
      </c>
      <c r="J777">
        <v>0</v>
      </c>
      <c r="K777">
        <f t="shared" ref="K777:K840" si="77">I777+J777</f>
        <v>0</v>
      </c>
      <c r="L777" s="2" t="s">
        <v>1429</v>
      </c>
      <c r="M777" s="4">
        <v>7.25</v>
      </c>
      <c r="N777" s="4" t="str">
        <f t="shared" ref="N777:N840" si="78">IF(ISBLANK(F777),"",VLOOKUP(F777,AgeTable,2))</f>
        <v>20-29</v>
      </c>
      <c r="O777" s="4" t="str">
        <f t="shared" si="73"/>
        <v>0-20</v>
      </c>
      <c r="P777" s="4" t="str">
        <f t="shared" si="74"/>
        <v>0</v>
      </c>
      <c r="R777" s="1" t="s">
        <v>800</v>
      </c>
    </row>
    <row r="778" spans="1:19" x14ac:dyDescent="0.2">
      <c r="A778" s="2">
        <v>771</v>
      </c>
      <c r="B778" s="2">
        <v>3</v>
      </c>
      <c r="C778" s="2">
        <v>0</v>
      </c>
      <c r="D778" t="s">
        <v>1430</v>
      </c>
      <c r="E778" s="1" t="s">
        <v>2102</v>
      </c>
      <c r="F778">
        <v>36</v>
      </c>
      <c r="G778">
        <f t="shared" si="75"/>
        <v>0</v>
      </c>
      <c r="H778" t="str">
        <f t="shared" si="76"/>
        <v>No</v>
      </c>
      <c r="I778">
        <v>0</v>
      </c>
      <c r="J778">
        <v>0</v>
      </c>
      <c r="K778">
        <f t="shared" si="77"/>
        <v>0</v>
      </c>
      <c r="L778" s="2" t="s">
        <v>1431</v>
      </c>
      <c r="M778" s="4">
        <v>7.25</v>
      </c>
      <c r="N778" s="4" t="str">
        <f t="shared" si="78"/>
        <v>30-39</v>
      </c>
      <c r="O778" s="4" t="str">
        <f t="shared" si="73"/>
        <v>0-20</v>
      </c>
      <c r="P778" s="4" t="str">
        <f t="shared" si="74"/>
        <v>0</v>
      </c>
      <c r="R778" s="1" t="s">
        <v>800</v>
      </c>
    </row>
    <row r="779" spans="1:19" x14ac:dyDescent="0.2">
      <c r="A779" s="2">
        <v>772</v>
      </c>
      <c r="B779" s="2">
        <v>3</v>
      </c>
      <c r="C779" s="2">
        <v>1</v>
      </c>
      <c r="D779" t="s">
        <v>1432</v>
      </c>
      <c r="E779" s="1" t="s">
        <v>2101</v>
      </c>
      <c r="F779">
        <v>19</v>
      </c>
      <c r="G779">
        <f t="shared" si="75"/>
        <v>0</v>
      </c>
      <c r="H779" t="str">
        <f t="shared" si="76"/>
        <v>Yes</v>
      </c>
      <c r="I779">
        <v>0</v>
      </c>
      <c r="J779">
        <v>0</v>
      </c>
      <c r="K779">
        <f t="shared" si="77"/>
        <v>0</v>
      </c>
      <c r="L779" s="2">
        <v>330958</v>
      </c>
      <c r="M779" s="4">
        <v>7.8792</v>
      </c>
      <c r="N779" s="4" t="str">
        <f t="shared" si="78"/>
        <v>10-19</v>
      </c>
      <c r="O779" s="4" t="str">
        <f t="shared" si="73"/>
        <v>20-40</v>
      </c>
      <c r="P779" s="4" t="str">
        <f t="shared" si="74"/>
        <v>0</v>
      </c>
      <c r="R779" s="1" t="s">
        <v>2100</v>
      </c>
      <c r="S779" t="s">
        <v>1433</v>
      </c>
    </row>
    <row r="780" spans="1:19" x14ac:dyDescent="0.2">
      <c r="A780" s="2">
        <v>773</v>
      </c>
      <c r="B780" s="2">
        <v>3</v>
      </c>
      <c r="C780" s="2">
        <v>0</v>
      </c>
      <c r="D780" t="s">
        <v>1434</v>
      </c>
      <c r="E780" s="1" t="s">
        <v>2102</v>
      </c>
      <c r="F780">
        <v>17</v>
      </c>
      <c r="G780">
        <f t="shared" si="75"/>
        <v>0</v>
      </c>
      <c r="H780" t="str">
        <f t="shared" si="76"/>
        <v>No</v>
      </c>
      <c r="I780">
        <v>0</v>
      </c>
      <c r="J780">
        <v>0</v>
      </c>
      <c r="K780">
        <f t="shared" si="77"/>
        <v>0</v>
      </c>
      <c r="L780" s="2">
        <v>349232</v>
      </c>
      <c r="M780" s="4">
        <v>7.8958000000000004</v>
      </c>
      <c r="N780" s="4" t="str">
        <f t="shared" si="78"/>
        <v>10-19</v>
      </c>
      <c r="O780" s="4" t="str">
        <f t="shared" si="73"/>
        <v>20-40</v>
      </c>
      <c r="P780" s="4" t="str">
        <f t="shared" si="74"/>
        <v>0</v>
      </c>
      <c r="R780" s="1" t="s">
        <v>800</v>
      </c>
    </row>
    <row r="781" spans="1:19" x14ac:dyDescent="0.2">
      <c r="A781" s="2">
        <v>774</v>
      </c>
      <c r="B781" s="2">
        <v>3</v>
      </c>
      <c r="C781" s="2">
        <v>0</v>
      </c>
      <c r="D781" t="s">
        <v>1435</v>
      </c>
      <c r="E781" s="1" t="s">
        <v>2102</v>
      </c>
      <c r="F781">
        <v>42</v>
      </c>
      <c r="G781">
        <f t="shared" si="75"/>
        <v>0</v>
      </c>
      <c r="H781" t="str">
        <f t="shared" si="76"/>
        <v>No</v>
      </c>
      <c r="I781">
        <v>0</v>
      </c>
      <c r="J781">
        <v>0</v>
      </c>
      <c r="K781">
        <f t="shared" si="77"/>
        <v>0</v>
      </c>
      <c r="L781" s="2">
        <v>315088</v>
      </c>
      <c r="M781" s="4">
        <v>8.6624999999999996</v>
      </c>
      <c r="N781" s="4" t="str">
        <f t="shared" si="78"/>
        <v>40-49</v>
      </c>
      <c r="O781" s="4" t="str">
        <f t="shared" si="73"/>
        <v>20-40</v>
      </c>
      <c r="P781" s="4" t="str">
        <f t="shared" si="74"/>
        <v>0</v>
      </c>
      <c r="R781" s="1" t="s">
        <v>800</v>
      </c>
    </row>
    <row r="782" spans="1:19" x14ac:dyDescent="0.2">
      <c r="A782" s="2">
        <v>775</v>
      </c>
      <c r="B782" s="2">
        <v>3</v>
      </c>
      <c r="C782" s="2">
        <v>0</v>
      </c>
      <c r="D782" t="s">
        <v>1436</v>
      </c>
      <c r="E782" s="1" t="s">
        <v>2102</v>
      </c>
      <c r="F782">
        <v>43</v>
      </c>
      <c r="G782">
        <f t="shared" si="75"/>
        <v>0</v>
      </c>
      <c r="H782" t="str">
        <f t="shared" si="76"/>
        <v>No</v>
      </c>
      <c r="I782">
        <v>0</v>
      </c>
      <c r="J782">
        <v>0</v>
      </c>
      <c r="K782">
        <f t="shared" si="77"/>
        <v>0</v>
      </c>
      <c r="L782" s="2">
        <v>349226</v>
      </c>
      <c r="M782" s="4">
        <v>7.8958000000000004</v>
      </c>
      <c r="N782" s="4" t="str">
        <f t="shared" si="78"/>
        <v>40-49</v>
      </c>
      <c r="O782" s="4" t="str">
        <f t="shared" si="73"/>
        <v>20-40</v>
      </c>
      <c r="P782" s="4" t="str">
        <f t="shared" si="74"/>
        <v>0</v>
      </c>
      <c r="R782" s="1" t="s">
        <v>800</v>
      </c>
    </row>
    <row r="783" spans="1:19" x14ac:dyDescent="0.2">
      <c r="A783" s="2">
        <v>776</v>
      </c>
      <c r="B783" s="2">
        <v>3</v>
      </c>
      <c r="C783" s="2">
        <v>0</v>
      </c>
      <c r="D783" t="s">
        <v>1437</v>
      </c>
      <c r="E783" s="1" t="s">
        <v>2102</v>
      </c>
      <c r="G783" t="str">
        <f t="shared" si="75"/>
        <v/>
      </c>
      <c r="H783" t="str">
        <f t="shared" si="76"/>
        <v>Unknown</v>
      </c>
      <c r="I783">
        <v>0</v>
      </c>
      <c r="J783">
        <v>0</v>
      </c>
      <c r="K783">
        <f t="shared" si="77"/>
        <v>0</v>
      </c>
      <c r="L783" s="2">
        <v>2686</v>
      </c>
      <c r="M783" s="4">
        <v>7.2291999999999996</v>
      </c>
      <c r="N783" s="4" t="str">
        <f t="shared" si="78"/>
        <v/>
      </c>
      <c r="O783" s="4" t="str">
        <f t="shared" si="73"/>
        <v>0-20</v>
      </c>
      <c r="P783" s="4" t="str">
        <f t="shared" si="74"/>
        <v>0</v>
      </c>
      <c r="R783" s="1" t="s">
        <v>2099</v>
      </c>
    </row>
    <row r="784" spans="1:19" x14ac:dyDescent="0.2">
      <c r="A784" s="2">
        <v>777</v>
      </c>
      <c r="B784" s="2">
        <v>3</v>
      </c>
      <c r="C784" s="2">
        <v>0</v>
      </c>
      <c r="D784" t="s">
        <v>1438</v>
      </c>
      <c r="E784" s="1" t="s">
        <v>2102</v>
      </c>
      <c r="F784">
        <v>32</v>
      </c>
      <c r="G784">
        <f t="shared" si="75"/>
        <v>0</v>
      </c>
      <c r="H784" t="str">
        <f t="shared" si="76"/>
        <v>No</v>
      </c>
      <c r="I784">
        <v>0</v>
      </c>
      <c r="J784">
        <v>0</v>
      </c>
      <c r="K784">
        <f t="shared" si="77"/>
        <v>0</v>
      </c>
      <c r="L784" s="2">
        <v>370376</v>
      </c>
      <c r="M784" s="4">
        <v>7.75</v>
      </c>
      <c r="N784" s="4" t="str">
        <f t="shared" si="78"/>
        <v>30-39</v>
      </c>
      <c r="O784" s="4" t="str">
        <f t="shared" si="73"/>
        <v>0-20</v>
      </c>
      <c r="P784" s="4" t="str">
        <f t="shared" si="74"/>
        <v>0</v>
      </c>
      <c r="R784" s="1" t="s">
        <v>2100</v>
      </c>
      <c r="S784" t="s">
        <v>1341</v>
      </c>
    </row>
    <row r="785" spans="1:19" x14ac:dyDescent="0.2">
      <c r="A785" s="2">
        <v>778</v>
      </c>
      <c r="B785" s="2">
        <v>3</v>
      </c>
      <c r="C785" s="2">
        <v>1</v>
      </c>
      <c r="D785" t="s">
        <v>1439</v>
      </c>
      <c r="E785" s="1" t="s">
        <v>2102</v>
      </c>
      <c r="F785">
        <v>19</v>
      </c>
      <c r="G785">
        <f t="shared" si="75"/>
        <v>0</v>
      </c>
      <c r="H785" t="str">
        <f t="shared" si="76"/>
        <v>No</v>
      </c>
      <c r="I785">
        <v>0</v>
      </c>
      <c r="J785">
        <v>0</v>
      </c>
      <c r="K785">
        <f t="shared" si="77"/>
        <v>0</v>
      </c>
      <c r="L785" s="2" t="s">
        <v>1440</v>
      </c>
      <c r="M785" s="4">
        <v>8.0500000000000007</v>
      </c>
      <c r="N785" s="4" t="str">
        <f t="shared" si="78"/>
        <v>10-19</v>
      </c>
      <c r="O785" s="4" t="str">
        <f t="shared" si="73"/>
        <v>20-40</v>
      </c>
      <c r="P785" s="4" t="str">
        <f t="shared" si="74"/>
        <v>0</v>
      </c>
      <c r="R785" s="1" t="s">
        <v>800</v>
      </c>
      <c r="S785" t="s">
        <v>1441</v>
      </c>
    </row>
    <row r="786" spans="1:19" x14ac:dyDescent="0.2">
      <c r="A786" s="2">
        <v>779</v>
      </c>
      <c r="B786" s="2">
        <v>3</v>
      </c>
      <c r="C786" s="2">
        <v>1</v>
      </c>
      <c r="D786" t="s">
        <v>1442</v>
      </c>
      <c r="E786" s="1" t="s">
        <v>2101</v>
      </c>
      <c r="F786">
        <v>30</v>
      </c>
      <c r="G786">
        <f t="shared" si="75"/>
        <v>0</v>
      </c>
      <c r="H786" t="str">
        <f t="shared" si="76"/>
        <v>Yes</v>
      </c>
      <c r="I786">
        <v>0</v>
      </c>
      <c r="J786">
        <v>0</v>
      </c>
      <c r="K786">
        <f t="shared" si="77"/>
        <v>0</v>
      </c>
      <c r="L786" s="2">
        <v>364516</v>
      </c>
      <c r="M786" s="4">
        <v>12.475</v>
      </c>
      <c r="N786" s="4" t="str">
        <f t="shared" si="78"/>
        <v>30-39</v>
      </c>
      <c r="O786" s="4" t="str">
        <f t="shared" si="73"/>
        <v>40-60</v>
      </c>
      <c r="P786" s="4" t="str">
        <f t="shared" si="74"/>
        <v>0</v>
      </c>
      <c r="R786" s="1" t="s">
        <v>800</v>
      </c>
      <c r="S786" t="s">
        <v>1443</v>
      </c>
    </row>
    <row r="787" spans="1:19" x14ac:dyDescent="0.2">
      <c r="A787" s="2">
        <v>780</v>
      </c>
      <c r="B787" s="2">
        <v>3</v>
      </c>
      <c r="C787" s="2">
        <v>0</v>
      </c>
      <c r="D787" t="s">
        <v>1444</v>
      </c>
      <c r="E787" s="1" t="s">
        <v>2101</v>
      </c>
      <c r="F787">
        <v>24</v>
      </c>
      <c r="G787">
        <f t="shared" si="75"/>
        <v>0</v>
      </c>
      <c r="H787" t="str">
        <f t="shared" si="76"/>
        <v>Yes</v>
      </c>
      <c r="I787">
        <v>0</v>
      </c>
      <c r="J787">
        <v>0</v>
      </c>
      <c r="K787">
        <f t="shared" si="77"/>
        <v>0</v>
      </c>
      <c r="L787" s="2">
        <v>368702</v>
      </c>
      <c r="M787" s="4">
        <v>7.75</v>
      </c>
      <c r="N787" s="4" t="str">
        <f t="shared" si="78"/>
        <v>20-29</v>
      </c>
      <c r="O787" s="4" t="str">
        <f t="shared" si="73"/>
        <v>0-20</v>
      </c>
      <c r="P787" s="4" t="str">
        <f t="shared" si="74"/>
        <v>0</v>
      </c>
      <c r="R787" s="1" t="s">
        <v>2100</v>
      </c>
      <c r="S787" t="s">
        <v>1341</v>
      </c>
    </row>
    <row r="788" spans="1:19" x14ac:dyDescent="0.2">
      <c r="A788" s="2">
        <v>781</v>
      </c>
      <c r="B788" s="2">
        <v>3</v>
      </c>
      <c r="C788" s="2">
        <v>1</v>
      </c>
      <c r="D788" t="s">
        <v>1445</v>
      </c>
      <c r="E788" s="1" t="s">
        <v>2101</v>
      </c>
      <c r="F788">
        <v>23</v>
      </c>
      <c r="G788">
        <f t="shared" si="75"/>
        <v>0</v>
      </c>
      <c r="H788" t="str">
        <f t="shared" si="76"/>
        <v>Yes</v>
      </c>
      <c r="I788">
        <v>0</v>
      </c>
      <c r="J788">
        <v>0</v>
      </c>
      <c r="K788">
        <f t="shared" si="77"/>
        <v>0</v>
      </c>
      <c r="L788" s="2" t="s">
        <v>1446</v>
      </c>
      <c r="M788" s="4">
        <v>8.0500000000000007</v>
      </c>
      <c r="N788" s="4" t="str">
        <f t="shared" si="78"/>
        <v>20-29</v>
      </c>
      <c r="O788" s="4" t="str">
        <f t="shared" si="73"/>
        <v>20-40</v>
      </c>
      <c r="P788" s="4" t="str">
        <f t="shared" si="74"/>
        <v>0</v>
      </c>
      <c r="R788" s="1" t="s">
        <v>800</v>
      </c>
      <c r="S788" t="s">
        <v>1447</v>
      </c>
    </row>
    <row r="789" spans="1:19" x14ac:dyDescent="0.2">
      <c r="A789" s="2">
        <v>782</v>
      </c>
      <c r="B789" s="2">
        <v>3</v>
      </c>
      <c r="C789" s="2">
        <v>0</v>
      </c>
      <c r="D789" t="s">
        <v>1448</v>
      </c>
      <c r="E789" s="1" t="s">
        <v>2102</v>
      </c>
      <c r="F789">
        <v>33</v>
      </c>
      <c r="G789">
        <f t="shared" si="75"/>
        <v>0</v>
      </c>
      <c r="H789" t="str">
        <f t="shared" si="76"/>
        <v>No</v>
      </c>
      <c r="I789">
        <v>0</v>
      </c>
      <c r="J789">
        <v>0</v>
      </c>
      <c r="K789">
        <f t="shared" si="77"/>
        <v>0</v>
      </c>
      <c r="L789" s="2">
        <v>349241</v>
      </c>
      <c r="M789" s="4">
        <v>7.8958000000000004</v>
      </c>
      <c r="N789" s="4" t="str">
        <f t="shared" si="78"/>
        <v>30-39</v>
      </c>
      <c r="O789" s="4" t="str">
        <f t="shared" si="73"/>
        <v>20-40</v>
      </c>
      <c r="P789" s="4" t="str">
        <f t="shared" si="74"/>
        <v>0</v>
      </c>
      <c r="R789" s="1" t="s">
        <v>2099</v>
      </c>
      <c r="S789" t="s">
        <v>1449</v>
      </c>
    </row>
    <row r="790" spans="1:19" x14ac:dyDescent="0.2">
      <c r="A790" s="2">
        <v>783</v>
      </c>
      <c r="B790" s="2">
        <v>3</v>
      </c>
      <c r="C790" s="2">
        <v>0</v>
      </c>
      <c r="D790" t="s">
        <v>1450</v>
      </c>
      <c r="E790" s="1" t="s">
        <v>2102</v>
      </c>
      <c r="F790">
        <v>65</v>
      </c>
      <c r="G790">
        <f t="shared" si="75"/>
        <v>0</v>
      </c>
      <c r="H790" t="str">
        <f t="shared" si="76"/>
        <v>No</v>
      </c>
      <c r="I790">
        <v>0</v>
      </c>
      <c r="J790">
        <v>0</v>
      </c>
      <c r="K790">
        <f t="shared" si="77"/>
        <v>0</v>
      </c>
      <c r="L790" s="2">
        <v>336439</v>
      </c>
      <c r="M790" s="4">
        <v>7.75</v>
      </c>
      <c r="N790" s="4" t="str">
        <f t="shared" si="78"/>
        <v>60-69</v>
      </c>
      <c r="O790" s="4" t="str">
        <f t="shared" si="73"/>
        <v>0-20</v>
      </c>
      <c r="P790" s="4" t="str">
        <f t="shared" si="74"/>
        <v>0</v>
      </c>
      <c r="R790" s="1" t="s">
        <v>2100</v>
      </c>
    </row>
    <row r="791" spans="1:19" x14ac:dyDescent="0.2">
      <c r="A791" s="2">
        <v>784</v>
      </c>
      <c r="B791" s="2">
        <v>3</v>
      </c>
      <c r="C791" s="2">
        <v>1</v>
      </c>
      <c r="D791" t="s">
        <v>1451</v>
      </c>
      <c r="E791" s="1" t="s">
        <v>2102</v>
      </c>
      <c r="F791">
        <v>24</v>
      </c>
      <c r="G791">
        <f t="shared" si="75"/>
        <v>0</v>
      </c>
      <c r="H791" t="str">
        <f t="shared" si="76"/>
        <v>No</v>
      </c>
      <c r="I791">
        <v>0</v>
      </c>
      <c r="J791">
        <v>0</v>
      </c>
      <c r="K791">
        <f t="shared" si="77"/>
        <v>0</v>
      </c>
      <c r="L791" s="2" t="s">
        <v>1452</v>
      </c>
      <c r="M791" s="4">
        <v>7.55</v>
      </c>
      <c r="N791" s="4" t="str">
        <f t="shared" si="78"/>
        <v>20-29</v>
      </c>
      <c r="O791" s="4" t="str">
        <f t="shared" si="73"/>
        <v>0-20</v>
      </c>
      <c r="P791" s="4" t="str">
        <f t="shared" si="74"/>
        <v>0</v>
      </c>
      <c r="R791" s="1" t="s">
        <v>800</v>
      </c>
      <c r="S791" t="s">
        <v>1182</v>
      </c>
    </row>
    <row r="792" spans="1:19" x14ac:dyDescent="0.2">
      <c r="A792" s="2">
        <v>785</v>
      </c>
      <c r="B792" s="2">
        <v>3</v>
      </c>
      <c r="C792" s="2">
        <v>0</v>
      </c>
      <c r="D792" t="s">
        <v>1453</v>
      </c>
      <c r="E792" s="1" t="s">
        <v>2102</v>
      </c>
      <c r="F792">
        <v>23</v>
      </c>
      <c r="G792">
        <f t="shared" si="75"/>
        <v>0</v>
      </c>
      <c r="H792" t="str">
        <f t="shared" si="76"/>
        <v>No</v>
      </c>
      <c r="I792">
        <v>1</v>
      </c>
      <c r="J792">
        <v>0</v>
      </c>
      <c r="K792">
        <f t="shared" si="77"/>
        <v>1</v>
      </c>
      <c r="L792" s="2">
        <v>347072</v>
      </c>
      <c r="M792" s="4">
        <v>13.9</v>
      </c>
      <c r="N792" s="4" t="str">
        <f t="shared" si="78"/>
        <v>20-29</v>
      </c>
      <c r="O792" s="4" t="str">
        <f t="shared" si="73"/>
        <v>40-60</v>
      </c>
      <c r="P792" s="4" t="str">
        <f t="shared" si="74"/>
        <v>1</v>
      </c>
      <c r="R792" s="1" t="s">
        <v>800</v>
      </c>
      <c r="S792" t="s">
        <v>1454</v>
      </c>
    </row>
    <row r="793" spans="1:19" x14ac:dyDescent="0.2">
      <c r="A793" s="2">
        <v>786</v>
      </c>
      <c r="B793" s="2">
        <v>3</v>
      </c>
      <c r="C793" s="2">
        <v>1</v>
      </c>
      <c r="D793" t="s">
        <v>1455</v>
      </c>
      <c r="E793" s="1" t="s">
        <v>2101</v>
      </c>
      <c r="F793">
        <v>22</v>
      </c>
      <c r="G793">
        <f t="shared" si="75"/>
        <v>0</v>
      </c>
      <c r="H793" t="str">
        <f t="shared" si="76"/>
        <v>Yes</v>
      </c>
      <c r="I793">
        <v>1</v>
      </c>
      <c r="J793">
        <v>0</v>
      </c>
      <c r="K793">
        <f t="shared" si="77"/>
        <v>1</v>
      </c>
      <c r="L793" s="2">
        <v>347072</v>
      </c>
      <c r="M793" s="4">
        <v>13.9</v>
      </c>
      <c r="N793" s="4" t="str">
        <f t="shared" si="78"/>
        <v>20-29</v>
      </c>
      <c r="O793" s="4" t="str">
        <f t="shared" si="73"/>
        <v>40-60</v>
      </c>
      <c r="P793" s="4" t="str">
        <f t="shared" si="74"/>
        <v>1</v>
      </c>
      <c r="R793" s="1" t="s">
        <v>800</v>
      </c>
      <c r="S793" t="s">
        <v>1454</v>
      </c>
    </row>
    <row r="794" spans="1:19" x14ac:dyDescent="0.2">
      <c r="A794" s="2">
        <v>787</v>
      </c>
      <c r="B794" s="2">
        <v>3</v>
      </c>
      <c r="C794" s="2">
        <v>0</v>
      </c>
      <c r="D794" t="s">
        <v>1456</v>
      </c>
      <c r="E794" s="1" t="s">
        <v>2102</v>
      </c>
      <c r="F794">
        <v>18</v>
      </c>
      <c r="G794">
        <f t="shared" si="75"/>
        <v>0</v>
      </c>
      <c r="H794" t="str">
        <f t="shared" si="76"/>
        <v>No</v>
      </c>
      <c r="I794">
        <v>0</v>
      </c>
      <c r="J794">
        <v>0</v>
      </c>
      <c r="K794">
        <f t="shared" si="77"/>
        <v>0</v>
      </c>
      <c r="L794" s="2">
        <v>349912</v>
      </c>
      <c r="M794" s="4">
        <v>7.7750000000000004</v>
      </c>
      <c r="N794" s="4" t="str">
        <f t="shared" si="78"/>
        <v>10-19</v>
      </c>
      <c r="O794" s="4" t="str">
        <f t="shared" si="73"/>
        <v>0-20</v>
      </c>
      <c r="P794" s="4" t="str">
        <f t="shared" si="74"/>
        <v>0</v>
      </c>
      <c r="R794" s="1" t="s">
        <v>800</v>
      </c>
      <c r="S794" t="s">
        <v>1457</v>
      </c>
    </row>
    <row r="795" spans="1:19" x14ac:dyDescent="0.2">
      <c r="A795" s="2">
        <v>788</v>
      </c>
      <c r="B795" s="2">
        <v>3</v>
      </c>
      <c r="C795" s="2">
        <v>0</v>
      </c>
      <c r="D795" t="s">
        <v>1458</v>
      </c>
      <c r="E795" s="1" t="s">
        <v>2102</v>
      </c>
      <c r="F795">
        <v>16</v>
      </c>
      <c r="G795">
        <f t="shared" si="75"/>
        <v>0</v>
      </c>
      <c r="H795" t="str">
        <f t="shared" si="76"/>
        <v>No</v>
      </c>
      <c r="I795">
        <v>0</v>
      </c>
      <c r="J795">
        <v>0</v>
      </c>
      <c r="K795">
        <f t="shared" si="77"/>
        <v>0</v>
      </c>
      <c r="L795" s="2">
        <v>347074</v>
      </c>
      <c r="M795" s="4">
        <v>7.7750000000000004</v>
      </c>
      <c r="N795" s="4" t="str">
        <f t="shared" si="78"/>
        <v>10-19</v>
      </c>
      <c r="O795" s="4" t="str">
        <f t="shared" si="73"/>
        <v>0-20</v>
      </c>
      <c r="P795" s="4" t="str">
        <f t="shared" si="74"/>
        <v>0</v>
      </c>
      <c r="R795" s="1" t="s">
        <v>800</v>
      </c>
      <c r="S795" t="s">
        <v>1459</v>
      </c>
    </row>
    <row r="796" spans="1:19" x14ac:dyDescent="0.2">
      <c r="A796" s="2">
        <v>789</v>
      </c>
      <c r="B796" s="2">
        <v>3</v>
      </c>
      <c r="C796" s="2">
        <v>0</v>
      </c>
      <c r="D796" t="s">
        <v>1460</v>
      </c>
      <c r="E796" s="1" t="s">
        <v>2102</v>
      </c>
      <c r="F796">
        <v>45</v>
      </c>
      <c r="G796">
        <f t="shared" si="75"/>
        <v>0</v>
      </c>
      <c r="H796" t="str">
        <f t="shared" si="76"/>
        <v>No</v>
      </c>
      <c r="I796">
        <v>0</v>
      </c>
      <c r="J796">
        <v>0</v>
      </c>
      <c r="K796">
        <f t="shared" si="77"/>
        <v>0</v>
      </c>
      <c r="L796" s="2">
        <v>347061</v>
      </c>
      <c r="M796" s="4">
        <v>6.9749999999999996</v>
      </c>
      <c r="N796" s="4" t="str">
        <f t="shared" si="78"/>
        <v>40-49</v>
      </c>
      <c r="O796" s="4" t="str">
        <f t="shared" si="73"/>
        <v>0-20</v>
      </c>
      <c r="P796" s="4" t="str">
        <f t="shared" si="74"/>
        <v>0</v>
      </c>
      <c r="R796" s="1" t="s">
        <v>800</v>
      </c>
      <c r="S796" t="s">
        <v>1461</v>
      </c>
    </row>
    <row r="797" spans="1:19" x14ac:dyDescent="0.2">
      <c r="A797" s="2">
        <v>790</v>
      </c>
      <c r="B797" s="2">
        <v>3</v>
      </c>
      <c r="C797" s="2">
        <v>0</v>
      </c>
      <c r="D797" t="s">
        <v>1462</v>
      </c>
      <c r="E797" s="1" t="s">
        <v>2102</v>
      </c>
      <c r="G797" t="str">
        <f t="shared" si="75"/>
        <v/>
      </c>
      <c r="H797" t="str">
        <f t="shared" si="76"/>
        <v>Unknown</v>
      </c>
      <c r="I797">
        <v>0</v>
      </c>
      <c r="J797">
        <v>0</v>
      </c>
      <c r="K797">
        <f t="shared" si="77"/>
        <v>0</v>
      </c>
      <c r="L797" s="2">
        <v>2674</v>
      </c>
      <c r="M797" s="4">
        <v>7.2249999999999996</v>
      </c>
      <c r="N797" s="4" t="str">
        <f t="shared" si="78"/>
        <v/>
      </c>
      <c r="O797" s="4" t="str">
        <f t="shared" si="73"/>
        <v>0-20</v>
      </c>
      <c r="P797" s="4" t="str">
        <f t="shared" si="74"/>
        <v>0</v>
      </c>
      <c r="R797" s="1" t="s">
        <v>2099</v>
      </c>
    </row>
    <row r="798" spans="1:19" x14ac:dyDescent="0.2">
      <c r="A798" s="2">
        <v>791</v>
      </c>
      <c r="B798" s="2">
        <v>3</v>
      </c>
      <c r="C798" s="2">
        <v>0</v>
      </c>
      <c r="D798" t="s">
        <v>1463</v>
      </c>
      <c r="E798" s="1" t="s">
        <v>2102</v>
      </c>
      <c r="F798">
        <v>39</v>
      </c>
      <c r="G798">
        <f t="shared" si="75"/>
        <v>0</v>
      </c>
      <c r="H798" t="str">
        <f t="shared" si="76"/>
        <v>No</v>
      </c>
      <c r="I798">
        <v>0</v>
      </c>
      <c r="J798">
        <v>2</v>
      </c>
      <c r="K798">
        <f t="shared" si="77"/>
        <v>2</v>
      </c>
      <c r="L798" s="2">
        <v>2675</v>
      </c>
      <c r="M798" s="4">
        <v>7.2291999999999996</v>
      </c>
      <c r="N798" s="4" t="str">
        <f t="shared" si="78"/>
        <v>30-39</v>
      </c>
      <c r="O798" s="4" t="str">
        <f t="shared" si="73"/>
        <v>0-20</v>
      </c>
      <c r="P798" s="4" t="str">
        <f t="shared" si="74"/>
        <v>2</v>
      </c>
      <c r="R798" s="1" t="s">
        <v>2099</v>
      </c>
      <c r="S798" t="s">
        <v>1263</v>
      </c>
    </row>
    <row r="799" spans="1:19" x14ac:dyDescent="0.2">
      <c r="A799" s="2">
        <v>792</v>
      </c>
      <c r="B799" s="2">
        <v>3</v>
      </c>
      <c r="C799" s="2">
        <v>0</v>
      </c>
      <c r="D799" t="s">
        <v>1464</v>
      </c>
      <c r="E799" s="1" t="s">
        <v>2102</v>
      </c>
      <c r="F799">
        <v>17</v>
      </c>
      <c r="G799">
        <f t="shared" si="75"/>
        <v>0</v>
      </c>
      <c r="H799" t="str">
        <f t="shared" si="76"/>
        <v>No</v>
      </c>
      <c r="I799">
        <v>1</v>
      </c>
      <c r="J799">
        <v>1</v>
      </c>
      <c r="K799">
        <f t="shared" si="77"/>
        <v>2</v>
      </c>
      <c r="L799" s="2">
        <v>2690</v>
      </c>
      <c r="M799" s="4">
        <v>7.2291999999999996</v>
      </c>
      <c r="N799" s="4" t="str">
        <f t="shared" si="78"/>
        <v>10-19</v>
      </c>
      <c r="O799" s="4" t="str">
        <f t="shared" si="73"/>
        <v>0-20</v>
      </c>
      <c r="P799" s="4" t="str">
        <f t="shared" si="74"/>
        <v>2</v>
      </c>
      <c r="R799" s="1" t="s">
        <v>2099</v>
      </c>
    </row>
    <row r="800" spans="1:19" x14ac:dyDescent="0.2">
      <c r="A800" s="2">
        <v>793</v>
      </c>
      <c r="B800" s="2">
        <v>3</v>
      </c>
      <c r="C800" s="2">
        <v>0</v>
      </c>
      <c r="D800" t="s">
        <v>1465</v>
      </c>
      <c r="E800" s="1" t="s">
        <v>2102</v>
      </c>
      <c r="F800">
        <v>15</v>
      </c>
      <c r="G800">
        <f t="shared" si="75"/>
        <v>1</v>
      </c>
      <c r="H800" t="str">
        <f t="shared" si="76"/>
        <v>Yes</v>
      </c>
      <c r="I800">
        <v>1</v>
      </c>
      <c r="J800">
        <v>1</v>
      </c>
      <c r="K800">
        <f t="shared" si="77"/>
        <v>2</v>
      </c>
      <c r="L800" s="2">
        <v>2695</v>
      </c>
      <c r="M800" s="4">
        <v>7.2291999999999996</v>
      </c>
      <c r="N800" s="4" t="str">
        <f t="shared" si="78"/>
        <v>10-19</v>
      </c>
      <c r="O800" s="4" t="str">
        <f t="shared" si="73"/>
        <v>0-20</v>
      </c>
      <c r="P800" s="4" t="str">
        <f t="shared" si="74"/>
        <v>2</v>
      </c>
      <c r="R800" s="1" t="s">
        <v>2099</v>
      </c>
      <c r="S800" t="s">
        <v>1276</v>
      </c>
    </row>
    <row r="801" spans="1:19" x14ac:dyDescent="0.2">
      <c r="A801" s="2">
        <v>794</v>
      </c>
      <c r="B801" s="2">
        <v>3</v>
      </c>
      <c r="C801" s="2">
        <v>0</v>
      </c>
      <c r="D801" t="s">
        <v>1466</v>
      </c>
      <c r="E801" s="1" t="s">
        <v>2102</v>
      </c>
      <c r="F801">
        <v>47</v>
      </c>
      <c r="G801">
        <f t="shared" si="75"/>
        <v>0</v>
      </c>
      <c r="H801" t="str">
        <f t="shared" si="76"/>
        <v>No</v>
      </c>
      <c r="I801">
        <v>0</v>
      </c>
      <c r="J801">
        <v>0</v>
      </c>
      <c r="K801">
        <f t="shared" si="77"/>
        <v>0</v>
      </c>
      <c r="L801" s="2" t="s">
        <v>1467</v>
      </c>
      <c r="M801" s="4">
        <v>7.25</v>
      </c>
      <c r="N801" s="4" t="str">
        <f t="shared" si="78"/>
        <v>40-49</v>
      </c>
      <c r="O801" s="4" t="str">
        <f t="shared" si="73"/>
        <v>0-20</v>
      </c>
      <c r="P801" s="4" t="str">
        <f t="shared" si="74"/>
        <v>0</v>
      </c>
      <c r="R801" s="1" t="s">
        <v>800</v>
      </c>
      <c r="S801" t="s">
        <v>1468</v>
      </c>
    </row>
    <row r="802" spans="1:19" x14ac:dyDescent="0.2">
      <c r="A802" s="2">
        <v>795</v>
      </c>
      <c r="B802" s="2">
        <v>3</v>
      </c>
      <c r="C802" s="2">
        <v>1</v>
      </c>
      <c r="D802" t="s">
        <v>1469</v>
      </c>
      <c r="E802" s="1" t="s">
        <v>2101</v>
      </c>
      <c r="F802">
        <v>5</v>
      </c>
      <c r="G802">
        <f t="shared" si="75"/>
        <v>1</v>
      </c>
      <c r="H802" t="str">
        <f t="shared" si="76"/>
        <v>Yes</v>
      </c>
      <c r="I802">
        <v>0</v>
      </c>
      <c r="J802">
        <v>0</v>
      </c>
      <c r="K802">
        <f t="shared" si="77"/>
        <v>0</v>
      </c>
      <c r="L802" s="2">
        <v>364516</v>
      </c>
      <c r="M802" s="4">
        <v>12.475</v>
      </c>
      <c r="N802" s="4" t="str">
        <f t="shared" si="78"/>
        <v>0-9</v>
      </c>
      <c r="O802" s="4" t="str">
        <f t="shared" si="73"/>
        <v>40-60</v>
      </c>
      <c r="P802" s="4" t="str">
        <f t="shared" si="74"/>
        <v>0</v>
      </c>
      <c r="R802" s="1" t="s">
        <v>800</v>
      </c>
      <c r="S802" t="s">
        <v>11</v>
      </c>
    </row>
    <row r="803" spans="1:19" x14ac:dyDescent="0.2">
      <c r="A803" s="2">
        <v>796</v>
      </c>
      <c r="B803" s="2">
        <v>3</v>
      </c>
      <c r="C803" s="2">
        <v>0</v>
      </c>
      <c r="D803" t="s">
        <v>1470</v>
      </c>
      <c r="E803" s="1" t="s">
        <v>2102</v>
      </c>
      <c r="G803" t="str">
        <f t="shared" si="75"/>
        <v/>
      </c>
      <c r="H803" t="str">
        <f t="shared" si="76"/>
        <v>Unknown</v>
      </c>
      <c r="I803">
        <v>0</v>
      </c>
      <c r="J803">
        <v>0</v>
      </c>
      <c r="K803">
        <f t="shared" si="77"/>
        <v>0</v>
      </c>
      <c r="L803" s="2">
        <v>2631</v>
      </c>
      <c r="M803" s="4">
        <v>7.2249999999999996</v>
      </c>
      <c r="N803" s="4" t="str">
        <f t="shared" si="78"/>
        <v/>
      </c>
      <c r="O803" s="4" t="str">
        <f t="shared" si="73"/>
        <v>0-20</v>
      </c>
      <c r="P803" s="4" t="str">
        <f t="shared" si="74"/>
        <v>0</v>
      </c>
      <c r="R803" s="1" t="s">
        <v>2099</v>
      </c>
    </row>
    <row r="804" spans="1:19" x14ac:dyDescent="0.2">
      <c r="A804" s="2">
        <v>797</v>
      </c>
      <c r="B804" s="2">
        <v>3</v>
      </c>
      <c r="C804" s="2">
        <v>0</v>
      </c>
      <c r="D804" t="s">
        <v>1471</v>
      </c>
      <c r="E804" s="1" t="s">
        <v>2102</v>
      </c>
      <c r="F804">
        <v>40.5</v>
      </c>
      <c r="G804">
        <f t="shared" si="75"/>
        <v>0</v>
      </c>
      <c r="H804" t="str">
        <f t="shared" si="76"/>
        <v>No</v>
      </c>
      <c r="I804">
        <v>0</v>
      </c>
      <c r="J804">
        <v>0</v>
      </c>
      <c r="K804">
        <f t="shared" si="77"/>
        <v>0</v>
      </c>
      <c r="L804" s="2" t="s">
        <v>1472</v>
      </c>
      <c r="M804" s="4">
        <v>15.1</v>
      </c>
      <c r="N804" s="4" t="str">
        <f t="shared" si="78"/>
        <v>40-49</v>
      </c>
      <c r="O804" s="4" t="str">
        <f t="shared" si="73"/>
        <v>40-60</v>
      </c>
      <c r="P804" s="4" t="str">
        <f t="shared" si="74"/>
        <v>0</v>
      </c>
      <c r="R804" s="1" t="s">
        <v>800</v>
      </c>
    </row>
    <row r="805" spans="1:19" x14ac:dyDescent="0.2">
      <c r="A805" s="2">
        <v>798</v>
      </c>
      <c r="B805" s="2">
        <v>3</v>
      </c>
      <c r="C805" s="2">
        <v>0</v>
      </c>
      <c r="D805" t="s">
        <v>1473</v>
      </c>
      <c r="E805" s="1" t="s">
        <v>2102</v>
      </c>
      <c r="F805">
        <v>40.5</v>
      </c>
      <c r="G805">
        <f t="shared" si="75"/>
        <v>0</v>
      </c>
      <c r="H805" t="str">
        <f t="shared" si="76"/>
        <v>No</v>
      </c>
      <c r="I805">
        <v>0</v>
      </c>
      <c r="J805">
        <v>0</v>
      </c>
      <c r="K805">
        <f t="shared" si="77"/>
        <v>0</v>
      </c>
      <c r="L805" s="2">
        <v>367232</v>
      </c>
      <c r="M805" s="4">
        <v>7.75</v>
      </c>
      <c r="N805" s="4" t="str">
        <f t="shared" si="78"/>
        <v>40-49</v>
      </c>
      <c r="O805" s="4" t="str">
        <f t="shared" si="73"/>
        <v>0-20</v>
      </c>
      <c r="P805" s="4" t="str">
        <f t="shared" si="74"/>
        <v>0</v>
      </c>
      <c r="R805" s="1" t="s">
        <v>2100</v>
      </c>
      <c r="S805" t="s">
        <v>1474</v>
      </c>
    </row>
    <row r="806" spans="1:19" x14ac:dyDescent="0.2">
      <c r="A806" s="2">
        <v>799</v>
      </c>
      <c r="B806" s="2">
        <v>3</v>
      </c>
      <c r="C806" s="2">
        <v>1</v>
      </c>
      <c r="D806" t="s">
        <v>1475</v>
      </c>
      <c r="E806" s="1" t="s">
        <v>2102</v>
      </c>
      <c r="G806" t="str">
        <f t="shared" si="75"/>
        <v/>
      </c>
      <c r="H806" t="str">
        <f t="shared" si="76"/>
        <v>Unknown</v>
      </c>
      <c r="I806">
        <v>0</v>
      </c>
      <c r="J806">
        <v>0</v>
      </c>
      <c r="K806">
        <f t="shared" si="77"/>
        <v>0</v>
      </c>
      <c r="L806" s="2" t="s">
        <v>1476</v>
      </c>
      <c r="M806" s="4">
        <v>7.05</v>
      </c>
      <c r="N806" s="4" t="str">
        <f t="shared" si="78"/>
        <v/>
      </c>
      <c r="O806" s="4" t="str">
        <f t="shared" si="73"/>
        <v>0-20</v>
      </c>
      <c r="P806" s="4" t="str">
        <f t="shared" si="74"/>
        <v>0</v>
      </c>
      <c r="R806" s="1" t="s">
        <v>800</v>
      </c>
      <c r="S806" t="s">
        <v>1477</v>
      </c>
    </row>
    <row r="807" spans="1:19" x14ac:dyDescent="0.2">
      <c r="A807" s="2">
        <v>800</v>
      </c>
      <c r="B807" s="2">
        <v>3</v>
      </c>
      <c r="C807" s="2">
        <v>0</v>
      </c>
      <c r="D807" t="s">
        <v>1478</v>
      </c>
      <c r="E807" s="1" t="s">
        <v>2102</v>
      </c>
      <c r="F807">
        <v>18</v>
      </c>
      <c r="G807">
        <f t="shared" si="75"/>
        <v>0</v>
      </c>
      <c r="H807" t="str">
        <f t="shared" si="76"/>
        <v>No</v>
      </c>
      <c r="I807">
        <v>0</v>
      </c>
      <c r="J807">
        <v>0</v>
      </c>
      <c r="K807">
        <f t="shared" si="77"/>
        <v>0</v>
      </c>
      <c r="L807" s="2">
        <v>350036</v>
      </c>
      <c r="M807" s="4">
        <v>7.7957999999999998</v>
      </c>
      <c r="N807" s="4" t="str">
        <f t="shared" si="78"/>
        <v>10-19</v>
      </c>
      <c r="O807" s="4" t="str">
        <f t="shared" si="73"/>
        <v>0-20</v>
      </c>
      <c r="P807" s="4" t="str">
        <f t="shared" si="74"/>
        <v>0</v>
      </c>
      <c r="R807" s="1" t="s">
        <v>800</v>
      </c>
    </row>
    <row r="808" spans="1:19" x14ac:dyDescent="0.2">
      <c r="A808" s="2">
        <v>801</v>
      </c>
      <c r="B808" s="2">
        <v>3</v>
      </c>
      <c r="C808" s="2">
        <v>0</v>
      </c>
      <c r="D808" t="s">
        <v>1479</v>
      </c>
      <c r="E808" s="1" t="s">
        <v>2101</v>
      </c>
      <c r="G808" t="str">
        <f t="shared" si="75"/>
        <v/>
      </c>
      <c r="H808" t="str">
        <f t="shared" si="76"/>
        <v>Unknown</v>
      </c>
      <c r="I808">
        <v>0</v>
      </c>
      <c r="J808">
        <v>0</v>
      </c>
      <c r="K808">
        <f t="shared" si="77"/>
        <v>0</v>
      </c>
      <c r="L808" s="2">
        <v>364859</v>
      </c>
      <c r="M808" s="4">
        <v>7.75</v>
      </c>
      <c r="N808" s="4" t="str">
        <f t="shared" si="78"/>
        <v/>
      </c>
      <c r="O808" s="4" t="str">
        <f t="shared" si="73"/>
        <v>0-20</v>
      </c>
      <c r="P808" s="4" t="str">
        <f t="shared" si="74"/>
        <v>0</v>
      </c>
      <c r="R808" s="1" t="s">
        <v>2100</v>
      </c>
    </row>
    <row r="809" spans="1:19" x14ac:dyDescent="0.2">
      <c r="A809" s="2">
        <v>802</v>
      </c>
      <c r="B809" s="2">
        <v>3</v>
      </c>
      <c r="C809" s="2">
        <v>0</v>
      </c>
      <c r="D809" t="s">
        <v>1480</v>
      </c>
      <c r="E809" s="1" t="s">
        <v>2102</v>
      </c>
      <c r="G809" t="str">
        <f t="shared" si="75"/>
        <v/>
      </c>
      <c r="H809" t="str">
        <f t="shared" si="76"/>
        <v>Unknown</v>
      </c>
      <c r="I809">
        <v>0</v>
      </c>
      <c r="J809">
        <v>0</v>
      </c>
      <c r="K809">
        <f t="shared" si="77"/>
        <v>0</v>
      </c>
      <c r="L809" s="2">
        <v>364851</v>
      </c>
      <c r="M809" s="4">
        <v>7.75</v>
      </c>
      <c r="N809" s="4" t="str">
        <f t="shared" si="78"/>
        <v/>
      </c>
      <c r="O809" s="4" t="str">
        <f t="shared" si="73"/>
        <v>0-20</v>
      </c>
      <c r="P809" s="4" t="str">
        <f t="shared" si="74"/>
        <v>0</v>
      </c>
      <c r="R809" s="1" t="s">
        <v>2100</v>
      </c>
    </row>
    <row r="810" spans="1:19" x14ac:dyDescent="0.2">
      <c r="A810" s="2">
        <v>803</v>
      </c>
      <c r="B810" s="2">
        <v>3</v>
      </c>
      <c r="C810" s="2">
        <v>0</v>
      </c>
      <c r="D810" t="s">
        <v>1481</v>
      </c>
      <c r="E810" s="1" t="s">
        <v>2102</v>
      </c>
      <c r="G810" t="str">
        <f t="shared" si="75"/>
        <v/>
      </c>
      <c r="H810" t="str">
        <f t="shared" si="76"/>
        <v>Unknown</v>
      </c>
      <c r="I810">
        <v>0</v>
      </c>
      <c r="J810">
        <v>0</v>
      </c>
      <c r="K810">
        <f t="shared" si="77"/>
        <v>0</v>
      </c>
      <c r="L810" s="2">
        <v>368323</v>
      </c>
      <c r="M810" s="4">
        <v>6.95</v>
      </c>
      <c r="N810" s="4" t="str">
        <f t="shared" si="78"/>
        <v/>
      </c>
      <c r="O810" s="4" t="str">
        <f t="shared" si="73"/>
        <v>0-20</v>
      </c>
      <c r="P810" s="4" t="str">
        <f t="shared" si="74"/>
        <v>0</v>
      </c>
      <c r="R810" s="1" t="s">
        <v>2100</v>
      </c>
    </row>
    <row r="811" spans="1:19" x14ac:dyDescent="0.2">
      <c r="A811" s="2">
        <v>804</v>
      </c>
      <c r="B811" s="2">
        <v>3</v>
      </c>
      <c r="C811" s="2">
        <v>0</v>
      </c>
      <c r="D811" t="s">
        <v>1482</v>
      </c>
      <c r="E811" s="1" t="s">
        <v>2102</v>
      </c>
      <c r="F811">
        <v>26</v>
      </c>
      <c r="G811">
        <f t="shared" si="75"/>
        <v>0</v>
      </c>
      <c r="H811" t="str">
        <f t="shared" si="76"/>
        <v>No</v>
      </c>
      <c r="I811">
        <v>0</v>
      </c>
      <c r="J811">
        <v>0</v>
      </c>
      <c r="K811">
        <f t="shared" si="77"/>
        <v>0</v>
      </c>
      <c r="L811" s="2">
        <v>330910</v>
      </c>
      <c r="M811" s="4">
        <v>7.8792</v>
      </c>
      <c r="N811" s="4" t="str">
        <f t="shared" si="78"/>
        <v>20-29</v>
      </c>
      <c r="O811" s="4" t="str">
        <f t="shared" si="73"/>
        <v>20-40</v>
      </c>
      <c r="P811" s="4" t="str">
        <f t="shared" si="74"/>
        <v>0</v>
      </c>
      <c r="R811" s="1" t="s">
        <v>2100</v>
      </c>
      <c r="S811" t="s">
        <v>1290</v>
      </c>
    </row>
    <row r="812" spans="1:19" x14ac:dyDescent="0.2">
      <c r="A812" s="2">
        <v>805</v>
      </c>
      <c r="B812" s="2">
        <v>3</v>
      </c>
      <c r="C812" s="2">
        <v>0</v>
      </c>
      <c r="D812" t="s">
        <v>1483</v>
      </c>
      <c r="E812" s="1" t="s">
        <v>2102</v>
      </c>
      <c r="G812" t="str">
        <f t="shared" si="75"/>
        <v/>
      </c>
      <c r="H812" t="str">
        <f t="shared" si="76"/>
        <v>Unknown</v>
      </c>
      <c r="I812">
        <v>0</v>
      </c>
      <c r="J812">
        <v>0</v>
      </c>
      <c r="K812">
        <f t="shared" si="77"/>
        <v>0</v>
      </c>
      <c r="L812" s="2">
        <v>365235</v>
      </c>
      <c r="M812" s="4">
        <v>7.75</v>
      </c>
      <c r="N812" s="4" t="str">
        <f t="shared" si="78"/>
        <v/>
      </c>
      <c r="O812" s="4" t="str">
        <f t="shared" si="73"/>
        <v>0-20</v>
      </c>
      <c r="P812" s="4" t="str">
        <f t="shared" si="74"/>
        <v>0</v>
      </c>
      <c r="R812" s="1" t="s">
        <v>2100</v>
      </c>
      <c r="S812" t="s">
        <v>1361</v>
      </c>
    </row>
    <row r="813" spans="1:19" x14ac:dyDescent="0.2">
      <c r="A813" s="2">
        <v>806</v>
      </c>
      <c r="B813" s="2">
        <v>3</v>
      </c>
      <c r="C813" s="2">
        <v>1</v>
      </c>
      <c r="D813" t="s">
        <v>1484</v>
      </c>
      <c r="E813" s="1" t="s">
        <v>2102</v>
      </c>
      <c r="G813" t="str">
        <f t="shared" si="75"/>
        <v/>
      </c>
      <c r="H813" t="str">
        <f t="shared" si="76"/>
        <v>Unknown</v>
      </c>
      <c r="I813">
        <v>0</v>
      </c>
      <c r="J813">
        <v>0</v>
      </c>
      <c r="K813">
        <f t="shared" si="77"/>
        <v>0</v>
      </c>
      <c r="L813" s="2">
        <v>1601</v>
      </c>
      <c r="M813" s="4">
        <v>56.495800000000003</v>
      </c>
      <c r="N813" s="4" t="str">
        <f t="shared" si="78"/>
        <v/>
      </c>
      <c r="O813" s="4" t="str">
        <f t="shared" si="73"/>
        <v>80-100</v>
      </c>
      <c r="P813" s="4" t="str">
        <f t="shared" si="74"/>
        <v>0</v>
      </c>
      <c r="R813" s="1" t="s">
        <v>800</v>
      </c>
      <c r="S813" t="s">
        <v>1278</v>
      </c>
    </row>
    <row r="814" spans="1:19" x14ac:dyDescent="0.2">
      <c r="A814" s="2">
        <v>807</v>
      </c>
      <c r="B814" s="2">
        <v>3</v>
      </c>
      <c r="C814" s="2">
        <v>0</v>
      </c>
      <c r="D814" t="s">
        <v>1485</v>
      </c>
      <c r="E814" s="1" t="s">
        <v>2101</v>
      </c>
      <c r="F814">
        <v>21</v>
      </c>
      <c r="G814">
        <f t="shared" si="75"/>
        <v>0</v>
      </c>
      <c r="H814" t="str">
        <f t="shared" si="76"/>
        <v>Yes</v>
      </c>
      <c r="I814">
        <v>2</v>
      </c>
      <c r="J814">
        <v>2</v>
      </c>
      <c r="K814">
        <f t="shared" si="77"/>
        <v>4</v>
      </c>
      <c r="L814" s="2" t="s">
        <v>1486</v>
      </c>
      <c r="M814" s="4">
        <v>34.375</v>
      </c>
      <c r="N814" s="4" t="str">
        <f t="shared" si="78"/>
        <v>20-29</v>
      </c>
      <c r="O814" s="4" t="str">
        <f t="shared" si="73"/>
        <v>60-80</v>
      </c>
      <c r="P814" s="4" t="str">
        <f t="shared" si="74"/>
        <v>4</v>
      </c>
      <c r="R814" s="1" t="s">
        <v>800</v>
      </c>
      <c r="S814" t="s">
        <v>1487</v>
      </c>
    </row>
    <row r="815" spans="1:19" x14ac:dyDescent="0.2">
      <c r="A815" s="2">
        <v>808</v>
      </c>
      <c r="B815" s="2">
        <v>3</v>
      </c>
      <c r="C815" s="2">
        <v>0</v>
      </c>
      <c r="D815" t="s">
        <v>1488</v>
      </c>
      <c r="E815" s="1" t="s">
        <v>2101</v>
      </c>
      <c r="F815">
        <v>9</v>
      </c>
      <c r="G815">
        <f t="shared" si="75"/>
        <v>1</v>
      </c>
      <c r="H815" t="str">
        <f t="shared" si="76"/>
        <v>Yes</v>
      </c>
      <c r="I815">
        <v>2</v>
      </c>
      <c r="J815">
        <v>2</v>
      </c>
      <c r="K815">
        <f t="shared" si="77"/>
        <v>4</v>
      </c>
      <c r="L815" s="2" t="s">
        <v>1486</v>
      </c>
      <c r="M815" s="4">
        <v>34.375</v>
      </c>
      <c r="N815" s="4" t="str">
        <f t="shared" si="78"/>
        <v>0-9</v>
      </c>
      <c r="O815" s="4" t="str">
        <f t="shared" si="73"/>
        <v>60-80</v>
      </c>
      <c r="P815" s="4" t="str">
        <f t="shared" si="74"/>
        <v>4</v>
      </c>
      <c r="R815" s="1" t="s">
        <v>800</v>
      </c>
      <c r="S815" t="s">
        <v>1487</v>
      </c>
    </row>
    <row r="816" spans="1:19" x14ac:dyDescent="0.2">
      <c r="A816" s="2">
        <v>809</v>
      </c>
      <c r="B816" s="2">
        <v>3</v>
      </c>
      <c r="C816" s="2">
        <v>0</v>
      </c>
      <c r="D816" t="s">
        <v>1489</v>
      </c>
      <c r="E816" s="1" t="s">
        <v>2102</v>
      </c>
      <c r="G816" t="str">
        <f t="shared" si="75"/>
        <v/>
      </c>
      <c r="H816" t="str">
        <f t="shared" si="76"/>
        <v>Unknown</v>
      </c>
      <c r="I816">
        <v>0</v>
      </c>
      <c r="J816">
        <v>0</v>
      </c>
      <c r="K816">
        <f t="shared" si="77"/>
        <v>0</v>
      </c>
      <c r="L816" s="2" t="s">
        <v>1490</v>
      </c>
      <c r="M816" s="4">
        <v>8.0500000000000007</v>
      </c>
      <c r="N816" s="4" t="str">
        <f t="shared" si="78"/>
        <v/>
      </c>
      <c r="O816" s="4" t="str">
        <f t="shared" si="73"/>
        <v>20-40</v>
      </c>
      <c r="P816" s="4" t="str">
        <f t="shared" si="74"/>
        <v>0</v>
      </c>
      <c r="R816" s="1" t="s">
        <v>800</v>
      </c>
      <c r="S816" t="s">
        <v>1491</v>
      </c>
    </row>
    <row r="817" spans="1:19" x14ac:dyDescent="0.2">
      <c r="A817" s="2">
        <v>810</v>
      </c>
      <c r="B817" s="2">
        <v>3</v>
      </c>
      <c r="C817" s="2">
        <v>0</v>
      </c>
      <c r="D817" t="s">
        <v>1492</v>
      </c>
      <c r="E817" s="1" t="s">
        <v>2102</v>
      </c>
      <c r="F817">
        <v>18</v>
      </c>
      <c r="G817">
        <f t="shared" si="75"/>
        <v>0</v>
      </c>
      <c r="H817" t="str">
        <f t="shared" si="76"/>
        <v>No</v>
      </c>
      <c r="I817">
        <v>2</v>
      </c>
      <c r="J817">
        <v>2</v>
      </c>
      <c r="K817">
        <f t="shared" si="77"/>
        <v>4</v>
      </c>
      <c r="L817" s="2" t="s">
        <v>1486</v>
      </c>
      <c r="M817" s="4">
        <v>34.375</v>
      </c>
      <c r="N817" s="4" t="str">
        <f t="shared" si="78"/>
        <v>10-19</v>
      </c>
      <c r="O817" s="4" t="str">
        <f t="shared" si="73"/>
        <v>60-80</v>
      </c>
      <c r="P817" s="4" t="str">
        <f t="shared" si="74"/>
        <v>4</v>
      </c>
      <c r="R817" s="1" t="s">
        <v>800</v>
      </c>
      <c r="S817" t="s">
        <v>1487</v>
      </c>
    </row>
    <row r="818" spans="1:19" x14ac:dyDescent="0.2">
      <c r="A818" s="2">
        <v>811</v>
      </c>
      <c r="B818" s="2">
        <v>3</v>
      </c>
      <c r="C818" s="2">
        <v>0</v>
      </c>
      <c r="D818" t="s">
        <v>1493</v>
      </c>
      <c r="E818" s="1" t="s">
        <v>2102</v>
      </c>
      <c r="F818">
        <v>16</v>
      </c>
      <c r="G818">
        <f t="shared" si="75"/>
        <v>0</v>
      </c>
      <c r="H818" t="str">
        <f t="shared" si="76"/>
        <v>No</v>
      </c>
      <c r="I818">
        <v>1</v>
      </c>
      <c r="J818">
        <v>3</v>
      </c>
      <c r="K818">
        <f t="shared" si="77"/>
        <v>4</v>
      </c>
      <c r="L818" s="2" t="s">
        <v>1486</v>
      </c>
      <c r="M818" s="4">
        <v>34.375</v>
      </c>
      <c r="N818" s="4" t="str">
        <f t="shared" si="78"/>
        <v>10-19</v>
      </c>
      <c r="O818" s="4" t="str">
        <f t="shared" si="73"/>
        <v>60-80</v>
      </c>
      <c r="P818" s="4" t="str">
        <f t="shared" si="74"/>
        <v>4</v>
      </c>
      <c r="R818" s="1" t="s">
        <v>800</v>
      </c>
      <c r="S818" t="s">
        <v>1487</v>
      </c>
    </row>
    <row r="819" spans="1:19" x14ac:dyDescent="0.2">
      <c r="A819" s="2">
        <v>812</v>
      </c>
      <c r="B819" s="2">
        <v>3</v>
      </c>
      <c r="C819" s="2">
        <v>0</v>
      </c>
      <c r="D819" t="s">
        <v>1494</v>
      </c>
      <c r="E819" s="1" t="s">
        <v>2101</v>
      </c>
      <c r="F819">
        <v>48</v>
      </c>
      <c r="G819">
        <f t="shared" si="75"/>
        <v>0</v>
      </c>
      <c r="H819" t="str">
        <f t="shared" si="76"/>
        <v>Yes</v>
      </c>
      <c r="I819">
        <v>1</v>
      </c>
      <c r="J819">
        <v>3</v>
      </c>
      <c r="K819">
        <f t="shared" si="77"/>
        <v>4</v>
      </c>
      <c r="L819" s="2" t="s">
        <v>1486</v>
      </c>
      <c r="M819" s="4">
        <v>34.375</v>
      </c>
      <c r="N819" s="4" t="str">
        <f t="shared" si="78"/>
        <v>40-49</v>
      </c>
      <c r="O819" s="4" t="str">
        <f t="shared" si="73"/>
        <v>60-80</v>
      </c>
      <c r="P819" s="4" t="str">
        <f t="shared" si="74"/>
        <v>4</v>
      </c>
      <c r="R819" s="1" t="s">
        <v>800</v>
      </c>
      <c r="S819" t="s">
        <v>1487</v>
      </c>
    </row>
    <row r="820" spans="1:19" x14ac:dyDescent="0.2">
      <c r="A820" s="2">
        <v>813</v>
      </c>
      <c r="B820" s="2">
        <v>3</v>
      </c>
      <c r="C820" s="2">
        <v>0</v>
      </c>
      <c r="D820" t="s">
        <v>1495</v>
      </c>
      <c r="E820" s="1" t="s">
        <v>2102</v>
      </c>
      <c r="G820" t="str">
        <f t="shared" si="75"/>
        <v/>
      </c>
      <c r="H820" t="str">
        <f t="shared" si="76"/>
        <v>Unknown</v>
      </c>
      <c r="I820">
        <v>0</v>
      </c>
      <c r="J820">
        <v>0</v>
      </c>
      <c r="K820">
        <f t="shared" si="77"/>
        <v>0</v>
      </c>
      <c r="L820" s="2">
        <v>368573</v>
      </c>
      <c r="M820" s="4">
        <v>7.75</v>
      </c>
      <c r="N820" s="4" t="str">
        <f t="shared" si="78"/>
        <v/>
      </c>
      <c r="O820" s="4" t="str">
        <f t="shared" si="73"/>
        <v>0-20</v>
      </c>
      <c r="P820" s="4" t="str">
        <f t="shared" si="74"/>
        <v>0</v>
      </c>
      <c r="R820" s="1" t="s">
        <v>2100</v>
      </c>
      <c r="S820" t="s">
        <v>1341</v>
      </c>
    </row>
    <row r="821" spans="1:19" x14ac:dyDescent="0.2">
      <c r="A821" s="2">
        <v>814</v>
      </c>
      <c r="B821" s="2">
        <v>3</v>
      </c>
      <c r="C821" s="2">
        <v>0</v>
      </c>
      <c r="D821" t="s">
        <v>1496</v>
      </c>
      <c r="E821" s="1" t="s">
        <v>2102</v>
      </c>
      <c r="G821" t="str">
        <f t="shared" si="75"/>
        <v/>
      </c>
      <c r="H821" t="str">
        <f t="shared" si="76"/>
        <v>Unknown</v>
      </c>
      <c r="I821">
        <v>0</v>
      </c>
      <c r="J821">
        <v>0</v>
      </c>
      <c r="K821">
        <f t="shared" si="77"/>
        <v>0</v>
      </c>
      <c r="L821" s="2" t="s">
        <v>1497</v>
      </c>
      <c r="M821" s="4">
        <v>7.25</v>
      </c>
      <c r="N821" s="4" t="str">
        <f t="shared" si="78"/>
        <v/>
      </c>
      <c r="O821" s="4" t="str">
        <f t="shared" si="73"/>
        <v>0-20</v>
      </c>
      <c r="P821" s="4" t="str">
        <f t="shared" si="74"/>
        <v>0</v>
      </c>
      <c r="R821" s="1" t="s">
        <v>800</v>
      </c>
    </row>
    <row r="822" spans="1:19" x14ac:dyDescent="0.2">
      <c r="A822" s="2">
        <v>815</v>
      </c>
      <c r="B822" s="2">
        <v>3</v>
      </c>
      <c r="C822" s="2">
        <v>0</v>
      </c>
      <c r="D822" t="s">
        <v>1498</v>
      </c>
      <c r="E822" s="1" t="s">
        <v>2102</v>
      </c>
      <c r="F822">
        <v>25</v>
      </c>
      <c r="G822">
        <f t="shared" si="75"/>
        <v>0</v>
      </c>
      <c r="H822" t="str">
        <f t="shared" si="76"/>
        <v>No</v>
      </c>
      <c r="I822">
        <v>0</v>
      </c>
      <c r="J822">
        <v>0</v>
      </c>
      <c r="K822">
        <f t="shared" si="77"/>
        <v>0</v>
      </c>
      <c r="L822" s="2">
        <v>36864</v>
      </c>
      <c r="M822" s="4">
        <v>7.7416999999999998</v>
      </c>
      <c r="N822" s="4" t="str">
        <f t="shared" si="78"/>
        <v>20-29</v>
      </c>
      <c r="O822" s="4" t="str">
        <f t="shared" si="73"/>
        <v>0-20</v>
      </c>
      <c r="P822" s="4" t="str">
        <f t="shared" si="74"/>
        <v>0</v>
      </c>
      <c r="R822" s="1" t="s">
        <v>2100</v>
      </c>
      <c r="S822" t="s">
        <v>11</v>
      </c>
    </row>
    <row r="823" spans="1:19" x14ac:dyDescent="0.2">
      <c r="A823" s="2">
        <v>816</v>
      </c>
      <c r="B823" s="2">
        <v>3</v>
      </c>
      <c r="C823" s="2">
        <v>0</v>
      </c>
      <c r="D823" t="s">
        <v>1499</v>
      </c>
      <c r="E823" s="1" t="s">
        <v>2102</v>
      </c>
      <c r="G823" t="str">
        <f t="shared" si="75"/>
        <v/>
      </c>
      <c r="H823" t="str">
        <f t="shared" si="76"/>
        <v>Unknown</v>
      </c>
      <c r="I823">
        <v>0</v>
      </c>
      <c r="J823">
        <v>0</v>
      </c>
      <c r="K823">
        <f t="shared" si="77"/>
        <v>0</v>
      </c>
      <c r="L823" s="2">
        <v>358585</v>
      </c>
      <c r="M823" s="4">
        <v>14.5</v>
      </c>
      <c r="N823" s="4" t="str">
        <f t="shared" si="78"/>
        <v/>
      </c>
      <c r="O823" s="4" t="str">
        <f t="shared" si="73"/>
        <v>40-60</v>
      </c>
      <c r="P823" s="4" t="str">
        <f t="shared" si="74"/>
        <v>0</v>
      </c>
      <c r="R823" s="1" t="s">
        <v>800</v>
      </c>
    </row>
    <row r="824" spans="1:19" x14ac:dyDescent="0.2">
      <c r="A824" s="2">
        <v>817</v>
      </c>
      <c r="B824" s="2">
        <v>3</v>
      </c>
      <c r="C824" s="2">
        <v>0</v>
      </c>
      <c r="D824" t="s">
        <v>1500</v>
      </c>
      <c r="E824" s="1" t="s">
        <v>2102</v>
      </c>
      <c r="G824" t="str">
        <f t="shared" si="75"/>
        <v/>
      </c>
      <c r="H824" t="str">
        <f t="shared" si="76"/>
        <v>Unknown</v>
      </c>
      <c r="I824">
        <v>0</v>
      </c>
      <c r="J824">
        <v>0</v>
      </c>
      <c r="K824">
        <f t="shared" si="77"/>
        <v>0</v>
      </c>
      <c r="L824" s="2">
        <v>349254</v>
      </c>
      <c r="M824" s="4">
        <v>7.8958000000000004</v>
      </c>
      <c r="N824" s="4" t="str">
        <f t="shared" si="78"/>
        <v/>
      </c>
      <c r="O824" s="4" t="str">
        <f t="shared" si="73"/>
        <v>20-40</v>
      </c>
      <c r="P824" s="4" t="str">
        <f t="shared" si="74"/>
        <v>0</v>
      </c>
      <c r="R824" s="1" t="s">
        <v>2099</v>
      </c>
    </row>
    <row r="825" spans="1:19" x14ac:dyDescent="0.2">
      <c r="A825" s="2">
        <v>818</v>
      </c>
      <c r="B825" s="2">
        <v>3</v>
      </c>
      <c r="C825" s="2">
        <v>0</v>
      </c>
      <c r="D825" t="s">
        <v>1501</v>
      </c>
      <c r="E825" s="1" t="s">
        <v>2102</v>
      </c>
      <c r="F825">
        <v>22</v>
      </c>
      <c r="G825">
        <f t="shared" si="75"/>
        <v>0</v>
      </c>
      <c r="H825" t="str">
        <f t="shared" si="76"/>
        <v>No</v>
      </c>
      <c r="I825">
        <v>0</v>
      </c>
      <c r="J825">
        <v>0</v>
      </c>
      <c r="K825">
        <f t="shared" si="77"/>
        <v>0</v>
      </c>
      <c r="L825" s="2">
        <v>14973</v>
      </c>
      <c r="M825" s="4">
        <v>8.0500000000000007</v>
      </c>
      <c r="N825" s="4" t="str">
        <f t="shared" si="78"/>
        <v>20-29</v>
      </c>
      <c r="O825" s="4" t="str">
        <f t="shared" si="73"/>
        <v>20-40</v>
      </c>
      <c r="P825" s="4" t="str">
        <f t="shared" si="74"/>
        <v>0</v>
      </c>
      <c r="R825" s="1" t="s">
        <v>800</v>
      </c>
    </row>
    <row r="826" spans="1:19" x14ac:dyDescent="0.2">
      <c r="A826" s="2">
        <v>819</v>
      </c>
      <c r="B826" s="2">
        <v>3</v>
      </c>
      <c r="C826" s="2">
        <v>1</v>
      </c>
      <c r="D826" t="s">
        <v>1502</v>
      </c>
      <c r="E826" s="1" t="s">
        <v>2101</v>
      </c>
      <c r="F826">
        <v>16</v>
      </c>
      <c r="G826">
        <f t="shared" si="75"/>
        <v>0</v>
      </c>
      <c r="H826" t="str">
        <f t="shared" si="76"/>
        <v>Yes</v>
      </c>
      <c r="I826">
        <v>0</v>
      </c>
      <c r="J826">
        <v>0</v>
      </c>
      <c r="K826">
        <f t="shared" si="77"/>
        <v>0</v>
      </c>
      <c r="L826" s="2">
        <v>35851</v>
      </c>
      <c r="M826" s="4">
        <v>7.7332999999999998</v>
      </c>
      <c r="N826" s="4" t="str">
        <f t="shared" si="78"/>
        <v>10-19</v>
      </c>
      <c r="O826" s="4" t="str">
        <f t="shared" si="73"/>
        <v>0-20</v>
      </c>
      <c r="P826" s="4" t="str">
        <f t="shared" si="74"/>
        <v>0</v>
      </c>
      <c r="R826" s="1" t="s">
        <v>2100</v>
      </c>
      <c r="S826" t="s">
        <v>1333</v>
      </c>
    </row>
    <row r="827" spans="1:19" x14ac:dyDescent="0.2">
      <c r="A827" s="2">
        <v>820</v>
      </c>
      <c r="B827" s="2">
        <v>3</v>
      </c>
      <c r="C827" s="2">
        <v>1</v>
      </c>
      <c r="D827" t="s">
        <v>1503</v>
      </c>
      <c r="E827" s="1" t="s">
        <v>2101</v>
      </c>
      <c r="G827" t="str">
        <f t="shared" si="75"/>
        <v/>
      </c>
      <c r="H827" t="str">
        <f t="shared" si="76"/>
        <v>Unknown</v>
      </c>
      <c r="I827">
        <v>0</v>
      </c>
      <c r="J827">
        <v>0</v>
      </c>
      <c r="K827">
        <f t="shared" si="77"/>
        <v>0</v>
      </c>
      <c r="L827" s="2">
        <v>335677</v>
      </c>
      <c r="M827" s="4">
        <v>7.75</v>
      </c>
      <c r="N827" s="4" t="str">
        <f t="shared" si="78"/>
        <v/>
      </c>
      <c r="O827" s="4" t="str">
        <f t="shared" si="73"/>
        <v>0-20</v>
      </c>
      <c r="P827" s="4" t="str">
        <f t="shared" si="74"/>
        <v>0</v>
      </c>
      <c r="R827" s="1" t="s">
        <v>2100</v>
      </c>
      <c r="S827" t="s">
        <v>1504</v>
      </c>
    </row>
    <row r="828" spans="1:19" x14ac:dyDescent="0.2">
      <c r="A828" s="2">
        <v>821</v>
      </c>
      <c r="B828" s="2">
        <v>3</v>
      </c>
      <c r="C828" s="2">
        <v>1</v>
      </c>
      <c r="D828" t="s">
        <v>1505</v>
      </c>
      <c r="E828" s="1" t="s">
        <v>2102</v>
      </c>
      <c r="F828">
        <v>9</v>
      </c>
      <c r="G828">
        <f t="shared" si="75"/>
        <v>1</v>
      </c>
      <c r="H828" t="str">
        <f t="shared" si="76"/>
        <v>Yes</v>
      </c>
      <c r="I828">
        <v>0</v>
      </c>
      <c r="J828">
        <v>2</v>
      </c>
      <c r="K828">
        <f t="shared" si="77"/>
        <v>2</v>
      </c>
      <c r="L828" s="2">
        <v>363291</v>
      </c>
      <c r="M828" s="4">
        <v>20.524999999999999</v>
      </c>
      <c r="N828" s="4" t="str">
        <f t="shared" si="78"/>
        <v>0-9</v>
      </c>
      <c r="O828" s="4" t="str">
        <f t="shared" si="73"/>
        <v>40-60</v>
      </c>
      <c r="P828" s="4" t="str">
        <f t="shared" si="74"/>
        <v>2</v>
      </c>
      <c r="R828" s="1" t="s">
        <v>800</v>
      </c>
      <c r="S828" t="s">
        <v>1506</v>
      </c>
    </row>
    <row r="829" spans="1:19" x14ac:dyDescent="0.2">
      <c r="A829" s="2">
        <v>822</v>
      </c>
      <c r="B829" s="2">
        <v>3</v>
      </c>
      <c r="C829" s="2">
        <v>0</v>
      </c>
      <c r="D829" t="s">
        <v>1507</v>
      </c>
      <c r="E829" s="1" t="s">
        <v>2102</v>
      </c>
      <c r="F829">
        <v>33</v>
      </c>
      <c r="G829">
        <f t="shared" si="75"/>
        <v>0</v>
      </c>
      <c r="H829" t="str">
        <f t="shared" si="76"/>
        <v>No</v>
      </c>
      <c r="I829">
        <v>1</v>
      </c>
      <c r="J829">
        <v>1</v>
      </c>
      <c r="K829">
        <f t="shared" si="77"/>
        <v>2</v>
      </c>
      <c r="L829" s="2">
        <v>363291</v>
      </c>
      <c r="M829" s="4">
        <v>20.524999999999999</v>
      </c>
      <c r="N829" s="4" t="str">
        <f t="shared" si="78"/>
        <v>30-39</v>
      </c>
      <c r="O829" s="4" t="str">
        <f t="shared" si="73"/>
        <v>40-60</v>
      </c>
      <c r="P829" s="4" t="str">
        <f t="shared" si="74"/>
        <v>2</v>
      </c>
      <c r="R829" s="1" t="s">
        <v>800</v>
      </c>
      <c r="S829" t="s">
        <v>1506</v>
      </c>
    </row>
    <row r="830" spans="1:19" x14ac:dyDescent="0.2">
      <c r="A830" s="2">
        <v>823</v>
      </c>
      <c r="B830" s="2">
        <v>3</v>
      </c>
      <c r="C830" s="2">
        <v>0</v>
      </c>
      <c r="D830" t="s">
        <v>1508</v>
      </c>
      <c r="E830" s="1" t="s">
        <v>2102</v>
      </c>
      <c r="F830">
        <v>41</v>
      </c>
      <c r="G830">
        <f t="shared" si="75"/>
        <v>0</v>
      </c>
      <c r="H830" t="str">
        <f t="shared" si="76"/>
        <v>No</v>
      </c>
      <c r="I830">
        <v>0</v>
      </c>
      <c r="J830">
        <v>0</v>
      </c>
      <c r="K830">
        <f t="shared" si="77"/>
        <v>0</v>
      </c>
      <c r="L830" s="2" t="s">
        <v>1509</v>
      </c>
      <c r="M830" s="4">
        <v>7.85</v>
      </c>
      <c r="N830" s="4" t="str">
        <f t="shared" si="78"/>
        <v>40-49</v>
      </c>
      <c r="O830" s="4" t="str">
        <f t="shared" si="73"/>
        <v>0-20</v>
      </c>
      <c r="P830" s="4" t="str">
        <f t="shared" si="74"/>
        <v>0</v>
      </c>
      <c r="R830" s="1" t="s">
        <v>800</v>
      </c>
      <c r="S830" t="s">
        <v>101</v>
      </c>
    </row>
    <row r="831" spans="1:19" x14ac:dyDescent="0.2">
      <c r="A831" s="2">
        <v>824</v>
      </c>
      <c r="B831" s="2">
        <v>3</v>
      </c>
      <c r="C831" s="2">
        <v>1</v>
      </c>
      <c r="D831" t="s">
        <v>1510</v>
      </c>
      <c r="E831" s="1" t="s">
        <v>2101</v>
      </c>
      <c r="F831">
        <v>31</v>
      </c>
      <c r="G831">
        <f t="shared" si="75"/>
        <v>0</v>
      </c>
      <c r="H831" t="str">
        <f t="shared" si="76"/>
        <v>Yes</v>
      </c>
      <c r="I831">
        <v>1</v>
      </c>
      <c r="J831">
        <v>1</v>
      </c>
      <c r="K831">
        <f t="shared" si="77"/>
        <v>2</v>
      </c>
      <c r="L831" s="2">
        <v>363291</v>
      </c>
      <c r="M831" s="4">
        <v>20.524999999999999</v>
      </c>
      <c r="N831" s="4" t="str">
        <f t="shared" si="78"/>
        <v>30-39</v>
      </c>
      <c r="O831" s="4" t="str">
        <f t="shared" si="73"/>
        <v>40-60</v>
      </c>
      <c r="P831" s="4" t="str">
        <f t="shared" si="74"/>
        <v>2</v>
      </c>
      <c r="R831" s="1" t="s">
        <v>800</v>
      </c>
      <c r="S831" t="s">
        <v>1506</v>
      </c>
    </row>
    <row r="832" spans="1:19" x14ac:dyDescent="0.2">
      <c r="A832" s="2">
        <v>825</v>
      </c>
      <c r="B832" s="2">
        <v>3</v>
      </c>
      <c r="C832" s="2">
        <v>0</v>
      </c>
      <c r="D832" t="s">
        <v>1511</v>
      </c>
      <c r="E832" s="1" t="s">
        <v>2102</v>
      </c>
      <c r="F832">
        <v>38</v>
      </c>
      <c r="G832">
        <f t="shared" si="75"/>
        <v>0</v>
      </c>
      <c r="H832" t="str">
        <f t="shared" si="76"/>
        <v>No</v>
      </c>
      <c r="I832">
        <v>0</v>
      </c>
      <c r="J832">
        <v>0</v>
      </c>
      <c r="K832">
        <f t="shared" si="77"/>
        <v>0</v>
      </c>
      <c r="L832" s="2" t="s">
        <v>1512</v>
      </c>
      <c r="M832" s="4">
        <v>7.05</v>
      </c>
      <c r="N832" s="4" t="str">
        <f t="shared" si="78"/>
        <v>30-39</v>
      </c>
      <c r="O832" s="4" t="str">
        <f t="shared" si="73"/>
        <v>0-20</v>
      </c>
      <c r="P832" s="4" t="str">
        <f t="shared" si="74"/>
        <v>0</v>
      </c>
      <c r="R832" s="1" t="s">
        <v>800</v>
      </c>
      <c r="S832" t="s">
        <v>1349</v>
      </c>
    </row>
    <row r="833" spans="1:19" x14ac:dyDescent="0.2">
      <c r="A833" s="2">
        <v>826</v>
      </c>
      <c r="B833" s="2">
        <v>3</v>
      </c>
      <c r="C833" s="2">
        <v>0</v>
      </c>
      <c r="D833" t="s">
        <v>1513</v>
      </c>
      <c r="E833" s="1" t="s">
        <v>2102</v>
      </c>
      <c r="F833">
        <v>9</v>
      </c>
      <c r="G833">
        <f t="shared" si="75"/>
        <v>1</v>
      </c>
      <c r="H833" t="str">
        <f t="shared" si="76"/>
        <v>Yes</v>
      </c>
      <c r="I833">
        <v>5</v>
      </c>
      <c r="J833">
        <v>2</v>
      </c>
      <c r="K833">
        <f t="shared" si="77"/>
        <v>7</v>
      </c>
      <c r="L833" s="2" t="s">
        <v>1514</v>
      </c>
      <c r="M833" s="4">
        <v>46.9</v>
      </c>
      <c r="N833" s="4" t="str">
        <f t="shared" si="78"/>
        <v>0-9</v>
      </c>
      <c r="O833" s="4" t="str">
        <f t="shared" si="73"/>
        <v>80-100</v>
      </c>
      <c r="P833" s="4" t="str">
        <f t="shared" si="74"/>
        <v>5+</v>
      </c>
      <c r="R833" s="1" t="s">
        <v>800</v>
      </c>
      <c r="S833" t="s">
        <v>1515</v>
      </c>
    </row>
    <row r="834" spans="1:19" x14ac:dyDescent="0.2">
      <c r="A834" s="2">
        <v>827</v>
      </c>
      <c r="B834" s="2">
        <v>3</v>
      </c>
      <c r="C834" s="2">
        <v>0</v>
      </c>
      <c r="D834" t="s">
        <v>1516</v>
      </c>
      <c r="E834" s="1" t="s">
        <v>2102</v>
      </c>
      <c r="F834">
        <v>1</v>
      </c>
      <c r="G834">
        <f t="shared" si="75"/>
        <v>1</v>
      </c>
      <c r="H834" t="str">
        <f t="shared" si="76"/>
        <v>Yes</v>
      </c>
      <c r="I834">
        <v>5</v>
      </c>
      <c r="J834">
        <v>2</v>
      </c>
      <c r="K834">
        <f t="shared" si="77"/>
        <v>7</v>
      </c>
      <c r="L834" s="2" t="s">
        <v>1514</v>
      </c>
      <c r="M834" s="4">
        <v>46.9</v>
      </c>
      <c r="N834" s="4" t="str">
        <f t="shared" si="78"/>
        <v>0-9</v>
      </c>
      <c r="O834" s="4" t="str">
        <f t="shared" si="73"/>
        <v>80-100</v>
      </c>
      <c r="P834" s="4" t="str">
        <f t="shared" si="74"/>
        <v>5+</v>
      </c>
      <c r="R834" s="1" t="s">
        <v>800</v>
      </c>
      <c r="S834" t="s">
        <v>1515</v>
      </c>
    </row>
    <row r="835" spans="1:19" x14ac:dyDescent="0.2">
      <c r="A835" s="2">
        <v>828</v>
      </c>
      <c r="B835" s="2">
        <v>3</v>
      </c>
      <c r="C835" s="2">
        <v>0</v>
      </c>
      <c r="D835" t="s">
        <v>1517</v>
      </c>
      <c r="E835" s="1" t="s">
        <v>2102</v>
      </c>
      <c r="F835">
        <v>11</v>
      </c>
      <c r="G835">
        <f t="shared" si="75"/>
        <v>1</v>
      </c>
      <c r="H835" t="str">
        <f t="shared" si="76"/>
        <v>Yes</v>
      </c>
      <c r="I835">
        <v>5</v>
      </c>
      <c r="J835">
        <v>2</v>
      </c>
      <c r="K835">
        <f t="shared" si="77"/>
        <v>7</v>
      </c>
      <c r="L835" s="2" t="s">
        <v>1514</v>
      </c>
      <c r="M835" s="4">
        <v>46.9</v>
      </c>
      <c r="N835" s="4" t="str">
        <f t="shared" si="78"/>
        <v>10-19</v>
      </c>
      <c r="O835" s="4" t="str">
        <f t="shared" si="73"/>
        <v>80-100</v>
      </c>
      <c r="P835" s="4" t="str">
        <f t="shared" si="74"/>
        <v>5+</v>
      </c>
      <c r="R835" s="1" t="s">
        <v>800</v>
      </c>
      <c r="S835" t="s">
        <v>1515</v>
      </c>
    </row>
    <row r="836" spans="1:19" x14ac:dyDescent="0.2">
      <c r="A836" s="2">
        <v>829</v>
      </c>
      <c r="B836" s="2">
        <v>3</v>
      </c>
      <c r="C836" s="2">
        <v>0</v>
      </c>
      <c r="D836" t="s">
        <v>1518</v>
      </c>
      <c r="E836" s="1" t="s">
        <v>2101</v>
      </c>
      <c r="F836">
        <v>10</v>
      </c>
      <c r="G836">
        <f t="shared" si="75"/>
        <v>1</v>
      </c>
      <c r="H836" t="str">
        <f t="shared" si="76"/>
        <v>Yes</v>
      </c>
      <c r="I836">
        <v>5</v>
      </c>
      <c r="J836">
        <v>2</v>
      </c>
      <c r="K836">
        <f t="shared" si="77"/>
        <v>7</v>
      </c>
      <c r="L836" s="2" t="s">
        <v>1514</v>
      </c>
      <c r="M836" s="4">
        <v>46.9</v>
      </c>
      <c r="N836" s="4" t="str">
        <f t="shared" si="78"/>
        <v>10-19</v>
      </c>
      <c r="O836" s="4" t="str">
        <f t="shared" si="73"/>
        <v>80-100</v>
      </c>
      <c r="P836" s="4" t="str">
        <f t="shared" si="74"/>
        <v>5+</v>
      </c>
      <c r="R836" s="1" t="s">
        <v>800</v>
      </c>
      <c r="S836" t="s">
        <v>1515</v>
      </c>
    </row>
    <row r="837" spans="1:19" x14ac:dyDescent="0.2">
      <c r="A837" s="2">
        <v>830</v>
      </c>
      <c r="B837" s="2">
        <v>3</v>
      </c>
      <c r="C837" s="2">
        <v>0</v>
      </c>
      <c r="D837" t="s">
        <v>1519</v>
      </c>
      <c r="E837" s="1" t="s">
        <v>2101</v>
      </c>
      <c r="F837">
        <v>16</v>
      </c>
      <c r="G837">
        <f t="shared" si="75"/>
        <v>0</v>
      </c>
      <c r="H837" t="str">
        <f t="shared" si="76"/>
        <v>Yes</v>
      </c>
      <c r="I837">
        <v>5</v>
      </c>
      <c r="J837">
        <v>2</v>
      </c>
      <c r="K837">
        <f t="shared" si="77"/>
        <v>7</v>
      </c>
      <c r="L837" s="2" t="s">
        <v>1514</v>
      </c>
      <c r="M837" s="4">
        <v>46.9</v>
      </c>
      <c r="N837" s="4" t="str">
        <f t="shared" si="78"/>
        <v>10-19</v>
      </c>
      <c r="O837" s="4" t="str">
        <f t="shared" si="73"/>
        <v>80-100</v>
      </c>
      <c r="P837" s="4" t="str">
        <f t="shared" si="74"/>
        <v>5+</v>
      </c>
      <c r="R837" s="1" t="s">
        <v>800</v>
      </c>
      <c r="S837" t="s">
        <v>1515</v>
      </c>
    </row>
    <row r="838" spans="1:19" x14ac:dyDescent="0.2">
      <c r="A838" s="2">
        <v>831</v>
      </c>
      <c r="B838" s="2">
        <v>3</v>
      </c>
      <c r="C838" s="2">
        <v>0</v>
      </c>
      <c r="D838" t="s">
        <v>1520</v>
      </c>
      <c r="E838" s="1" t="s">
        <v>2102</v>
      </c>
      <c r="F838">
        <v>14</v>
      </c>
      <c r="G838">
        <f t="shared" si="75"/>
        <v>1</v>
      </c>
      <c r="H838" t="str">
        <f t="shared" si="76"/>
        <v>Yes</v>
      </c>
      <c r="I838">
        <v>5</v>
      </c>
      <c r="J838">
        <v>2</v>
      </c>
      <c r="K838">
        <f t="shared" si="77"/>
        <v>7</v>
      </c>
      <c r="L838" s="2" t="s">
        <v>1514</v>
      </c>
      <c r="M838" s="4">
        <v>46.9</v>
      </c>
      <c r="N838" s="4" t="str">
        <f t="shared" si="78"/>
        <v>10-19</v>
      </c>
      <c r="O838" s="4" t="str">
        <f t="shared" si="73"/>
        <v>80-100</v>
      </c>
      <c r="P838" s="4" t="str">
        <f t="shared" si="74"/>
        <v>5+</v>
      </c>
      <c r="R838" s="1" t="s">
        <v>800</v>
      </c>
      <c r="S838" t="s">
        <v>1515</v>
      </c>
    </row>
    <row r="839" spans="1:19" x14ac:dyDescent="0.2">
      <c r="A839" s="2">
        <v>832</v>
      </c>
      <c r="B839" s="2">
        <v>3</v>
      </c>
      <c r="C839" s="2">
        <v>0</v>
      </c>
      <c r="D839" t="s">
        <v>1521</v>
      </c>
      <c r="E839" s="1" t="s">
        <v>2102</v>
      </c>
      <c r="F839">
        <v>40</v>
      </c>
      <c r="G839">
        <f t="shared" si="75"/>
        <v>0</v>
      </c>
      <c r="H839" t="str">
        <f t="shared" si="76"/>
        <v>No</v>
      </c>
      <c r="I839">
        <v>1</v>
      </c>
      <c r="J839">
        <v>6</v>
      </c>
      <c r="K839">
        <f t="shared" si="77"/>
        <v>7</v>
      </c>
      <c r="L839" s="2" t="s">
        <v>1514</v>
      </c>
      <c r="M839" s="4">
        <v>46.9</v>
      </c>
      <c r="N839" s="4" t="str">
        <f t="shared" si="78"/>
        <v>40-49</v>
      </c>
      <c r="O839" s="4" t="str">
        <f t="shared" si="73"/>
        <v>80-100</v>
      </c>
      <c r="P839" s="4" t="str">
        <f t="shared" si="74"/>
        <v>5+</v>
      </c>
      <c r="R839" s="1" t="s">
        <v>800</v>
      </c>
      <c r="S839" t="s">
        <v>1515</v>
      </c>
    </row>
    <row r="840" spans="1:19" x14ac:dyDescent="0.2">
      <c r="A840" s="2">
        <v>833</v>
      </c>
      <c r="B840" s="2">
        <v>3</v>
      </c>
      <c r="C840" s="2">
        <v>0</v>
      </c>
      <c r="D840" t="s">
        <v>1522</v>
      </c>
      <c r="E840" s="1" t="s">
        <v>2101</v>
      </c>
      <c r="F840">
        <v>43</v>
      </c>
      <c r="G840">
        <f t="shared" si="75"/>
        <v>0</v>
      </c>
      <c r="H840" t="str">
        <f t="shared" si="76"/>
        <v>Yes</v>
      </c>
      <c r="I840">
        <v>1</v>
      </c>
      <c r="J840">
        <v>6</v>
      </c>
      <c r="K840">
        <f t="shared" si="77"/>
        <v>7</v>
      </c>
      <c r="L840" s="2" t="s">
        <v>1514</v>
      </c>
      <c r="M840" s="4">
        <v>46.9</v>
      </c>
      <c r="N840" s="4" t="str">
        <f t="shared" si="78"/>
        <v>40-49</v>
      </c>
      <c r="O840" s="4" t="str">
        <f t="shared" ref="O840:O903" si="79">IF(ISBLANK(M840),"",VLOOKUP(M840,FareTable,2))</f>
        <v>80-100</v>
      </c>
      <c r="P840" s="4" t="str">
        <f t="shared" ref="P840:P903" si="80">VLOOKUP(K840,FamilyTable,2)</f>
        <v>5+</v>
      </c>
      <c r="R840" s="1" t="s">
        <v>800</v>
      </c>
      <c r="S840" t="s">
        <v>1515</v>
      </c>
    </row>
    <row r="841" spans="1:19" x14ac:dyDescent="0.2">
      <c r="A841" s="2">
        <v>834</v>
      </c>
      <c r="B841" s="2">
        <v>3</v>
      </c>
      <c r="C841" s="2">
        <v>0</v>
      </c>
      <c r="D841" t="s">
        <v>1523</v>
      </c>
      <c r="E841" s="1" t="s">
        <v>2102</v>
      </c>
      <c r="F841">
        <v>51</v>
      </c>
      <c r="G841">
        <f t="shared" ref="G841:G904" si="81">IF(ISBLANK(F841),"",IF(F841&lt;=MaxChildAge,1,0))</f>
        <v>0</v>
      </c>
      <c r="H841" t="str">
        <f t="shared" ref="H841:H904" si="82">IF(ISBLANK(F841),"Unknown",IF(G841=1,"Yes",IF(E841="Female","Yes","No")))</f>
        <v>No</v>
      </c>
      <c r="I841">
        <v>0</v>
      </c>
      <c r="J841">
        <v>0</v>
      </c>
      <c r="K841">
        <f t="shared" ref="K841:K904" si="83">I841+J841</f>
        <v>0</v>
      </c>
      <c r="L841" s="2">
        <v>21440</v>
      </c>
      <c r="M841" s="4">
        <v>8.0500000000000007</v>
      </c>
      <c r="N841" s="4" t="str">
        <f t="shared" ref="N841:N904" si="84">IF(ISBLANK(F841),"",VLOOKUP(F841,AgeTable,2))</f>
        <v>50-59</v>
      </c>
      <c r="O841" s="4" t="str">
        <f t="shared" si="79"/>
        <v>20-40</v>
      </c>
      <c r="P841" s="4" t="str">
        <f t="shared" si="80"/>
        <v>0</v>
      </c>
      <c r="R841" s="1" t="s">
        <v>800</v>
      </c>
      <c r="S841" t="s">
        <v>1524</v>
      </c>
    </row>
    <row r="842" spans="1:19" x14ac:dyDescent="0.2">
      <c r="A842" s="2">
        <v>835</v>
      </c>
      <c r="B842" s="2">
        <v>3</v>
      </c>
      <c r="C842" s="2">
        <v>0</v>
      </c>
      <c r="D842" t="s">
        <v>1525</v>
      </c>
      <c r="E842" s="1" t="s">
        <v>2102</v>
      </c>
      <c r="F842">
        <v>32</v>
      </c>
      <c r="G842">
        <f t="shared" si="81"/>
        <v>0</v>
      </c>
      <c r="H842" t="str">
        <f t="shared" si="82"/>
        <v>No</v>
      </c>
      <c r="I842">
        <v>0</v>
      </c>
      <c r="J842">
        <v>0</v>
      </c>
      <c r="K842">
        <f t="shared" si="83"/>
        <v>0</v>
      </c>
      <c r="L842" s="2">
        <v>8471</v>
      </c>
      <c r="M842" s="4">
        <v>8.3625000000000007</v>
      </c>
      <c r="N842" s="4" t="str">
        <f t="shared" si="84"/>
        <v>30-39</v>
      </c>
      <c r="O842" s="4" t="str">
        <f t="shared" si="79"/>
        <v>20-40</v>
      </c>
      <c r="P842" s="4" t="str">
        <f t="shared" si="80"/>
        <v>0</v>
      </c>
      <c r="R842" s="1" t="s">
        <v>800</v>
      </c>
      <c r="S842" t="s">
        <v>1526</v>
      </c>
    </row>
    <row r="843" spans="1:19" x14ac:dyDescent="0.2">
      <c r="A843" s="2">
        <v>836</v>
      </c>
      <c r="B843" s="2">
        <v>3</v>
      </c>
      <c r="C843" s="2">
        <v>0</v>
      </c>
      <c r="D843" t="s">
        <v>1527</v>
      </c>
      <c r="E843" s="1" t="s">
        <v>2102</v>
      </c>
      <c r="G843" t="str">
        <f t="shared" si="81"/>
        <v/>
      </c>
      <c r="H843" t="str">
        <f t="shared" si="82"/>
        <v>Unknown</v>
      </c>
      <c r="I843">
        <v>0</v>
      </c>
      <c r="J843">
        <v>0</v>
      </c>
      <c r="K843">
        <f t="shared" si="83"/>
        <v>0</v>
      </c>
      <c r="L843" s="2">
        <v>376563</v>
      </c>
      <c r="M843" s="4">
        <v>8.0500000000000007</v>
      </c>
      <c r="N843" s="4" t="str">
        <f t="shared" si="84"/>
        <v/>
      </c>
      <c r="O843" s="4" t="str">
        <f t="shared" si="79"/>
        <v>20-40</v>
      </c>
      <c r="P843" s="4" t="str">
        <f t="shared" si="80"/>
        <v>0</v>
      </c>
      <c r="R843" s="1" t="s">
        <v>800</v>
      </c>
    </row>
    <row r="844" spans="1:19" x14ac:dyDescent="0.2">
      <c r="A844" s="2">
        <v>837</v>
      </c>
      <c r="B844" s="2">
        <v>3</v>
      </c>
      <c r="C844" s="2">
        <v>0</v>
      </c>
      <c r="D844" t="s">
        <v>1528</v>
      </c>
      <c r="E844" s="1" t="s">
        <v>2102</v>
      </c>
      <c r="F844">
        <v>20</v>
      </c>
      <c r="G844">
        <f t="shared" si="81"/>
        <v>0</v>
      </c>
      <c r="H844" t="str">
        <f t="shared" si="82"/>
        <v>No</v>
      </c>
      <c r="I844">
        <v>0</v>
      </c>
      <c r="J844">
        <v>0</v>
      </c>
      <c r="K844">
        <f t="shared" si="83"/>
        <v>0</v>
      </c>
      <c r="L844" s="2">
        <v>7534</v>
      </c>
      <c r="M844" s="4">
        <v>9.8458000000000006</v>
      </c>
      <c r="N844" s="4" t="str">
        <f t="shared" si="84"/>
        <v>20-29</v>
      </c>
      <c r="O844" s="4" t="str">
        <f t="shared" si="79"/>
        <v>20-40</v>
      </c>
      <c r="P844" s="4" t="str">
        <f t="shared" si="80"/>
        <v>0</v>
      </c>
      <c r="R844" s="1" t="s">
        <v>800</v>
      </c>
      <c r="S844" t="s">
        <v>1529</v>
      </c>
    </row>
    <row r="845" spans="1:19" x14ac:dyDescent="0.2">
      <c r="A845" s="2">
        <v>838</v>
      </c>
      <c r="B845" s="2">
        <v>3</v>
      </c>
      <c r="C845" s="2">
        <v>0</v>
      </c>
      <c r="D845" t="s">
        <v>1530</v>
      </c>
      <c r="E845" s="1" t="s">
        <v>2102</v>
      </c>
      <c r="F845">
        <v>37</v>
      </c>
      <c r="G845">
        <f t="shared" si="81"/>
        <v>0</v>
      </c>
      <c r="H845" t="str">
        <f t="shared" si="82"/>
        <v>No</v>
      </c>
      <c r="I845">
        <v>2</v>
      </c>
      <c r="J845">
        <v>0</v>
      </c>
      <c r="K845">
        <f t="shared" si="83"/>
        <v>2</v>
      </c>
      <c r="L845" s="2">
        <v>3101276</v>
      </c>
      <c r="M845" s="4">
        <v>7.9249999999999998</v>
      </c>
      <c r="N845" s="4" t="str">
        <f t="shared" si="84"/>
        <v>30-39</v>
      </c>
      <c r="O845" s="4" t="str">
        <f t="shared" si="79"/>
        <v>20-40</v>
      </c>
      <c r="P845" s="4" t="str">
        <f t="shared" si="80"/>
        <v>2</v>
      </c>
      <c r="R845" s="1" t="s">
        <v>800</v>
      </c>
      <c r="S845" t="s">
        <v>1249</v>
      </c>
    </row>
    <row r="846" spans="1:19" x14ac:dyDescent="0.2">
      <c r="A846" s="2">
        <v>839</v>
      </c>
      <c r="B846" s="2">
        <v>3</v>
      </c>
      <c r="C846" s="2">
        <v>0</v>
      </c>
      <c r="D846" t="s">
        <v>1531</v>
      </c>
      <c r="E846" s="1" t="s">
        <v>2102</v>
      </c>
      <c r="F846">
        <v>28</v>
      </c>
      <c r="G846">
        <f t="shared" si="81"/>
        <v>0</v>
      </c>
      <c r="H846" t="str">
        <f t="shared" si="82"/>
        <v>No</v>
      </c>
      <c r="I846">
        <v>2</v>
      </c>
      <c r="J846">
        <v>0</v>
      </c>
      <c r="K846">
        <f t="shared" si="83"/>
        <v>2</v>
      </c>
      <c r="L846" s="2">
        <v>3101277</v>
      </c>
      <c r="M846" s="4">
        <v>7.9249999999999998</v>
      </c>
      <c r="N846" s="4" t="str">
        <f t="shared" si="84"/>
        <v>20-29</v>
      </c>
      <c r="O846" s="4" t="str">
        <f t="shared" si="79"/>
        <v>20-40</v>
      </c>
      <c r="P846" s="4" t="str">
        <f t="shared" si="80"/>
        <v>2</v>
      </c>
      <c r="R846" s="1" t="s">
        <v>800</v>
      </c>
      <c r="S846" t="s">
        <v>1249</v>
      </c>
    </row>
    <row r="847" spans="1:19" x14ac:dyDescent="0.2">
      <c r="A847" s="2">
        <v>840</v>
      </c>
      <c r="B847" s="2">
        <v>3</v>
      </c>
      <c r="C847" s="2">
        <v>0</v>
      </c>
      <c r="D847" t="s">
        <v>1532</v>
      </c>
      <c r="E847" s="1" t="s">
        <v>2102</v>
      </c>
      <c r="F847">
        <v>19</v>
      </c>
      <c r="G847">
        <f t="shared" si="81"/>
        <v>0</v>
      </c>
      <c r="H847" t="str">
        <f t="shared" si="82"/>
        <v>No</v>
      </c>
      <c r="I847">
        <v>0</v>
      </c>
      <c r="J847">
        <v>0</v>
      </c>
      <c r="K847">
        <f t="shared" si="83"/>
        <v>0</v>
      </c>
      <c r="L847" s="2">
        <v>347069</v>
      </c>
      <c r="M847" s="4">
        <v>7.7750000000000004</v>
      </c>
      <c r="N847" s="4" t="str">
        <f t="shared" si="84"/>
        <v>10-19</v>
      </c>
      <c r="O847" s="4" t="str">
        <f t="shared" si="79"/>
        <v>0-20</v>
      </c>
      <c r="P847" s="4" t="str">
        <f t="shared" si="80"/>
        <v>0</v>
      </c>
      <c r="R847" s="1" t="s">
        <v>800</v>
      </c>
      <c r="S847" t="s">
        <v>1533</v>
      </c>
    </row>
    <row r="848" spans="1:19" x14ac:dyDescent="0.2">
      <c r="A848" s="2">
        <v>841</v>
      </c>
      <c r="B848" s="2">
        <v>3</v>
      </c>
      <c r="C848" s="2">
        <v>0</v>
      </c>
      <c r="D848" t="s">
        <v>1534</v>
      </c>
      <c r="E848" s="1" t="s">
        <v>2101</v>
      </c>
      <c r="F848">
        <v>24</v>
      </c>
      <c r="G848">
        <f t="shared" si="81"/>
        <v>0</v>
      </c>
      <c r="H848" t="str">
        <f t="shared" si="82"/>
        <v>Yes</v>
      </c>
      <c r="I848">
        <v>0</v>
      </c>
      <c r="J848">
        <v>0</v>
      </c>
      <c r="K848">
        <f t="shared" si="83"/>
        <v>0</v>
      </c>
      <c r="L848" s="2">
        <v>349236</v>
      </c>
      <c r="M848" s="4">
        <v>8.85</v>
      </c>
      <c r="N848" s="4" t="str">
        <f t="shared" si="84"/>
        <v>20-29</v>
      </c>
      <c r="O848" s="4" t="str">
        <f t="shared" si="79"/>
        <v>20-40</v>
      </c>
      <c r="P848" s="4" t="str">
        <f t="shared" si="80"/>
        <v>0</v>
      </c>
      <c r="R848" s="1" t="s">
        <v>800</v>
      </c>
    </row>
    <row r="849" spans="1:18" x14ac:dyDescent="0.2">
      <c r="A849" s="2">
        <v>842</v>
      </c>
      <c r="B849" s="2">
        <v>3</v>
      </c>
      <c r="C849" s="2">
        <v>0</v>
      </c>
      <c r="D849" t="s">
        <v>1535</v>
      </c>
      <c r="E849" s="1" t="s">
        <v>2101</v>
      </c>
      <c r="F849">
        <v>17</v>
      </c>
      <c r="G849">
        <f t="shared" si="81"/>
        <v>0</v>
      </c>
      <c r="H849" t="str">
        <f t="shared" si="82"/>
        <v>Yes</v>
      </c>
      <c r="I849">
        <v>0</v>
      </c>
      <c r="J849">
        <v>0</v>
      </c>
      <c r="K849">
        <f t="shared" si="83"/>
        <v>0</v>
      </c>
      <c r="L849" s="2" t="s">
        <v>1536</v>
      </c>
      <c r="M849" s="4">
        <v>7.7332999999999998</v>
      </c>
      <c r="N849" s="4" t="str">
        <f t="shared" si="84"/>
        <v>10-19</v>
      </c>
      <c r="O849" s="4" t="str">
        <f t="shared" si="79"/>
        <v>0-20</v>
      </c>
      <c r="P849" s="4" t="str">
        <f t="shared" si="80"/>
        <v>0</v>
      </c>
      <c r="R849" s="1" t="s">
        <v>2100</v>
      </c>
    </row>
    <row r="850" spans="1:18" x14ac:dyDescent="0.2">
      <c r="A850" s="2">
        <v>843</v>
      </c>
      <c r="B850" s="2">
        <v>3</v>
      </c>
      <c r="C850" s="2">
        <v>0</v>
      </c>
      <c r="D850" t="s">
        <v>1537</v>
      </c>
      <c r="E850" s="1" t="s">
        <v>2102</v>
      </c>
      <c r="G850" t="str">
        <f t="shared" si="81"/>
        <v/>
      </c>
      <c r="H850" t="str">
        <f t="shared" si="82"/>
        <v>Unknown</v>
      </c>
      <c r="I850">
        <v>1</v>
      </c>
      <c r="J850">
        <v>0</v>
      </c>
      <c r="K850">
        <f t="shared" si="83"/>
        <v>1</v>
      </c>
      <c r="L850" s="2">
        <v>65303</v>
      </c>
      <c r="M850" s="4">
        <v>19.966699999999999</v>
      </c>
      <c r="N850" s="4" t="str">
        <f t="shared" si="84"/>
        <v/>
      </c>
      <c r="O850" s="4" t="str">
        <f t="shared" si="79"/>
        <v>40-60</v>
      </c>
      <c r="P850" s="4" t="str">
        <f t="shared" si="80"/>
        <v>1</v>
      </c>
      <c r="R850" s="1" t="s">
        <v>800</v>
      </c>
    </row>
    <row r="851" spans="1:18" x14ac:dyDescent="0.2">
      <c r="A851" s="2">
        <v>844</v>
      </c>
      <c r="B851" s="2">
        <v>3</v>
      </c>
      <c r="C851" s="2">
        <v>0</v>
      </c>
      <c r="D851" t="s">
        <v>1538</v>
      </c>
      <c r="E851" s="1" t="s">
        <v>2102</v>
      </c>
      <c r="G851" t="str">
        <f t="shared" si="81"/>
        <v/>
      </c>
      <c r="H851" t="str">
        <f t="shared" si="82"/>
        <v>Unknown</v>
      </c>
      <c r="I851">
        <v>1</v>
      </c>
      <c r="J851">
        <v>0</v>
      </c>
      <c r="K851">
        <f t="shared" si="83"/>
        <v>1</v>
      </c>
      <c r="L851" s="2">
        <v>65304</v>
      </c>
      <c r="M851" s="4">
        <v>19.966699999999999</v>
      </c>
      <c r="N851" s="4" t="str">
        <f t="shared" si="84"/>
        <v/>
      </c>
      <c r="O851" s="4" t="str">
        <f t="shared" si="79"/>
        <v>40-60</v>
      </c>
      <c r="P851" s="4" t="str">
        <f t="shared" si="80"/>
        <v>1</v>
      </c>
      <c r="R851" s="1" t="s">
        <v>800</v>
      </c>
    </row>
    <row r="852" spans="1:18" x14ac:dyDescent="0.2">
      <c r="A852" s="2">
        <v>845</v>
      </c>
      <c r="B852" s="2">
        <v>3</v>
      </c>
      <c r="C852" s="2">
        <v>0</v>
      </c>
      <c r="D852" t="s">
        <v>1539</v>
      </c>
      <c r="E852" s="1" t="s">
        <v>2102</v>
      </c>
      <c r="F852">
        <v>28</v>
      </c>
      <c r="G852">
        <f t="shared" si="81"/>
        <v>0</v>
      </c>
      <c r="H852" t="str">
        <f t="shared" si="82"/>
        <v>No</v>
      </c>
      <c r="I852">
        <v>1</v>
      </c>
      <c r="J852">
        <v>0</v>
      </c>
      <c r="K852">
        <f t="shared" si="83"/>
        <v>1</v>
      </c>
      <c r="L852" s="2" t="s">
        <v>1540</v>
      </c>
      <c r="M852" s="4">
        <v>15.85</v>
      </c>
      <c r="N852" s="4" t="str">
        <f t="shared" si="84"/>
        <v>20-29</v>
      </c>
      <c r="O852" s="4" t="str">
        <f t="shared" si="79"/>
        <v>40-60</v>
      </c>
      <c r="P852" s="4" t="str">
        <f t="shared" si="80"/>
        <v>1</v>
      </c>
      <c r="R852" s="1" t="s">
        <v>800</v>
      </c>
    </row>
    <row r="853" spans="1:18" x14ac:dyDescent="0.2">
      <c r="A853" s="2">
        <v>846</v>
      </c>
      <c r="B853" s="2">
        <v>3</v>
      </c>
      <c r="C853" s="2">
        <v>1</v>
      </c>
      <c r="D853" t="s">
        <v>1541</v>
      </c>
      <c r="E853" s="1" t="s">
        <v>2101</v>
      </c>
      <c r="F853">
        <v>24</v>
      </c>
      <c r="G853">
        <f t="shared" si="81"/>
        <v>0</v>
      </c>
      <c r="H853" t="str">
        <f t="shared" si="82"/>
        <v>Yes</v>
      </c>
      <c r="I853">
        <v>1</v>
      </c>
      <c r="J853">
        <v>0</v>
      </c>
      <c r="K853">
        <f t="shared" si="83"/>
        <v>1</v>
      </c>
      <c r="L853" s="2" t="s">
        <v>1540</v>
      </c>
      <c r="M853" s="4">
        <v>15.85</v>
      </c>
      <c r="N853" s="4" t="str">
        <f t="shared" si="84"/>
        <v>20-29</v>
      </c>
      <c r="O853" s="4" t="str">
        <f t="shared" si="79"/>
        <v>40-60</v>
      </c>
      <c r="P853" s="4" t="str">
        <f t="shared" si="80"/>
        <v>1</v>
      </c>
      <c r="R853" s="1" t="s">
        <v>800</v>
      </c>
    </row>
    <row r="854" spans="1:18" x14ac:dyDescent="0.2">
      <c r="A854" s="2">
        <v>847</v>
      </c>
      <c r="B854" s="2">
        <v>3</v>
      </c>
      <c r="C854" s="2">
        <v>0</v>
      </c>
      <c r="D854" t="s">
        <v>1542</v>
      </c>
      <c r="E854" s="1" t="s">
        <v>2102</v>
      </c>
      <c r="F854">
        <v>20</v>
      </c>
      <c r="G854">
        <f t="shared" si="81"/>
        <v>0</v>
      </c>
      <c r="H854" t="str">
        <f t="shared" si="82"/>
        <v>No</v>
      </c>
      <c r="I854">
        <v>0</v>
      </c>
      <c r="J854">
        <v>0</v>
      </c>
      <c r="K854">
        <f t="shared" si="83"/>
        <v>0</v>
      </c>
      <c r="L854" s="2">
        <v>345769</v>
      </c>
      <c r="M854" s="4">
        <v>9.5</v>
      </c>
      <c r="N854" s="4" t="str">
        <f t="shared" si="84"/>
        <v>20-29</v>
      </c>
      <c r="O854" s="4" t="str">
        <f t="shared" si="79"/>
        <v>20-40</v>
      </c>
      <c r="P854" s="4" t="str">
        <f t="shared" si="80"/>
        <v>0</v>
      </c>
      <c r="R854" s="1" t="s">
        <v>800</v>
      </c>
    </row>
    <row r="855" spans="1:18" x14ac:dyDescent="0.2">
      <c r="A855" s="2">
        <v>848</v>
      </c>
      <c r="B855" s="2">
        <v>3</v>
      </c>
      <c r="C855" s="2">
        <v>0</v>
      </c>
      <c r="D855" t="s">
        <v>1543</v>
      </c>
      <c r="E855" s="1" t="s">
        <v>2102</v>
      </c>
      <c r="F855">
        <v>23.5</v>
      </c>
      <c r="G855">
        <f t="shared" si="81"/>
        <v>0</v>
      </c>
      <c r="H855" t="str">
        <f t="shared" si="82"/>
        <v>No</v>
      </c>
      <c r="I855">
        <v>0</v>
      </c>
      <c r="J855">
        <v>0</v>
      </c>
      <c r="K855">
        <f t="shared" si="83"/>
        <v>0</v>
      </c>
      <c r="L855" s="2">
        <v>2693</v>
      </c>
      <c r="M855" s="4">
        <v>7.2291999999999996</v>
      </c>
      <c r="N855" s="4" t="str">
        <f t="shared" si="84"/>
        <v>20-29</v>
      </c>
      <c r="O855" s="4" t="str">
        <f t="shared" si="79"/>
        <v>0-20</v>
      </c>
      <c r="P855" s="4" t="str">
        <f t="shared" si="80"/>
        <v>0</v>
      </c>
      <c r="R855" s="1" t="s">
        <v>2099</v>
      </c>
    </row>
    <row r="856" spans="1:18" x14ac:dyDescent="0.2">
      <c r="A856" s="2">
        <v>849</v>
      </c>
      <c r="B856" s="2">
        <v>3</v>
      </c>
      <c r="C856" s="2">
        <v>0</v>
      </c>
      <c r="D856" t="s">
        <v>1544</v>
      </c>
      <c r="E856" s="1" t="s">
        <v>2102</v>
      </c>
      <c r="F856">
        <v>41</v>
      </c>
      <c r="G856">
        <f t="shared" si="81"/>
        <v>0</v>
      </c>
      <c r="H856" t="str">
        <f t="shared" si="82"/>
        <v>No</v>
      </c>
      <c r="I856">
        <v>2</v>
      </c>
      <c r="J856">
        <v>0</v>
      </c>
      <c r="K856">
        <f t="shared" si="83"/>
        <v>2</v>
      </c>
      <c r="L856" s="2">
        <v>350026</v>
      </c>
      <c r="M856" s="4">
        <v>14.1083</v>
      </c>
      <c r="N856" s="4" t="str">
        <f t="shared" si="84"/>
        <v>40-49</v>
      </c>
      <c r="O856" s="4" t="str">
        <f t="shared" si="79"/>
        <v>40-60</v>
      </c>
      <c r="P856" s="4" t="str">
        <f t="shared" si="80"/>
        <v>2</v>
      </c>
      <c r="R856" s="1" t="s">
        <v>800</v>
      </c>
    </row>
    <row r="857" spans="1:18" x14ac:dyDescent="0.2">
      <c r="A857" s="2">
        <v>850</v>
      </c>
      <c r="B857" s="2">
        <v>3</v>
      </c>
      <c r="C857" s="2">
        <v>0</v>
      </c>
      <c r="D857" t="s">
        <v>1545</v>
      </c>
      <c r="E857" s="1" t="s">
        <v>2102</v>
      </c>
      <c r="F857">
        <v>26</v>
      </c>
      <c r="G857">
        <f t="shared" si="81"/>
        <v>0</v>
      </c>
      <c r="H857" t="str">
        <f t="shared" si="82"/>
        <v>No</v>
      </c>
      <c r="I857">
        <v>1</v>
      </c>
      <c r="J857">
        <v>0</v>
      </c>
      <c r="K857">
        <f t="shared" si="83"/>
        <v>1</v>
      </c>
      <c r="L857" s="2">
        <v>350025</v>
      </c>
      <c r="M857" s="4">
        <v>7.8541999999999996</v>
      </c>
      <c r="N857" s="4" t="str">
        <f t="shared" si="84"/>
        <v>20-29</v>
      </c>
      <c r="O857" s="4" t="str">
        <f t="shared" si="79"/>
        <v>20-40</v>
      </c>
      <c r="P857" s="4" t="str">
        <f t="shared" si="80"/>
        <v>1</v>
      </c>
      <c r="R857" s="1" t="s">
        <v>800</v>
      </c>
    </row>
    <row r="858" spans="1:18" x14ac:dyDescent="0.2">
      <c r="A858" s="2">
        <v>851</v>
      </c>
      <c r="B858" s="2">
        <v>3</v>
      </c>
      <c r="C858" s="2">
        <v>0</v>
      </c>
      <c r="D858" t="s">
        <v>1546</v>
      </c>
      <c r="E858" s="1" t="s">
        <v>2102</v>
      </c>
      <c r="F858">
        <v>21</v>
      </c>
      <c r="G858">
        <f t="shared" si="81"/>
        <v>0</v>
      </c>
      <c r="H858" t="str">
        <f t="shared" si="82"/>
        <v>No</v>
      </c>
      <c r="I858">
        <v>0</v>
      </c>
      <c r="J858">
        <v>0</v>
      </c>
      <c r="K858">
        <f t="shared" si="83"/>
        <v>0</v>
      </c>
      <c r="L858" s="2">
        <v>350029</v>
      </c>
      <c r="M858" s="4">
        <v>7.8541999999999996</v>
      </c>
      <c r="N858" s="4" t="str">
        <f t="shared" si="84"/>
        <v>20-29</v>
      </c>
      <c r="O858" s="4" t="str">
        <f t="shared" si="79"/>
        <v>20-40</v>
      </c>
      <c r="P858" s="4" t="str">
        <f t="shared" si="80"/>
        <v>0</v>
      </c>
      <c r="R858" s="1" t="s">
        <v>800</v>
      </c>
    </row>
    <row r="859" spans="1:18" x14ac:dyDescent="0.2">
      <c r="A859" s="2">
        <v>852</v>
      </c>
      <c r="B859" s="2">
        <v>3</v>
      </c>
      <c r="C859" s="2">
        <v>1</v>
      </c>
      <c r="D859" t="s">
        <v>1547</v>
      </c>
      <c r="E859" s="1" t="s">
        <v>2101</v>
      </c>
      <c r="F859">
        <v>45</v>
      </c>
      <c r="G859">
        <f t="shared" si="81"/>
        <v>0</v>
      </c>
      <c r="H859" t="str">
        <f t="shared" si="82"/>
        <v>Yes</v>
      </c>
      <c r="I859">
        <v>1</v>
      </c>
      <c r="J859">
        <v>0</v>
      </c>
      <c r="K859">
        <f t="shared" si="83"/>
        <v>1</v>
      </c>
      <c r="L859" s="2">
        <v>350026</v>
      </c>
      <c r="M859" s="4">
        <v>14.1083</v>
      </c>
      <c r="N859" s="4" t="str">
        <f t="shared" si="84"/>
        <v>40-49</v>
      </c>
      <c r="O859" s="4" t="str">
        <f t="shared" si="79"/>
        <v>40-60</v>
      </c>
      <c r="P859" s="4" t="str">
        <f t="shared" si="80"/>
        <v>1</v>
      </c>
      <c r="R859" s="1" t="s">
        <v>800</v>
      </c>
    </row>
    <row r="860" spans="1:18" x14ac:dyDescent="0.2">
      <c r="A860" s="2">
        <v>853</v>
      </c>
      <c r="B860" s="2">
        <v>3</v>
      </c>
      <c r="C860" s="2">
        <v>0</v>
      </c>
      <c r="D860" t="s">
        <v>1548</v>
      </c>
      <c r="E860" s="1" t="s">
        <v>2101</v>
      </c>
      <c r="G860" t="str">
        <f t="shared" si="81"/>
        <v/>
      </c>
      <c r="H860" t="str">
        <f t="shared" si="82"/>
        <v>Unknown</v>
      </c>
      <c r="I860">
        <v>0</v>
      </c>
      <c r="J860">
        <v>0</v>
      </c>
      <c r="K860">
        <f t="shared" si="83"/>
        <v>0</v>
      </c>
      <c r="L860" s="2" t="s">
        <v>1549</v>
      </c>
      <c r="M860" s="4">
        <v>7.55</v>
      </c>
      <c r="N860" s="4" t="str">
        <f t="shared" si="84"/>
        <v/>
      </c>
      <c r="O860" s="4" t="str">
        <f t="shared" si="79"/>
        <v>0-20</v>
      </c>
      <c r="P860" s="4" t="str">
        <f t="shared" si="80"/>
        <v>0</v>
      </c>
      <c r="R860" s="1" t="s">
        <v>800</v>
      </c>
    </row>
    <row r="861" spans="1:18" x14ac:dyDescent="0.2">
      <c r="A861" s="2">
        <v>854</v>
      </c>
      <c r="B861" s="2">
        <v>3</v>
      </c>
      <c r="C861" s="2">
        <v>0</v>
      </c>
      <c r="D861" t="s">
        <v>1550</v>
      </c>
      <c r="E861" s="1" t="s">
        <v>2102</v>
      </c>
      <c r="F861">
        <v>25</v>
      </c>
      <c r="G861">
        <f t="shared" si="81"/>
        <v>0</v>
      </c>
      <c r="H861" t="str">
        <f t="shared" si="82"/>
        <v>No</v>
      </c>
      <c r="I861">
        <v>0</v>
      </c>
      <c r="J861">
        <v>0</v>
      </c>
      <c r="K861">
        <f t="shared" si="83"/>
        <v>0</v>
      </c>
      <c r="L861" s="2">
        <v>374887</v>
      </c>
      <c r="M861" s="4">
        <v>7.25</v>
      </c>
      <c r="N861" s="4" t="str">
        <f t="shared" si="84"/>
        <v>20-29</v>
      </c>
      <c r="O861" s="4" t="str">
        <f t="shared" si="79"/>
        <v>0-20</v>
      </c>
      <c r="P861" s="4" t="str">
        <f t="shared" si="80"/>
        <v>0</v>
      </c>
      <c r="R861" s="1" t="s">
        <v>800</v>
      </c>
    </row>
    <row r="862" spans="1:18" x14ac:dyDescent="0.2">
      <c r="A862" s="2">
        <v>855</v>
      </c>
      <c r="B862" s="2">
        <v>3</v>
      </c>
      <c r="C862" s="2">
        <v>0</v>
      </c>
      <c r="D862" t="s">
        <v>1551</v>
      </c>
      <c r="E862" s="1" t="s">
        <v>2102</v>
      </c>
      <c r="G862" t="str">
        <f t="shared" si="81"/>
        <v/>
      </c>
      <c r="H862" t="str">
        <f t="shared" si="82"/>
        <v>Unknown</v>
      </c>
      <c r="I862">
        <v>0</v>
      </c>
      <c r="J862">
        <v>0</v>
      </c>
      <c r="K862">
        <f t="shared" si="83"/>
        <v>0</v>
      </c>
      <c r="L862" s="2">
        <v>394140</v>
      </c>
      <c r="M862" s="4">
        <v>6.8582999999999998</v>
      </c>
      <c r="N862" s="4" t="str">
        <f t="shared" si="84"/>
        <v/>
      </c>
      <c r="O862" s="4" t="str">
        <f t="shared" si="79"/>
        <v>0-20</v>
      </c>
      <c r="P862" s="4" t="str">
        <f t="shared" si="80"/>
        <v>0</v>
      </c>
      <c r="R862" s="1" t="s">
        <v>2100</v>
      </c>
    </row>
    <row r="863" spans="1:18" x14ac:dyDescent="0.2">
      <c r="A863" s="2">
        <v>856</v>
      </c>
      <c r="B863" s="2">
        <v>3</v>
      </c>
      <c r="C863" s="2">
        <v>0</v>
      </c>
      <c r="D863" t="s">
        <v>1552</v>
      </c>
      <c r="E863" s="1" t="s">
        <v>2102</v>
      </c>
      <c r="F863">
        <v>11</v>
      </c>
      <c r="G863">
        <f t="shared" si="81"/>
        <v>1</v>
      </c>
      <c r="H863" t="str">
        <f t="shared" si="82"/>
        <v>Yes</v>
      </c>
      <c r="I863">
        <v>0</v>
      </c>
      <c r="J863">
        <v>0</v>
      </c>
      <c r="K863">
        <f t="shared" si="83"/>
        <v>0</v>
      </c>
      <c r="L863" s="2">
        <v>2699</v>
      </c>
      <c r="M863" s="4">
        <v>18.787500000000001</v>
      </c>
      <c r="N863" s="4" t="str">
        <f t="shared" si="84"/>
        <v>10-19</v>
      </c>
      <c r="O863" s="4" t="str">
        <f t="shared" si="79"/>
        <v>40-60</v>
      </c>
      <c r="P863" s="4" t="str">
        <f t="shared" si="80"/>
        <v>0</v>
      </c>
      <c r="R863" s="1" t="s">
        <v>2099</v>
      </c>
    </row>
    <row r="864" spans="1:18" x14ac:dyDescent="0.2">
      <c r="A864" s="2">
        <v>857</v>
      </c>
      <c r="B864" s="2">
        <v>3</v>
      </c>
      <c r="C864" s="2">
        <v>1</v>
      </c>
      <c r="D864" t="s">
        <v>1553</v>
      </c>
      <c r="E864" s="1" t="s">
        <v>2101</v>
      </c>
      <c r="G864" t="str">
        <f t="shared" si="81"/>
        <v/>
      </c>
      <c r="H864" t="str">
        <f t="shared" si="82"/>
        <v>Unknown</v>
      </c>
      <c r="I864">
        <v>0</v>
      </c>
      <c r="J864">
        <v>0</v>
      </c>
      <c r="K864">
        <f t="shared" si="83"/>
        <v>0</v>
      </c>
      <c r="L864" s="2">
        <v>370375</v>
      </c>
      <c r="M864" s="4">
        <v>7.75</v>
      </c>
      <c r="N864" s="4" t="str">
        <f t="shared" si="84"/>
        <v/>
      </c>
      <c r="O864" s="4" t="str">
        <f t="shared" si="79"/>
        <v>0-20</v>
      </c>
      <c r="P864" s="4" t="str">
        <f t="shared" si="80"/>
        <v>0</v>
      </c>
      <c r="R864" s="1" t="s">
        <v>2100</v>
      </c>
    </row>
    <row r="865" spans="1:18" x14ac:dyDescent="0.2">
      <c r="A865" s="2">
        <v>858</v>
      </c>
      <c r="B865" s="2">
        <v>3</v>
      </c>
      <c r="C865" s="2">
        <v>1</v>
      </c>
      <c r="D865" t="s">
        <v>1554</v>
      </c>
      <c r="E865" s="1" t="s">
        <v>2102</v>
      </c>
      <c r="F865">
        <v>27</v>
      </c>
      <c r="G865">
        <f t="shared" si="81"/>
        <v>0</v>
      </c>
      <c r="H865" t="str">
        <f t="shared" si="82"/>
        <v>No</v>
      </c>
      <c r="I865">
        <v>0</v>
      </c>
      <c r="J865">
        <v>0</v>
      </c>
      <c r="K865">
        <f t="shared" si="83"/>
        <v>0</v>
      </c>
      <c r="L865" s="2">
        <v>347089</v>
      </c>
      <c r="M865" s="4">
        <v>6.9749999999999996</v>
      </c>
      <c r="N865" s="4" t="str">
        <f t="shared" si="84"/>
        <v>20-29</v>
      </c>
      <c r="O865" s="4" t="str">
        <f t="shared" si="79"/>
        <v>0-20</v>
      </c>
      <c r="P865" s="4" t="str">
        <f t="shared" si="80"/>
        <v>0</v>
      </c>
      <c r="R865" s="1" t="s">
        <v>800</v>
      </c>
    </row>
    <row r="866" spans="1:18" x14ac:dyDescent="0.2">
      <c r="A866" s="2">
        <v>859</v>
      </c>
      <c r="B866" s="2">
        <v>3</v>
      </c>
      <c r="C866" s="2">
        <v>1</v>
      </c>
      <c r="D866" t="s">
        <v>1555</v>
      </c>
      <c r="E866" s="1" t="s">
        <v>2102</v>
      </c>
      <c r="G866" t="str">
        <f t="shared" si="81"/>
        <v/>
      </c>
      <c r="H866" t="str">
        <f t="shared" si="82"/>
        <v>Unknown</v>
      </c>
      <c r="I866">
        <v>0</v>
      </c>
      <c r="J866">
        <v>0</v>
      </c>
      <c r="K866">
        <f t="shared" si="83"/>
        <v>0</v>
      </c>
      <c r="L866" s="2">
        <v>1601</v>
      </c>
      <c r="M866" s="4">
        <v>56.495800000000003</v>
      </c>
      <c r="N866" s="4" t="str">
        <f t="shared" si="84"/>
        <v/>
      </c>
      <c r="O866" s="4" t="str">
        <f t="shared" si="79"/>
        <v>80-100</v>
      </c>
      <c r="P866" s="4" t="str">
        <f t="shared" si="80"/>
        <v>0</v>
      </c>
      <c r="R866" s="1" t="s">
        <v>800</v>
      </c>
    </row>
    <row r="867" spans="1:18" x14ac:dyDescent="0.2">
      <c r="A867" s="2">
        <v>860</v>
      </c>
      <c r="B867" s="2">
        <v>3</v>
      </c>
      <c r="C867" s="2">
        <v>0</v>
      </c>
      <c r="D867" t="s">
        <v>1556</v>
      </c>
      <c r="E867" s="1" t="s">
        <v>2101</v>
      </c>
      <c r="F867">
        <v>18</v>
      </c>
      <c r="G867">
        <f t="shared" si="81"/>
        <v>0</v>
      </c>
      <c r="H867" t="str">
        <f t="shared" si="82"/>
        <v>Yes</v>
      </c>
      <c r="I867">
        <v>0</v>
      </c>
      <c r="J867">
        <v>0</v>
      </c>
      <c r="K867">
        <f t="shared" si="83"/>
        <v>0</v>
      </c>
      <c r="L867" s="2">
        <v>365226</v>
      </c>
      <c r="M867" s="4">
        <v>6.75</v>
      </c>
      <c r="N867" s="4" t="str">
        <f t="shared" si="84"/>
        <v>10-19</v>
      </c>
      <c r="O867" s="4" t="str">
        <f t="shared" si="79"/>
        <v>0-20</v>
      </c>
      <c r="P867" s="4" t="str">
        <f t="shared" si="80"/>
        <v>0</v>
      </c>
      <c r="R867" s="1" t="s">
        <v>2100</v>
      </c>
    </row>
    <row r="868" spans="1:18" x14ac:dyDescent="0.2">
      <c r="A868" s="2">
        <v>861</v>
      </c>
      <c r="B868" s="2">
        <v>3</v>
      </c>
      <c r="C868" s="2">
        <v>1</v>
      </c>
      <c r="D868" t="s">
        <v>1557</v>
      </c>
      <c r="E868" s="1" t="s">
        <v>2101</v>
      </c>
      <c r="F868">
        <v>26</v>
      </c>
      <c r="G868">
        <f t="shared" si="81"/>
        <v>0</v>
      </c>
      <c r="H868" t="str">
        <f t="shared" si="82"/>
        <v>Yes</v>
      </c>
      <c r="I868">
        <v>0</v>
      </c>
      <c r="J868">
        <v>0</v>
      </c>
      <c r="K868">
        <f t="shared" si="83"/>
        <v>0</v>
      </c>
      <c r="L868" s="2" t="s">
        <v>1558</v>
      </c>
      <c r="M868" s="4">
        <v>7.9249999999999998</v>
      </c>
      <c r="N868" s="4" t="str">
        <f t="shared" si="84"/>
        <v>20-29</v>
      </c>
      <c r="O868" s="4" t="str">
        <f t="shared" si="79"/>
        <v>20-40</v>
      </c>
      <c r="P868" s="4" t="str">
        <f t="shared" si="80"/>
        <v>0</v>
      </c>
      <c r="R868" s="1" t="s">
        <v>800</v>
      </c>
    </row>
    <row r="869" spans="1:18" x14ac:dyDescent="0.2">
      <c r="A869" s="2">
        <v>862</v>
      </c>
      <c r="B869" s="2">
        <v>3</v>
      </c>
      <c r="C869" s="2">
        <v>0</v>
      </c>
      <c r="D869" t="s">
        <v>1559</v>
      </c>
      <c r="E869" s="1" t="s">
        <v>2101</v>
      </c>
      <c r="F869">
        <v>23</v>
      </c>
      <c r="G869">
        <f t="shared" si="81"/>
        <v>0</v>
      </c>
      <c r="H869" t="str">
        <f t="shared" si="82"/>
        <v>Yes</v>
      </c>
      <c r="I869">
        <v>0</v>
      </c>
      <c r="J869">
        <v>0</v>
      </c>
      <c r="K869">
        <f t="shared" si="83"/>
        <v>0</v>
      </c>
      <c r="L869" s="2" t="s">
        <v>1560</v>
      </c>
      <c r="M869" s="4">
        <v>7.9249999999999998</v>
      </c>
      <c r="N869" s="4" t="str">
        <f t="shared" si="84"/>
        <v>20-29</v>
      </c>
      <c r="O869" s="4" t="str">
        <f t="shared" si="79"/>
        <v>20-40</v>
      </c>
      <c r="P869" s="4" t="str">
        <f t="shared" si="80"/>
        <v>0</v>
      </c>
      <c r="R869" s="1" t="s">
        <v>800</v>
      </c>
    </row>
    <row r="870" spans="1:18" x14ac:dyDescent="0.2">
      <c r="A870" s="2">
        <v>863</v>
      </c>
      <c r="B870" s="2">
        <v>3</v>
      </c>
      <c r="C870" s="2">
        <v>1</v>
      </c>
      <c r="D870" t="s">
        <v>1561</v>
      </c>
      <c r="E870" s="1" t="s">
        <v>2101</v>
      </c>
      <c r="F870">
        <v>22</v>
      </c>
      <c r="G870">
        <f t="shared" si="81"/>
        <v>0</v>
      </c>
      <c r="H870" t="str">
        <f t="shared" si="82"/>
        <v>Yes</v>
      </c>
      <c r="I870">
        <v>0</v>
      </c>
      <c r="J870">
        <v>0</v>
      </c>
      <c r="K870">
        <f t="shared" si="83"/>
        <v>0</v>
      </c>
      <c r="L870" s="2">
        <v>7548</v>
      </c>
      <c r="M870" s="4">
        <v>8.9625000000000004</v>
      </c>
      <c r="N870" s="4" t="str">
        <f t="shared" si="84"/>
        <v>20-29</v>
      </c>
      <c r="O870" s="4" t="str">
        <f t="shared" si="79"/>
        <v>20-40</v>
      </c>
      <c r="P870" s="4" t="str">
        <f t="shared" si="80"/>
        <v>0</v>
      </c>
      <c r="R870" s="1" t="s">
        <v>800</v>
      </c>
    </row>
    <row r="871" spans="1:18" x14ac:dyDescent="0.2">
      <c r="A871" s="2">
        <v>864</v>
      </c>
      <c r="B871" s="2">
        <v>3</v>
      </c>
      <c r="C871" s="2">
        <v>0</v>
      </c>
      <c r="D871" t="s">
        <v>1562</v>
      </c>
      <c r="E871" s="1" t="s">
        <v>2102</v>
      </c>
      <c r="F871">
        <v>28</v>
      </c>
      <c r="G871">
        <f t="shared" si="81"/>
        <v>0</v>
      </c>
      <c r="H871" t="str">
        <f t="shared" si="82"/>
        <v>No</v>
      </c>
      <c r="I871">
        <v>0</v>
      </c>
      <c r="J871">
        <v>0</v>
      </c>
      <c r="K871">
        <f t="shared" si="83"/>
        <v>0</v>
      </c>
      <c r="L871" s="2">
        <v>349243</v>
      </c>
      <c r="M871" s="4">
        <v>7.8958000000000004</v>
      </c>
      <c r="N871" s="4" t="str">
        <f t="shared" si="84"/>
        <v>20-29</v>
      </c>
      <c r="O871" s="4" t="str">
        <f t="shared" si="79"/>
        <v>20-40</v>
      </c>
      <c r="P871" s="4" t="str">
        <f t="shared" si="80"/>
        <v>0</v>
      </c>
      <c r="R871" s="1" t="s">
        <v>800</v>
      </c>
    </row>
    <row r="872" spans="1:18" x14ac:dyDescent="0.2">
      <c r="A872" s="2">
        <v>865</v>
      </c>
      <c r="B872" s="2">
        <v>3</v>
      </c>
      <c r="C872" s="2">
        <v>0</v>
      </c>
      <c r="D872" t="s">
        <v>1563</v>
      </c>
      <c r="E872" s="1" t="s">
        <v>2101</v>
      </c>
      <c r="F872">
        <v>28</v>
      </c>
      <c r="G872">
        <f t="shared" si="81"/>
        <v>0</v>
      </c>
      <c r="H872" t="str">
        <f t="shared" si="82"/>
        <v>Yes</v>
      </c>
      <c r="I872">
        <v>0</v>
      </c>
      <c r="J872">
        <v>0</v>
      </c>
      <c r="K872">
        <f t="shared" si="83"/>
        <v>0</v>
      </c>
      <c r="L872" s="2">
        <v>347086</v>
      </c>
      <c r="M872" s="4">
        <v>7.7750000000000004</v>
      </c>
      <c r="N872" s="4" t="str">
        <f t="shared" si="84"/>
        <v>20-29</v>
      </c>
      <c r="O872" s="4" t="str">
        <f t="shared" si="79"/>
        <v>0-20</v>
      </c>
      <c r="P872" s="4" t="str">
        <f t="shared" si="80"/>
        <v>0</v>
      </c>
      <c r="R872" s="1" t="s">
        <v>800</v>
      </c>
    </row>
    <row r="873" spans="1:18" x14ac:dyDescent="0.2">
      <c r="A873" s="2">
        <v>866</v>
      </c>
      <c r="B873" s="2">
        <v>3</v>
      </c>
      <c r="C873" s="2">
        <v>0</v>
      </c>
      <c r="D873" t="s">
        <v>1564</v>
      </c>
      <c r="E873" s="1" t="s">
        <v>2101</v>
      </c>
      <c r="G873" t="str">
        <f t="shared" si="81"/>
        <v/>
      </c>
      <c r="H873" t="str">
        <f t="shared" si="82"/>
        <v>Unknown</v>
      </c>
      <c r="I873">
        <v>0</v>
      </c>
      <c r="J873">
        <v>0</v>
      </c>
      <c r="K873">
        <f t="shared" si="83"/>
        <v>0</v>
      </c>
      <c r="L873" s="2">
        <v>382649</v>
      </c>
      <c r="M873" s="4">
        <v>7.75</v>
      </c>
      <c r="N873" s="4" t="str">
        <f t="shared" si="84"/>
        <v/>
      </c>
      <c r="O873" s="4" t="str">
        <f t="shared" si="79"/>
        <v>0-20</v>
      </c>
      <c r="P873" s="4" t="str">
        <f t="shared" si="80"/>
        <v>0</v>
      </c>
      <c r="R873" s="1" t="s">
        <v>2100</v>
      </c>
    </row>
    <row r="874" spans="1:18" x14ac:dyDescent="0.2">
      <c r="A874" s="2">
        <v>867</v>
      </c>
      <c r="B874" s="2">
        <v>3</v>
      </c>
      <c r="C874" s="2">
        <v>1</v>
      </c>
      <c r="D874" t="s">
        <v>1565</v>
      </c>
      <c r="E874" s="1" t="s">
        <v>2101</v>
      </c>
      <c r="F874">
        <v>2</v>
      </c>
      <c r="G874">
        <f t="shared" si="81"/>
        <v>1</v>
      </c>
      <c r="H874" t="str">
        <f t="shared" si="82"/>
        <v>Yes</v>
      </c>
      <c r="I874">
        <v>0</v>
      </c>
      <c r="J874">
        <v>1</v>
      </c>
      <c r="K874">
        <f t="shared" si="83"/>
        <v>1</v>
      </c>
      <c r="L874" s="2">
        <v>3101298</v>
      </c>
      <c r="M874" s="4">
        <v>12.2875</v>
      </c>
      <c r="N874" s="4" t="str">
        <f t="shared" si="84"/>
        <v>0-9</v>
      </c>
      <c r="O874" s="4" t="str">
        <f t="shared" si="79"/>
        <v>40-60</v>
      </c>
      <c r="P874" s="4" t="str">
        <f t="shared" si="80"/>
        <v>1</v>
      </c>
      <c r="R874" s="1" t="s">
        <v>800</v>
      </c>
    </row>
    <row r="875" spans="1:18" x14ac:dyDescent="0.2">
      <c r="A875" s="2">
        <v>868</v>
      </c>
      <c r="B875" s="2">
        <v>3</v>
      </c>
      <c r="C875" s="2">
        <v>1</v>
      </c>
      <c r="D875" t="s">
        <v>1566</v>
      </c>
      <c r="E875" s="1" t="s">
        <v>2101</v>
      </c>
      <c r="F875">
        <v>22</v>
      </c>
      <c r="G875">
        <f t="shared" si="81"/>
        <v>0</v>
      </c>
      <c r="H875" t="str">
        <f t="shared" si="82"/>
        <v>Yes</v>
      </c>
      <c r="I875">
        <v>1</v>
      </c>
      <c r="J875">
        <v>1</v>
      </c>
      <c r="K875">
        <f t="shared" si="83"/>
        <v>2</v>
      </c>
      <c r="L875" s="2">
        <v>3101298</v>
      </c>
      <c r="M875" s="4">
        <v>12.2875</v>
      </c>
      <c r="N875" s="4" t="str">
        <f t="shared" si="84"/>
        <v>20-29</v>
      </c>
      <c r="O875" s="4" t="str">
        <f t="shared" si="79"/>
        <v>40-60</v>
      </c>
      <c r="P875" s="4" t="str">
        <f t="shared" si="80"/>
        <v>2</v>
      </c>
      <c r="R875" s="1" t="s">
        <v>800</v>
      </c>
    </row>
    <row r="876" spans="1:18" x14ac:dyDescent="0.2">
      <c r="A876" s="2">
        <v>869</v>
      </c>
      <c r="B876" s="2">
        <v>3</v>
      </c>
      <c r="C876" s="2">
        <v>0</v>
      </c>
      <c r="D876" t="s">
        <v>1567</v>
      </c>
      <c r="E876" s="1" t="s">
        <v>2102</v>
      </c>
      <c r="F876">
        <v>43</v>
      </c>
      <c r="G876">
        <f t="shared" si="81"/>
        <v>0</v>
      </c>
      <c r="H876" t="str">
        <f t="shared" si="82"/>
        <v>No</v>
      </c>
      <c r="I876">
        <v>0</v>
      </c>
      <c r="J876">
        <v>0</v>
      </c>
      <c r="K876">
        <f t="shared" si="83"/>
        <v>0</v>
      </c>
      <c r="L876" s="2" t="s">
        <v>1568</v>
      </c>
      <c r="M876" s="4">
        <v>6.45</v>
      </c>
      <c r="N876" s="4" t="str">
        <f t="shared" si="84"/>
        <v>40-49</v>
      </c>
      <c r="O876" s="4" t="str">
        <f t="shared" si="79"/>
        <v>0-20</v>
      </c>
      <c r="P876" s="4" t="str">
        <f t="shared" si="80"/>
        <v>0</v>
      </c>
      <c r="R876" s="1" t="s">
        <v>800</v>
      </c>
    </row>
    <row r="877" spans="1:18" x14ac:dyDescent="0.2">
      <c r="A877" s="2">
        <v>870</v>
      </c>
      <c r="B877" s="2">
        <v>3</v>
      </c>
      <c r="C877" s="2">
        <v>0</v>
      </c>
      <c r="D877" t="s">
        <v>1569</v>
      </c>
      <c r="E877" s="1" t="s">
        <v>2102</v>
      </c>
      <c r="F877">
        <v>28</v>
      </c>
      <c r="G877">
        <f t="shared" si="81"/>
        <v>0</v>
      </c>
      <c r="H877" t="str">
        <f t="shared" si="82"/>
        <v>No</v>
      </c>
      <c r="I877">
        <v>0</v>
      </c>
      <c r="J877">
        <v>0</v>
      </c>
      <c r="K877">
        <f t="shared" si="83"/>
        <v>0</v>
      </c>
      <c r="L877" s="2" t="s">
        <v>1196</v>
      </c>
      <c r="M877" s="4">
        <v>22.524999999999999</v>
      </c>
      <c r="N877" s="4" t="str">
        <f t="shared" si="84"/>
        <v>20-29</v>
      </c>
      <c r="O877" s="4" t="str">
        <f t="shared" si="79"/>
        <v>60-80</v>
      </c>
      <c r="P877" s="4" t="str">
        <f t="shared" si="80"/>
        <v>0</v>
      </c>
      <c r="R877" s="1" t="s">
        <v>800</v>
      </c>
    </row>
    <row r="878" spans="1:18" x14ac:dyDescent="0.2">
      <c r="A878" s="2">
        <v>871</v>
      </c>
      <c r="B878" s="2">
        <v>3</v>
      </c>
      <c r="C878" s="2">
        <v>1</v>
      </c>
      <c r="D878" t="s">
        <v>1570</v>
      </c>
      <c r="E878" s="1" t="s">
        <v>2101</v>
      </c>
      <c r="F878">
        <v>27</v>
      </c>
      <c r="G878">
        <f t="shared" si="81"/>
        <v>0</v>
      </c>
      <c r="H878" t="str">
        <f t="shared" si="82"/>
        <v>Yes</v>
      </c>
      <c r="I878">
        <v>0</v>
      </c>
      <c r="J878">
        <v>0</v>
      </c>
      <c r="K878">
        <f t="shared" si="83"/>
        <v>0</v>
      </c>
      <c r="L878" s="2" t="s">
        <v>1571</v>
      </c>
      <c r="M878" s="4">
        <v>7.9249999999999998</v>
      </c>
      <c r="N878" s="4" t="str">
        <f t="shared" si="84"/>
        <v>20-29</v>
      </c>
      <c r="O878" s="4" t="str">
        <f t="shared" si="79"/>
        <v>20-40</v>
      </c>
      <c r="P878" s="4" t="str">
        <f t="shared" si="80"/>
        <v>0</v>
      </c>
      <c r="R878" s="1" t="s">
        <v>800</v>
      </c>
    </row>
    <row r="879" spans="1:18" x14ac:dyDescent="0.2">
      <c r="A879" s="2">
        <v>872</v>
      </c>
      <c r="B879" s="2">
        <v>3</v>
      </c>
      <c r="C879" s="2">
        <v>0</v>
      </c>
      <c r="D879" t="s">
        <v>1572</v>
      </c>
      <c r="E879" s="1" t="s">
        <v>2102</v>
      </c>
      <c r="G879" t="str">
        <f t="shared" si="81"/>
        <v/>
      </c>
      <c r="H879" t="str">
        <f t="shared" si="82"/>
        <v>Unknown</v>
      </c>
      <c r="I879">
        <v>0</v>
      </c>
      <c r="J879">
        <v>0</v>
      </c>
      <c r="K879">
        <f t="shared" si="83"/>
        <v>0</v>
      </c>
      <c r="L879" s="2">
        <v>370377</v>
      </c>
      <c r="M879" s="4">
        <v>7.75</v>
      </c>
      <c r="N879" s="4" t="str">
        <f t="shared" si="84"/>
        <v/>
      </c>
      <c r="O879" s="4" t="str">
        <f t="shared" si="79"/>
        <v>0-20</v>
      </c>
      <c r="P879" s="4" t="str">
        <f t="shared" si="80"/>
        <v>0</v>
      </c>
      <c r="R879" s="1" t="s">
        <v>2100</v>
      </c>
    </row>
    <row r="880" spans="1:18" x14ac:dyDescent="0.2">
      <c r="A880" s="2">
        <v>873</v>
      </c>
      <c r="B880" s="2">
        <v>3</v>
      </c>
      <c r="C880" s="2">
        <v>1</v>
      </c>
      <c r="D880" t="s">
        <v>1573</v>
      </c>
      <c r="E880" s="1" t="s">
        <v>2101</v>
      </c>
      <c r="G880" t="str">
        <f t="shared" si="81"/>
        <v/>
      </c>
      <c r="H880" t="str">
        <f t="shared" si="82"/>
        <v>Unknown</v>
      </c>
      <c r="I880">
        <v>0</v>
      </c>
      <c r="J880">
        <v>0</v>
      </c>
      <c r="K880">
        <f t="shared" si="83"/>
        <v>0</v>
      </c>
      <c r="L880" s="2" t="s">
        <v>1574</v>
      </c>
      <c r="M880" s="4">
        <v>8.0500000000000007</v>
      </c>
      <c r="N880" s="4" t="str">
        <f t="shared" si="84"/>
        <v/>
      </c>
      <c r="O880" s="4" t="str">
        <f t="shared" si="79"/>
        <v>20-40</v>
      </c>
      <c r="P880" s="4" t="str">
        <f t="shared" si="80"/>
        <v>0</v>
      </c>
      <c r="R880" s="1" t="s">
        <v>800</v>
      </c>
    </row>
    <row r="881" spans="1:18" x14ac:dyDescent="0.2">
      <c r="A881" s="2">
        <v>874</v>
      </c>
      <c r="B881" s="2">
        <v>3</v>
      </c>
      <c r="C881" s="2">
        <v>0</v>
      </c>
      <c r="D881" t="s">
        <v>1575</v>
      </c>
      <c r="E881" s="1" t="s">
        <v>2102</v>
      </c>
      <c r="F881">
        <v>42</v>
      </c>
      <c r="G881">
        <f t="shared" si="81"/>
        <v>0</v>
      </c>
      <c r="H881" t="str">
        <f t="shared" si="82"/>
        <v>No</v>
      </c>
      <c r="I881">
        <v>0</v>
      </c>
      <c r="J881">
        <v>0</v>
      </c>
      <c r="K881">
        <f t="shared" si="83"/>
        <v>0</v>
      </c>
      <c r="L881" s="2">
        <v>348121</v>
      </c>
      <c r="M881" s="4">
        <v>7.65</v>
      </c>
      <c r="N881" s="4" t="str">
        <f t="shared" si="84"/>
        <v>40-49</v>
      </c>
      <c r="O881" s="4" t="str">
        <f t="shared" si="79"/>
        <v>0-20</v>
      </c>
      <c r="P881" s="4" t="str">
        <f t="shared" si="80"/>
        <v>0</v>
      </c>
      <c r="Q881" s="2" t="s">
        <v>1162</v>
      </c>
      <c r="R881" s="1" t="s">
        <v>800</v>
      </c>
    </row>
    <row r="882" spans="1:18" x14ac:dyDescent="0.2">
      <c r="A882" s="2">
        <v>875</v>
      </c>
      <c r="B882" s="2">
        <v>3</v>
      </c>
      <c r="C882" s="2">
        <v>1</v>
      </c>
      <c r="D882" t="s">
        <v>1576</v>
      </c>
      <c r="E882" s="1" t="s">
        <v>2102</v>
      </c>
      <c r="G882" t="str">
        <f t="shared" si="81"/>
        <v/>
      </c>
      <c r="H882" t="str">
        <f t="shared" si="82"/>
        <v>Unknown</v>
      </c>
      <c r="I882">
        <v>0</v>
      </c>
      <c r="J882">
        <v>0</v>
      </c>
      <c r="K882">
        <f t="shared" si="83"/>
        <v>0</v>
      </c>
      <c r="L882" s="2">
        <v>3470</v>
      </c>
      <c r="M882" s="4">
        <v>7.8875000000000002</v>
      </c>
      <c r="N882" s="4" t="str">
        <f t="shared" si="84"/>
        <v/>
      </c>
      <c r="O882" s="4" t="str">
        <f t="shared" si="79"/>
        <v>20-40</v>
      </c>
      <c r="P882" s="4" t="str">
        <f t="shared" si="80"/>
        <v>0</v>
      </c>
      <c r="R882" s="1" t="s">
        <v>800</v>
      </c>
    </row>
    <row r="883" spans="1:18" x14ac:dyDescent="0.2">
      <c r="A883" s="2">
        <v>876</v>
      </c>
      <c r="B883" s="2">
        <v>3</v>
      </c>
      <c r="C883" s="2">
        <v>0</v>
      </c>
      <c r="D883" t="s">
        <v>1577</v>
      </c>
      <c r="E883" s="1" t="s">
        <v>2102</v>
      </c>
      <c r="F883">
        <v>30</v>
      </c>
      <c r="G883">
        <f t="shared" si="81"/>
        <v>0</v>
      </c>
      <c r="H883" t="str">
        <f t="shared" si="82"/>
        <v>No</v>
      </c>
      <c r="I883">
        <v>0</v>
      </c>
      <c r="J883">
        <v>0</v>
      </c>
      <c r="K883">
        <f t="shared" si="83"/>
        <v>0</v>
      </c>
      <c r="L883" s="2">
        <v>2685</v>
      </c>
      <c r="M883" s="4">
        <v>7.2291999999999996</v>
      </c>
      <c r="N883" s="4" t="str">
        <f t="shared" si="84"/>
        <v>30-39</v>
      </c>
      <c r="O883" s="4" t="str">
        <f t="shared" si="79"/>
        <v>0-20</v>
      </c>
      <c r="P883" s="4" t="str">
        <f t="shared" si="80"/>
        <v>0</v>
      </c>
      <c r="R883" s="1" t="s">
        <v>2099</v>
      </c>
    </row>
    <row r="884" spans="1:18" x14ac:dyDescent="0.2">
      <c r="A884" s="2">
        <v>877</v>
      </c>
      <c r="B884" s="2">
        <v>3</v>
      </c>
      <c r="C884" s="2">
        <v>0</v>
      </c>
      <c r="D884" t="s">
        <v>1578</v>
      </c>
      <c r="E884" s="1" t="s">
        <v>2102</v>
      </c>
      <c r="G884" t="str">
        <f t="shared" si="81"/>
        <v/>
      </c>
      <c r="H884" t="str">
        <f t="shared" si="82"/>
        <v>Unknown</v>
      </c>
      <c r="I884">
        <v>0</v>
      </c>
      <c r="J884">
        <v>0</v>
      </c>
      <c r="K884">
        <f t="shared" si="83"/>
        <v>0</v>
      </c>
      <c r="L884" s="2">
        <v>349220</v>
      </c>
      <c r="M884" s="4">
        <v>7.8958000000000004</v>
      </c>
      <c r="N884" s="4" t="str">
        <f t="shared" si="84"/>
        <v/>
      </c>
      <c r="O884" s="4" t="str">
        <f t="shared" si="79"/>
        <v>20-40</v>
      </c>
      <c r="P884" s="4" t="str">
        <f t="shared" si="80"/>
        <v>0</v>
      </c>
      <c r="R884" s="1" t="s">
        <v>800</v>
      </c>
    </row>
    <row r="885" spans="1:18" x14ac:dyDescent="0.2">
      <c r="A885" s="2">
        <v>878</v>
      </c>
      <c r="B885" s="2">
        <v>3</v>
      </c>
      <c r="C885" s="2">
        <v>0</v>
      </c>
      <c r="D885" t="s">
        <v>1579</v>
      </c>
      <c r="E885" s="1" t="s">
        <v>2101</v>
      </c>
      <c r="F885">
        <v>27</v>
      </c>
      <c r="G885">
        <f t="shared" si="81"/>
        <v>0</v>
      </c>
      <c r="H885" t="str">
        <f t="shared" si="82"/>
        <v>Yes</v>
      </c>
      <c r="I885">
        <v>1</v>
      </c>
      <c r="J885">
        <v>0</v>
      </c>
      <c r="K885">
        <f t="shared" si="83"/>
        <v>1</v>
      </c>
      <c r="L885" s="2" t="s">
        <v>1580</v>
      </c>
      <c r="M885" s="4">
        <v>7.9249999999999998</v>
      </c>
      <c r="N885" s="4" t="str">
        <f t="shared" si="84"/>
        <v>20-29</v>
      </c>
      <c r="O885" s="4" t="str">
        <f t="shared" si="79"/>
        <v>20-40</v>
      </c>
      <c r="P885" s="4" t="str">
        <f t="shared" si="80"/>
        <v>1</v>
      </c>
      <c r="R885" s="1" t="s">
        <v>800</v>
      </c>
    </row>
    <row r="886" spans="1:18" x14ac:dyDescent="0.2">
      <c r="A886" s="2">
        <v>879</v>
      </c>
      <c r="B886" s="2">
        <v>3</v>
      </c>
      <c r="C886" s="2">
        <v>0</v>
      </c>
      <c r="D886" t="s">
        <v>1581</v>
      </c>
      <c r="E886" s="1" t="s">
        <v>2101</v>
      </c>
      <c r="F886">
        <v>25</v>
      </c>
      <c r="G886">
        <f t="shared" si="81"/>
        <v>0</v>
      </c>
      <c r="H886" t="str">
        <f t="shared" si="82"/>
        <v>Yes</v>
      </c>
      <c r="I886">
        <v>1</v>
      </c>
      <c r="J886">
        <v>0</v>
      </c>
      <c r="K886">
        <f t="shared" si="83"/>
        <v>1</v>
      </c>
      <c r="L886" s="2" t="s">
        <v>1582</v>
      </c>
      <c r="M886" s="4">
        <v>7.9249999999999998</v>
      </c>
      <c r="N886" s="4" t="str">
        <f t="shared" si="84"/>
        <v>20-29</v>
      </c>
      <c r="O886" s="4" t="str">
        <f t="shared" si="79"/>
        <v>20-40</v>
      </c>
      <c r="P886" s="4" t="str">
        <f t="shared" si="80"/>
        <v>1</v>
      </c>
      <c r="R886" s="1" t="s">
        <v>800</v>
      </c>
    </row>
    <row r="887" spans="1:18" x14ac:dyDescent="0.2">
      <c r="A887" s="2">
        <v>880</v>
      </c>
      <c r="B887" s="2">
        <v>3</v>
      </c>
      <c r="C887" s="2">
        <v>0</v>
      </c>
      <c r="D887" t="s">
        <v>1583</v>
      </c>
      <c r="E887" s="1" t="s">
        <v>2102</v>
      </c>
      <c r="G887" t="str">
        <f t="shared" si="81"/>
        <v/>
      </c>
      <c r="H887" t="str">
        <f t="shared" si="82"/>
        <v>Unknown</v>
      </c>
      <c r="I887">
        <v>0</v>
      </c>
      <c r="J887">
        <v>0</v>
      </c>
      <c r="K887">
        <f t="shared" si="83"/>
        <v>0</v>
      </c>
      <c r="L887" s="2">
        <v>349201</v>
      </c>
      <c r="M887" s="4">
        <v>7.8958000000000004</v>
      </c>
      <c r="N887" s="4" t="str">
        <f t="shared" si="84"/>
        <v/>
      </c>
      <c r="O887" s="4" t="str">
        <f t="shared" si="79"/>
        <v>20-40</v>
      </c>
      <c r="P887" s="4" t="str">
        <f t="shared" si="80"/>
        <v>0</v>
      </c>
      <c r="R887" s="1" t="s">
        <v>800</v>
      </c>
    </row>
    <row r="888" spans="1:18" x14ac:dyDescent="0.2">
      <c r="A888" s="2">
        <v>881</v>
      </c>
      <c r="B888" s="2">
        <v>3</v>
      </c>
      <c r="C888" s="2">
        <v>1</v>
      </c>
      <c r="D888" t="s">
        <v>1584</v>
      </c>
      <c r="E888" s="1" t="s">
        <v>2102</v>
      </c>
      <c r="F888">
        <v>29</v>
      </c>
      <c r="G888">
        <f t="shared" si="81"/>
        <v>0</v>
      </c>
      <c r="H888" t="str">
        <f t="shared" si="82"/>
        <v>No</v>
      </c>
      <c r="I888">
        <v>0</v>
      </c>
      <c r="J888">
        <v>0</v>
      </c>
      <c r="K888">
        <f t="shared" si="83"/>
        <v>0</v>
      </c>
      <c r="L888" s="2">
        <v>349240</v>
      </c>
      <c r="M888" s="4">
        <v>7.8958000000000004</v>
      </c>
      <c r="N888" s="4" t="str">
        <f t="shared" si="84"/>
        <v>20-29</v>
      </c>
      <c r="O888" s="4" t="str">
        <f t="shared" si="79"/>
        <v>20-40</v>
      </c>
      <c r="P888" s="4" t="str">
        <f t="shared" si="80"/>
        <v>0</v>
      </c>
      <c r="R888" s="1" t="s">
        <v>2099</v>
      </c>
    </row>
    <row r="889" spans="1:18" x14ac:dyDescent="0.2">
      <c r="A889" s="2">
        <v>882</v>
      </c>
      <c r="B889" s="2">
        <v>3</v>
      </c>
      <c r="C889" s="2">
        <v>1</v>
      </c>
      <c r="D889" t="s">
        <v>1585</v>
      </c>
      <c r="E889" s="1" t="s">
        <v>2102</v>
      </c>
      <c r="F889">
        <v>21</v>
      </c>
      <c r="G889">
        <f t="shared" si="81"/>
        <v>0</v>
      </c>
      <c r="H889" t="str">
        <f t="shared" si="82"/>
        <v>No</v>
      </c>
      <c r="I889">
        <v>0</v>
      </c>
      <c r="J889">
        <v>0</v>
      </c>
      <c r="K889">
        <f t="shared" si="83"/>
        <v>0</v>
      </c>
      <c r="L889" s="2">
        <v>350034</v>
      </c>
      <c r="M889" s="4">
        <v>7.7957999999999998</v>
      </c>
      <c r="N889" s="4" t="str">
        <f t="shared" si="84"/>
        <v>20-29</v>
      </c>
      <c r="O889" s="4" t="str">
        <f t="shared" si="79"/>
        <v>0-20</v>
      </c>
      <c r="P889" s="4" t="str">
        <f t="shared" si="80"/>
        <v>0</v>
      </c>
      <c r="R889" s="1" t="s">
        <v>800</v>
      </c>
    </row>
    <row r="890" spans="1:18" x14ac:dyDescent="0.2">
      <c r="A890" s="2">
        <v>883</v>
      </c>
      <c r="B890" s="2">
        <v>3</v>
      </c>
      <c r="C890" s="2">
        <v>0</v>
      </c>
      <c r="D890" t="s">
        <v>1586</v>
      </c>
      <c r="E890" s="1" t="s">
        <v>2102</v>
      </c>
      <c r="G890" t="str">
        <f t="shared" si="81"/>
        <v/>
      </c>
      <c r="H890" t="str">
        <f t="shared" si="82"/>
        <v>Unknown</v>
      </c>
      <c r="I890">
        <v>0</v>
      </c>
      <c r="J890">
        <v>0</v>
      </c>
      <c r="K890">
        <f t="shared" si="83"/>
        <v>0</v>
      </c>
      <c r="L890" s="2" t="s">
        <v>1587</v>
      </c>
      <c r="M890" s="4">
        <v>7.05</v>
      </c>
      <c r="N890" s="4" t="str">
        <f t="shared" si="84"/>
        <v/>
      </c>
      <c r="O890" s="4" t="str">
        <f t="shared" si="79"/>
        <v>0-20</v>
      </c>
      <c r="P890" s="4" t="str">
        <f t="shared" si="80"/>
        <v>0</v>
      </c>
      <c r="R890" s="1" t="s">
        <v>800</v>
      </c>
    </row>
    <row r="891" spans="1:18" x14ac:dyDescent="0.2">
      <c r="A891" s="2">
        <v>884</v>
      </c>
      <c r="B891" s="2">
        <v>3</v>
      </c>
      <c r="C891" s="2">
        <v>0</v>
      </c>
      <c r="D891" t="s">
        <v>1588</v>
      </c>
      <c r="E891" s="1" t="s">
        <v>2102</v>
      </c>
      <c r="F891">
        <v>20</v>
      </c>
      <c r="G891">
        <f t="shared" si="81"/>
        <v>0</v>
      </c>
      <c r="H891" t="str">
        <f t="shared" si="82"/>
        <v>No</v>
      </c>
      <c r="I891">
        <v>0</v>
      </c>
      <c r="J891">
        <v>0</v>
      </c>
      <c r="K891">
        <f t="shared" si="83"/>
        <v>0</v>
      </c>
      <c r="L891" s="2">
        <v>350050</v>
      </c>
      <c r="M891" s="4">
        <v>7.8541999999999996</v>
      </c>
      <c r="N891" s="4" t="str">
        <f t="shared" si="84"/>
        <v>20-29</v>
      </c>
      <c r="O891" s="4" t="str">
        <f t="shared" si="79"/>
        <v>20-40</v>
      </c>
      <c r="P891" s="4" t="str">
        <f t="shared" si="80"/>
        <v>0</v>
      </c>
      <c r="R891" s="1" t="s">
        <v>800</v>
      </c>
    </row>
    <row r="892" spans="1:18" x14ac:dyDescent="0.2">
      <c r="A892" s="2">
        <v>885</v>
      </c>
      <c r="B892" s="2">
        <v>3</v>
      </c>
      <c r="C892" s="2">
        <v>0</v>
      </c>
      <c r="D892" t="s">
        <v>1589</v>
      </c>
      <c r="E892" s="1" t="s">
        <v>2102</v>
      </c>
      <c r="F892">
        <v>48</v>
      </c>
      <c r="G892">
        <f t="shared" si="81"/>
        <v>0</v>
      </c>
      <c r="H892" t="str">
        <f t="shared" si="82"/>
        <v>No</v>
      </c>
      <c r="I892">
        <v>0</v>
      </c>
      <c r="J892">
        <v>0</v>
      </c>
      <c r="K892">
        <f t="shared" si="83"/>
        <v>0</v>
      </c>
      <c r="L892" s="2">
        <v>350047</v>
      </c>
      <c r="M892" s="4">
        <v>7.8541999999999996</v>
      </c>
      <c r="N892" s="4" t="str">
        <f t="shared" si="84"/>
        <v>40-49</v>
      </c>
      <c r="O892" s="4" t="str">
        <f t="shared" si="79"/>
        <v>20-40</v>
      </c>
      <c r="P892" s="4" t="str">
        <f t="shared" si="80"/>
        <v>0</v>
      </c>
      <c r="R892" s="1" t="s">
        <v>800</v>
      </c>
    </row>
    <row r="893" spans="1:18" x14ac:dyDescent="0.2">
      <c r="A893" s="2">
        <v>886</v>
      </c>
      <c r="B893" s="2">
        <v>3</v>
      </c>
      <c r="C893" s="2">
        <v>0</v>
      </c>
      <c r="D893" t="s">
        <v>1590</v>
      </c>
      <c r="E893" s="1" t="s">
        <v>2102</v>
      </c>
      <c r="F893">
        <v>17</v>
      </c>
      <c r="G893">
        <f t="shared" si="81"/>
        <v>0</v>
      </c>
      <c r="H893" t="str">
        <f t="shared" si="82"/>
        <v>No</v>
      </c>
      <c r="I893">
        <v>1</v>
      </c>
      <c r="J893">
        <v>0</v>
      </c>
      <c r="K893">
        <f t="shared" si="83"/>
        <v>1</v>
      </c>
      <c r="L893" s="2">
        <v>350048</v>
      </c>
      <c r="M893" s="4">
        <v>7.0541999999999998</v>
      </c>
      <c r="N893" s="4" t="str">
        <f t="shared" si="84"/>
        <v>10-19</v>
      </c>
      <c r="O893" s="4" t="str">
        <f t="shared" si="79"/>
        <v>0-20</v>
      </c>
      <c r="P893" s="4" t="str">
        <f t="shared" si="80"/>
        <v>1</v>
      </c>
      <c r="R893" s="1" t="s">
        <v>800</v>
      </c>
    </row>
    <row r="894" spans="1:18" x14ac:dyDescent="0.2">
      <c r="A894" s="2">
        <v>887</v>
      </c>
      <c r="B894" s="2">
        <v>3</v>
      </c>
      <c r="C894" s="2">
        <v>1</v>
      </c>
      <c r="D894" t="s">
        <v>1591</v>
      </c>
      <c r="E894" s="1" t="s">
        <v>2101</v>
      </c>
      <c r="G894" t="str">
        <f t="shared" si="81"/>
        <v/>
      </c>
      <c r="H894" t="str">
        <f t="shared" si="82"/>
        <v>Unknown</v>
      </c>
      <c r="I894">
        <v>0</v>
      </c>
      <c r="J894">
        <v>0</v>
      </c>
      <c r="K894">
        <f t="shared" si="83"/>
        <v>0</v>
      </c>
      <c r="L894" s="2">
        <v>14313</v>
      </c>
      <c r="M894" s="4">
        <v>7.75</v>
      </c>
      <c r="N894" s="4" t="str">
        <f t="shared" si="84"/>
        <v/>
      </c>
      <c r="O894" s="4" t="str">
        <f t="shared" si="79"/>
        <v>0-20</v>
      </c>
      <c r="P894" s="4" t="str">
        <f t="shared" si="80"/>
        <v>0</v>
      </c>
      <c r="R894" s="1" t="s">
        <v>2100</v>
      </c>
    </row>
    <row r="895" spans="1:18" x14ac:dyDescent="0.2">
      <c r="A895" s="2">
        <v>888</v>
      </c>
      <c r="B895" s="2">
        <v>3</v>
      </c>
      <c r="C895" s="2">
        <v>1</v>
      </c>
      <c r="D895" t="s">
        <v>1592</v>
      </c>
      <c r="E895" s="1" t="s">
        <v>2102</v>
      </c>
      <c r="G895" t="str">
        <f t="shared" si="81"/>
        <v/>
      </c>
      <c r="H895" t="str">
        <f t="shared" si="82"/>
        <v>Unknown</v>
      </c>
      <c r="I895">
        <v>0</v>
      </c>
      <c r="J895">
        <v>0</v>
      </c>
      <c r="K895">
        <f t="shared" si="83"/>
        <v>0</v>
      </c>
      <c r="L895" s="2">
        <v>65306</v>
      </c>
      <c r="M895" s="4">
        <v>8.1125000000000007</v>
      </c>
      <c r="N895" s="4" t="str">
        <f t="shared" si="84"/>
        <v/>
      </c>
      <c r="O895" s="4" t="str">
        <f t="shared" si="79"/>
        <v>20-40</v>
      </c>
      <c r="P895" s="4" t="str">
        <f t="shared" si="80"/>
        <v>0</v>
      </c>
      <c r="R895" s="1" t="s">
        <v>800</v>
      </c>
    </row>
    <row r="896" spans="1:18" x14ac:dyDescent="0.2">
      <c r="A896" s="2">
        <v>889</v>
      </c>
      <c r="B896" s="2">
        <v>3</v>
      </c>
      <c r="C896" s="2">
        <v>0</v>
      </c>
      <c r="D896" t="s">
        <v>1593</v>
      </c>
      <c r="E896" s="1" t="s">
        <v>2102</v>
      </c>
      <c r="F896">
        <v>34</v>
      </c>
      <c r="G896">
        <f t="shared" si="81"/>
        <v>0</v>
      </c>
      <c r="H896" t="str">
        <f t="shared" si="82"/>
        <v>No</v>
      </c>
      <c r="I896">
        <v>0</v>
      </c>
      <c r="J896">
        <v>0</v>
      </c>
      <c r="K896">
        <f t="shared" si="83"/>
        <v>0</v>
      </c>
      <c r="L896" s="2">
        <v>3101264</v>
      </c>
      <c r="M896" s="4">
        <v>6.4958</v>
      </c>
      <c r="N896" s="4" t="str">
        <f t="shared" si="84"/>
        <v>30-39</v>
      </c>
      <c r="O896" s="4" t="str">
        <f t="shared" si="79"/>
        <v>0-20</v>
      </c>
      <c r="P896" s="4" t="str">
        <f t="shared" si="80"/>
        <v>0</v>
      </c>
      <c r="R896" s="1" t="s">
        <v>800</v>
      </c>
    </row>
    <row r="897" spans="1:18" x14ac:dyDescent="0.2">
      <c r="A897" s="2">
        <v>890</v>
      </c>
      <c r="B897" s="2">
        <v>3</v>
      </c>
      <c r="C897" s="2">
        <v>1</v>
      </c>
      <c r="D897" t="s">
        <v>1594</v>
      </c>
      <c r="E897" s="1" t="s">
        <v>2102</v>
      </c>
      <c r="F897">
        <v>26</v>
      </c>
      <c r="G897">
        <f t="shared" si="81"/>
        <v>0</v>
      </c>
      <c r="H897" t="str">
        <f t="shared" si="82"/>
        <v>No</v>
      </c>
      <c r="I897">
        <v>0</v>
      </c>
      <c r="J897">
        <v>0</v>
      </c>
      <c r="K897">
        <f t="shared" si="83"/>
        <v>0</v>
      </c>
      <c r="L897" s="2">
        <v>347070</v>
      </c>
      <c r="M897" s="4">
        <v>7.7750000000000004</v>
      </c>
      <c r="N897" s="4" t="str">
        <f t="shared" si="84"/>
        <v>20-29</v>
      </c>
      <c r="O897" s="4" t="str">
        <f t="shared" si="79"/>
        <v>0-20</v>
      </c>
      <c r="P897" s="4" t="str">
        <f t="shared" si="80"/>
        <v>0</v>
      </c>
      <c r="R897" s="1" t="s">
        <v>800</v>
      </c>
    </row>
    <row r="898" spans="1:18" x14ac:dyDescent="0.2">
      <c r="A898" s="2">
        <v>891</v>
      </c>
      <c r="B898" s="2">
        <v>3</v>
      </c>
      <c r="C898" s="2">
        <v>0</v>
      </c>
      <c r="D898" t="s">
        <v>1595</v>
      </c>
      <c r="E898" s="1" t="s">
        <v>2102</v>
      </c>
      <c r="F898">
        <v>22</v>
      </c>
      <c r="G898">
        <f t="shared" si="81"/>
        <v>0</v>
      </c>
      <c r="H898" t="str">
        <f t="shared" si="82"/>
        <v>No</v>
      </c>
      <c r="I898">
        <v>0</v>
      </c>
      <c r="J898">
        <v>0</v>
      </c>
      <c r="K898">
        <f t="shared" si="83"/>
        <v>0</v>
      </c>
      <c r="L898" s="2">
        <v>350052</v>
      </c>
      <c r="M898" s="4">
        <v>7.7957999999999998</v>
      </c>
      <c r="N898" s="4" t="str">
        <f t="shared" si="84"/>
        <v>20-29</v>
      </c>
      <c r="O898" s="4" t="str">
        <f t="shared" si="79"/>
        <v>0-20</v>
      </c>
      <c r="P898" s="4" t="str">
        <f t="shared" si="80"/>
        <v>0</v>
      </c>
      <c r="R898" s="1" t="s">
        <v>800</v>
      </c>
    </row>
    <row r="899" spans="1:18" x14ac:dyDescent="0.2">
      <c r="A899" s="2">
        <v>892</v>
      </c>
      <c r="B899" s="2">
        <v>3</v>
      </c>
      <c r="C899" s="2">
        <v>0</v>
      </c>
      <c r="D899" t="s">
        <v>1596</v>
      </c>
      <c r="E899" s="1" t="s">
        <v>2102</v>
      </c>
      <c r="F899">
        <v>33</v>
      </c>
      <c r="G899">
        <f t="shared" si="81"/>
        <v>0</v>
      </c>
      <c r="H899" t="str">
        <f t="shared" si="82"/>
        <v>No</v>
      </c>
      <c r="I899">
        <v>0</v>
      </c>
      <c r="J899">
        <v>0</v>
      </c>
      <c r="K899">
        <f t="shared" si="83"/>
        <v>0</v>
      </c>
      <c r="L899" s="2">
        <v>7540</v>
      </c>
      <c r="M899" s="4">
        <v>8.6541999999999994</v>
      </c>
      <c r="N899" s="4" t="str">
        <f t="shared" si="84"/>
        <v>30-39</v>
      </c>
      <c r="O899" s="4" t="str">
        <f t="shared" si="79"/>
        <v>20-40</v>
      </c>
      <c r="P899" s="4" t="str">
        <f t="shared" si="80"/>
        <v>0</v>
      </c>
      <c r="R899" s="1" t="s">
        <v>800</v>
      </c>
    </row>
    <row r="900" spans="1:18" x14ac:dyDescent="0.2">
      <c r="A900" s="2">
        <v>893</v>
      </c>
      <c r="B900" s="2">
        <v>3</v>
      </c>
      <c r="C900" s="2">
        <v>0</v>
      </c>
      <c r="D900" t="s">
        <v>1597</v>
      </c>
      <c r="E900" s="1" t="s">
        <v>2102</v>
      </c>
      <c r="F900">
        <v>31</v>
      </c>
      <c r="G900">
        <f t="shared" si="81"/>
        <v>0</v>
      </c>
      <c r="H900" t="str">
        <f t="shared" si="82"/>
        <v>No</v>
      </c>
      <c r="I900">
        <v>0</v>
      </c>
      <c r="J900">
        <v>0</v>
      </c>
      <c r="K900">
        <f t="shared" si="83"/>
        <v>0</v>
      </c>
      <c r="L900" s="2">
        <v>347063</v>
      </c>
      <c r="M900" s="4">
        <v>7.7750000000000004</v>
      </c>
      <c r="N900" s="4" t="str">
        <f t="shared" si="84"/>
        <v>30-39</v>
      </c>
      <c r="O900" s="4" t="str">
        <f t="shared" si="79"/>
        <v>0-20</v>
      </c>
      <c r="P900" s="4" t="str">
        <f t="shared" si="80"/>
        <v>0</v>
      </c>
      <c r="R900" s="1" t="s">
        <v>800</v>
      </c>
    </row>
    <row r="901" spans="1:18" x14ac:dyDescent="0.2">
      <c r="A901" s="2">
        <v>894</v>
      </c>
      <c r="B901" s="2">
        <v>3</v>
      </c>
      <c r="C901" s="2">
        <v>0</v>
      </c>
      <c r="D901" t="s">
        <v>1598</v>
      </c>
      <c r="E901" s="1" t="s">
        <v>2102</v>
      </c>
      <c r="F901">
        <v>29</v>
      </c>
      <c r="G901">
        <f t="shared" si="81"/>
        <v>0</v>
      </c>
      <c r="H901" t="str">
        <f t="shared" si="82"/>
        <v>No</v>
      </c>
      <c r="I901">
        <v>0</v>
      </c>
      <c r="J901">
        <v>0</v>
      </c>
      <c r="K901">
        <f t="shared" si="83"/>
        <v>0</v>
      </c>
      <c r="L901" s="2">
        <v>347467</v>
      </c>
      <c r="M901" s="4">
        <v>7.8541999999999996</v>
      </c>
      <c r="N901" s="4" t="str">
        <f t="shared" si="84"/>
        <v>20-29</v>
      </c>
      <c r="O901" s="4" t="str">
        <f t="shared" si="79"/>
        <v>20-40</v>
      </c>
      <c r="P901" s="4" t="str">
        <f t="shared" si="80"/>
        <v>0</v>
      </c>
      <c r="R901" s="1" t="s">
        <v>800</v>
      </c>
    </row>
    <row r="902" spans="1:18" x14ac:dyDescent="0.2">
      <c r="A902" s="2">
        <v>895</v>
      </c>
      <c r="B902" s="2">
        <v>3</v>
      </c>
      <c r="C902" s="2">
        <v>1</v>
      </c>
      <c r="D902" t="s">
        <v>1599</v>
      </c>
      <c r="E902" s="1" t="s">
        <v>2102</v>
      </c>
      <c r="F902">
        <v>4</v>
      </c>
      <c r="G902">
        <f t="shared" si="81"/>
        <v>1</v>
      </c>
      <c r="H902" t="str">
        <f t="shared" si="82"/>
        <v>Yes</v>
      </c>
      <c r="I902">
        <v>1</v>
      </c>
      <c r="J902">
        <v>1</v>
      </c>
      <c r="K902">
        <f t="shared" si="83"/>
        <v>2</v>
      </c>
      <c r="L902" s="2">
        <v>347742</v>
      </c>
      <c r="M902" s="4">
        <v>11.1333</v>
      </c>
      <c r="N902" s="4" t="str">
        <f t="shared" si="84"/>
        <v>0-9</v>
      </c>
      <c r="O902" s="4" t="str">
        <f t="shared" si="79"/>
        <v>40-60</v>
      </c>
      <c r="P902" s="4" t="str">
        <f t="shared" si="80"/>
        <v>2</v>
      </c>
      <c r="R902" s="1" t="s">
        <v>800</v>
      </c>
    </row>
    <row r="903" spans="1:18" x14ac:dyDescent="0.2">
      <c r="A903" s="2">
        <v>896</v>
      </c>
      <c r="B903" s="2">
        <v>3</v>
      </c>
      <c r="C903" s="2">
        <v>1</v>
      </c>
      <c r="D903" t="s">
        <v>1600</v>
      </c>
      <c r="E903" s="1" t="s">
        <v>2101</v>
      </c>
      <c r="F903">
        <v>1</v>
      </c>
      <c r="G903">
        <f t="shared" si="81"/>
        <v>1</v>
      </c>
      <c r="H903" t="str">
        <f t="shared" si="82"/>
        <v>Yes</v>
      </c>
      <c r="I903">
        <v>1</v>
      </c>
      <c r="J903">
        <v>1</v>
      </c>
      <c r="K903">
        <f t="shared" si="83"/>
        <v>2</v>
      </c>
      <c r="L903" s="2">
        <v>347742</v>
      </c>
      <c r="M903" s="4">
        <v>11.1333</v>
      </c>
      <c r="N903" s="4" t="str">
        <f t="shared" si="84"/>
        <v>0-9</v>
      </c>
      <c r="O903" s="4" t="str">
        <f t="shared" si="79"/>
        <v>40-60</v>
      </c>
      <c r="P903" s="4" t="str">
        <f t="shared" si="80"/>
        <v>2</v>
      </c>
      <c r="R903" s="1" t="s">
        <v>800</v>
      </c>
    </row>
    <row r="904" spans="1:18" x14ac:dyDescent="0.2">
      <c r="A904" s="2">
        <v>897</v>
      </c>
      <c r="B904" s="2">
        <v>3</v>
      </c>
      <c r="C904" s="2">
        <v>0</v>
      </c>
      <c r="D904" t="s">
        <v>1601</v>
      </c>
      <c r="E904" s="1" t="s">
        <v>2102</v>
      </c>
      <c r="F904">
        <v>49</v>
      </c>
      <c r="G904">
        <f t="shared" si="81"/>
        <v>0</v>
      </c>
      <c r="H904" t="str">
        <f t="shared" si="82"/>
        <v>No</v>
      </c>
      <c r="I904">
        <v>0</v>
      </c>
      <c r="J904">
        <v>0</v>
      </c>
      <c r="K904">
        <f t="shared" si="83"/>
        <v>0</v>
      </c>
      <c r="L904" s="2" t="s">
        <v>1602</v>
      </c>
      <c r="M904" s="4">
        <v>0</v>
      </c>
      <c r="N904" s="4" t="str">
        <f t="shared" si="84"/>
        <v>40-49</v>
      </c>
      <c r="O904" s="4" t="str">
        <f t="shared" ref="O904:O967" si="85">IF(ISBLANK(M904),"",VLOOKUP(M904,FareTable,2))</f>
        <v>0-20</v>
      </c>
      <c r="P904" s="4" t="str">
        <f t="shared" ref="P904:P967" si="86">VLOOKUP(K904,FamilyTable,2)</f>
        <v>0</v>
      </c>
      <c r="R904" s="1" t="s">
        <v>800</v>
      </c>
    </row>
    <row r="905" spans="1:18" x14ac:dyDescent="0.2">
      <c r="A905" s="2">
        <v>898</v>
      </c>
      <c r="B905" s="2">
        <v>3</v>
      </c>
      <c r="C905" s="2">
        <v>0</v>
      </c>
      <c r="D905" t="s">
        <v>1603</v>
      </c>
      <c r="E905" s="1" t="s">
        <v>2102</v>
      </c>
      <c r="F905">
        <v>33</v>
      </c>
      <c r="G905">
        <f t="shared" ref="G905:G968" si="87">IF(ISBLANK(F905),"",IF(F905&lt;=MaxChildAge,1,0))</f>
        <v>0</v>
      </c>
      <c r="H905" t="str">
        <f t="shared" ref="H905:H968" si="88">IF(ISBLANK(F905),"Unknown",IF(G905=1,"Yes",IF(E905="Female","Yes","No")))</f>
        <v>No</v>
      </c>
      <c r="I905">
        <v>0</v>
      </c>
      <c r="J905">
        <v>0</v>
      </c>
      <c r="K905">
        <f t="shared" ref="K905:K968" si="89">I905+J905</f>
        <v>0</v>
      </c>
      <c r="L905" s="2">
        <v>347062</v>
      </c>
      <c r="M905" s="4">
        <v>7.7750000000000004</v>
      </c>
      <c r="N905" s="4" t="str">
        <f t="shared" ref="N905:N968" si="90">IF(ISBLANK(F905),"",VLOOKUP(F905,AgeTable,2))</f>
        <v>30-39</v>
      </c>
      <c r="O905" s="4" t="str">
        <f t="shared" si="85"/>
        <v>0-20</v>
      </c>
      <c r="P905" s="4" t="str">
        <f t="shared" si="86"/>
        <v>0</v>
      </c>
      <c r="R905" s="1" t="s">
        <v>800</v>
      </c>
    </row>
    <row r="906" spans="1:18" x14ac:dyDescent="0.2">
      <c r="A906" s="2">
        <v>899</v>
      </c>
      <c r="B906" s="2">
        <v>3</v>
      </c>
      <c r="C906" s="2">
        <v>0</v>
      </c>
      <c r="D906" t="s">
        <v>1604</v>
      </c>
      <c r="E906" s="1" t="s">
        <v>2102</v>
      </c>
      <c r="F906">
        <v>19</v>
      </c>
      <c r="G906">
        <f t="shared" si="87"/>
        <v>0</v>
      </c>
      <c r="H906" t="str">
        <f t="shared" si="88"/>
        <v>No</v>
      </c>
      <c r="I906">
        <v>0</v>
      </c>
      <c r="J906">
        <v>0</v>
      </c>
      <c r="K906">
        <f t="shared" si="89"/>
        <v>0</v>
      </c>
      <c r="L906" s="2" t="s">
        <v>1602</v>
      </c>
      <c r="M906" s="4">
        <v>0</v>
      </c>
      <c r="N906" s="4" t="str">
        <f t="shared" si="90"/>
        <v>10-19</v>
      </c>
      <c r="O906" s="4" t="str">
        <f t="shared" si="85"/>
        <v>0-20</v>
      </c>
      <c r="P906" s="4" t="str">
        <f t="shared" si="86"/>
        <v>0</v>
      </c>
      <c r="R906" s="1" t="s">
        <v>800</v>
      </c>
    </row>
    <row r="907" spans="1:18" x14ac:dyDescent="0.2">
      <c r="A907" s="2">
        <v>900</v>
      </c>
      <c r="B907" s="2">
        <v>3</v>
      </c>
      <c r="C907" s="2">
        <v>1</v>
      </c>
      <c r="D907" t="s">
        <v>1605</v>
      </c>
      <c r="E907" s="1" t="s">
        <v>2101</v>
      </c>
      <c r="F907">
        <v>27</v>
      </c>
      <c r="G907">
        <f t="shared" si="87"/>
        <v>0</v>
      </c>
      <c r="H907" t="str">
        <f t="shared" si="88"/>
        <v>Yes</v>
      </c>
      <c r="I907">
        <v>0</v>
      </c>
      <c r="J907">
        <v>2</v>
      </c>
      <c r="K907">
        <f t="shared" si="89"/>
        <v>2</v>
      </c>
      <c r="L907" s="2">
        <v>347742</v>
      </c>
      <c r="M907" s="4">
        <v>11.1333</v>
      </c>
      <c r="N907" s="4" t="str">
        <f t="shared" si="90"/>
        <v>20-29</v>
      </c>
      <c r="O907" s="4" t="str">
        <f t="shared" si="85"/>
        <v>40-60</v>
      </c>
      <c r="P907" s="4" t="str">
        <f t="shared" si="86"/>
        <v>2</v>
      </c>
      <c r="R907" s="1" t="s">
        <v>800</v>
      </c>
    </row>
    <row r="908" spans="1:18" x14ac:dyDescent="0.2">
      <c r="A908" s="2">
        <v>901</v>
      </c>
      <c r="B908" s="2">
        <v>3</v>
      </c>
      <c r="C908" s="2">
        <v>0</v>
      </c>
      <c r="D908" t="s">
        <v>1606</v>
      </c>
      <c r="E908" s="1" t="s">
        <v>2102</v>
      </c>
      <c r="G908" t="str">
        <f t="shared" si="87"/>
        <v/>
      </c>
      <c r="H908" t="str">
        <f t="shared" si="88"/>
        <v>Unknown</v>
      </c>
      <c r="I908">
        <v>1</v>
      </c>
      <c r="J908">
        <v>2</v>
      </c>
      <c r="K908">
        <f t="shared" si="89"/>
        <v>3</v>
      </c>
      <c r="L908" s="2" t="s">
        <v>1607</v>
      </c>
      <c r="M908" s="4">
        <v>23.45</v>
      </c>
      <c r="N908" s="4" t="str">
        <f t="shared" si="90"/>
        <v/>
      </c>
      <c r="O908" s="4" t="str">
        <f t="shared" si="85"/>
        <v>60-80</v>
      </c>
      <c r="P908" s="4" t="str">
        <f t="shared" si="86"/>
        <v>3</v>
      </c>
      <c r="R908" s="1" t="s">
        <v>800</v>
      </c>
    </row>
    <row r="909" spans="1:18" x14ac:dyDescent="0.2">
      <c r="A909" s="2">
        <v>902</v>
      </c>
      <c r="B909" s="2">
        <v>3</v>
      </c>
      <c r="C909" s="2">
        <v>0</v>
      </c>
      <c r="D909" t="s">
        <v>1608</v>
      </c>
      <c r="E909" s="1" t="s">
        <v>2101</v>
      </c>
      <c r="G909" t="str">
        <f t="shared" si="87"/>
        <v/>
      </c>
      <c r="H909" t="str">
        <f t="shared" si="88"/>
        <v>Unknown</v>
      </c>
      <c r="I909">
        <v>1</v>
      </c>
      <c r="J909">
        <v>2</v>
      </c>
      <c r="K909">
        <f t="shared" si="89"/>
        <v>3</v>
      </c>
      <c r="L909" s="2" t="s">
        <v>1607</v>
      </c>
      <c r="M909" s="4">
        <v>23.45</v>
      </c>
      <c r="N909" s="4" t="str">
        <f t="shared" si="90"/>
        <v/>
      </c>
      <c r="O909" s="4" t="str">
        <f t="shared" si="85"/>
        <v>60-80</v>
      </c>
      <c r="P909" s="4" t="str">
        <f t="shared" si="86"/>
        <v>3</v>
      </c>
      <c r="R909" s="1" t="s">
        <v>800</v>
      </c>
    </row>
    <row r="910" spans="1:18" x14ac:dyDescent="0.2">
      <c r="A910" s="2">
        <v>903</v>
      </c>
      <c r="B910" s="2">
        <v>3</v>
      </c>
      <c r="C910" s="2">
        <v>0</v>
      </c>
      <c r="D910" t="s">
        <v>1609</v>
      </c>
      <c r="E910" s="1" t="s">
        <v>2102</v>
      </c>
      <c r="G910" t="str">
        <f t="shared" si="87"/>
        <v/>
      </c>
      <c r="H910" t="str">
        <f t="shared" si="88"/>
        <v>Unknown</v>
      </c>
      <c r="I910">
        <v>1</v>
      </c>
      <c r="J910">
        <v>2</v>
      </c>
      <c r="K910">
        <f t="shared" si="89"/>
        <v>3</v>
      </c>
      <c r="L910" s="2" t="s">
        <v>1607</v>
      </c>
      <c r="M910" s="4">
        <v>23.45</v>
      </c>
      <c r="N910" s="4" t="str">
        <f t="shared" si="90"/>
        <v/>
      </c>
      <c r="O910" s="4" t="str">
        <f t="shared" si="85"/>
        <v>60-80</v>
      </c>
      <c r="P910" s="4" t="str">
        <f t="shared" si="86"/>
        <v>3</v>
      </c>
      <c r="R910" s="1" t="s">
        <v>800</v>
      </c>
    </row>
    <row r="911" spans="1:18" x14ac:dyDescent="0.2">
      <c r="A911" s="2">
        <v>904</v>
      </c>
      <c r="B911" s="2">
        <v>3</v>
      </c>
      <c r="C911" s="2">
        <v>0</v>
      </c>
      <c r="D911" t="s">
        <v>1610</v>
      </c>
      <c r="E911" s="1" t="s">
        <v>2101</v>
      </c>
      <c r="G911" t="str">
        <f t="shared" si="87"/>
        <v/>
      </c>
      <c r="H911" t="str">
        <f t="shared" si="88"/>
        <v>Unknown</v>
      </c>
      <c r="I911">
        <v>1</v>
      </c>
      <c r="J911">
        <v>2</v>
      </c>
      <c r="K911">
        <f t="shared" si="89"/>
        <v>3</v>
      </c>
      <c r="L911" s="2" t="s">
        <v>1607</v>
      </c>
      <c r="M911" s="4">
        <v>23.45</v>
      </c>
      <c r="N911" s="4" t="str">
        <f t="shared" si="90"/>
        <v/>
      </c>
      <c r="O911" s="4" t="str">
        <f t="shared" si="85"/>
        <v>60-80</v>
      </c>
      <c r="P911" s="4" t="str">
        <f t="shared" si="86"/>
        <v>3</v>
      </c>
      <c r="R911" s="1" t="s">
        <v>800</v>
      </c>
    </row>
    <row r="912" spans="1:18" x14ac:dyDescent="0.2">
      <c r="A912" s="2">
        <v>905</v>
      </c>
      <c r="B912" s="2">
        <v>3</v>
      </c>
      <c r="C912" s="2">
        <v>0</v>
      </c>
      <c r="D912" t="s">
        <v>1611</v>
      </c>
      <c r="E912" s="1" t="s">
        <v>2102</v>
      </c>
      <c r="F912">
        <v>23</v>
      </c>
      <c r="G912">
        <f t="shared" si="87"/>
        <v>0</v>
      </c>
      <c r="H912" t="str">
        <f t="shared" si="88"/>
        <v>No</v>
      </c>
      <c r="I912">
        <v>0</v>
      </c>
      <c r="J912">
        <v>0</v>
      </c>
      <c r="K912">
        <f t="shared" si="89"/>
        <v>0</v>
      </c>
      <c r="L912" s="2">
        <v>349204</v>
      </c>
      <c r="M912" s="4">
        <v>7.8958000000000004</v>
      </c>
      <c r="N912" s="4" t="str">
        <f t="shared" si="90"/>
        <v>20-29</v>
      </c>
      <c r="O912" s="4" t="str">
        <f t="shared" si="85"/>
        <v>20-40</v>
      </c>
      <c r="P912" s="4" t="str">
        <f t="shared" si="86"/>
        <v>0</v>
      </c>
      <c r="R912" s="1" t="s">
        <v>800</v>
      </c>
    </row>
    <row r="913" spans="1:18" x14ac:dyDescent="0.2">
      <c r="A913" s="2">
        <v>906</v>
      </c>
      <c r="B913" s="2">
        <v>3</v>
      </c>
      <c r="C913" s="2">
        <v>1</v>
      </c>
      <c r="D913" t="s">
        <v>1612</v>
      </c>
      <c r="E913" s="1" t="s">
        <v>2102</v>
      </c>
      <c r="F913">
        <v>32</v>
      </c>
      <c r="G913">
        <f t="shared" si="87"/>
        <v>0</v>
      </c>
      <c r="H913" t="str">
        <f t="shared" si="88"/>
        <v>No</v>
      </c>
      <c r="I913">
        <v>0</v>
      </c>
      <c r="J913">
        <v>0</v>
      </c>
      <c r="K913">
        <f t="shared" si="89"/>
        <v>0</v>
      </c>
      <c r="L913" s="2">
        <v>350417</v>
      </c>
      <c r="M913" s="4">
        <v>7.8541999999999996</v>
      </c>
      <c r="N913" s="4" t="str">
        <f t="shared" si="90"/>
        <v>30-39</v>
      </c>
      <c r="O913" s="4" t="str">
        <f t="shared" si="85"/>
        <v>20-40</v>
      </c>
      <c r="P913" s="4" t="str">
        <f t="shared" si="86"/>
        <v>0</v>
      </c>
      <c r="R913" s="1" t="s">
        <v>800</v>
      </c>
    </row>
    <row r="914" spans="1:18" x14ac:dyDescent="0.2">
      <c r="A914" s="2">
        <v>907</v>
      </c>
      <c r="B914" s="2">
        <v>3</v>
      </c>
      <c r="C914" s="2">
        <v>0</v>
      </c>
      <c r="D914" t="s">
        <v>1613</v>
      </c>
      <c r="E914" s="1" t="s">
        <v>2102</v>
      </c>
      <c r="F914">
        <v>27</v>
      </c>
      <c r="G914">
        <f t="shared" si="87"/>
        <v>0</v>
      </c>
      <c r="H914" t="str">
        <f t="shared" si="88"/>
        <v>No</v>
      </c>
      <c r="I914">
        <v>0</v>
      </c>
      <c r="J914">
        <v>0</v>
      </c>
      <c r="K914">
        <f t="shared" si="89"/>
        <v>0</v>
      </c>
      <c r="L914" s="2">
        <v>350408</v>
      </c>
      <c r="M914" s="4">
        <v>7.8541999999999996</v>
      </c>
      <c r="N914" s="4" t="str">
        <f t="shared" si="90"/>
        <v>20-29</v>
      </c>
      <c r="O914" s="4" t="str">
        <f t="shared" si="85"/>
        <v>20-40</v>
      </c>
      <c r="P914" s="4" t="str">
        <f t="shared" si="86"/>
        <v>0</v>
      </c>
      <c r="R914" s="1" t="s">
        <v>800</v>
      </c>
    </row>
    <row r="915" spans="1:18" x14ac:dyDescent="0.2">
      <c r="A915" s="2">
        <v>908</v>
      </c>
      <c r="B915" s="2">
        <v>3</v>
      </c>
      <c r="C915" s="2">
        <v>0</v>
      </c>
      <c r="D915" t="s">
        <v>1614</v>
      </c>
      <c r="E915" s="1" t="s">
        <v>2101</v>
      </c>
      <c r="F915">
        <v>20</v>
      </c>
      <c r="G915">
        <f t="shared" si="87"/>
        <v>0</v>
      </c>
      <c r="H915" t="str">
        <f t="shared" si="88"/>
        <v>Yes</v>
      </c>
      <c r="I915">
        <v>1</v>
      </c>
      <c r="J915">
        <v>0</v>
      </c>
      <c r="K915">
        <f t="shared" si="89"/>
        <v>1</v>
      </c>
      <c r="L915" s="2">
        <v>4136</v>
      </c>
      <c r="M915" s="4">
        <v>9.8249999999999993</v>
      </c>
      <c r="N915" s="4" t="str">
        <f t="shared" si="90"/>
        <v>20-29</v>
      </c>
      <c r="O915" s="4" t="str">
        <f t="shared" si="85"/>
        <v>20-40</v>
      </c>
      <c r="P915" s="4" t="str">
        <f t="shared" si="86"/>
        <v>1</v>
      </c>
      <c r="R915" s="1" t="s">
        <v>800</v>
      </c>
    </row>
    <row r="916" spans="1:18" x14ac:dyDescent="0.2">
      <c r="A916" s="2">
        <v>909</v>
      </c>
      <c r="B916" s="2">
        <v>3</v>
      </c>
      <c r="C916" s="2">
        <v>0</v>
      </c>
      <c r="D916" t="s">
        <v>1615</v>
      </c>
      <c r="E916" s="1" t="s">
        <v>2101</v>
      </c>
      <c r="F916">
        <v>21</v>
      </c>
      <c r="G916">
        <f t="shared" si="87"/>
        <v>0</v>
      </c>
      <c r="H916" t="str">
        <f t="shared" si="88"/>
        <v>Yes</v>
      </c>
      <c r="I916">
        <v>1</v>
      </c>
      <c r="J916">
        <v>0</v>
      </c>
      <c r="K916">
        <f t="shared" si="89"/>
        <v>1</v>
      </c>
      <c r="L916" s="2">
        <v>4137</v>
      </c>
      <c r="M916" s="4">
        <v>9.8249999999999993</v>
      </c>
      <c r="N916" s="4" t="str">
        <f t="shared" si="90"/>
        <v>20-29</v>
      </c>
      <c r="O916" s="4" t="str">
        <f t="shared" si="85"/>
        <v>20-40</v>
      </c>
      <c r="P916" s="4" t="str">
        <f t="shared" si="86"/>
        <v>1</v>
      </c>
      <c r="R916" s="1" t="s">
        <v>800</v>
      </c>
    </row>
    <row r="917" spans="1:18" x14ac:dyDescent="0.2">
      <c r="A917" s="2">
        <v>910</v>
      </c>
      <c r="B917" s="2">
        <v>3</v>
      </c>
      <c r="C917" s="2">
        <v>1</v>
      </c>
      <c r="D917" t="s">
        <v>1616</v>
      </c>
      <c r="E917" s="1" t="s">
        <v>2102</v>
      </c>
      <c r="F917">
        <v>32</v>
      </c>
      <c r="G917">
        <f t="shared" si="87"/>
        <v>0</v>
      </c>
      <c r="H917" t="str">
        <f t="shared" si="88"/>
        <v>No</v>
      </c>
      <c r="I917">
        <v>0</v>
      </c>
      <c r="J917">
        <v>0</v>
      </c>
      <c r="K917">
        <f t="shared" si="89"/>
        <v>0</v>
      </c>
      <c r="L917" s="2" t="s">
        <v>1617</v>
      </c>
      <c r="M917" s="4">
        <v>7.9249999999999998</v>
      </c>
      <c r="N917" s="4" t="str">
        <f t="shared" si="90"/>
        <v>30-39</v>
      </c>
      <c r="O917" s="4" t="str">
        <f t="shared" si="85"/>
        <v>20-40</v>
      </c>
      <c r="P917" s="4" t="str">
        <f t="shared" si="86"/>
        <v>0</v>
      </c>
      <c r="R917" s="1" t="s">
        <v>800</v>
      </c>
    </row>
    <row r="918" spans="1:18" x14ac:dyDescent="0.2">
      <c r="A918" s="2">
        <v>911</v>
      </c>
      <c r="B918" s="2">
        <v>3</v>
      </c>
      <c r="C918" s="2">
        <v>0</v>
      </c>
      <c r="D918" t="s">
        <v>1618</v>
      </c>
      <c r="E918" s="1" t="s">
        <v>2102</v>
      </c>
      <c r="F918">
        <v>17</v>
      </c>
      <c r="G918">
        <f t="shared" si="87"/>
        <v>0</v>
      </c>
      <c r="H918" t="str">
        <f t="shared" si="88"/>
        <v>No</v>
      </c>
      <c r="I918">
        <v>0</v>
      </c>
      <c r="J918">
        <v>0</v>
      </c>
      <c r="K918">
        <f t="shared" si="89"/>
        <v>0</v>
      </c>
      <c r="L918" s="2" t="s">
        <v>1619</v>
      </c>
      <c r="M918" s="4">
        <v>7.125</v>
      </c>
      <c r="N918" s="4" t="str">
        <f t="shared" si="90"/>
        <v>10-19</v>
      </c>
      <c r="O918" s="4" t="str">
        <f t="shared" si="85"/>
        <v>0-20</v>
      </c>
      <c r="P918" s="4" t="str">
        <f t="shared" si="86"/>
        <v>0</v>
      </c>
      <c r="R918" s="1" t="s">
        <v>800</v>
      </c>
    </row>
    <row r="919" spans="1:18" x14ac:dyDescent="0.2">
      <c r="A919" s="2">
        <v>912</v>
      </c>
      <c r="B919" s="2">
        <v>3</v>
      </c>
      <c r="C919" s="2">
        <v>0</v>
      </c>
      <c r="D919" t="s">
        <v>1620</v>
      </c>
      <c r="E919" s="1" t="s">
        <v>2102</v>
      </c>
      <c r="F919">
        <v>21</v>
      </c>
      <c r="G919">
        <f t="shared" si="87"/>
        <v>0</v>
      </c>
      <c r="H919" t="str">
        <f t="shared" si="88"/>
        <v>No</v>
      </c>
      <c r="I919">
        <v>0</v>
      </c>
      <c r="J919">
        <v>0</v>
      </c>
      <c r="K919">
        <f t="shared" si="89"/>
        <v>0</v>
      </c>
      <c r="L919" s="2">
        <v>8475</v>
      </c>
      <c r="M919" s="4">
        <v>8.4332999999999991</v>
      </c>
      <c r="N919" s="4" t="str">
        <f t="shared" si="90"/>
        <v>20-29</v>
      </c>
      <c r="O919" s="4" t="str">
        <f t="shared" si="85"/>
        <v>20-40</v>
      </c>
      <c r="P919" s="4" t="str">
        <f t="shared" si="86"/>
        <v>0</v>
      </c>
      <c r="R919" s="1" t="s">
        <v>800</v>
      </c>
    </row>
    <row r="920" spans="1:18" x14ac:dyDescent="0.2">
      <c r="A920" s="2">
        <v>913</v>
      </c>
      <c r="B920" s="2">
        <v>3</v>
      </c>
      <c r="C920" s="2">
        <v>0</v>
      </c>
      <c r="D920" t="s">
        <v>1621</v>
      </c>
      <c r="E920" s="1" t="s">
        <v>2102</v>
      </c>
      <c r="F920">
        <v>30</v>
      </c>
      <c r="G920">
        <f t="shared" si="87"/>
        <v>0</v>
      </c>
      <c r="H920" t="str">
        <f t="shared" si="88"/>
        <v>No</v>
      </c>
      <c r="I920">
        <v>0</v>
      </c>
      <c r="J920">
        <v>0</v>
      </c>
      <c r="K920">
        <f t="shared" si="89"/>
        <v>0</v>
      </c>
      <c r="L920" s="2">
        <v>349246</v>
      </c>
      <c r="M920" s="4">
        <v>7.8958000000000004</v>
      </c>
      <c r="N920" s="4" t="str">
        <f t="shared" si="90"/>
        <v>30-39</v>
      </c>
      <c r="O920" s="4" t="str">
        <f t="shared" si="85"/>
        <v>20-40</v>
      </c>
      <c r="P920" s="4" t="str">
        <f t="shared" si="86"/>
        <v>0</v>
      </c>
      <c r="R920" s="1" t="s">
        <v>800</v>
      </c>
    </row>
    <row r="921" spans="1:18" x14ac:dyDescent="0.2">
      <c r="A921" s="2">
        <v>914</v>
      </c>
      <c r="B921" s="2">
        <v>3</v>
      </c>
      <c r="C921" s="2">
        <v>1</v>
      </c>
      <c r="D921" t="s">
        <v>1622</v>
      </c>
      <c r="E921" s="1" t="s">
        <v>2102</v>
      </c>
      <c r="F921">
        <v>21</v>
      </c>
      <c r="G921">
        <f t="shared" si="87"/>
        <v>0</v>
      </c>
      <c r="H921" t="str">
        <f t="shared" si="88"/>
        <v>No</v>
      </c>
      <c r="I921">
        <v>0</v>
      </c>
      <c r="J921">
        <v>0</v>
      </c>
      <c r="K921">
        <f t="shared" si="89"/>
        <v>0</v>
      </c>
      <c r="L921" s="2">
        <v>350053</v>
      </c>
      <c r="M921" s="4">
        <v>7.7957999999999998</v>
      </c>
      <c r="N921" s="4" t="str">
        <f t="shared" si="90"/>
        <v>20-29</v>
      </c>
      <c r="O921" s="4" t="str">
        <f t="shared" si="85"/>
        <v>0-20</v>
      </c>
      <c r="P921" s="4" t="str">
        <f t="shared" si="86"/>
        <v>0</v>
      </c>
      <c r="R921" s="1" t="s">
        <v>800</v>
      </c>
    </row>
    <row r="922" spans="1:18" x14ac:dyDescent="0.2">
      <c r="A922" s="2">
        <v>915</v>
      </c>
      <c r="B922" s="2">
        <v>3</v>
      </c>
      <c r="C922" s="2">
        <v>0</v>
      </c>
      <c r="D922" t="s">
        <v>1623</v>
      </c>
      <c r="E922" s="1" t="s">
        <v>2102</v>
      </c>
      <c r="F922">
        <v>33</v>
      </c>
      <c r="G922">
        <f t="shared" si="87"/>
        <v>0</v>
      </c>
      <c r="H922" t="str">
        <f t="shared" si="88"/>
        <v>No</v>
      </c>
      <c r="I922">
        <v>0</v>
      </c>
      <c r="J922">
        <v>0</v>
      </c>
      <c r="K922">
        <f t="shared" si="89"/>
        <v>0</v>
      </c>
      <c r="L922" s="2">
        <v>347465</v>
      </c>
      <c r="M922" s="4">
        <v>7.8541999999999996</v>
      </c>
      <c r="N922" s="4" t="str">
        <f t="shared" si="90"/>
        <v>30-39</v>
      </c>
      <c r="O922" s="4" t="str">
        <f t="shared" si="85"/>
        <v>20-40</v>
      </c>
      <c r="P922" s="4" t="str">
        <f t="shared" si="86"/>
        <v>0</v>
      </c>
      <c r="R922" s="1" t="s">
        <v>800</v>
      </c>
    </row>
    <row r="923" spans="1:18" x14ac:dyDescent="0.2">
      <c r="A923" s="2">
        <v>916</v>
      </c>
      <c r="B923" s="2">
        <v>3</v>
      </c>
      <c r="C923" s="2">
        <v>0</v>
      </c>
      <c r="D923" t="s">
        <v>1624</v>
      </c>
      <c r="E923" s="1" t="s">
        <v>2102</v>
      </c>
      <c r="F923">
        <v>22</v>
      </c>
      <c r="G923">
        <f t="shared" si="87"/>
        <v>0</v>
      </c>
      <c r="H923" t="str">
        <f t="shared" si="88"/>
        <v>No</v>
      </c>
      <c r="I923">
        <v>0</v>
      </c>
      <c r="J923">
        <v>0</v>
      </c>
      <c r="K923">
        <f t="shared" si="89"/>
        <v>0</v>
      </c>
      <c r="L923" s="2">
        <v>350060</v>
      </c>
      <c r="M923" s="4">
        <v>7.5208000000000004</v>
      </c>
      <c r="N923" s="4" t="str">
        <f t="shared" si="90"/>
        <v>20-29</v>
      </c>
      <c r="O923" s="4" t="str">
        <f t="shared" si="85"/>
        <v>0-20</v>
      </c>
      <c r="P923" s="4" t="str">
        <f t="shared" si="86"/>
        <v>0</v>
      </c>
      <c r="R923" s="1" t="s">
        <v>800</v>
      </c>
    </row>
    <row r="924" spans="1:18" x14ac:dyDescent="0.2">
      <c r="A924" s="2">
        <v>917</v>
      </c>
      <c r="B924" s="2">
        <v>3</v>
      </c>
      <c r="C924" s="2">
        <v>1</v>
      </c>
      <c r="D924" t="s">
        <v>1625</v>
      </c>
      <c r="E924" s="1" t="s">
        <v>2101</v>
      </c>
      <c r="F924">
        <v>4</v>
      </c>
      <c r="G924">
        <f t="shared" si="87"/>
        <v>1</v>
      </c>
      <c r="H924" t="str">
        <f t="shared" si="88"/>
        <v>Yes</v>
      </c>
      <c r="I924">
        <v>0</v>
      </c>
      <c r="J924">
        <v>1</v>
      </c>
      <c r="K924">
        <f t="shared" si="89"/>
        <v>1</v>
      </c>
      <c r="L924" s="2">
        <v>349256</v>
      </c>
      <c r="M924" s="4">
        <v>13.416700000000001</v>
      </c>
      <c r="N924" s="4" t="str">
        <f t="shared" si="90"/>
        <v>0-9</v>
      </c>
      <c r="O924" s="4" t="str">
        <f t="shared" si="85"/>
        <v>40-60</v>
      </c>
      <c r="P924" s="4" t="str">
        <f t="shared" si="86"/>
        <v>1</v>
      </c>
      <c r="R924" s="1" t="s">
        <v>2099</v>
      </c>
    </row>
    <row r="925" spans="1:18" x14ac:dyDescent="0.2">
      <c r="A925" s="2">
        <v>918</v>
      </c>
      <c r="B925" s="2">
        <v>3</v>
      </c>
      <c r="C925" s="2">
        <v>1</v>
      </c>
      <c r="D925" t="s">
        <v>1626</v>
      </c>
      <c r="E925" s="1" t="s">
        <v>2102</v>
      </c>
      <c r="F925">
        <v>39</v>
      </c>
      <c r="G925">
        <f t="shared" si="87"/>
        <v>0</v>
      </c>
      <c r="H925" t="str">
        <f t="shared" si="88"/>
        <v>No</v>
      </c>
      <c r="I925">
        <v>0</v>
      </c>
      <c r="J925">
        <v>1</v>
      </c>
      <c r="K925">
        <f t="shared" si="89"/>
        <v>1</v>
      </c>
      <c r="L925" s="2">
        <v>349256</v>
      </c>
      <c r="M925" s="4">
        <v>13.416700000000001</v>
      </c>
      <c r="N925" s="4" t="str">
        <f t="shared" si="90"/>
        <v>30-39</v>
      </c>
      <c r="O925" s="4" t="str">
        <f t="shared" si="85"/>
        <v>40-60</v>
      </c>
      <c r="P925" s="4" t="str">
        <f t="shared" si="86"/>
        <v>1</v>
      </c>
      <c r="R925" s="1" t="s">
        <v>2099</v>
      </c>
    </row>
    <row r="926" spans="1:18" x14ac:dyDescent="0.2">
      <c r="A926" s="2">
        <v>919</v>
      </c>
      <c r="B926" s="2">
        <v>3</v>
      </c>
      <c r="C926" s="2">
        <v>0</v>
      </c>
      <c r="D926" t="s">
        <v>1627</v>
      </c>
      <c r="E926" s="1" t="s">
        <v>2102</v>
      </c>
      <c r="G926" t="str">
        <f t="shared" si="87"/>
        <v/>
      </c>
      <c r="H926" t="str">
        <f t="shared" si="88"/>
        <v>Unknown</v>
      </c>
      <c r="I926">
        <v>0</v>
      </c>
      <c r="J926">
        <v>0</v>
      </c>
      <c r="K926">
        <f t="shared" si="89"/>
        <v>0</v>
      </c>
      <c r="L926" s="2">
        <v>2700</v>
      </c>
      <c r="M926" s="4">
        <v>7.2291999999999996</v>
      </c>
      <c r="N926" s="4" t="str">
        <f t="shared" si="90"/>
        <v/>
      </c>
      <c r="O926" s="4" t="str">
        <f t="shared" si="85"/>
        <v>0-20</v>
      </c>
      <c r="P926" s="4" t="str">
        <f t="shared" si="86"/>
        <v>0</v>
      </c>
      <c r="R926" s="1" t="s">
        <v>2099</v>
      </c>
    </row>
    <row r="927" spans="1:18" x14ac:dyDescent="0.2">
      <c r="A927" s="2">
        <v>920</v>
      </c>
      <c r="B927" s="2">
        <v>3</v>
      </c>
      <c r="C927" s="2">
        <v>0</v>
      </c>
      <c r="D927" t="s">
        <v>1628</v>
      </c>
      <c r="E927" s="1" t="s">
        <v>2102</v>
      </c>
      <c r="F927">
        <v>18.5</v>
      </c>
      <c r="G927">
        <f t="shared" si="87"/>
        <v>0</v>
      </c>
      <c r="H927" t="str">
        <f t="shared" si="88"/>
        <v>No</v>
      </c>
      <c r="I927">
        <v>0</v>
      </c>
      <c r="J927">
        <v>0</v>
      </c>
      <c r="K927">
        <f t="shared" si="89"/>
        <v>0</v>
      </c>
      <c r="L927" s="2">
        <v>2682</v>
      </c>
      <c r="M927" s="4">
        <v>7.2291999999999996</v>
      </c>
      <c r="N927" s="4" t="str">
        <f t="shared" si="90"/>
        <v>10-19</v>
      </c>
      <c r="O927" s="4" t="str">
        <f t="shared" si="85"/>
        <v>0-20</v>
      </c>
      <c r="P927" s="4" t="str">
        <f t="shared" si="86"/>
        <v>0</v>
      </c>
      <c r="R927" s="1" t="s">
        <v>2099</v>
      </c>
    </row>
    <row r="928" spans="1:18" x14ac:dyDescent="0.2">
      <c r="A928" s="2">
        <v>921</v>
      </c>
      <c r="B928" s="2">
        <v>3</v>
      </c>
      <c r="C928" s="2">
        <v>0</v>
      </c>
      <c r="D928" t="s">
        <v>1629</v>
      </c>
      <c r="E928" s="1" t="s">
        <v>2102</v>
      </c>
      <c r="G928" t="str">
        <f t="shared" si="87"/>
        <v/>
      </c>
      <c r="H928" t="str">
        <f t="shared" si="88"/>
        <v>Unknown</v>
      </c>
      <c r="I928">
        <v>0</v>
      </c>
      <c r="J928">
        <v>0</v>
      </c>
      <c r="K928">
        <f t="shared" si="89"/>
        <v>0</v>
      </c>
      <c r="L928" s="2">
        <v>12460</v>
      </c>
      <c r="M928" s="4">
        <v>7.75</v>
      </c>
      <c r="N928" s="4" t="str">
        <f t="shared" si="90"/>
        <v/>
      </c>
      <c r="O928" s="4" t="str">
        <f t="shared" si="85"/>
        <v>0-20</v>
      </c>
      <c r="P928" s="4" t="str">
        <f t="shared" si="86"/>
        <v>0</v>
      </c>
      <c r="R928" s="1" t="s">
        <v>2100</v>
      </c>
    </row>
    <row r="929" spans="1:18" x14ac:dyDescent="0.2">
      <c r="A929" s="2">
        <v>922</v>
      </c>
      <c r="B929" s="2">
        <v>3</v>
      </c>
      <c r="C929" s="2">
        <v>0</v>
      </c>
      <c r="D929" t="s">
        <v>1630</v>
      </c>
      <c r="E929" s="1" t="s">
        <v>2102</v>
      </c>
      <c r="G929" t="str">
        <f t="shared" si="87"/>
        <v/>
      </c>
      <c r="H929" t="str">
        <f t="shared" si="88"/>
        <v>Unknown</v>
      </c>
      <c r="I929">
        <v>0</v>
      </c>
      <c r="J929">
        <v>0</v>
      </c>
      <c r="K929">
        <f t="shared" si="89"/>
        <v>0</v>
      </c>
      <c r="L929" s="2">
        <v>323592</v>
      </c>
      <c r="M929" s="4">
        <v>7.25</v>
      </c>
      <c r="N929" s="4" t="str">
        <f t="shared" si="90"/>
        <v/>
      </c>
      <c r="O929" s="4" t="str">
        <f t="shared" si="85"/>
        <v>0-20</v>
      </c>
      <c r="P929" s="4" t="str">
        <f t="shared" si="86"/>
        <v>0</v>
      </c>
      <c r="R929" s="1" t="s">
        <v>800</v>
      </c>
    </row>
    <row r="930" spans="1:18" x14ac:dyDescent="0.2">
      <c r="A930" s="2">
        <v>923</v>
      </c>
      <c r="B930" s="2">
        <v>3</v>
      </c>
      <c r="C930" s="2">
        <v>1</v>
      </c>
      <c r="D930" t="s">
        <v>1631</v>
      </c>
      <c r="E930" s="1" t="s">
        <v>2101</v>
      </c>
      <c r="G930" t="str">
        <f t="shared" si="87"/>
        <v/>
      </c>
      <c r="H930" t="str">
        <f t="shared" si="88"/>
        <v>Unknown</v>
      </c>
      <c r="I930">
        <v>0</v>
      </c>
      <c r="J930">
        <v>0</v>
      </c>
      <c r="K930">
        <f t="shared" si="89"/>
        <v>0</v>
      </c>
      <c r="L930" s="2">
        <v>9234</v>
      </c>
      <c r="M930" s="4">
        <v>7.75</v>
      </c>
      <c r="N930" s="4" t="str">
        <f t="shared" si="90"/>
        <v/>
      </c>
      <c r="O930" s="4" t="str">
        <f t="shared" si="85"/>
        <v>0-20</v>
      </c>
      <c r="P930" s="4" t="str">
        <f t="shared" si="86"/>
        <v>0</v>
      </c>
      <c r="R930" s="1" t="s">
        <v>2100</v>
      </c>
    </row>
    <row r="931" spans="1:18" x14ac:dyDescent="0.2">
      <c r="A931" s="2">
        <v>924</v>
      </c>
      <c r="B931" s="2">
        <v>3</v>
      </c>
      <c r="C931" s="2">
        <v>1</v>
      </c>
      <c r="D931" t="s">
        <v>1632</v>
      </c>
      <c r="E931" s="1" t="s">
        <v>2101</v>
      </c>
      <c r="G931" t="str">
        <f t="shared" si="87"/>
        <v/>
      </c>
      <c r="H931" t="str">
        <f t="shared" si="88"/>
        <v>Unknown</v>
      </c>
      <c r="I931">
        <v>0</v>
      </c>
      <c r="J931">
        <v>0</v>
      </c>
      <c r="K931">
        <f t="shared" si="89"/>
        <v>0</v>
      </c>
      <c r="L931" s="2">
        <v>14312</v>
      </c>
      <c r="M931" s="4">
        <v>7.75</v>
      </c>
      <c r="N931" s="4" t="str">
        <f t="shared" si="90"/>
        <v/>
      </c>
      <c r="O931" s="4" t="str">
        <f t="shared" si="85"/>
        <v>0-20</v>
      </c>
      <c r="P931" s="4" t="str">
        <f t="shared" si="86"/>
        <v>0</v>
      </c>
      <c r="R931" s="1" t="s">
        <v>2100</v>
      </c>
    </row>
    <row r="932" spans="1:18" x14ac:dyDescent="0.2">
      <c r="A932" s="2">
        <v>925</v>
      </c>
      <c r="B932" s="2">
        <v>3</v>
      </c>
      <c r="C932" s="2">
        <v>0</v>
      </c>
      <c r="D932" t="s">
        <v>1633</v>
      </c>
      <c r="E932" s="1" t="s">
        <v>2102</v>
      </c>
      <c r="F932">
        <v>34.5</v>
      </c>
      <c r="G932">
        <f t="shared" si="87"/>
        <v>0</v>
      </c>
      <c r="H932" t="str">
        <f t="shared" si="88"/>
        <v>No</v>
      </c>
      <c r="I932">
        <v>0</v>
      </c>
      <c r="J932">
        <v>0</v>
      </c>
      <c r="K932">
        <f t="shared" si="89"/>
        <v>0</v>
      </c>
      <c r="L932" s="2">
        <v>330911</v>
      </c>
      <c r="M932" s="4">
        <v>7.8292000000000002</v>
      </c>
      <c r="N932" s="4" t="str">
        <f t="shared" si="90"/>
        <v>30-39</v>
      </c>
      <c r="O932" s="4" t="str">
        <f t="shared" si="85"/>
        <v>0-20</v>
      </c>
      <c r="P932" s="4" t="str">
        <f t="shared" si="86"/>
        <v>0</v>
      </c>
      <c r="R932" s="1" t="s">
        <v>2100</v>
      </c>
    </row>
    <row r="933" spans="1:18" x14ac:dyDescent="0.2">
      <c r="A933" s="2">
        <v>926</v>
      </c>
      <c r="B933" s="2">
        <v>3</v>
      </c>
      <c r="C933" s="2">
        <v>0</v>
      </c>
      <c r="D933" t="s">
        <v>1633</v>
      </c>
      <c r="E933" s="1" t="s">
        <v>2102</v>
      </c>
      <c r="F933">
        <v>44</v>
      </c>
      <c r="G933">
        <f t="shared" si="87"/>
        <v>0</v>
      </c>
      <c r="H933" t="str">
        <f t="shared" si="88"/>
        <v>No</v>
      </c>
      <c r="I933">
        <v>0</v>
      </c>
      <c r="J933">
        <v>0</v>
      </c>
      <c r="K933">
        <f t="shared" si="89"/>
        <v>0</v>
      </c>
      <c r="L933" s="2">
        <v>363592</v>
      </c>
      <c r="M933" s="4">
        <v>8.0500000000000007</v>
      </c>
      <c r="N933" s="4" t="str">
        <f t="shared" si="90"/>
        <v>40-49</v>
      </c>
      <c r="O933" s="4" t="str">
        <f t="shared" si="85"/>
        <v>20-40</v>
      </c>
      <c r="P933" s="4" t="str">
        <f t="shared" si="86"/>
        <v>0</v>
      </c>
      <c r="R933" s="1" t="s">
        <v>800</v>
      </c>
    </row>
    <row r="934" spans="1:18" x14ac:dyDescent="0.2">
      <c r="A934" s="2">
        <v>927</v>
      </c>
      <c r="B934" s="2">
        <v>3</v>
      </c>
      <c r="C934" s="2">
        <v>1</v>
      </c>
      <c r="D934" t="s">
        <v>1634</v>
      </c>
      <c r="E934" s="1" t="s">
        <v>2102</v>
      </c>
      <c r="G934" t="str">
        <f t="shared" si="87"/>
        <v/>
      </c>
      <c r="H934" t="str">
        <f t="shared" si="88"/>
        <v>Unknown</v>
      </c>
      <c r="I934">
        <v>0</v>
      </c>
      <c r="J934">
        <v>0</v>
      </c>
      <c r="K934">
        <f t="shared" si="89"/>
        <v>0</v>
      </c>
      <c r="L934" s="2">
        <v>368783</v>
      </c>
      <c r="M934" s="4">
        <v>7.75</v>
      </c>
      <c r="N934" s="4" t="str">
        <f t="shared" si="90"/>
        <v/>
      </c>
      <c r="O934" s="4" t="str">
        <f t="shared" si="85"/>
        <v>0-20</v>
      </c>
      <c r="P934" s="4" t="str">
        <f t="shared" si="86"/>
        <v>0</v>
      </c>
      <c r="R934" s="1" t="s">
        <v>2100</v>
      </c>
    </row>
    <row r="935" spans="1:18" x14ac:dyDescent="0.2">
      <c r="A935" s="2">
        <v>928</v>
      </c>
      <c r="B935" s="2">
        <v>3</v>
      </c>
      <c r="C935" s="2">
        <v>0</v>
      </c>
      <c r="D935" t="s">
        <v>1635</v>
      </c>
      <c r="E935" s="1" t="s">
        <v>2102</v>
      </c>
      <c r="G935" t="str">
        <f t="shared" si="87"/>
        <v/>
      </c>
      <c r="H935" t="str">
        <f t="shared" si="88"/>
        <v>Unknown</v>
      </c>
      <c r="I935">
        <v>1</v>
      </c>
      <c r="J935">
        <v>0</v>
      </c>
      <c r="K935">
        <f t="shared" si="89"/>
        <v>1</v>
      </c>
      <c r="L935" s="2">
        <v>2660</v>
      </c>
      <c r="M935" s="4">
        <v>14.4542</v>
      </c>
      <c r="N935" s="4" t="str">
        <f t="shared" si="90"/>
        <v/>
      </c>
      <c r="O935" s="4" t="str">
        <f t="shared" si="85"/>
        <v>40-60</v>
      </c>
      <c r="P935" s="4" t="str">
        <f t="shared" si="86"/>
        <v>1</v>
      </c>
      <c r="R935" s="1" t="s">
        <v>2099</v>
      </c>
    </row>
    <row r="936" spans="1:18" x14ac:dyDescent="0.2">
      <c r="A936" s="2">
        <v>929</v>
      </c>
      <c r="B936" s="2">
        <v>3</v>
      </c>
      <c r="C936" s="2">
        <v>0</v>
      </c>
      <c r="D936" t="s">
        <v>1636</v>
      </c>
      <c r="E936" s="1" t="s">
        <v>2101</v>
      </c>
      <c r="G936" t="str">
        <f t="shared" si="87"/>
        <v/>
      </c>
      <c r="H936" t="str">
        <f t="shared" si="88"/>
        <v>Unknown</v>
      </c>
      <c r="I936">
        <v>1</v>
      </c>
      <c r="J936">
        <v>0</v>
      </c>
      <c r="K936">
        <f t="shared" si="89"/>
        <v>1</v>
      </c>
      <c r="L936" s="2">
        <v>2660</v>
      </c>
      <c r="M936" s="4">
        <v>14.4542</v>
      </c>
      <c r="N936" s="4" t="str">
        <f t="shared" si="90"/>
        <v/>
      </c>
      <c r="O936" s="4" t="str">
        <f t="shared" si="85"/>
        <v>40-60</v>
      </c>
      <c r="P936" s="4" t="str">
        <f t="shared" si="86"/>
        <v>1</v>
      </c>
      <c r="R936" s="1" t="s">
        <v>2099</v>
      </c>
    </row>
    <row r="937" spans="1:18" x14ac:dyDescent="0.2">
      <c r="A937" s="2">
        <v>930</v>
      </c>
      <c r="B937" s="2">
        <v>3</v>
      </c>
      <c r="C937" s="2">
        <v>0</v>
      </c>
      <c r="D937" t="s">
        <v>1637</v>
      </c>
      <c r="E937" s="1" t="s">
        <v>2102</v>
      </c>
      <c r="G937" t="str">
        <f t="shared" si="87"/>
        <v/>
      </c>
      <c r="H937" t="str">
        <f t="shared" si="88"/>
        <v>Unknown</v>
      </c>
      <c r="I937">
        <v>1</v>
      </c>
      <c r="J937">
        <v>0</v>
      </c>
      <c r="K937">
        <f t="shared" si="89"/>
        <v>1</v>
      </c>
      <c r="L937" s="2">
        <v>367227</v>
      </c>
      <c r="M937" s="4">
        <v>7.75</v>
      </c>
      <c r="N937" s="4" t="str">
        <f t="shared" si="90"/>
        <v/>
      </c>
      <c r="O937" s="4" t="str">
        <f t="shared" si="85"/>
        <v>0-20</v>
      </c>
      <c r="P937" s="4" t="str">
        <f t="shared" si="86"/>
        <v>1</v>
      </c>
      <c r="R937" s="1" t="s">
        <v>2100</v>
      </c>
    </row>
    <row r="938" spans="1:18" x14ac:dyDescent="0.2">
      <c r="A938" s="2">
        <v>931</v>
      </c>
      <c r="B938" s="2">
        <v>3</v>
      </c>
      <c r="C938" s="2">
        <v>0</v>
      </c>
      <c r="D938" t="s">
        <v>1638</v>
      </c>
      <c r="E938" s="1" t="s">
        <v>2102</v>
      </c>
      <c r="G938" t="str">
        <f t="shared" si="87"/>
        <v/>
      </c>
      <c r="H938" t="str">
        <f t="shared" si="88"/>
        <v>Unknown</v>
      </c>
      <c r="I938">
        <v>1</v>
      </c>
      <c r="J938">
        <v>0</v>
      </c>
      <c r="K938">
        <f t="shared" si="89"/>
        <v>1</v>
      </c>
      <c r="L938" s="2">
        <v>367229</v>
      </c>
      <c r="M938" s="4">
        <v>7.75</v>
      </c>
      <c r="N938" s="4" t="str">
        <f t="shared" si="90"/>
        <v/>
      </c>
      <c r="O938" s="4" t="str">
        <f t="shared" si="85"/>
        <v>0-20</v>
      </c>
      <c r="P938" s="4" t="str">
        <f t="shared" si="86"/>
        <v>1</v>
      </c>
      <c r="R938" s="1" t="s">
        <v>2100</v>
      </c>
    </row>
    <row r="939" spans="1:18" x14ac:dyDescent="0.2">
      <c r="A939" s="2">
        <v>932</v>
      </c>
      <c r="B939" s="2">
        <v>3</v>
      </c>
      <c r="C939" s="2">
        <v>0</v>
      </c>
      <c r="D939" t="s">
        <v>1639</v>
      </c>
      <c r="E939" s="1" t="s">
        <v>2102</v>
      </c>
      <c r="G939" t="str">
        <f t="shared" si="87"/>
        <v/>
      </c>
      <c r="H939" t="str">
        <f t="shared" si="88"/>
        <v>Unknown</v>
      </c>
      <c r="I939">
        <v>0</v>
      </c>
      <c r="J939">
        <v>0</v>
      </c>
      <c r="K939">
        <f t="shared" si="89"/>
        <v>0</v>
      </c>
      <c r="L939" s="2">
        <v>36865</v>
      </c>
      <c r="M939" s="4">
        <v>7.7374999999999998</v>
      </c>
      <c r="N939" s="4" t="str">
        <f t="shared" si="90"/>
        <v/>
      </c>
      <c r="O939" s="4" t="str">
        <f t="shared" si="85"/>
        <v>0-20</v>
      </c>
      <c r="P939" s="4" t="str">
        <f t="shared" si="86"/>
        <v>0</v>
      </c>
      <c r="R939" s="1" t="s">
        <v>2100</v>
      </c>
    </row>
    <row r="940" spans="1:18" x14ac:dyDescent="0.2">
      <c r="A940" s="2">
        <v>933</v>
      </c>
      <c r="B940" s="2">
        <v>3</v>
      </c>
      <c r="C940" s="2">
        <v>0</v>
      </c>
      <c r="D940" t="s">
        <v>1640</v>
      </c>
      <c r="E940" s="1" t="s">
        <v>2101</v>
      </c>
      <c r="F940">
        <v>22</v>
      </c>
      <c r="G940">
        <f t="shared" si="87"/>
        <v>0</v>
      </c>
      <c r="H940" t="str">
        <f t="shared" si="88"/>
        <v>Yes</v>
      </c>
      <c r="I940">
        <v>2</v>
      </c>
      <c r="J940">
        <v>0</v>
      </c>
      <c r="K940">
        <f t="shared" si="89"/>
        <v>2</v>
      </c>
      <c r="L940" s="2">
        <v>315152</v>
      </c>
      <c r="M940" s="4">
        <v>8.6624999999999996</v>
      </c>
      <c r="N940" s="4" t="str">
        <f t="shared" si="90"/>
        <v>20-29</v>
      </c>
      <c r="O940" s="4" t="str">
        <f t="shared" si="85"/>
        <v>20-40</v>
      </c>
      <c r="P940" s="4" t="str">
        <f t="shared" si="86"/>
        <v>2</v>
      </c>
      <c r="R940" s="1" t="s">
        <v>800</v>
      </c>
    </row>
    <row r="941" spans="1:18" x14ac:dyDescent="0.2">
      <c r="A941" s="2">
        <v>934</v>
      </c>
      <c r="B941" s="2">
        <v>3</v>
      </c>
      <c r="C941" s="2">
        <v>0</v>
      </c>
      <c r="D941" t="s">
        <v>1641</v>
      </c>
      <c r="E941" s="1" t="s">
        <v>2102</v>
      </c>
      <c r="F941">
        <v>26</v>
      </c>
      <c r="G941">
        <f t="shared" si="87"/>
        <v>0</v>
      </c>
      <c r="H941" t="str">
        <f t="shared" si="88"/>
        <v>No</v>
      </c>
      <c r="I941">
        <v>2</v>
      </c>
      <c r="J941">
        <v>0</v>
      </c>
      <c r="K941">
        <f t="shared" si="89"/>
        <v>2</v>
      </c>
      <c r="L941" s="2">
        <v>315151</v>
      </c>
      <c r="M941" s="4">
        <v>8.6624999999999996</v>
      </c>
      <c r="N941" s="4" t="str">
        <f t="shared" si="90"/>
        <v>20-29</v>
      </c>
      <c r="O941" s="4" t="str">
        <f t="shared" si="85"/>
        <v>20-40</v>
      </c>
      <c r="P941" s="4" t="str">
        <f t="shared" si="86"/>
        <v>2</v>
      </c>
      <c r="R941" s="1" t="s">
        <v>800</v>
      </c>
    </row>
    <row r="942" spans="1:18" x14ac:dyDescent="0.2">
      <c r="A942" s="2">
        <v>935</v>
      </c>
      <c r="B942" s="2">
        <v>3</v>
      </c>
      <c r="C942" s="2">
        <v>1</v>
      </c>
      <c r="D942" t="s">
        <v>1642</v>
      </c>
      <c r="E942" s="1" t="s">
        <v>2101</v>
      </c>
      <c r="F942">
        <v>4</v>
      </c>
      <c r="G942">
        <f t="shared" si="87"/>
        <v>1</v>
      </c>
      <c r="H942" t="str">
        <f t="shared" si="88"/>
        <v>Yes</v>
      </c>
      <c r="I942">
        <v>0</v>
      </c>
      <c r="J942">
        <v>2</v>
      </c>
      <c r="K942">
        <f t="shared" si="89"/>
        <v>2</v>
      </c>
      <c r="L942" s="2">
        <v>315153</v>
      </c>
      <c r="M942" s="4">
        <v>22.024999999999999</v>
      </c>
      <c r="N942" s="4" t="str">
        <f t="shared" si="90"/>
        <v>0-9</v>
      </c>
      <c r="O942" s="4" t="str">
        <f t="shared" si="85"/>
        <v>60-80</v>
      </c>
      <c r="P942" s="4" t="str">
        <f t="shared" si="86"/>
        <v>2</v>
      </c>
      <c r="R942" s="1" t="s">
        <v>800</v>
      </c>
    </row>
    <row r="943" spans="1:18" x14ac:dyDescent="0.2">
      <c r="A943" s="2">
        <v>936</v>
      </c>
      <c r="B943" s="2">
        <v>3</v>
      </c>
      <c r="C943" s="2">
        <v>1</v>
      </c>
      <c r="D943" t="s">
        <v>1643</v>
      </c>
      <c r="E943" s="1" t="s">
        <v>2102</v>
      </c>
      <c r="F943">
        <v>29</v>
      </c>
      <c r="G943">
        <f t="shared" si="87"/>
        <v>0</v>
      </c>
      <c r="H943" t="str">
        <f t="shared" si="88"/>
        <v>No</v>
      </c>
      <c r="I943">
        <v>3</v>
      </c>
      <c r="J943">
        <v>1</v>
      </c>
      <c r="K943">
        <f t="shared" si="89"/>
        <v>4</v>
      </c>
      <c r="L943" s="2">
        <v>315153</v>
      </c>
      <c r="M943" s="4">
        <v>22.024999999999999</v>
      </c>
      <c r="N943" s="4" t="str">
        <f t="shared" si="90"/>
        <v>20-29</v>
      </c>
      <c r="O943" s="4" t="str">
        <f t="shared" si="85"/>
        <v>60-80</v>
      </c>
      <c r="P943" s="4" t="str">
        <f t="shared" si="86"/>
        <v>4</v>
      </c>
      <c r="R943" s="1" t="s">
        <v>800</v>
      </c>
    </row>
    <row r="944" spans="1:18" x14ac:dyDescent="0.2">
      <c r="A944" s="2">
        <v>937</v>
      </c>
      <c r="B944" s="2">
        <v>3</v>
      </c>
      <c r="C944" s="2">
        <v>1</v>
      </c>
      <c r="D944" t="s">
        <v>1644</v>
      </c>
      <c r="E944" s="1" t="s">
        <v>2101</v>
      </c>
      <c r="F944">
        <v>26</v>
      </c>
      <c r="G944">
        <f t="shared" si="87"/>
        <v>0</v>
      </c>
      <c r="H944" t="str">
        <f t="shared" si="88"/>
        <v>Yes</v>
      </c>
      <c r="I944">
        <v>1</v>
      </c>
      <c r="J944">
        <v>1</v>
      </c>
      <c r="K944">
        <f t="shared" si="89"/>
        <v>2</v>
      </c>
      <c r="L944" s="2">
        <v>315153</v>
      </c>
      <c r="M944" s="4">
        <v>22.024999999999999</v>
      </c>
      <c r="N944" s="4" t="str">
        <f t="shared" si="90"/>
        <v>20-29</v>
      </c>
      <c r="O944" s="4" t="str">
        <f t="shared" si="85"/>
        <v>60-80</v>
      </c>
      <c r="P944" s="4" t="str">
        <f t="shared" si="86"/>
        <v>2</v>
      </c>
      <c r="R944" s="1" t="s">
        <v>800</v>
      </c>
    </row>
    <row r="945" spans="1:18" x14ac:dyDescent="0.2">
      <c r="A945" s="2">
        <v>938</v>
      </c>
      <c r="B945" s="2">
        <v>3</v>
      </c>
      <c r="C945" s="2">
        <v>0</v>
      </c>
      <c r="D945" t="s">
        <v>1645</v>
      </c>
      <c r="E945" s="1" t="s">
        <v>2101</v>
      </c>
      <c r="F945">
        <v>1</v>
      </c>
      <c r="G945">
        <f t="shared" si="87"/>
        <v>1</v>
      </c>
      <c r="H945" t="str">
        <f t="shared" si="88"/>
        <v>Yes</v>
      </c>
      <c r="I945">
        <v>1</v>
      </c>
      <c r="J945">
        <v>1</v>
      </c>
      <c r="K945">
        <f t="shared" si="89"/>
        <v>2</v>
      </c>
      <c r="L945" s="2">
        <v>350405</v>
      </c>
      <c r="M945" s="4">
        <v>12.183299999999999</v>
      </c>
      <c r="N945" s="4" t="str">
        <f t="shared" si="90"/>
        <v>0-9</v>
      </c>
      <c r="O945" s="4" t="str">
        <f t="shared" si="85"/>
        <v>40-60</v>
      </c>
      <c r="P945" s="4" t="str">
        <f t="shared" si="86"/>
        <v>2</v>
      </c>
      <c r="R945" s="1" t="s">
        <v>800</v>
      </c>
    </row>
    <row r="946" spans="1:18" x14ac:dyDescent="0.2">
      <c r="A946" s="2">
        <v>939</v>
      </c>
      <c r="B946" s="2">
        <v>3</v>
      </c>
      <c r="C946" s="2">
        <v>0</v>
      </c>
      <c r="D946" t="s">
        <v>1646</v>
      </c>
      <c r="E946" s="1" t="s">
        <v>2102</v>
      </c>
      <c r="F946">
        <v>18</v>
      </c>
      <c r="G946">
        <f t="shared" si="87"/>
        <v>0</v>
      </c>
      <c r="H946" t="str">
        <f t="shared" si="88"/>
        <v>No</v>
      </c>
      <c r="I946">
        <v>1</v>
      </c>
      <c r="J946">
        <v>1</v>
      </c>
      <c r="K946">
        <f t="shared" si="89"/>
        <v>2</v>
      </c>
      <c r="L946" s="2">
        <v>350404</v>
      </c>
      <c r="M946" s="4">
        <v>7.8541999999999996</v>
      </c>
      <c r="N946" s="4" t="str">
        <f t="shared" si="90"/>
        <v>10-19</v>
      </c>
      <c r="O946" s="4" t="str">
        <f t="shared" si="85"/>
        <v>20-40</v>
      </c>
      <c r="P946" s="4" t="str">
        <f t="shared" si="86"/>
        <v>2</v>
      </c>
      <c r="R946" s="1" t="s">
        <v>800</v>
      </c>
    </row>
    <row r="947" spans="1:18" x14ac:dyDescent="0.2">
      <c r="A947" s="2">
        <v>940</v>
      </c>
      <c r="B947" s="2">
        <v>3</v>
      </c>
      <c r="C947" s="2">
        <v>0</v>
      </c>
      <c r="D947" t="s">
        <v>1647</v>
      </c>
      <c r="E947" s="1" t="s">
        <v>2101</v>
      </c>
      <c r="F947">
        <v>36</v>
      </c>
      <c r="G947">
        <f t="shared" si="87"/>
        <v>0</v>
      </c>
      <c r="H947" t="str">
        <f t="shared" si="88"/>
        <v>Yes</v>
      </c>
      <c r="I947">
        <v>0</v>
      </c>
      <c r="J947">
        <v>2</v>
      </c>
      <c r="K947">
        <f t="shared" si="89"/>
        <v>2</v>
      </c>
      <c r="L947" s="2">
        <v>350405</v>
      </c>
      <c r="M947" s="4">
        <v>12.183299999999999</v>
      </c>
      <c r="N947" s="4" t="str">
        <f t="shared" si="90"/>
        <v>30-39</v>
      </c>
      <c r="O947" s="4" t="str">
        <f t="shared" si="85"/>
        <v>40-60</v>
      </c>
      <c r="P947" s="4" t="str">
        <f t="shared" si="86"/>
        <v>2</v>
      </c>
      <c r="R947" s="1" t="s">
        <v>800</v>
      </c>
    </row>
    <row r="948" spans="1:18" x14ac:dyDescent="0.2">
      <c r="A948" s="2">
        <v>941</v>
      </c>
      <c r="B948" s="2">
        <v>3</v>
      </c>
      <c r="C948" s="2">
        <v>0</v>
      </c>
      <c r="D948" t="s">
        <v>1648</v>
      </c>
      <c r="E948" s="1" t="s">
        <v>2102</v>
      </c>
      <c r="G948" t="str">
        <f t="shared" si="87"/>
        <v/>
      </c>
      <c r="H948" t="str">
        <f t="shared" si="88"/>
        <v>Unknown</v>
      </c>
      <c r="I948">
        <v>0</v>
      </c>
      <c r="J948">
        <v>0</v>
      </c>
      <c r="K948">
        <f t="shared" si="89"/>
        <v>0</v>
      </c>
      <c r="L948" s="2">
        <v>349253</v>
      </c>
      <c r="M948" s="4">
        <v>7.8958000000000004</v>
      </c>
      <c r="N948" s="4" t="str">
        <f t="shared" si="90"/>
        <v/>
      </c>
      <c r="O948" s="4" t="str">
        <f t="shared" si="85"/>
        <v>20-40</v>
      </c>
      <c r="P948" s="4" t="str">
        <f t="shared" si="86"/>
        <v>0</v>
      </c>
      <c r="R948" s="1" t="s">
        <v>2099</v>
      </c>
    </row>
    <row r="949" spans="1:18" x14ac:dyDescent="0.2">
      <c r="A949" s="2">
        <v>942</v>
      </c>
      <c r="B949" s="2">
        <v>3</v>
      </c>
      <c r="C949" s="2">
        <v>1</v>
      </c>
      <c r="D949" t="s">
        <v>1649</v>
      </c>
      <c r="E949" s="1" t="s">
        <v>2102</v>
      </c>
      <c r="F949">
        <v>25</v>
      </c>
      <c r="G949">
        <f t="shared" si="87"/>
        <v>0</v>
      </c>
      <c r="H949" t="str">
        <f t="shared" si="88"/>
        <v>No</v>
      </c>
      <c r="I949">
        <v>0</v>
      </c>
      <c r="J949">
        <v>0</v>
      </c>
      <c r="K949">
        <f t="shared" si="89"/>
        <v>0</v>
      </c>
      <c r="L949" s="2">
        <v>2654</v>
      </c>
      <c r="M949" s="4">
        <v>7.2291999999999996</v>
      </c>
      <c r="N949" s="4" t="str">
        <f t="shared" si="90"/>
        <v>20-29</v>
      </c>
      <c r="O949" s="4" t="str">
        <f t="shared" si="85"/>
        <v>0-20</v>
      </c>
      <c r="P949" s="4" t="str">
        <f t="shared" si="86"/>
        <v>0</v>
      </c>
      <c r="Q949" s="2" t="s">
        <v>1650</v>
      </c>
      <c r="R949" s="1" t="s">
        <v>2099</v>
      </c>
    </row>
    <row r="950" spans="1:18" x14ac:dyDescent="0.2">
      <c r="A950" s="2">
        <v>943</v>
      </c>
      <c r="B950" s="2">
        <v>3</v>
      </c>
      <c r="C950" s="2">
        <v>0</v>
      </c>
      <c r="D950" t="s">
        <v>1651</v>
      </c>
      <c r="E950" s="1" t="s">
        <v>2102</v>
      </c>
      <c r="G950" t="str">
        <f t="shared" si="87"/>
        <v/>
      </c>
      <c r="H950" t="str">
        <f t="shared" si="88"/>
        <v>Unknown</v>
      </c>
      <c r="I950">
        <v>0</v>
      </c>
      <c r="J950">
        <v>0</v>
      </c>
      <c r="K950">
        <f t="shared" si="89"/>
        <v>0</v>
      </c>
      <c r="L950" s="2">
        <v>2624</v>
      </c>
      <c r="M950" s="4">
        <v>7.2249999999999996</v>
      </c>
      <c r="N950" s="4" t="str">
        <f t="shared" si="90"/>
        <v/>
      </c>
      <c r="O950" s="4" t="str">
        <f t="shared" si="85"/>
        <v>0-20</v>
      </c>
      <c r="P950" s="4" t="str">
        <f t="shared" si="86"/>
        <v>0</v>
      </c>
      <c r="R950" s="1" t="s">
        <v>2099</v>
      </c>
    </row>
    <row r="951" spans="1:18" x14ac:dyDescent="0.2">
      <c r="A951" s="2">
        <v>944</v>
      </c>
      <c r="B951" s="2">
        <v>3</v>
      </c>
      <c r="C951" s="2">
        <v>0</v>
      </c>
      <c r="D951" t="s">
        <v>1652</v>
      </c>
      <c r="E951" s="1" t="s">
        <v>2101</v>
      </c>
      <c r="F951">
        <v>37</v>
      </c>
      <c r="G951">
        <f t="shared" si="87"/>
        <v>0</v>
      </c>
      <c r="H951" t="str">
        <f t="shared" si="88"/>
        <v>Yes</v>
      </c>
      <c r="I951">
        <v>0</v>
      </c>
      <c r="J951">
        <v>0</v>
      </c>
      <c r="K951">
        <f t="shared" si="89"/>
        <v>0</v>
      </c>
      <c r="L951" s="2">
        <v>4135</v>
      </c>
      <c r="M951" s="4">
        <v>9.5875000000000004</v>
      </c>
      <c r="N951" s="4" t="str">
        <f t="shared" si="90"/>
        <v>30-39</v>
      </c>
      <c r="O951" s="4" t="str">
        <f t="shared" si="85"/>
        <v>20-40</v>
      </c>
      <c r="P951" s="4" t="str">
        <f t="shared" si="86"/>
        <v>0</v>
      </c>
      <c r="R951" s="1" t="s">
        <v>800</v>
      </c>
    </row>
    <row r="952" spans="1:18" x14ac:dyDescent="0.2">
      <c r="A952" s="2">
        <v>945</v>
      </c>
      <c r="B952" s="2">
        <v>3</v>
      </c>
      <c r="C952" s="2">
        <v>0</v>
      </c>
      <c r="D952" t="s">
        <v>1653</v>
      </c>
      <c r="E952" s="1" t="s">
        <v>2102</v>
      </c>
      <c r="G952" t="str">
        <f t="shared" si="87"/>
        <v/>
      </c>
      <c r="H952" t="str">
        <f t="shared" si="88"/>
        <v>Unknown</v>
      </c>
      <c r="I952">
        <v>0</v>
      </c>
      <c r="J952">
        <v>0</v>
      </c>
      <c r="K952">
        <f t="shared" si="89"/>
        <v>0</v>
      </c>
      <c r="L952" s="2">
        <v>349217</v>
      </c>
      <c r="M952" s="4">
        <v>7.8958000000000004</v>
      </c>
      <c r="N952" s="4" t="str">
        <f t="shared" si="90"/>
        <v/>
      </c>
      <c r="O952" s="4" t="str">
        <f t="shared" si="85"/>
        <v>20-40</v>
      </c>
      <c r="P952" s="4" t="str">
        <f t="shared" si="86"/>
        <v>0</v>
      </c>
      <c r="R952" s="1" t="s">
        <v>800</v>
      </c>
    </row>
    <row r="953" spans="1:18" x14ac:dyDescent="0.2">
      <c r="A953" s="2">
        <v>946</v>
      </c>
      <c r="B953" s="2">
        <v>3</v>
      </c>
      <c r="C953" s="2">
        <v>1</v>
      </c>
      <c r="D953" t="s">
        <v>1654</v>
      </c>
      <c r="E953" s="1" t="s">
        <v>2102</v>
      </c>
      <c r="G953" t="str">
        <f t="shared" si="87"/>
        <v/>
      </c>
      <c r="H953" t="str">
        <f t="shared" si="88"/>
        <v>Unknown</v>
      </c>
      <c r="I953">
        <v>0</v>
      </c>
      <c r="J953">
        <v>0</v>
      </c>
      <c r="K953">
        <f t="shared" si="89"/>
        <v>0</v>
      </c>
      <c r="L953" s="2">
        <v>1601</v>
      </c>
      <c r="M953" s="4">
        <v>56.495800000000003</v>
      </c>
      <c r="N953" s="4" t="str">
        <f t="shared" si="90"/>
        <v/>
      </c>
      <c r="O953" s="4" t="str">
        <f t="shared" si="85"/>
        <v>80-100</v>
      </c>
      <c r="P953" s="4" t="str">
        <f t="shared" si="86"/>
        <v>0</v>
      </c>
      <c r="R953" s="1" t="s">
        <v>800</v>
      </c>
    </row>
    <row r="954" spans="1:18" x14ac:dyDescent="0.2">
      <c r="A954" s="2">
        <v>947</v>
      </c>
      <c r="B954" s="2">
        <v>3</v>
      </c>
      <c r="C954" s="2">
        <v>0</v>
      </c>
      <c r="D954" t="s">
        <v>1655</v>
      </c>
      <c r="E954" s="1" t="s">
        <v>2102</v>
      </c>
      <c r="G954" t="str">
        <f t="shared" si="87"/>
        <v/>
      </c>
      <c r="H954" t="str">
        <f t="shared" si="88"/>
        <v>Unknown</v>
      </c>
      <c r="I954">
        <v>0</v>
      </c>
      <c r="J954">
        <v>0</v>
      </c>
      <c r="K954">
        <f t="shared" si="89"/>
        <v>0</v>
      </c>
      <c r="L954" s="2">
        <v>1601</v>
      </c>
      <c r="M954" s="4">
        <v>56.495800000000003</v>
      </c>
      <c r="N954" s="4" t="str">
        <f t="shared" si="90"/>
        <v/>
      </c>
      <c r="O954" s="4" t="str">
        <f t="shared" si="85"/>
        <v>80-100</v>
      </c>
      <c r="P954" s="4" t="str">
        <f t="shared" si="86"/>
        <v>0</v>
      </c>
      <c r="R954" s="1" t="s">
        <v>800</v>
      </c>
    </row>
    <row r="955" spans="1:18" x14ac:dyDescent="0.2">
      <c r="A955" s="2">
        <v>948</v>
      </c>
      <c r="B955" s="2">
        <v>3</v>
      </c>
      <c r="C955" s="2">
        <v>1</v>
      </c>
      <c r="D955" t="s">
        <v>1656</v>
      </c>
      <c r="E955" s="1" t="s">
        <v>2101</v>
      </c>
      <c r="F955">
        <v>22</v>
      </c>
      <c r="G955">
        <f t="shared" si="87"/>
        <v>0</v>
      </c>
      <c r="H955" t="str">
        <f t="shared" si="88"/>
        <v>Yes</v>
      </c>
      <c r="I955">
        <v>0</v>
      </c>
      <c r="J955">
        <v>0</v>
      </c>
      <c r="K955">
        <f t="shared" si="89"/>
        <v>0</v>
      </c>
      <c r="L955" s="2" t="s">
        <v>1657</v>
      </c>
      <c r="M955" s="4">
        <v>7.25</v>
      </c>
      <c r="N955" s="4" t="str">
        <f t="shared" si="90"/>
        <v>20-29</v>
      </c>
      <c r="O955" s="4" t="str">
        <f t="shared" si="85"/>
        <v>0-20</v>
      </c>
      <c r="P955" s="4" t="str">
        <f t="shared" si="86"/>
        <v>0</v>
      </c>
      <c r="R955" s="1" t="s">
        <v>800</v>
      </c>
    </row>
    <row r="956" spans="1:18" x14ac:dyDescent="0.2">
      <c r="A956" s="2">
        <v>949</v>
      </c>
      <c r="B956" s="2">
        <v>3</v>
      </c>
      <c r="C956" s="2">
        <v>0</v>
      </c>
      <c r="D956" t="s">
        <v>1658</v>
      </c>
      <c r="E956" s="1" t="s">
        <v>2102</v>
      </c>
      <c r="G956" t="str">
        <f t="shared" si="87"/>
        <v/>
      </c>
      <c r="H956" t="str">
        <f t="shared" si="88"/>
        <v>Unknown</v>
      </c>
      <c r="I956">
        <v>0</v>
      </c>
      <c r="J956">
        <v>0</v>
      </c>
      <c r="K956">
        <f t="shared" si="89"/>
        <v>0</v>
      </c>
      <c r="L956" s="2">
        <v>7935</v>
      </c>
      <c r="M956" s="4">
        <v>7.75</v>
      </c>
      <c r="N956" s="4" t="str">
        <f t="shared" si="90"/>
        <v/>
      </c>
      <c r="O956" s="4" t="str">
        <f t="shared" si="85"/>
        <v>0-20</v>
      </c>
      <c r="P956" s="4" t="str">
        <f t="shared" si="86"/>
        <v>0</v>
      </c>
      <c r="R956" s="1" t="s">
        <v>2100</v>
      </c>
    </row>
    <row r="957" spans="1:18" x14ac:dyDescent="0.2">
      <c r="A957" s="2">
        <v>950</v>
      </c>
      <c r="B957" s="2">
        <v>3</v>
      </c>
      <c r="C957" s="2">
        <v>1</v>
      </c>
      <c r="D957" t="s">
        <v>1659</v>
      </c>
      <c r="E957" s="1" t="s">
        <v>2102</v>
      </c>
      <c r="F957">
        <v>26</v>
      </c>
      <c r="G957">
        <f t="shared" si="87"/>
        <v>0</v>
      </c>
      <c r="H957" t="str">
        <f t="shared" si="88"/>
        <v>No</v>
      </c>
      <c r="I957">
        <v>0</v>
      </c>
      <c r="J957">
        <v>0</v>
      </c>
      <c r="K957">
        <f t="shared" si="89"/>
        <v>0</v>
      </c>
      <c r="L957" s="2">
        <v>1601</v>
      </c>
      <c r="M957" s="4">
        <v>56.495800000000003</v>
      </c>
      <c r="N957" s="4" t="str">
        <f t="shared" si="90"/>
        <v>20-29</v>
      </c>
      <c r="O957" s="4" t="str">
        <f t="shared" si="85"/>
        <v>80-100</v>
      </c>
      <c r="P957" s="4" t="str">
        <f t="shared" si="86"/>
        <v>0</v>
      </c>
      <c r="R957" s="1" t="s">
        <v>800</v>
      </c>
    </row>
    <row r="958" spans="1:18" x14ac:dyDescent="0.2">
      <c r="A958" s="2">
        <v>951</v>
      </c>
      <c r="B958" s="2">
        <v>3</v>
      </c>
      <c r="C958" s="2">
        <v>0</v>
      </c>
      <c r="D958" t="s">
        <v>1660</v>
      </c>
      <c r="E958" s="1" t="s">
        <v>2102</v>
      </c>
      <c r="F958">
        <v>29</v>
      </c>
      <c r="G958">
        <f t="shared" si="87"/>
        <v>0</v>
      </c>
      <c r="H958" t="str">
        <f t="shared" si="88"/>
        <v>No</v>
      </c>
      <c r="I958">
        <v>0</v>
      </c>
      <c r="J958">
        <v>0</v>
      </c>
      <c r="K958">
        <f t="shared" si="89"/>
        <v>0</v>
      </c>
      <c r="L958" s="2">
        <v>7545</v>
      </c>
      <c r="M958" s="4">
        <v>9.4832999999999998</v>
      </c>
      <c r="N958" s="4" t="str">
        <f t="shared" si="90"/>
        <v>20-29</v>
      </c>
      <c r="O958" s="4" t="str">
        <f t="shared" si="85"/>
        <v>20-40</v>
      </c>
      <c r="P958" s="4" t="str">
        <f t="shared" si="86"/>
        <v>0</v>
      </c>
      <c r="R958" s="1" t="s">
        <v>800</v>
      </c>
    </row>
    <row r="959" spans="1:18" x14ac:dyDescent="0.2">
      <c r="A959" s="2">
        <v>952</v>
      </c>
      <c r="B959" s="2">
        <v>3</v>
      </c>
      <c r="C959" s="2">
        <v>0</v>
      </c>
      <c r="D959" t="s">
        <v>1661</v>
      </c>
      <c r="E959" s="1" t="s">
        <v>2102</v>
      </c>
      <c r="F959">
        <v>29</v>
      </c>
      <c r="G959">
        <f t="shared" si="87"/>
        <v>0</v>
      </c>
      <c r="H959" t="str">
        <f t="shared" si="88"/>
        <v>No</v>
      </c>
      <c r="I959">
        <v>0</v>
      </c>
      <c r="J959">
        <v>0</v>
      </c>
      <c r="K959">
        <f t="shared" si="89"/>
        <v>0</v>
      </c>
      <c r="L959" s="2">
        <v>347067</v>
      </c>
      <c r="M959" s="4">
        <v>7.7750000000000004</v>
      </c>
      <c r="N959" s="4" t="str">
        <f t="shared" si="90"/>
        <v>20-29</v>
      </c>
      <c r="O959" s="4" t="str">
        <f t="shared" si="85"/>
        <v>0-20</v>
      </c>
      <c r="P959" s="4" t="str">
        <f t="shared" si="86"/>
        <v>0</v>
      </c>
      <c r="R959" s="1" t="s">
        <v>800</v>
      </c>
    </row>
    <row r="960" spans="1:18" x14ac:dyDescent="0.2">
      <c r="A960" s="2">
        <v>953</v>
      </c>
      <c r="B960" s="2">
        <v>3</v>
      </c>
      <c r="C960" s="2">
        <v>0</v>
      </c>
      <c r="D960" t="s">
        <v>1662</v>
      </c>
      <c r="E960" s="1" t="s">
        <v>2102</v>
      </c>
      <c r="F960">
        <v>22</v>
      </c>
      <c r="G960">
        <f t="shared" si="87"/>
        <v>0</v>
      </c>
      <c r="H960" t="str">
        <f t="shared" si="88"/>
        <v>No</v>
      </c>
      <c r="I960">
        <v>0</v>
      </c>
      <c r="J960">
        <v>0</v>
      </c>
      <c r="K960">
        <f t="shared" si="89"/>
        <v>0</v>
      </c>
      <c r="L960" s="2">
        <v>347065</v>
      </c>
      <c r="M960" s="4">
        <v>7.7750000000000004</v>
      </c>
      <c r="N960" s="4" t="str">
        <f t="shared" si="90"/>
        <v>20-29</v>
      </c>
      <c r="O960" s="4" t="str">
        <f t="shared" si="85"/>
        <v>0-20</v>
      </c>
      <c r="P960" s="4" t="str">
        <f t="shared" si="86"/>
        <v>0</v>
      </c>
      <c r="R960" s="1" t="s">
        <v>800</v>
      </c>
    </row>
    <row r="961" spans="1:18" x14ac:dyDescent="0.2">
      <c r="A961" s="2">
        <v>954</v>
      </c>
      <c r="B961" s="2">
        <v>3</v>
      </c>
      <c r="C961" s="2">
        <v>1</v>
      </c>
      <c r="D961" t="s">
        <v>1663</v>
      </c>
      <c r="E961" s="1" t="s">
        <v>2102</v>
      </c>
      <c r="F961">
        <v>22</v>
      </c>
      <c r="G961">
        <f t="shared" si="87"/>
        <v>0</v>
      </c>
      <c r="H961" t="str">
        <f t="shared" si="88"/>
        <v>No</v>
      </c>
      <c r="I961">
        <v>0</v>
      </c>
      <c r="J961">
        <v>0</v>
      </c>
      <c r="K961">
        <f t="shared" si="89"/>
        <v>0</v>
      </c>
      <c r="L961" s="2">
        <v>2620</v>
      </c>
      <c r="M961" s="4">
        <v>7.2249999999999996</v>
      </c>
      <c r="N961" s="4" t="str">
        <f t="shared" si="90"/>
        <v>20-29</v>
      </c>
      <c r="O961" s="4" t="str">
        <f t="shared" si="85"/>
        <v>0-20</v>
      </c>
      <c r="P961" s="4" t="str">
        <f t="shared" si="86"/>
        <v>0</v>
      </c>
      <c r="R961" s="1" t="s">
        <v>2099</v>
      </c>
    </row>
    <row r="962" spans="1:18" x14ac:dyDescent="0.2">
      <c r="A962" s="2">
        <v>955</v>
      </c>
      <c r="B962" s="2">
        <v>3</v>
      </c>
      <c r="C962" s="2">
        <v>0</v>
      </c>
      <c r="D962" t="s">
        <v>1664</v>
      </c>
      <c r="E962" s="1" t="s">
        <v>2102</v>
      </c>
      <c r="G962" t="str">
        <f t="shared" si="87"/>
        <v/>
      </c>
      <c r="H962" t="str">
        <f t="shared" si="88"/>
        <v>Unknown</v>
      </c>
      <c r="I962">
        <v>3</v>
      </c>
      <c r="J962">
        <v>1</v>
      </c>
      <c r="K962">
        <f t="shared" si="89"/>
        <v>4</v>
      </c>
      <c r="L962" s="2">
        <v>4133</v>
      </c>
      <c r="M962" s="4">
        <v>25.466699999999999</v>
      </c>
      <c r="N962" s="4" t="str">
        <f t="shared" si="90"/>
        <v/>
      </c>
      <c r="O962" s="4" t="str">
        <f t="shared" si="85"/>
        <v>60-80</v>
      </c>
      <c r="P962" s="4" t="str">
        <f t="shared" si="86"/>
        <v>4</v>
      </c>
      <c r="R962" s="1" t="s">
        <v>800</v>
      </c>
    </row>
    <row r="963" spans="1:18" x14ac:dyDescent="0.2">
      <c r="A963" s="2">
        <v>956</v>
      </c>
      <c r="B963" s="2">
        <v>3</v>
      </c>
      <c r="C963" s="2">
        <v>0</v>
      </c>
      <c r="D963" t="s">
        <v>1665</v>
      </c>
      <c r="E963" s="1" t="s">
        <v>2101</v>
      </c>
      <c r="G963" t="str">
        <f t="shared" si="87"/>
        <v/>
      </c>
      <c r="H963" t="str">
        <f t="shared" si="88"/>
        <v>Unknown</v>
      </c>
      <c r="I963">
        <v>3</v>
      </c>
      <c r="J963">
        <v>1</v>
      </c>
      <c r="K963">
        <f t="shared" si="89"/>
        <v>4</v>
      </c>
      <c r="L963" s="2">
        <v>4133</v>
      </c>
      <c r="M963" s="4">
        <v>25.466699999999999</v>
      </c>
      <c r="N963" s="4" t="str">
        <f t="shared" si="90"/>
        <v/>
      </c>
      <c r="O963" s="4" t="str">
        <f t="shared" si="85"/>
        <v>60-80</v>
      </c>
      <c r="P963" s="4" t="str">
        <f t="shared" si="86"/>
        <v>4</v>
      </c>
      <c r="R963" s="1" t="s">
        <v>800</v>
      </c>
    </row>
    <row r="964" spans="1:18" x14ac:dyDescent="0.2">
      <c r="A964" s="2">
        <v>957</v>
      </c>
      <c r="B964" s="2">
        <v>3</v>
      </c>
      <c r="C964" s="2">
        <v>0</v>
      </c>
      <c r="D964" t="s">
        <v>1666</v>
      </c>
      <c r="E964" s="1" t="s">
        <v>2101</v>
      </c>
      <c r="G964" t="str">
        <f t="shared" si="87"/>
        <v/>
      </c>
      <c r="H964" t="str">
        <f t="shared" si="88"/>
        <v>Unknown</v>
      </c>
      <c r="I964">
        <v>3</v>
      </c>
      <c r="J964">
        <v>1</v>
      </c>
      <c r="K964">
        <f t="shared" si="89"/>
        <v>4</v>
      </c>
      <c r="L964" s="2">
        <v>4133</v>
      </c>
      <c r="M964" s="4">
        <v>25.466699999999999</v>
      </c>
      <c r="N964" s="4" t="str">
        <f t="shared" si="90"/>
        <v/>
      </c>
      <c r="O964" s="4" t="str">
        <f t="shared" si="85"/>
        <v>60-80</v>
      </c>
      <c r="P964" s="4" t="str">
        <f t="shared" si="86"/>
        <v>4</v>
      </c>
      <c r="R964" s="1" t="s">
        <v>800</v>
      </c>
    </row>
    <row r="965" spans="1:18" x14ac:dyDescent="0.2">
      <c r="A965" s="2">
        <v>958</v>
      </c>
      <c r="B965" s="2">
        <v>3</v>
      </c>
      <c r="C965" s="2">
        <v>0</v>
      </c>
      <c r="D965" t="s">
        <v>1667</v>
      </c>
      <c r="E965" s="1" t="s">
        <v>2101</v>
      </c>
      <c r="G965" t="str">
        <f t="shared" si="87"/>
        <v/>
      </c>
      <c r="H965" t="str">
        <f t="shared" si="88"/>
        <v>Unknown</v>
      </c>
      <c r="I965">
        <v>3</v>
      </c>
      <c r="J965">
        <v>1</v>
      </c>
      <c r="K965">
        <f t="shared" si="89"/>
        <v>4</v>
      </c>
      <c r="L965" s="2">
        <v>4133</v>
      </c>
      <c r="M965" s="4">
        <v>25.466699999999999</v>
      </c>
      <c r="N965" s="4" t="str">
        <f t="shared" si="90"/>
        <v/>
      </c>
      <c r="O965" s="4" t="str">
        <f t="shared" si="85"/>
        <v>60-80</v>
      </c>
      <c r="P965" s="4" t="str">
        <f t="shared" si="86"/>
        <v>4</v>
      </c>
      <c r="R965" s="1" t="s">
        <v>800</v>
      </c>
    </row>
    <row r="966" spans="1:18" x14ac:dyDescent="0.2">
      <c r="A966" s="2">
        <v>959</v>
      </c>
      <c r="B966" s="2">
        <v>3</v>
      </c>
      <c r="C966" s="2">
        <v>0</v>
      </c>
      <c r="D966" t="s">
        <v>1668</v>
      </c>
      <c r="E966" s="1" t="s">
        <v>2101</v>
      </c>
      <c r="G966" t="str">
        <f t="shared" si="87"/>
        <v/>
      </c>
      <c r="H966" t="str">
        <f t="shared" si="88"/>
        <v>Unknown</v>
      </c>
      <c r="I966">
        <v>0</v>
      </c>
      <c r="J966">
        <v>4</v>
      </c>
      <c r="K966">
        <f t="shared" si="89"/>
        <v>4</v>
      </c>
      <c r="L966" s="2">
        <v>4133</v>
      </c>
      <c r="M966" s="4">
        <v>25.466699999999999</v>
      </c>
      <c r="N966" s="4" t="str">
        <f t="shared" si="90"/>
        <v/>
      </c>
      <c r="O966" s="4" t="str">
        <f t="shared" si="85"/>
        <v>60-80</v>
      </c>
      <c r="P966" s="4" t="str">
        <f t="shared" si="86"/>
        <v>4</v>
      </c>
      <c r="R966" s="1" t="s">
        <v>800</v>
      </c>
    </row>
    <row r="967" spans="1:18" x14ac:dyDescent="0.2">
      <c r="A967" s="2">
        <v>960</v>
      </c>
      <c r="B967" s="2">
        <v>3</v>
      </c>
      <c r="C967" s="2">
        <v>0</v>
      </c>
      <c r="D967" t="s">
        <v>1669</v>
      </c>
      <c r="E967" s="1" t="s">
        <v>2102</v>
      </c>
      <c r="F967">
        <v>32</v>
      </c>
      <c r="G967">
        <f t="shared" si="87"/>
        <v>0</v>
      </c>
      <c r="H967" t="str">
        <f t="shared" si="88"/>
        <v>No</v>
      </c>
      <c r="I967">
        <v>0</v>
      </c>
      <c r="J967">
        <v>0</v>
      </c>
      <c r="K967">
        <f t="shared" si="89"/>
        <v>0</v>
      </c>
      <c r="L967" s="2" t="s">
        <v>1670</v>
      </c>
      <c r="M967" s="4">
        <v>7.9249999999999998</v>
      </c>
      <c r="N967" s="4" t="str">
        <f t="shared" si="90"/>
        <v>30-39</v>
      </c>
      <c r="O967" s="4" t="str">
        <f t="shared" si="85"/>
        <v>20-40</v>
      </c>
      <c r="P967" s="4" t="str">
        <f t="shared" si="86"/>
        <v>0</v>
      </c>
      <c r="R967" s="1" t="s">
        <v>800</v>
      </c>
    </row>
    <row r="968" spans="1:18" x14ac:dyDescent="0.2">
      <c r="A968" s="2">
        <v>961</v>
      </c>
      <c r="B968" s="2">
        <v>3</v>
      </c>
      <c r="C968" s="2">
        <v>0</v>
      </c>
      <c r="D968" t="s">
        <v>1671</v>
      </c>
      <c r="E968" s="1" t="s">
        <v>2102</v>
      </c>
      <c r="F968">
        <v>34.5</v>
      </c>
      <c r="G968">
        <f t="shared" si="87"/>
        <v>0</v>
      </c>
      <c r="H968" t="str">
        <f t="shared" si="88"/>
        <v>No</v>
      </c>
      <c r="I968">
        <v>0</v>
      </c>
      <c r="J968">
        <v>0</v>
      </c>
      <c r="K968">
        <f t="shared" si="89"/>
        <v>0</v>
      </c>
      <c r="L968" s="2">
        <v>2683</v>
      </c>
      <c r="M968" s="4">
        <v>6.4375</v>
      </c>
      <c r="N968" s="4" t="str">
        <f t="shared" si="90"/>
        <v>30-39</v>
      </c>
      <c r="O968" s="4" t="str">
        <f t="shared" ref="O968:O1031" si="91">IF(ISBLANK(M968),"",VLOOKUP(M968,FareTable,2))</f>
        <v>0-20</v>
      </c>
      <c r="P968" s="4" t="str">
        <f t="shared" ref="P968:P1031" si="92">VLOOKUP(K968,FamilyTable,2)</f>
        <v>0</v>
      </c>
      <c r="R968" s="1" t="s">
        <v>2099</v>
      </c>
    </row>
    <row r="969" spans="1:18" x14ac:dyDescent="0.2">
      <c r="A969" s="2">
        <v>962</v>
      </c>
      <c r="B969" s="2">
        <v>3</v>
      </c>
      <c r="C969" s="2">
        <v>0</v>
      </c>
      <c r="D969" t="s">
        <v>1672</v>
      </c>
      <c r="E969" s="1" t="s">
        <v>2101</v>
      </c>
      <c r="G969" t="str">
        <f t="shared" ref="G969:G1032" si="93">IF(ISBLANK(F969),"",IF(F969&lt;=MaxChildAge,1,0))</f>
        <v/>
      </c>
      <c r="H969" t="str">
        <f t="shared" ref="H969:H1032" si="94">IF(ISBLANK(F969),"Unknown",IF(G969=1,"Yes",IF(E969="Female","Yes","No")))</f>
        <v>Unknown</v>
      </c>
      <c r="I969">
        <v>1</v>
      </c>
      <c r="J969">
        <v>0</v>
      </c>
      <c r="K969">
        <f t="shared" ref="K969:K1032" si="95">I969+J969</f>
        <v>1</v>
      </c>
      <c r="L969" s="2">
        <v>370371</v>
      </c>
      <c r="M969" s="4">
        <v>15.5</v>
      </c>
      <c r="N969" s="4" t="str">
        <f t="shared" ref="N969:N1032" si="96">IF(ISBLANK(F969),"",VLOOKUP(F969,AgeTable,2))</f>
        <v/>
      </c>
      <c r="O969" s="4" t="str">
        <f t="shared" si="91"/>
        <v>40-60</v>
      </c>
      <c r="P969" s="4" t="str">
        <f t="shared" si="92"/>
        <v>1</v>
      </c>
      <c r="R969" s="1" t="s">
        <v>2100</v>
      </c>
    </row>
    <row r="970" spans="1:18" x14ac:dyDescent="0.2">
      <c r="A970" s="2">
        <v>963</v>
      </c>
      <c r="B970" s="2">
        <v>3</v>
      </c>
      <c r="C970" s="2">
        <v>0</v>
      </c>
      <c r="D970" t="s">
        <v>1673</v>
      </c>
      <c r="E970" s="1" t="s">
        <v>2102</v>
      </c>
      <c r="G970" t="str">
        <f t="shared" si="93"/>
        <v/>
      </c>
      <c r="H970" t="str">
        <f t="shared" si="94"/>
        <v>Unknown</v>
      </c>
      <c r="I970">
        <v>1</v>
      </c>
      <c r="J970">
        <v>0</v>
      </c>
      <c r="K970">
        <f t="shared" si="95"/>
        <v>1</v>
      </c>
      <c r="L970" s="2">
        <v>370371</v>
      </c>
      <c r="M970" s="4">
        <v>15.5</v>
      </c>
      <c r="N970" s="4" t="str">
        <f t="shared" si="96"/>
        <v/>
      </c>
      <c r="O970" s="4" t="str">
        <f t="shared" si="91"/>
        <v>40-60</v>
      </c>
      <c r="P970" s="4" t="str">
        <f t="shared" si="92"/>
        <v>1</v>
      </c>
      <c r="R970" s="1" t="s">
        <v>2100</v>
      </c>
    </row>
    <row r="971" spans="1:18" x14ac:dyDescent="0.2">
      <c r="A971" s="2">
        <v>964</v>
      </c>
      <c r="B971" s="2">
        <v>3</v>
      </c>
      <c r="C971" s="2">
        <v>0</v>
      </c>
      <c r="D971" t="s">
        <v>1674</v>
      </c>
      <c r="E971" s="1" t="s">
        <v>2102</v>
      </c>
      <c r="F971">
        <v>36</v>
      </c>
      <c r="G971">
        <f t="shared" si="93"/>
        <v>0</v>
      </c>
      <c r="H971" t="str">
        <f t="shared" si="94"/>
        <v>No</v>
      </c>
      <c r="I971">
        <v>0</v>
      </c>
      <c r="J971">
        <v>0</v>
      </c>
      <c r="K971">
        <f t="shared" si="95"/>
        <v>0</v>
      </c>
      <c r="L971" s="2" t="s">
        <v>1602</v>
      </c>
      <c r="M971" s="4">
        <v>0</v>
      </c>
      <c r="N971" s="4" t="str">
        <f t="shared" si="96"/>
        <v>30-39</v>
      </c>
      <c r="O971" s="4" t="str">
        <f t="shared" si="91"/>
        <v>0-20</v>
      </c>
      <c r="P971" s="4" t="str">
        <f t="shared" si="92"/>
        <v>0</v>
      </c>
      <c r="R971" s="1" t="s">
        <v>800</v>
      </c>
    </row>
    <row r="972" spans="1:18" x14ac:dyDescent="0.2">
      <c r="A972" s="2">
        <v>965</v>
      </c>
      <c r="B972" s="2">
        <v>3</v>
      </c>
      <c r="C972" s="2">
        <v>0</v>
      </c>
      <c r="D972" t="s">
        <v>1675</v>
      </c>
      <c r="E972" s="1" t="s">
        <v>2102</v>
      </c>
      <c r="F972">
        <v>39</v>
      </c>
      <c r="G972">
        <f t="shared" si="93"/>
        <v>0</v>
      </c>
      <c r="H972" t="str">
        <f t="shared" si="94"/>
        <v>No</v>
      </c>
      <c r="I972">
        <v>0</v>
      </c>
      <c r="J972">
        <v>0</v>
      </c>
      <c r="K972">
        <f t="shared" si="95"/>
        <v>0</v>
      </c>
      <c r="L972" s="2" t="s">
        <v>1402</v>
      </c>
      <c r="M972" s="4">
        <v>24.15</v>
      </c>
      <c r="N972" s="4" t="str">
        <f t="shared" si="96"/>
        <v>30-39</v>
      </c>
      <c r="O972" s="4" t="str">
        <f t="shared" si="91"/>
        <v>60-80</v>
      </c>
      <c r="P972" s="4" t="str">
        <f t="shared" si="92"/>
        <v>0</v>
      </c>
      <c r="R972" s="1" t="s">
        <v>800</v>
      </c>
    </row>
    <row r="973" spans="1:18" x14ac:dyDescent="0.2">
      <c r="A973" s="2">
        <v>966</v>
      </c>
      <c r="B973" s="2">
        <v>3</v>
      </c>
      <c r="C973" s="2">
        <v>0</v>
      </c>
      <c r="D973" t="s">
        <v>1676</v>
      </c>
      <c r="E973" s="1" t="s">
        <v>2102</v>
      </c>
      <c r="F973">
        <v>24</v>
      </c>
      <c r="G973">
        <f t="shared" si="93"/>
        <v>0</v>
      </c>
      <c r="H973" t="str">
        <f t="shared" si="94"/>
        <v>No</v>
      </c>
      <c r="I973">
        <v>0</v>
      </c>
      <c r="J973">
        <v>0</v>
      </c>
      <c r="K973">
        <f t="shared" si="95"/>
        <v>0</v>
      </c>
      <c r="L973" s="2">
        <v>345781</v>
      </c>
      <c r="M973" s="4">
        <v>9.5</v>
      </c>
      <c r="N973" s="4" t="str">
        <f t="shared" si="96"/>
        <v>20-29</v>
      </c>
      <c r="O973" s="4" t="str">
        <f t="shared" si="91"/>
        <v>20-40</v>
      </c>
      <c r="P973" s="4" t="str">
        <f t="shared" si="92"/>
        <v>0</v>
      </c>
      <c r="R973" s="1" t="s">
        <v>800</v>
      </c>
    </row>
    <row r="974" spans="1:18" x14ac:dyDescent="0.2">
      <c r="A974" s="2">
        <v>967</v>
      </c>
      <c r="B974" s="2">
        <v>3</v>
      </c>
      <c r="C974" s="2">
        <v>0</v>
      </c>
      <c r="D974" t="s">
        <v>1677</v>
      </c>
      <c r="E974" s="1" t="s">
        <v>2101</v>
      </c>
      <c r="F974">
        <v>25</v>
      </c>
      <c r="G974">
        <f t="shared" si="93"/>
        <v>0</v>
      </c>
      <c r="H974" t="str">
        <f t="shared" si="94"/>
        <v>Yes</v>
      </c>
      <c r="I974">
        <v>0</v>
      </c>
      <c r="J974">
        <v>0</v>
      </c>
      <c r="K974">
        <f t="shared" si="95"/>
        <v>0</v>
      </c>
      <c r="L974" s="2">
        <v>347071</v>
      </c>
      <c r="M974" s="4">
        <v>7.7750000000000004</v>
      </c>
      <c r="N974" s="4" t="str">
        <f t="shared" si="96"/>
        <v>20-29</v>
      </c>
      <c r="O974" s="4" t="str">
        <f t="shared" si="91"/>
        <v>0-20</v>
      </c>
      <c r="P974" s="4" t="str">
        <f t="shared" si="92"/>
        <v>0</v>
      </c>
      <c r="R974" s="1" t="s">
        <v>800</v>
      </c>
    </row>
    <row r="975" spans="1:18" x14ac:dyDescent="0.2">
      <c r="A975" s="2">
        <v>968</v>
      </c>
      <c r="B975" s="2">
        <v>3</v>
      </c>
      <c r="C975" s="2">
        <v>0</v>
      </c>
      <c r="D975" t="s">
        <v>1678</v>
      </c>
      <c r="E975" s="1" t="s">
        <v>2101</v>
      </c>
      <c r="F975">
        <v>45</v>
      </c>
      <c r="G975">
        <f t="shared" si="93"/>
        <v>0</v>
      </c>
      <c r="H975" t="str">
        <f t="shared" si="94"/>
        <v>Yes</v>
      </c>
      <c r="I975">
        <v>0</v>
      </c>
      <c r="J975">
        <v>0</v>
      </c>
      <c r="K975">
        <f t="shared" si="95"/>
        <v>0</v>
      </c>
      <c r="L975" s="2">
        <v>347073</v>
      </c>
      <c r="M975" s="4">
        <v>7.75</v>
      </c>
      <c r="N975" s="4" t="str">
        <f t="shared" si="96"/>
        <v>40-49</v>
      </c>
      <c r="O975" s="4" t="str">
        <f t="shared" si="91"/>
        <v>0-20</v>
      </c>
      <c r="P975" s="4" t="str">
        <f t="shared" si="92"/>
        <v>0</v>
      </c>
      <c r="R975" s="1" t="s">
        <v>800</v>
      </c>
    </row>
    <row r="976" spans="1:18" x14ac:dyDescent="0.2">
      <c r="A976" s="2">
        <v>969</v>
      </c>
      <c r="B976" s="2">
        <v>3</v>
      </c>
      <c r="C976" s="2">
        <v>0</v>
      </c>
      <c r="D976" t="s">
        <v>1679</v>
      </c>
      <c r="E976" s="1" t="s">
        <v>2102</v>
      </c>
      <c r="F976">
        <v>36</v>
      </c>
      <c r="G976">
        <f t="shared" si="93"/>
        <v>0</v>
      </c>
      <c r="H976" t="str">
        <f t="shared" si="94"/>
        <v>No</v>
      </c>
      <c r="I976">
        <v>1</v>
      </c>
      <c r="J976">
        <v>0</v>
      </c>
      <c r="K976">
        <f t="shared" si="95"/>
        <v>1</v>
      </c>
      <c r="L976" s="2">
        <v>349910</v>
      </c>
      <c r="M976" s="4">
        <v>15.55</v>
      </c>
      <c r="N976" s="4" t="str">
        <f t="shared" si="96"/>
        <v>30-39</v>
      </c>
      <c r="O976" s="4" t="str">
        <f t="shared" si="91"/>
        <v>40-60</v>
      </c>
      <c r="P976" s="4" t="str">
        <f t="shared" si="92"/>
        <v>1</v>
      </c>
      <c r="R976" s="1" t="s">
        <v>800</v>
      </c>
    </row>
    <row r="977" spans="1:18" x14ac:dyDescent="0.2">
      <c r="A977" s="2">
        <v>970</v>
      </c>
      <c r="B977" s="2">
        <v>3</v>
      </c>
      <c r="C977" s="2">
        <v>0</v>
      </c>
      <c r="D977" t="s">
        <v>1680</v>
      </c>
      <c r="E977" s="1" t="s">
        <v>2101</v>
      </c>
      <c r="F977">
        <v>30</v>
      </c>
      <c r="G977">
        <f t="shared" si="93"/>
        <v>0</v>
      </c>
      <c r="H977" t="str">
        <f t="shared" si="94"/>
        <v>Yes</v>
      </c>
      <c r="I977">
        <v>1</v>
      </c>
      <c r="J977">
        <v>0</v>
      </c>
      <c r="K977">
        <f t="shared" si="95"/>
        <v>1</v>
      </c>
      <c r="L977" s="2">
        <v>349910</v>
      </c>
      <c r="M977" s="4">
        <v>15.55</v>
      </c>
      <c r="N977" s="4" t="str">
        <f t="shared" si="96"/>
        <v>30-39</v>
      </c>
      <c r="O977" s="4" t="str">
        <f t="shared" si="91"/>
        <v>40-60</v>
      </c>
      <c r="P977" s="4" t="str">
        <f t="shared" si="92"/>
        <v>1</v>
      </c>
      <c r="R977" s="1" t="s">
        <v>800</v>
      </c>
    </row>
    <row r="978" spans="1:18" x14ac:dyDescent="0.2">
      <c r="A978" s="2">
        <v>971</v>
      </c>
      <c r="B978" s="2">
        <v>3</v>
      </c>
      <c r="C978" s="2">
        <v>1</v>
      </c>
      <c r="D978" t="s">
        <v>1681</v>
      </c>
      <c r="E978" s="1" t="s">
        <v>2102</v>
      </c>
      <c r="F978">
        <v>20</v>
      </c>
      <c r="G978">
        <f t="shared" si="93"/>
        <v>0</v>
      </c>
      <c r="H978" t="str">
        <f t="shared" si="94"/>
        <v>No</v>
      </c>
      <c r="I978">
        <v>1</v>
      </c>
      <c r="J978">
        <v>0</v>
      </c>
      <c r="K978">
        <f t="shared" si="95"/>
        <v>1</v>
      </c>
      <c r="L978" s="2" t="s">
        <v>1682</v>
      </c>
      <c r="M978" s="4">
        <v>7.9249999999999998</v>
      </c>
      <c r="N978" s="4" t="str">
        <f t="shared" si="96"/>
        <v>20-29</v>
      </c>
      <c r="O978" s="4" t="str">
        <f t="shared" si="91"/>
        <v>20-40</v>
      </c>
      <c r="P978" s="4" t="str">
        <f t="shared" si="92"/>
        <v>1</v>
      </c>
      <c r="R978" s="1" t="s">
        <v>800</v>
      </c>
    </row>
    <row r="979" spans="1:18" x14ac:dyDescent="0.2">
      <c r="A979" s="2">
        <v>972</v>
      </c>
      <c r="B979" s="2">
        <v>3</v>
      </c>
      <c r="C979" s="2">
        <v>0</v>
      </c>
      <c r="D979" t="s">
        <v>1683</v>
      </c>
      <c r="E979" s="1" t="s">
        <v>2102</v>
      </c>
      <c r="G979" t="str">
        <f t="shared" si="93"/>
        <v/>
      </c>
      <c r="H979" t="str">
        <f t="shared" si="94"/>
        <v>Unknown</v>
      </c>
      <c r="I979">
        <v>0</v>
      </c>
      <c r="J979">
        <v>0</v>
      </c>
      <c r="K979">
        <f t="shared" si="95"/>
        <v>0</v>
      </c>
      <c r="L979" s="2">
        <v>330971</v>
      </c>
      <c r="M979" s="4">
        <v>7.8792</v>
      </c>
      <c r="N979" s="4" t="str">
        <f t="shared" si="96"/>
        <v/>
      </c>
      <c r="O979" s="4" t="str">
        <f t="shared" si="91"/>
        <v>20-40</v>
      </c>
      <c r="P979" s="4" t="str">
        <f t="shared" si="92"/>
        <v>0</v>
      </c>
      <c r="R979" s="1" t="s">
        <v>2100</v>
      </c>
    </row>
    <row r="980" spans="1:18" x14ac:dyDescent="0.2">
      <c r="A980" s="2">
        <v>973</v>
      </c>
      <c r="B980" s="2">
        <v>3</v>
      </c>
      <c r="C980" s="2">
        <v>0</v>
      </c>
      <c r="D980" t="s">
        <v>1684</v>
      </c>
      <c r="E980" s="1" t="s">
        <v>2102</v>
      </c>
      <c r="F980">
        <v>28</v>
      </c>
      <c r="G980">
        <f t="shared" si="93"/>
        <v>0</v>
      </c>
      <c r="H980" t="str">
        <f t="shared" si="94"/>
        <v>No</v>
      </c>
      <c r="I980">
        <v>0</v>
      </c>
      <c r="J980">
        <v>0</v>
      </c>
      <c r="K980">
        <f t="shared" si="95"/>
        <v>0</v>
      </c>
      <c r="L980" s="2">
        <v>1601</v>
      </c>
      <c r="M980" s="4">
        <v>56.495800000000003</v>
      </c>
      <c r="N980" s="4" t="str">
        <f t="shared" si="96"/>
        <v>20-29</v>
      </c>
      <c r="O980" s="4" t="str">
        <f t="shared" si="91"/>
        <v>80-100</v>
      </c>
      <c r="P980" s="4" t="str">
        <f t="shared" si="92"/>
        <v>0</v>
      </c>
      <c r="R980" s="1" t="s">
        <v>800</v>
      </c>
    </row>
    <row r="981" spans="1:18" x14ac:dyDescent="0.2">
      <c r="A981" s="2">
        <v>974</v>
      </c>
      <c r="B981" s="2">
        <v>3</v>
      </c>
      <c r="C981" s="2">
        <v>0</v>
      </c>
      <c r="D981" t="s">
        <v>1685</v>
      </c>
      <c r="E981" s="1" t="s">
        <v>2102</v>
      </c>
      <c r="G981" t="str">
        <f t="shared" si="93"/>
        <v/>
      </c>
      <c r="H981" t="str">
        <f t="shared" si="94"/>
        <v>Unknown</v>
      </c>
      <c r="I981">
        <v>0</v>
      </c>
      <c r="J981">
        <v>0</v>
      </c>
      <c r="K981">
        <f t="shared" si="95"/>
        <v>0</v>
      </c>
      <c r="L981" s="2" t="s">
        <v>1686</v>
      </c>
      <c r="M981" s="4">
        <v>7.55</v>
      </c>
      <c r="N981" s="4" t="str">
        <f t="shared" si="96"/>
        <v/>
      </c>
      <c r="O981" s="4" t="str">
        <f t="shared" si="91"/>
        <v>0-20</v>
      </c>
      <c r="P981" s="4" t="str">
        <f t="shared" si="92"/>
        <v>0</v>
      </c>
      <c r="R981" s="1" t="s">
        <v>800</v>
      </c>
    </row>
    <row r="982" spans="1:18" x14ac:dyDescent="0.2">
      <c r="A982" s="2">
        <v>975</v>
      </c>
      <c r="B982" s="2">
        <v>3</v>
      </c>
      <c r="C982" s="2">
        <v>0</v>
      </c>
      <c r="D982" t="s">
        <v>1687</v>
      </c>
      <c r="E982" s="1" t="s">
        <v>2102</v>
      </c>
      <c r="F982">
        <v>30</v>
      </c>
      <c r="G982">
        <f t="shared" si="93"/>
        <v>0</v>
      </c>
      <c r="H982" t="str">
        <f t="shared" si="94"/>
        <v>No</v>
      </c>
      <c r="I982">
        <v>1</v>
      </c>
      <c r="J982">
        <v>0</v>
      </c>
      <c r="K982">
        <f t="shared" si="95"/>
        <v>1</v>
      </c>
      <c r="L982" s="2" t="s">
        <v>1688</v>
      </c>
      <c r="M982" s="4">
        <v>16.100000000000001</v>
      </c>
      <c r="N982" s="4" t="str">
        <f t="shared" si="96"/>
        <v>30-39</v>
      </c>
      <c r="O982" s="4" t="str">
        <f t="shared" si="91"/>
        <v>40-60</v>
      </c>
      <c r="P982" s="4" t="str">
        <f t="shared" si="92"/>
        <v>1</v>
      </c>
      <c r="R982" s="1" t="s">
        <v>800</v>
      </c>
    </row>
    <row r="983" spans="1:18" x14ac:dyDescent="0.2">
      <c r="A983" s="2">
        <v>976</v>
      </c>
      <c r="B983" s="2">
        <v>3</v>
      </c>
      <c r="C983" s="2">
        <v>0</v>
      </c>
      <c r="D983" t="s">
        <v>1689</v>
      </c>
      <c r="E983" s="1" t="s">
        <v>2101</v>
      </c>
      <c r="F983">
        <v>26</v>
      </c>
      <c r="G983">
        <f t="shared" si="93"/>
        <v>0</v>
      </c>
      <c r="H983" t="str">
        <f t="shared" si="94"/>
        <v>Yes</v>
      </c>
      <c r="I983">
        <v>1</v>
      </c>
      <c r="J983">
        <v>0</v>
      </c>
      <c r="K983">
        <f t="shared" si="95"/>
        <v>1</v>
      </c>
      <c r="L983" s="2" t="s">
        <v>1688</v>
      </c>
      <c r="M983" s="4">
        <v>16.100000000000001</v>
      </c>
      <c r="N983" s="4" t="str">
        <f t="shared" si="96"/>
        <v>20-29</v>
      </c>
      <c r="O983" s="4" t="str">
        <f t="shared" si="91"/>
        <v>40-60</v>
      </c>
      <c r="P983" s="4" t="str">
        <f t="shared" si="92"/>
        <v>1</v>
      </c>
      <c r="R983" s="1" t="s">
        <v>800</v>
      </c>
    </row>
    <row r="984" spans="1:18" x14ac:dyDescent="0.2">
      <c r="A984" s="2">
        <v>977</v>
      </c>
      <c r="B984" s="2">
        <v>3</v>
      </c>
      <c r="C984" s="2">
        <v>0</v>
      </c>
      <c r="D984" t="s">
        <v>1690</v>
      </c>
      <c r="E984" s="1" t="s">
        <v>2102</v>
      </c>
      <c r="G984" t="str">
        <f t="shared" si="93"/>
        <v/>
      </c>
      <c r="H984" t="str">
        <f t="shared" si="94"/>
        <v>Unknown</v>
      </c>
      <c r="I984">
        <v>0</v>
      </c>
      <c r="J984">
        <v>0</v>
      </c>
      <c r="K984">
        <f t="shared" si="95"/>
        <v>0</v>
      </c>
      <c r="L984" s="2">
        <v>1222</v>
      </c>
      <c r="M984" s="4">
        <v>7.8792</v>
      </c>
      <c r="N984" s="4" t="str">
        <f t="shared" si="96"/>
        <v/>
      </c>
      <c r="O984" s="4" t="str">
        <f t="shared" si="91"/>
        <v>20-40</v>
      </c>
      <c r="P984" s="4" t="str">
        <f t="shared" si="92"/>
        <v>0</v>
      </c>
      <c r="R984" s="1" t="s">
        <v>800</v>
      </c>
    </row>
    <row r="985" spans="1:18" x14ac:dyDescent="0.2">
      <c r="A985" s="2">
        <v>978</v>
      </c>
      <c r="B985" s="2">
        <v>3</v>
      </c>
      <c r="C985" s="2">
        <v>0</v>
      </c>
      <c r="D985" t="s">
        <v>1691</v>
      </c>
      <c r="E985" s="1" t="s">
        <v>2102</v>
      </c>
      <c r="F985">
        <v>20.5</v>
      </c>
      <c r="G985">
        <f t="shared" si="93"/>
        <v>0</v>
      </c>
      <c r="H985" t="str">
        <f t="shared" si="94"/>
        <v>No</v>
      </c>
      <c r="I985">
        <v>0</v>
      </c>
      <c r="J985">
        <v>0</v>
      </c>
      <c r="K985">
        <f t="shared" si="95"/>
        <v>0</v>
      </c>
      <c r="L985" s="2" t="s">
        <v>1692</v>
      </c>
      <c r="M985" s="4">
        <v>7.25</v>
      </c>
      <c r="N985" s="4" t="str">
        <f t="shared" si="96"/>
        <v>20-29</v>
      </c>
      <c r="O985" s="4" t="str">
        <f t="shared" si="91"/>
        <v>0-20</v>
      </c>
      <c r="P985" s="4" t="str">
        <f t="shared" si="92"/>
        <v>0</v>
      </c>
      <c r="R985" s="1" t="s">
        <v>800</v>
      </c>
    </row>
    <row r="986" spans="1:18" x14ac:dyDescent="0.2">
      <c r="A986" s="2">
        <v>979</v>
      </c>
      <c r="B986" s="2">
        <v>3</v>
      </c>
      <c r="C986" s="2">
        <v>1</v>
      </c>
      <c r="D986" t="s">
        <v>1693</v>
      </c>
      <c r="E986" s="1" t="s">
        <v>2102</v>
      </c>
      <c r="F986">
        <v>27</v>
      </c>
      <c r="G986">
        <f t="shared" si="93"/>
        <v>0</v>
      </c>
      <c r="H986" t="str">
        <f t="shared" si="94"/>
        <v>No</v>
      </c>
      <c r="I986">
        <v>0</v>
      </c>
      <c r="J986">
        <v>0</v>
      </c>
      <c r="K986">
        <f t="shared" si="95"/>
        <v>0</v>
      </c>
      <c r="L986" s="2">
        <v>315098</v>
      </c>
      <c r="M986" s="4">
        <v>8.6624999999999996</v>
      </c>
      <c r="N986" s="4" t="str">
        <f t="shared" si="96"/>
        <v>20-29</v>
      </c>
      <c r="O986" s="4" t="str">
        <f t="shared" si="91"/>
        <v>20-40</v>
      </c>
      <c r="P986" s="4" t="str">
        <f t="shared" si="92"/>
        <v>0</v>
      </c>
      <c r="R986" s="1" t="s">
        <v>800</v>
      </c>
    </row>
    <row r="987" spans="1:18" x14ac:dyDescent="0.2">
      <c r="A987" s="2">
        <v>980</v>
      </c>
      <c r="B987" s="2">
        <v>3</v>
      </c>
      <c r="C987" s="2">
        <v>0</v>
      </c>
      <c r="D987" t="s">
        <v>1694</v>
      </c>
      <c r="E987" s="1" t="s">
        <v>2102</v>
      </c>
      <c r="F987">
        <v>51</v>
      </c>
      <c r="G987">
        <f t="shared" si="93"/>
        <v>0</v>
      </c>
      <c r="H987" t="str">
        <f t="shared" si="94"/>
        <v>No</v>
      </c>
      <c r="I987">
        <v>0</v>
      </c>
      <c r="J987">
        <v>0</v>
      </c>
      <c r="K987">
        <f t="shared" si="95"/>
        <v>0</v>
      </c>
      <c r="L987" s="2">
        <v>347743</v>
      </c>
      <c r="M987" s="4">
        <v>7.0541999999999998</v>
      </c>
      <c r="N987" s="4" t="str">
        <f t="shared" si="96"/>
        <v>50-59</v>
      </c>
      <c r="O987" s="4" t="str">
        <f t="shared" si="91"/>
        <v>0-20</v>
      </c>
      <c r="P987" s="4" t="str">
        <f t="shared" si="92"/>
        <v>0</v>
      </c>
      <c r="R987" s="1" t="s">
        <v>800</v>
      </c>
    </row>
    <row r="988" spans="1:18" x14ac:dyDescent="0.2">
      <c r="A988" s="2">
        <v>981</v>
      </c>
      <c r="B988" s="2">
        <v>3</v>
      </c>
      <c r="C988" s="2">
        <v>1</v>
      </c>
      <c r="D988" t="s">
        <v>1695</v>
      </c>
      <c r="E988" s="1" t="s">
        <v>2101</v>
      </c>
      <c r="F988">
        <v>23</v>
      </c>
      <c r="G988">
        <f t="shared" si="93"/>
        <v>0</v>
      </c>
      <c r="H988" t="str">
        <f t="shared" si="94"/>
        <v>Yes</v>
      </c>
      <c r="I988">
        <v>0</v>
      </c>
      <c r="J988">
        <v>0</v>
      </c>
      <c r="K988">
        <f t="shared" si="95"/>
        <v>0</v>
      </c>
      <c r="L988" s="2">
        <v>347469</v>
      </c>
      <c r="M988" s="4">
        <v>7.8541999999999996</v>
      </c>
      <c r="N988" s="4" t="str">
        <f t="shared" si="96"/>
        <v>20-29</v>
      </c>
      <c r="O988" s="4" t="str">
        <f t="shared" si="91"/>
        <v>20-40</v>
      </c>
      <c r="P988" s="4" t="str">
        <f t="shared" si="92"/>
        <v>0</v>
      </c>
      <c r="R988" s="1" t="s">
        <v>800</v>
      </c>
    </row>
    <row r="989" spans="1:18" x14ac:dyDescent="0.2">
      <c r="A989" s="2">
        <v>982</v>
      </c>
      <c r="B989" s="2">
        <v>3</v>
      </c>
      <c r="C989" s="2">
        <v>1</v>
      </c>
      <c r="D989" t="s">
        <v>1696</v>
      </c>
      <c r="E989" s="1" t="s">
        <v>2102</v>
      </c>
      <c r="F989">
        <v>32</v>
      </c>
      <c r="G989">
        <f t="shared" si="93"/>
        <v>0</v>
      </c>
      <c r="H989" t="str">
        <f t="shared" si="94"/>
        <v>No</v>
      </c>
      <c r="I989">
        <v>0</v>
      </c>
      <c r="J989">
        <v>0</v>
      </c>
      <c r="K989">
        <f t="shared" si="95"/>
        <v>0</v>
      </c>
      <c r="L989" s="2">
        <v>350403</v>
      </c>
      <c r="M989" s="4">
        <v>7.5792000000000002</v>
      </c>
      <c r="N989" s="4" t="str">
        <f t="shared" si="96"/>
        <v>30-39</v>
      </c>
      <c r="O989" s="4" t="str">
        <f t="shared" si="91"/>
        <v>0-20</v>
      </c>
      <c r="P989" s="4" t="str">
        <f t="shared" si="92"/>
        <v>0</v>
      </c>
      <c r="R989" s="1" t="s">
        <v>800</v>
      </c>
    </row>
    <row r="990" spans="1:18" x14ac:dyDescent="0.2">
      <c r="A990" s="2">
        <v>983</v>
      </c>
      <c r="B990" s="2">
        <v>3</v>
      </c>
      <c r="C990" s="2">
        <v>0</v>
      </c>
      <c r="D990" t="s">
        <v>1697</v>
      </c>
      <c r="E990" s="1" t="s">
        <v>2102</v>
      </c>
      <c r="G990" t="str">
        <f t="shared" si="93"/>
        <v/>
      </c>
      <c r="H990" t="str">
        <f t="shared" si="94"/>
        <v>Unknown</v>
      </c>
      <c r="I990">
        <v>0</v>
      </c>
      <c r="J990">
        <v>0</v>
      </c>
      <c r="K990">
        <f t="shared" si="95"/>
        <v>0</v>
      </c>
      <c r="L990" s="2">
        <v>349235</v>
      </c>
      <c r="M990" s="4">
        <v>7.8958000000000004</v>
      </c>
      <c r="N990" s="4" t="str">
        <f t="shared" si="96"/>
        <v/>
      </c>
      <c r="O990" s="4" t="str">
        <f t="shared" si="91"/>
        <v>20-40</v>
      </c>
      <c r="P990" s="4" t="str">
        <f t="shared" si="92"/>
        <v>0</v>
      </c>
      <c r="R990" s="1" t="s">
        <v>800</v>
      </c>
    </row>
    <row r="991" spans="1:18" x14ac:dyDescent="0.2">
      <c r="A991" s="2">
        <v>984</v>
      </c>
      <c r="B991" s="2">
        <v>3</v>
      </c>
      <c r="C991" s="2">
        <v>0</v>
      </c>
      <c r="D991" t="s">
        <v>1698</v>
      </c>
      <c r="E991" s="1" t="s">
        <v>2102</v>
      </c>
      <c r="G991" t="str">
        <f t="shared" si="93"/>
        <v/>
      </c>
      <c r="H991" t="str">
        <f t="shared" si="94"/>
        <v>Unknown</v>
      </c>
      <c r="I991">
        <v>0</v>
      </c>
      <c r="J991">
        <v>0</v>
      </c>
      <c r="K991">
        <f t="shared" si="95"/>
        <v>0</v>
      </c>
      <c r="L991" s="2" t="s">
        <v>1699</v>
      </c>
      <c r="M991" s="4">
        <v>7.55</v>
      </c>
      <c r="N991" s="4" t="str">
        <f t="shared" si="96"/>
        <v/>
      </c>
      <c r="O991" s="4" t="str">
        <f t="shared" si="91"/>
        <v>0-20</v>
      </c>
      <c r="P991" s="4" t="str">
        <f t="shared" si="92"/>
        <v>0</v>
      </c>
      <c r="R991" s="1" t="s">
        <v>800</v>
      </c>
    </row>
    <row r="992" spans="1:18" x14ac:dyDescent="0.2">
      <c r="A992" s="2">
        <v>985</v>
      </c>
      <c r="B992" s="2">
        <v>3</v>
      </c>
      <c r="C992" s="2">
        <v>1</v>
      </c>
      <c r="D992" t="s">
        <v>1700</v>
      </c>
      <c r="E992" s="1" t="s">
        <v>2101</v>
      </c>
      <c r="G992" t="str">
        <f t="shared" si="93"/>
        <v/>
      </c>
      <c r="H992" t="str">
        <f t="shared" si="94"/>
        <v>Unknown</v>
      </c>
      <c r="I992">
        <v>0</v>
      </c>
      <c r="J992">
        <v>0</v>
      </c>
      <c r="K992">
        <f t="shared" si="95"/>
        <v>0</v>
      </c>
      <c r="L992" s="2">
        <v>370370</v>
      </c>
      <c r="M992" s="4">
        <v>7.75</v>
      </c>
      <c r="N992" s="4" t="str">
        <f t="shared" si="96"/>
        <v/>
      </c>
      <c r="O992" s="4" t="str">
        <f t="shared" si="91"/>
        <v>0-20</v>
      </c>
      <c r="P992" s="4" t="str">
        <f t="shared" si="92"/>
        <v>0</v>
      </c>
      <c r="R992" s="1" t="s">
        <v>2100</v>
      </c>
    </row>
    <row r="993" spans="1:18" x14ac:dyDescent="0.2">
      <c r="A993" s="2">
        <v>986</v>
      </c>
      <c r="B993" s="2">
        <v>3</v>
      </c>
      <c r="C993" s="2">
        <v>1</v>
      </c>
      <c r="D993" t="s">
        <v>1701</v>
      </c>
      <c r="E993" s="1" t="s">
        <v>2102</v>
      </c>
      <c r="F993">
        <v>24</v>
      </c>
      <c r="G993">
        <f t="shared" si="93"/>
        <v>0</v>
      </c>
      <c r="H993" t="str">
        <f t="shared" si="94"/>
        <v>No</v>
      </c>
      <c r="I993">
        <v>0</v>
      </c>
      <c r="J993">
        <v>0</v>
      </c>
      <c r="K993">
        <f t="shared" si="95"/>
        <v>0</v>
      </c>
      <c r="L993" s="2" t="s">
        <v>1702</v>
      </c>
      <c r="M993" s="4">
        <v>7.1417000000000002</v>
      </c>
      <c r="N993" s="4" t="str">
        <f t="shared" si="96"/>
        <v>20-29</v>
      </c>
      <c r="O993" s="4" t="str">
        <f t="shared" si="91"/>
        <v>0-20</v>
      </c>
      <c r="P993" s="4" t="str">
        <f t="shared" si="92"/>
        <v>0</v>
      </c>
      <c r="R993" s="1" t="s">
        <v>800</v>
      </c>
    </row>
    <row r="994" spans="1:18" x14ac:dyDescent="0.2">
      <c r="A994" s="2">
        <v>987</v>
      </c>
      <c r="B994" s="2">
        <v>3</v>
      </c>
      <c r="C994" s="2">
        <v>0</v>
      </c>
      <c r="D994" t="s">
        <v>1703</v>
      </c>
      <c r="E994" s="1" t="s">
        <v>2102</v>
      </c>
      <c r="F994">
        <v>22</v>
      </c>
      <c r="G994">
        <f t="shared" si="93"/>
        <v>0</v>
      </c>
      <c r="H994" t="str">
        <f t="shared" si="94"/>
        <v>No</v>
      </c>
      <c r="I994">
        <v>0</v>
      </c>
      <c r="J994">
        <v>0</v>
      </c>
      <c r="K994">
        <f t="shared" si="95"/>
        <v>0</v>
      </c>
      <c r="L994" s="2" t="s">
        <v>1704</v>
      </c>
      <c r="M994" s="4">
        <v>7.125</v>
      </c>
      <c r="N994" s="4" t="str">
        <f t="shared" si="96"/>
        <v>20-29</v>
      </c>
      <c r="O994" s="4" t="str">
        <f t="shared" si="91"/>
        <v>0-20</v>
      </c>
      <c r="P994" s="4" t="str">
        <f t="shared" si="92"/>
        <v>0</v>
      </c>
      <c r="R994" s="1" t="s">
        <v>800</v>
      </c>
    </row>
    <row r="995" spans="1:18" x14ac:dyDescent="0.2">
      <c r="A995" s="2">
        <v>988</v>
      </c>
      <c r="B995" s="2">
        <v>3</v>
      </c>
      <c r="C995" s="2">
        <v>0</v>
      </c>
      <c r="D995" t="s">
        <v>1705</v>
      </c>
      <c r="E995" s="1" t="s">
        <v>2101</v>
      </c>
      <c r="G995" t="str">
        <f t="shared" si="93"/>
        <v/>
      </c>
      <c r="H995" t="str">
        <f t="shared" si="94"/>
        <v>Unknown</v>
      </c>
      <c r="I995">
        <v>0</v>
      </c>
      <c r="J995">
        <v>0</v>
      </c>
      <c r="K995">
        <f t="shared" si="95"/>
        <v>0</v>
      </c>
      <c r="L995" s="2">
        <v>330924</v>
      </c>
      <c r="M995" s="4">
        <v>7.8792</v>
      </c>
      <c r="N995" s="4" t="str">
        <f t="shared" si="96"/>
        <v/>
      </c>
      <c r="O995" s="4" t="str">
        <f t="shared" si="91"/>
        <v>20-40</v>
      </c>
      <c r="P995" s="4" t="str">
        <f t="shared" si="92"/>
        <v>0</v>
      </c>
      <c r="R995" s="1" t="s">
        <v>2100</v>
      </c>
    </row>
    <row r="996" spans="1:18" x14ac:dyDescent="0.2">
      <c r="A996" s="2">
        <v>989</v>
      </c>
      <c r="B996" s="2">
        <v>3</v>
      </c>
      <c r="C996" s="2">
        <v>0</v>
      </c>
      <c r="D996" t="s">
        <v>1706</v>
      </c>
      <c r="E996" s="1" t="s">
        <v>2102</v>
      </c>
      <c r="G996" t="str">
        <f t="shared" si="93"/>
        <v/>
      </c>
      <c r="H996" t="str">
        <f t="shared" si="94"/>
        <v>Unknown</v>
      </c>
      <c r="I996">
        <v>0</v>
      </c>
      <c r="J996">
        <v>0</v>
      </c>
      <c r="K996">
        <f t="shared" si="95"/>
        <v>0</v>
      </c>
      <c r="L996" s="2" t="s">
        <v>1707</v>
      </c>
      <c r="M996" s="4">
        <v>7.75</v>
      </c>
      <c r="N996" s="4" t="str">
        <f t="shared" si="96"/>
        <v/>
      </c>
      <c r="O996" s="4" t="str">
        <f t="shared" si="91"/>
        <v>0-20</v>
      </c>
      <c r="P996" s="4" t="str">
        <f t="shared" si="92"/>
        <v>0</v>
      </c>
      <c r="R996" s="1" t="s">
        <v>2100</v>
      </c>
    </row>
    <row r="997" spans="1:18" x14ac:dyDescent="0.2">
      <c r="A997" s="2">
        <v>990</v>
      </c>
      <c r="B997" s="2">
        <v>3</v>
      </c>
      <c r="C997" s="2">
        <v>0</v>
      </c>
      <c r="D997" t="s">
        <v>1708</v>
      </c>
      <c r="E997" s="1" t="s">
        <v>2102</v>
      </c>
      <c r="G997" t="str">
        <f t="shared" si="93"/>
        <v/>
      </c>
      <c r="H997" t="str">
        <f t="shared" si="94"/>
        <v>Unknown</v>
      </c>
      <c r="I997">
        <v>0</v>
      </c>
      <c r="J997">
        <v>0</v>
      </c>
      <c r="K997">
        <f t="shared" si="95"/>
        <v>0</v>
      </c>
      <c r="L997" s="2" t="s">
        <v>1709</v>
      </c>
      <c r="M997" s="4">
        <v>8.0500000000000007</v>
      </c>
      <c r="N997" s="4" t="str">
        <f t="shared" si="96"/>
        <v/>
      </c>
      <c r="O997" s="4" t="str">
        <f t="shared" si="91"/>
        <v>20-40</v>
      </c>
      <c r="P997" s="4" t="str">
        <f t="shared" si="92"/>
        <v>0</v>
      </c>
      <c r="R997" s="1" t="s">
        <v>800</v>
      </c>
    </row>
    <row r="998" spans="1:18" x14ac:dyDescent="0.2">
      <c r="A998" s="2">
        <v>991</v>
      </c>
      <c r="B998" s="2">
        <v>3</v>
      </c>
      <c r="C998" s="2">
        <v>0</v>
      </c>
      <c r="D998" t="s">
        <v>1710</v>
      </c>
      <c r="E998" s="1" t="s">
        <v>2102</v>
      </c>
      <c r="F998">
        <v>29</v>
      </c>
      <c r="G998">
        <f t="shared" si="93"/>
        <v>0</v>
      </c>
      <c r="H998" t="str">
        <f t="shared" si="94"/>
        <v>No</v>
      </c>
      <c r="I998">
        <v>0</v>
      </c>
      <c r="J998">
        <v>0</v>
      </c>
      <c r="K998">
        <f t="shared" si="95"/>
        <v>0</v>
      </c>
      <c r="L998" s="2" t="s">
        <v>1711</v>
      </c>
      <c r="M998" s="4">
        <v>7.9249999999999998</v>
      </c>
      <c r="N998" s="4" t="str">
        <f t="shared" si="96"/>
        <v>20-29</v>
      </c>
      <c r="O998" s="4" t="str">
        <f t="shared" si="91"/>
        <v>20-40</v>
      </c>
      <c r="P998" s="4" t="str">
        <f t="shared" si="92"/>
        <v>0</v>
      </c>
      <c r="R998" s="1" t="s">
        <v>800</v>
      </c>
    </row>
    <row r="999" spans="1:18" x14ac:dyDescent="0.2">
      <c r="A999" s="2">
        <v>992</v>
      </c>
      <c r="B999" s="2">
        <v>3</v>
      </c>
      <c r="C999" s="2">
        <v>1</v>
      </c>
      <c r="D999" t="s">
        <v>1712</v>
      </c>
      <c r="E999" s="1" t="s">
        <v>2102</v>
      </c>
      <c r="G999" t="str">
        <f t="shared" si="93"/>
        <v/>
      </c>
      <c r="H999" t="str">
        <f t="shared" si="94"/>
        <v>Unknown</v>
      </c>
      <c r="I999">
        <v>0</v>
      </c>
      <c r="J999">
        <v>0</v>
      </c>
      <c r="K999">
        <f t="shared" si="95"/>
        <v>0</v>
      </c>
      <c r="L999" s="2">
        <v>2677</v>
      </c>
      <c r="M999" s="4">
        <v>7.2291999999999996</v>
      </c>
      <c r="N999" s="4" t="str">
        <f t="shared" si="96"/>
        <v/>
      </c>
      <c r="O999" s="4" t="str">
        <f t="shared" si="91"/>
        <v>0-20</v>
      </c>
      <c r="P999" s="4" t="str">
        <f t="shared" si="92"/>
        <v>0</v>
      </c>
      <c r="R999" s="1" t="s">
        <v>2099</v>
      </c>
    </row>
    <row r="1000" spans="1:18" x14ac:dyDescent="0.2">
      <c r="A1000" s="2">
        <v>993</v>
      </c>
      <c r="B1000" s="2">
        <v>3</v>
      </c>
      <c r="C1000" s="2">
        <v>0</v>
      </c>
      <c r="D1000" t="s">
        <v>1713</v>
      </c>
      <c r="E1000" s="1" t="s">
        <v>2101</v>
      </c>
      <c r="F1000">
        <v>30.5</v>
      </c>
      <c r="G1000">
        <f t="shared" si="93"/>
        <v>0</v>
      </c>
      <c r="H1000" t="str">
        <f t="shared" si="94"/>
        <v>Yes</v>
      </c>
      <c r="I1000">
        <v>0</v>
      </c>
      <c r="J1000">
        <v>0</v>
      </c>
      <c r="K1000">
        <f t="shared" si="95"/>
        <v>0</v>
      </c>
      <c r="L1000" s="2">
        <v>364850</v>
      </c>
      <c r="M1000" s="4">
        <v>7.75</v>
      </c>
      <c r="N1000" s="4" t="str">
        <f t="shared" si="96"/>
        <v>30-39</v>
      </c>
      <c r="O1000" s="4" t="str">
        <f t="shared" si="91"/>
        <v>0-20</v>
      </c>
      <c r="P1000" s="4" t="str">
        <f t="shared" si="92"/>
        <v>0</v>
      </c>
      <c r="R1000" s="1" t="s">
        <v>2100</v>
      </c>
    </row>
    <row r="1001" spans="1:18" x14ac:dyDescent="0.2">
      <c r="A1001" s="2">
        <v>994</v>
      </c>
      <c r="B1001" s="2">
        <v>3</v>
      </c>
      <c r="C1001" s="2">
        <v>1</v>
      </c>
      <c r="D1001" t="s">
        <v>1714</v>
      </c>
      <c r="E1001" s="1" t="s">
        <v>2101</v>
      </c>
      <c r="G1001" t="str">
        <f t="shared" si="93"/>
        <v/>
      </c>
      <c r="H1001" t="str">
        <f t="shared" si="94"/>
        <v>Unknown</v>
      </c>
      <c r="I1001">
        <v>0</v>
      </c>
      <c r="J1001">
        <v>0</v>
      </c>
      <c r="K1001">
        <f t="shared" si="95"/>
        <v>0</v>
      </c>
      <c r="L1001" s="2">
        <v>36866</v>
      </c>
      <c r="M1001" s="4">
        <v>7.7374999999999998</v>
      </c>
      <c r="N1001" s="4" t="str">
        <f t="shared" si="96"/>
        <v/>
      </c>
      <c r="O1001" s="4" t="str">
        <f t="shared" si="91"/>
        <v>0-20</v>
      </c>
      <c r="P1001" s="4" t="str">
        <f t="shared" si="92"/>
        <v>0</v>
      </c>
      <c r="R1001" s="1" t="s">
        <v>2100</v>
      </c>
    </row>
    <row r="1002" spans="1:18" x14ac:dyDescent="0.2">
      <c r="A1002" s="2">
        <v>995</v>
      </c>
      <c r="B1002" s="2">
        <v>3</v>
      </c>
      <c r="C1002" s="2">
        <v>0</v>
      </c>
      <c r="D1002" t="s">
        <v>1715</v>
      </c>
      <c r="E1002" s="1" t="s">
        <v>2102</v>
      </c>
      <c r="G1002" t="str">
        <f t="shared" si="93"/>
        <v/>
      </c>
      <c r="H1002" t="str">
        <f t="shared" si="94"/>
        <v>Unknown</v>
      </c>
      <c r="I1002">
        <v>0</v>
      </c>
      <c r="J1002">
        <v>0</v>
      </c>
      <c r="K1002">
        <f t="shared" si="95"/>
        <v>0</v>
      </c>
      <c r="L1002" s="2">
        <v>2655</v>
      </c>
      <c r="M1002" s="4">
        <v>7.2291999999999996</v>
      </c>
      <c r="N1002" s="4" t="str">
        <f t="shared" si="96"/>
        <v/>
      </c>
      <c r="O1002" s="4" t="str">
        <f t="shared" si="91"/>
        <v>0-20</v>
      </c>
      <c r="P1002" s="4" t="str">
        <f t="shared" si="92"/>
        <v>0</v>
      </c>
      <c r="Q1002" s="2" t="s">
        <v>1716</v>
      </c>
      <c r="R1002" s="1" t="s">
        <v>2099</v>
      </c>
    </row>
    <row r="1003" spans="1:18" x14ac:dyDescent="0.2">
      <c r="A1003" s="2">
        <v>996</v>
      </c>
      <c r="B1003" s="2">
        <v>3</v>
      </c>
      <c r="C1003" s="2">
        <v>0</v>
      </c>
      <c r="D1003" t="s">
        <v>1717</v>
      </c>
      <c r="E1003" s="1" t="s">
        <v>2102</v>
      </c>
      <c r="F1003">
        <v>35</v>
      </c>
      <c r="G1003">
        <f t="shared" si="93"/>
        <v>0</v>
      </c>
      <c r="H1003" t="str">
        <f t="shared" si="94"/>
        <v>No</v>
      </c>
      <c r="I1003">
        <v>0</v>
      </c>
      <c r="J1003">
        <v>0</v>
      </c>
      <c r="K1003">
        <f t="shared" si="95"/>
        <v>0</v>
      </c>
      <c r="L1003" s="2">
        <v>349213</v>
      </c>
      <c r="M1003" s="4">
        <v>7.8958000000000004</v>
      </c>
      <c r="N1003" s="4" t="str">
        <f t="shared" si="96"/>
        <v>30-39</v>
      </c>
      <c r="O1003" s="4" t="str">
        <f t="shared" si="91"/>
        <v>20-40</v>
      </c>
      <c r="P1003" s="4" t="str">
        <f t="shared" si="92"/>
        <v>0</v>
      </c>
      <c r="R1003" s="1" t="s">
        <v>2099</v>
      </c>
    </row>
    <row r="1004" spans="1:18" x14ac:dyDescent="0.2">
      <c r="A1004" s="2">
        <v>997</v>
      </c>
      <c r="B1004" s="2">
        <v>3</v>
      </c>
      <c r="C1004" s="2">
        <v>0</v>
      </c>
      <c r="D1004" t="s">
        <v>1718</v>
      </c>
      <c r="E1004" s="1" t="s">
        <v>2102</v>
      </c>
      <c r="F1004">
        <v>33</v>
      </c>
      <c r="G1004">
        <f t="shared" si="93"/>
        <v>0</v>
      </c>
      <c r="H1004" t="str">
        <f t="shared" si="94"/>
        <v>No</v>
      </c>
      <c r="I1004">
        <v>0</v>
      </c>
      <c r="J1004">
        <v>0</v>
      </c>
      <c r="K1004">
        <f t="shared" si="95"/>
        <v>0</v>
      </c>
      <c r="L1004" s="2">
        <v>349257</v>
      </c>
      <c r="M1004" s="4">
        <v>7.8958000000000004</v>
      </c>
      <c r="N1004" s="4" t="str">
        <f t="shared" si="96"/>
        <v>30-39</v>
      </c>
      <c r="O1004" s="4" t="str">
        <f t="shared" si="91"/>
        <v>20-40</v>
      </c>
      <c r="P1004" s="4" t="str">
        <f t="shared" si="92"/>
        <v>0</v>
      </c>
      <c r="R1004" s="1" t="s">
        <v>800</v>
      </c>
    </row>
    <row r="1005" spans="1:18" x14ac:dyDescent="0.2">
      <c r="A1005" s="2">
        <v>998</v>
      </c>
      <c r="B1005" s="2">
        <v>3</v>
      </c>
      <c r="C1005" s="2">
        <v>1</v>
      </c>
      <c r="D1005" t="s">
        <v>1719</v>
      </c>
      <c r="E1005" s="1" t="s">
        <v>2101</v>
      </c>
      <c r="G1005" t="str">
        <f t="shared" si="93"/>
        <v/>
      </c>
      <c r="H1005" t="str">
        <f t="shared" si="94"/>
        <v>Unknown</v>
      </c>
      <c r="I1005">
        <v>0</v>
      </c>
      <c r="J1005">
        <v>0</v>
      </c>
      <c r="K1005">
        <f t="shared" si="95"/>
        <v>0</v>
      </c>
      <c r="L1005" s="2">
        <v>2649</v>
      </c>
      <c r="M1005" s="4">
        <v>7.2249999999999996</v>
      </c>
      <c r="N1005" s="4" t="str">
        <f t="shared" si="96"/>
        <v/>
      </c>
      <c r="O1005" s="4" t="str">
        <f t="shared" si="91"/>
        <v>0-20</v>
      </c>
      <c r="P1005" s="4" t="str">
        <f t="shared" si="92"/>
        <v>0</v>
      </c>
      <c r="R1005" s="1" t="s">
        <v>2099</v>
      </c>
    </row>
    <row r="1006" spans="1:18" x14ac:dyDescent="0.2">
      <c r="A1006" s="2">
        <v>999</v>
      </c>
      <c r="B1006" s="2">
        <v>3</v>
      </c>
      <c r="C1006" s="2">
        <v>0</v>
      </c>
      <c r="D1006" t="s">
        <v>1720</v>
      </c>
      <c r="E1006" s="1" t="s">
        <v>2102</v>
      </c>
      <c r="G1006" t="str">
        <f t="shared" si="93"/>
        <v/>
      </c>
      <c r="H1006" t="str">
        <f t="shared" si="94"/>
        <v>Unknown</v>
      </c>
      <c r="I1006">
        <v>0</v>
      </c>
      <c r="J1006">
        <v>0</v>
      </c>
      <c r="K1006">
        <f t="shared" si="95"/>
        <v>0</v>
      </c>
      <c r="L1006" s="2">
        <v>349255</v>
      </c>
      <c r="M1006" s="4">
        <v>7.8958000000000004</v>
      </c>
      <c r="N1006" s="4" t="str">
        <f t="shared" si="96"/>
        <v/>
      </c>
      <c r="O1006" s="4" t="str">
        <f t="shared" si="91"/>
        <v>20-40</v>
      </c>
      <c r="P1006" s="4" t="str">
        <f t="shared" si="92"/>
        <v>0</v>
      </c>
      <c r="R1006" s="1" t="s">
        <v>2099</v>
      </c>
    </row>
    <row r="1007" spans="1:18" x14ac:dyDescent="0.2">
      <c r="A1007" s="2">
        <v>1000</v>
      </c>
      <c r="B1007" s="2">
        <v>3</v>
      </c>
      <c r="C1007" s="2">
        <v>1</v>
      </c>
      <c r="D1007" t="s">
        <v>1721</v>
      </c>
      <c r="E1007" s="1" t="s">
        <v>2101</v>
      </c>
      <c r="G1007" t="str">
        <f t="shared" si="93"/>
        <v/>
      </c>
      <c r="H1007" t="str">
        <f t="shared" si="94"/>
        <v>Unknown</v>
      </c>
      <c r="I1007">
        <v>0</v>
      </c>
      <c r="J1007">
        <v>0</v>
      </c>
      <c r="K1007">
        <f t="shared" si="95"/>
        <v>0</v>
      </c>
      <c r="L1007" s="2">
        <v>383123</v>
      </c>
      <c r="M1007" s="4">
        <v>7.75</v>
      </c>
      <c r="N1007" s="4" t="str">
        <f t="shared" si="96"/>
        <v/>
      </c>
      <c r="O1007" s="4" t="str">
        <f t="shared" si="91"/>
        <v>0-20</v>
      </c>
      <c r="P1007" s="4" t="str">
        <f t="shared" si="92"/>
        <v>0</v>
      </c>
      <c r="R1007" s="1" t="s">
        <v>2100</v>
      </c>
    </row>
    <row r="1008" spans="1:18" x14ac:dyDescent="0.2">
      <c r="A1008" s="2">
        <v>1001</v>
      </c>
      <c r="B1008" s="2">
        <v>3</v>
      </c>
      <c r="C1008" s="2">
        <v>1</v>
      </c>
      <c r="D1008" t="s">
        <v>1722</v>
      </c>
      <c r="E1008" s="1" t="s">
        <v>2102</v>
      </c>
      <c r="G1008" t="str">
        <f t="shared" si="93"/>
        <v/>
      </c>
      <c r="H1008" t="str">
        <f t="shared" si="94"/>
        <v>Unknown</v>
      </c>
      <c r="I1008">
        <v>0</v>
      </c>
      <c r="J1008">
        <v>0</v>
      </c>
      <c r="K1008">
        <f t="shared" si="95"/>
        <v>0</v>
      </c>
      <c r="L1008" s="2">
        <v>367228</v>
      </c>
      <c r="M1008" s="4">
        <v>7.75</v>
      </c>
      <c r="N1008" s="4" t="str">
        <f t="shared" si="96"/>
        <v/>
      </c>
      <c r="O1008" s="4" t="str">
        <f t="shared" si="91"/>
        <v>0-20</v>
      </c>
      <c r="P1008" s="4" t="str">
        <f t="shared" si="92"/>
        <v>0</v>
      </c>
      <c r="R1008" s="1" t="s">
        <v>2100</v>
      </c>
    </row>
    <row r="1009" spans="1:18" x14ac:dyDescent="0.2">
      <c r="A1009" s="2">
        <v>1002</v>
      </c>
      <c r="B1009" s="2">
        <v>3</v>
      </c>
      <c r="C1009" s="2">
        <v>1</v>
      </c>
      <c r="D1009" t="s">
        <v>1723</v>
      </c>
      <c r="E1009" s="1" t="s">
        <v>2101</v>
      </c>
      <c r="G1009" t="str">
        <f t="shared" si="93"/>
        <v/>
      </c>
      <c r="H1009" t="str">
        <f t="shared" si="94"/>
        <v>Unknown</v>
      </c>
      <c r="I1009">
        <v>2</v>
      </c>
      <c r="J1009">
        <v>0</v>
      </c>
      <c r="K1009">
        <f t="shared" si="95"/>
        <v>2</v>
      </c>
      <c r="L1009" s="2">
        <v>367226</v>
      </c>
      <c r="M1009" s="4">
        <v>23.25</v>
      </c>
      <c r="N1009" s="4" t="str">
        <f t="shared" si="96"/>
        <v/>
      </c>
      <c r="O1009" s="4" t="str">
        <f t="shared" si="91"/>
        <v>60-80</v>
      </c>
      <c r="P1009" s="4" t="str">
        <f t="shared" si="92"/>
        <v>2</v>
      </c>
      <c r="R1009" s="1" t="s">
        <v>2100</v>
      </c>
    </row>
    <row r="1010" spans="1:18" x14ac:dyDescent="0.2">
      <c r="A1010" s="2">
        <v>1003</v>
      </c>
      <c r="B1010" s="2">
        <v>3</v>
      </c>
      <c r="C1010" s="2">
        <v>1</v>
      </c>
      <c r="D1010" t="s">
        <v>1724</v>
      </c>
      <c r="E1010" s="1" t="s">
        <v>2101</v>
      </c>
      <c r="G1010" t="str">
        <f t="shared" si="93"/>
        <v/>
      </c>
      <c r="H1010" t="str">
        <f t="shared" si="94"/>
        <v>Unknown</v>
      </c>
      <c r="I1010">
        <v>2</v>
      </c>
      <c r="J1010">
        <v>0</v>
      </c>
      <c r="K1010">
        <f t="shared" si="95"/>
        <v>2</v>
      </c>
      <c r="L1010" s="2">
        <v>367226</v>
      </c>
      <c r="M1010" s="4">
        <v>23.25</v>
      </c>
      <c r="N1010" s="4" t="str">
        <f t="shared" si="96"/>
        <v/>
      </c>
      <c r="O1010" s="4" t="str">
        <f t="shared" si="91"/>
        <v>60-80</v>
      </c>
      <c r="P1010" s="4" t="str">
        <f t="shared" si="92"/>
        <v>2</v>
      </c>
      <c r="R1010" s="1" t="s">
        <v>2100</v>
      </c>
    </row>
    <row r="1011" spans="1:18" x14ac:dyDescent="0.2">
      <c r="A1011" s="2">
        <v>1004</v>
      </c>
      <c r="B1011" s="2">
        <v>3</v>
      </c>
      <c r="C1011" s="2">
        <v>1</v>
      </c>
      <c r="D1011" t="s">
        <v>1725</v>
      </c>
      <c r="E1011" s="1" t="s">
        <v>2102</v>
      </c>
      <c r="G1011" t="str">
        <f t="shared" si="93"/>
        <v/>
      </c>
      <c r="H1011" t="str">
        <f t="shared" si="94"/>
        <v>Unknown</v>
      </c>
      <c r="I1011">
        <v>2</v>
      </c>
      <c r="J1011">
        <v>0</v>
      </c>
      <c r="K1011">
        <f t="shared" si="95"/>
        <v>2</v>
      </c>
      <c r="L1011" s="2">
        <v>367226</v>
      </c>
      <c r="M1011" s="4">
        <v>23.25</v>
      </c>
      <c r="N1011" s="4" t="str">
        <f t="shared" si="96"/>
        <v/>
      </c>
      <c r="O1011" s="4" t="str">
        <f t="shared" si="91"/>
        <v>60-80</v>
      </c>
      <c r="P1011" s="4" t="str">
        <f t="shared" si="92"/>
        <v>2</v>
      </c>
      <c r="R1011" s="1" t="s">
        <v>2100</v>
      </c>
    </row>
    <row r="1012" spans="1:18" x14ac:dyDescent="0.2">
      <c r="A1012" s="2">
        <v>1005</v>
      </c>
      <c r="B1012" s="2">
        <v>3</v>
      </c>
      <c r="C1012" s="2">
        <v>1</v>
      </c>
      <c r="D1012" t="s">
        <v>1726</v>
      </c>
      <c r="E1012" s="1" t="s">
        <v>2101</v>
      </c>
      <c r="G1012" t="str">
        <f t="shared" si="93"/>
        <v/>
      </c>
      <c r="H1012" t="str">
        <f t="shared" si="94"/>
        <v>Unknown</v>
      </c>
      <c r="I1012">
        <v>0</v>
      </c>
      <c r="J1012">
        <v>0</v>
      </c>
      <c r="K1012">
        <f t="shared" si="95"/>
        <v>0</v>
      </c>
      <c r="L1012" s="2">
        <v>330932</v>
      </c>
      <c r="M1012" s="4">
        <v>7.7874999999999996</v>
      </c>
      <c r="N1012" s="4" t="str">
        <f t="shared" si="96"/>
        <v/>
      </c>
      <c r="O1012" s="4" t="str">
        <f t="shared" si="91"/>
        <v>0-20</v>
      </c>
      <c r="P1012" s="4" t="str">
        <f t="shared" si="92"/>
        <v>0</v>
      </c>
      <c r="R1012" s="1" t="s">
        <v>2100</v>
      </c>
    </row>
    <row r="1013" spans="1:18" x14ac:dyDescent="0.2">
      <c r="A1013" s="2">
        <v>1006</v>
      </c>
      <c r="B1013" s="2">
        <v>3</v>
      </c>
      <c r="C1013" s="2">
        <v>0</v>
      </c>
      <c r="D1013" t="s">
        <v>1727</v>
      </c>
      <c r="E1013" s="1" t="s">
        <v>2102</v>
      </c>
      <c r="G1013" t="str">
        <f t="shared" si="93"/>
        <v/>
      </c>
      <c r="H1013" t="str">
        <f t="shared" si="94"/>
        <v>Unknown</v>
      </c>
      <c r="I1013">
        <v>0</v>
      </c>
      <c r="J1013">
        <v>0</v>
      </c>
      <c r="K1013">
        <f t="shared" si="95"/>
        <v>0</v>
      </c>
      <c r="L1013" s="2">
        <v>36568</v>
      </c>
      <c r="M1013" s="4">
        <v>15.5</v>
      </c>
      <c r="N1013" s="4" t="str">
        <f t="shared" si="96"/>
        <v/>
      </c>
      <c r="O1013" s="4" t="str">
        <f t="shared" si="91"/>
        <v>40-60</v>
      </c>
      <c r="P1013" s="4" t="str">
        <f t="shared" si="92"/>
        <v>0</v>
      </c>
      <c r="R1013" s="1" t="s">
        <v>2100</v>
      </c>
    </row>
    <row r="1014" spans="1:18" x14ac:dyDescent="0.2">
      <c r="A1014" s="2">
        <v>1007</v>
      </c>
      <c r="B1014" s="2">
        <v>3</v>
      </c>
      <c r="C1014" s="2">
        <v>1</v>
      </c>
      <c r="D1014" t="s">
        <v>1728</v>
      </c>
      <c r="E1014" s="1" t="s">
        <v>2101</v>
      </c>
      <c r="G1014" t="str">
        <f t="shared" si="93"/>
        <v/>
      </c>
      <c r="H1014" t="str">
        <f t="shared" si="94"/>
        <v>Unknown</v>
      </c>
      <c r="I1014">
        <v>0</v>
      </c>
      <c r="J1014">
        <v>0</v>
      </c>
      <c r="K1014">
        <f t="shared" si="95"/>
        <v>0</v>
      </c>
      <c r="L1014" s="2">
        <v>330931</v>
      </c>
      <c r="M1014" s="4">
        <v>7.8792</v>
      </c>
      <c r="N1014" s="4" t="str">
        <f t="shared" si="96"/>
        <v/>
      </c>
      <c r="O1014" s="4" t="str">
        <f t="shared" si="91"/>
        <v>20-40</v>
      </c>
      <c r="P1014" s="4" t="str">
        <f t="shared" si="92"/>
        <v>0</v>
      </c>
      <c r="R1014" s="1" t="s">
        <v>2100</v>
      </c>
    </row>
    <row r="1015" spans="1:18" x14ac:dyDescent="0.2">
      <c r="A1015" s="2">
        <v>1008</v>
      </c>
      <c r="B1015" s="2">
        <v>3</v>
      </c>
      <c r="C1015" s="2">
        <v>1</v>
      </c>
      <c r="D1015" t="s">
        <v>1729</v>
      </c>
      <c r="E1015" s="1" t="s">
        <v>2101</v>
      </c>
      <c r="F1015">
        <v>15</v>
      </c>
      <c r="G1015">
        <f t="shared" si="93"/>
        <v>1</v>
      </c>
      <c r="H1015" t="str">
        <f t="shared" si="94"/>
        <v>Yes</v>
      </c>
      <c r="I1015">
        <v>0</v>
      </c>
      <c r="J1015">
        <v>0</v>
      </c>
      <c r="K1015">
        <f t="shared" si="95"/>
        <v>0</v>
      </c>
      <c r="L1015" s="2">
        <v>330923</v>
      </c>
      <c r="M1015" s="4">
        <v>8.0291999999999994</v>
      </c>
      <c r="N1015" s="4" t="str">
        <f t="shared" si="96"/>
        <v>10-19</v>
      </c>
      <c r="O1015" s="4" t="str">
        <f t="shared" si="91"/>
        <v>20-40</v>
      </c>
      <c r="P1015" s="4" t="str">
        <f t="shared" si="92"/>
        <v>0</v>
      </c>
      <c r="R1015" s="1" t="s">
        <v>2100</v>
      </c>
    </row>
    <row r="1016" spans="1:18" x14ac:dyDescent="0.2">
      <c r="A1016" s="2">
        <v>1009</v>
      </c>
      <c r="B1016" s="2">
        <v>3</v>
      </c>
      <c r="C1016" s="2">
        <v>0</v>
      </c>
      <c r="D1016" t="s">
        <v>1730</v>
      </c>
      <c r="E1016" s="1" t="s">
        <v>2101</v>
      </c>
      <c r="F1016">
        <v>35</v>
      </c>
      <c r="G1016">
        <f t="shared" si="93"/>
        <v>0</v>
      </c>
      <c r="H1016" t="str">
        <f t="shared" si="94"/>
        <v>Yes</v>
      </c>
      <c r="I1016">
        <v>0</v>
      </c>
      <c r="J1016">
        <v>0</v>
      </c>
      <c r="K1016">
        <f t="shared" si="95"/>
        <v>0</v>
      </c>
      <c r="L1016" s="2">
        <v>9232</v>
      </c>
      <c r="M1016" s="4">
        <v>7.75</v>
      </c>
      <c r="N1016" s="4" t="str">
        <f t="shared" si="96"/>
        <v>30-39</v>
      </c>
      <c r="O1016" s="4" t="str">
        <f t="shared" si="91"/>
        <v>0-20</v>
      </c>
      <c r="P1016" s="4" t="str">
        <f t="shared" si="92"/>
        <v>0</v>
      </c>
      <c r="R1016" s="1" t="s">
        <v>2100</v>
      </c>
    </row>
    <row r="1017" spans="1:18" x14ac:dyDescent="0.2">
      <c r="A1017" s="2">
        <v>1010</v>
      </c>
      <c r="B1017" s="2">
        <v>3</v>
      </c>
      <c r="C1017" s="2">
        <v>0</v>
      </c>
      <c r="D1017" t="s">
        <v>1731</v>
      </c>
      <c r="E1017" s="1" t="s">
        <v>2102</v>
      </c>
      <c r="G1017" t="str">
        <f t="shared" si="93"/>
        <v/>
      </c>
      <c r="H1017" t="str">
        <f t="shared" si="94"/>
        <v>Unknown</v>
      </c>
      <c r="I1017">
        <v>0</v>
      </c>
      <c r="J1017">
        <v>0</v>
      </c>
      <c r="K1017">
        <f t="shared" si="95"/>
        <v>0</v>
      </c>
      <c r="L1017" s="2">
        <v>370372</v>
      </c>
      <c r="M1017" s="4">
        <v>7.75</v>
      </c>
      <c r="N1017" s="4" t="str">
        <f t="shared" si="96"/>
        <v/>
      </c>
      <c r="O1017" s="4" t="str">
        <f t="shared" si="91"/>
        <v>0-20</v>
      </c>
      <c r="P1017" s="4" t="str">
        <f t="shared" si="92"/>
        <v>0</v>
      </c>
      <c r="R1017" s="1" t="s">
        <v>2100</v>
      </c>
    </row>
    <row r="1018" spans="1:18" x14ac:dyDescent="0.2">
      <c r="A1018" s="2">
        <v>1011</v>
      </c>
      <c r="B1018" s="2">
        <v>3</v>
      </c>
      <c r="C1018" s="2">
        <v>0</v>
      </c>
      <c r="D1018" t="s">
        <v>1732</v>
      </c>
      <c r="E1018" s="1" t="s">
        <v>2102</v>
      </c>
      <c r="F1018">
        <v>24</v>
      </c>
      <c r="G1018">
        <f t="shared" si="93"/>
        <v>0</v>
      </c>
      <c r="H1018" t="str">
        <f t="shared" si="94"/>
        <v>No</v>
      </c>
      <c r="I1018">
        <v>1</v>
      </c>
      <c r="J1018">
        <v>0</v>
      </c>
      <c r="K1018">
        <f t="shared" si="95"/>
        <v>1</v>
      </c>
      <c r="L1018" s="2">
        <v>376566</v>
      </c>
      <c r="M1018" s="4">
        <v>16.100000000000001</v>
      </c>
      <c r="N1018" s="4" t="str">
        <f t="shared" si="96"/>
        <v>20-29</v>
      </c>
      <c r="O1018" s="4" t="str">
        <f t="shared" si="91"/>
        <v>40-60</v>
      </c>
      <c r="P1018" s="4" t="str">
        <f t="shared" si="92"/>
        <v>1</v>
      </c>
      <c r="R1018" s="1" t="s">
        <v>800</v>
      </c>
    </row>
    <row r="1019" spans="1:18" x14ac:dyDescent="0.2">
      <c r="A1019" s="2">
        <v>1012</v>
      </c>
      <c r="B1019" s="2">
        <v>3</v>
      </c>
      <c r="C1019" s="2">
        <v>0</v>
      </c>
      <c r="D1019" t="s">
        <v>1733</v>
      </c>
      <c r="E1019" s="1" t="s">
        <v>2101</v>
      </c>
      <c r="F1019">
        <v>19</v>
      </c>
      <c r="G1019">
        <f t="shared" si="93"/>
        <v>0</v>
      </c>
      <c r="H1019" t="str">
        <f t="shared" si="94"/>
        <v>Yes</v>
      </c>
      <c r="I1019">
        <v>1</v>
      </c>
      <c r="J1019">
        <v>0</v>
      </c>
      <c r="K1019">
        <f t="shared" si="95"/>
        <v>1</v>
      </c>
      <c r="L1019" s="2">
        <v>376566</v>
      </c>
      <c r="M1019" s="4">
        <v>16.100000000000001</v>
      </c>
      <c r="N1019" s="4" t="str">
        <f t="shared" si="96"/>
        <v>10-19</v>
      </c>
      <c r="O1019" s="4" t="str">
        <f t="shared" si="91"/>
        <v>40-60</v>
      </c>
      <c r="P1019" s="4" t="str">
        <f t="shared" si="92"/>
        <v>1</v>
      </c>
      <c r="R1019" s="1" t="s">
        <v>800</v>
      </c>
    </row>
    <row r="1020" spans="1:18" x14ac:dyDescent="0.2">
      <c r="A1020" s="2">
        <v>1013</v>
      </c>
      <c r="B1020" s="2">
        <v>3</v>
      </c>
      <c r="C1020" s="2">
        <v>0</v>
      </c>
      <c r="D1020" t="s">
        <v>1734</v>
      </c>
      <c r="E1020" s="1" t="s">
        <v>2101</v>
      </c>
      <c r="G1020" t="str">
        <f t="shared" si="93"/>
        <v/>
      </c>
      <c r="H1020" t="str">
        <f t="shared" si="94"/>
        <v>Unknown</v>
      </c>
      <c r="I1020">
        <v>0</v>
      </c>
      <c r="J1020">
        <v>0</v>
      </c>
      <c r="K1020">
        <f t="shared" si="95"/>
        <v>0</v>
      </c>
      <c r="L1020" s="2">
        <v>370368</v>
      </c>
      <c r="M1020" s="4">
        <v>7.75</v>
      </c>
      <c r="N1020" s="4" t="str">
        <f t="shared" si="96"/>
        <v/>
      </c>
      <c r="O1020" s="4" t="str">
        <f t="shared" si="91"/>
        <v>0-20</v>
      </c>
      <c r="P1020" s="4" t="str">
        <f t="shared" si="92"/>
        <v>0</v>
      </c>
      <c r="R1020" s="1" t="s">
        <v>2100</v>
      </c>
    </row>
    <row r="1021" spans="1:18" x14ac:dyDescent="0.2">
      <c r="A1021" s="2">
        <v>1014</v>
      </c>
      <c r="B1021" s="2">
        <v>3</v>
      </c>
      <c r="C1021" s="2">
        <v>0</v>
      </c>
      <c r="D1021" t="s">
        <v>1735</v>
      </c>
      <c r="E1021" s="1" t="s">
        <v>2101</v>
      </c>
      <c r="G1021" t="str">
        <f t="shared" si="93"/>
        <v/>
      </c>
      <c r="H1021" t="str">
        <f t="shared" si="94"/>
        <v>Unknown</v>
      </c>
      <c r="I1021">
        <v>0</v>
      </c>
      <c r="J1021">
        <v>0</v>
      </c>
      <c r="K1021">
        <f t="shared" si="95"/>
        <v>0</v>
      </c>
      <c r="L1021" s="2" t="s">
        <v>1736</v>
      </c>
      <c r="M1021" s="4">
        <v>8.0500000000000007</v>
      </c>
      <c r="N1021" s="4" t="str">
        <f t="shared" si="96"/>
        <v/>
      </c>
      <c r="O1021" s="4" t="str">
        <f t="shared" si="91"/>
        <v>20-40</v>
      </c>
      <c r="P1021" s="4" t="str">
        <f t="shared" si="92"/>
        <v>0</v>
      </c>
      <c r="R1021" s="1" t="s">
        <v>800</v>
      </c>
    </row>
    <row r="1022" spans="1:18" x14ac:dyDescent="0.2">
      <c r="A1022" s="2">
        <v>1015</v>
      </c>
      <c r="B1022" s="2">
        <v>3</v>
      </c>
      <c r="C1022" s="2">
        <v>0</v>
      </c>
      <c r="D1022" t="s">
        <v>1737</v>
      </c>
      <c r="E1022" s="1" t="s">
        <v>2101</v>
      </c>
      <c r="G1022" t="str">
        <f t="shared" si="93"/>
        <v/>
      </c>
      <c r="H1022" t="str">
        <f t="shared" si="94"/>
        <v>Unknown</v>
      </c>
      <c r="I1022">
        <v>0</v>
      </c>
      <c r="J1022">
        <v>0</v>
      </c>
      <c r="K1022">
        <f t="shared" si="95"/>
        <v>0</v>
      </c>
      <c r="L1022" s="2">
        <v>343095</v>
      </c>
      <c r="M1022" s="4">
        <v>8.0500000000000007</v>
      </c>
      <c r="N1022" s="4" t="str">
        <f t="shared" si="96"/>
        <v/>
      </c>
      <c r="O1022" s="4" t="str">
        <f t="shared" si="91"/>
        <v>20-40</v>
      </c>
      <c r="P1022" s="4" t="str">
        <f t="shared" si="92"/>
        <v>0</v>
      </c>
      <c r="R1022" s="1" t="s">
        <v>800</v>
      </c>
    </row>
    <row r="1023" spans="1:18" x14ac:dyDescent="0.2">
      <c r="A1023" s="2">
        <v>1016</v>
      </c>
      <c r="B1023" s="2">
        <v>3</v>
      </c>
      <c r="C1023" s="2">
        <v>0</v>
      </c>
      <c r="D1023" t="s">
        <v>1738</v>
      </c>
      <c r="E1023" s="1" t="s">
        <v>2102</v>
      </c>
      <c r="F1023">
        <v>55.5</v>
      </c>
      <c r="G1023">
        <f t="shared" si="93"/>
        <v>0</v>
      </c>
      <c r="H1023" t="str">
        <f t="shared" si="94"/>
        <v>No</v>
      </c>
      <c r="I1023">
        <v>0</v>
      </c>
      <c r="J1023">
        <v>0</v>
      </c>
      <c r="K1023">
        <f t="shared" si="95"/>
        <v>0</v>
      </c>
      <c r="L1023" s="2" t="s">
        <v>1739</v>
      </c>
      <c r="M1023" s="4">
        <v>8.0500000000000007</v>
      </c>
      <c r="N1023" s="4" t="str">
        <f t="shared" si="96"/>
        <v>50-59</v>
      </c>
      <c r="O1023" s="4" t="str">
        <f t="shared" si="91"/>
        <v>20-40</v>
      </c>
      <c r="P1023" s="4" t="str">
        <f t="shared" si="92"/>
        <v>0</v>
      </c>
      <c r="R1023" s="1" t="s">
        <v>800</v>
      </c>
    </row>
    <row r="1024" spans="1:18" x14ac:dyDescent="0.2">
      <c r="A1024" s="2">
        <v>1017</v>
      </c>
      <c r="B1024" s="2">
        <v>3</v>
      </c>
      <c r="C1024" s="2">
        <v>0</v>
      </c>
      <c r="D1024" t="s">
        <v>1740</v>
      </c>
      <c r="E1024" s="1" t="s">
        <v>2102</v>
      </c>
      <c r="G1024" t="str">
        <f t="shared" si="93"/>
        <v/>
      </c>
      <c r="H1024" t="str">
        <f t="shared" si="94"/>
        <v>Unknown</v>
      </c>
      <c r="I1024">
        <v>0</v>
      </c>
      <c r="J1024">
        <v>0</v>
      </c>
      <c r="K1024">
        <f t="shared" si="95"/>
        <v>0</v>
      </c>
      <c r="L1024" s="2">
        <v>368703</v>
      </c>
      <c r="M1024" s="4">
        <v>7.75</v>
      </c>
      <c r="N1024" s="4" t="str">
        <f t="shared" si="96"/>
        <v/>
      </c>
      <c r="O1024" s="4" t="str">
        <f t="shared" si="91"/>
        <v>0-20</v>
      </c>
      <c r="P1024" s="4" t="str">
        <f t="shared" si="92"/>
        <v>0</v>
      </c>
      <c r="R1024" s="1" t="s">
        <v>2100</v>
      </c>
    </row>
    <row r="1025" spans="1:18" x14ac:dyDescent="0.2">
      <c r="A1025" s="2">
        <v>1018</v>
      </c>
      <c r="B1025" s="2">
        <v>3</v>
      </c>
      <c r="C1025" s="2">
        <v>1</v>
      </c>
      <c r="D1025" t="s">
        <v>1741</v>
      </c>
      <c r="E1025" s="1" t="s">
        <v>2102</v>
      </c>
      <c r="F1025">
        <v>21</v>
      </c>
      <c r="G1025">
        <f t="shared" si="93"/>
        <v>0</v>
      </c>
      <c r="H1025" t="str">
        <f t="shared" si="94"/>
        <v>No</v>
      </c>
      <c r="I1025">
        <v>0</v>
      </c>
      <c r="J1025">
        <v>0</v>
      </c>
      <c r="K1025">
        <f t="shared" si="95"/>
        <v>0</v>
      </c>
      <c r="L1025" s="2">
        <v>345501</v>
      </c>
      <c r="M1025" s="4">
        <v>7.7750000000000004</v>
      </c>
      <c r="N1025" s="4" t="str">
        <f t="shared" si="96"/>
        <v>20-29</v>
      </c>
      <c r="O1025" s="4" t="str">
        <f t="shared" si="91"/>
        <v>0-20</v>
      </c>
      <c r="P1025" s="4" t="str">
        <f t="shared" si="92"/>
        <v>0</v>
      </c>
      <c r="R1025" s="1" t="s">
        <v>800</v>
      </c>
    </row>
    <row r="1026" spans="1:18" x14ac:dyDescent="0.2">
      <c r="A1026" s="2">
        <v>1019</v>
      </c>
      <c r="B1026" s="2">
        <v>3</v>
      </c>
      <c r="C1026" s="2">
        <v>0</v>
      </c>
      <c r="D1026" t="s">
        <v>1742</v>
      </c>
      <c r="E1026" s="1" t="s">
        <v>2102</v>
      </c>
      <c r="G1026" t="str">
        <f t="shared" si="93"/>
        <v/>
      </c>
      <c r="H1026" t="str">
        <f t="shared" si="94"/>
        <v>Unknown</v>
      </c>
      <c r="I1026">
        <v>0</v>
      </c>
      <c r="J1026">
        <v>0</v>
      </c>
      <c r="K1026">
        <f t="shared" si="95"/>
        <v>0</v>
      </c>
      <c r="L1026" s="2">
        <v>359306</v>
      </c>
      <c r="M1026" s="4">
        <v>8.0500000000000007</v>
      </c>
      <c r="N1026" s="4" t="str">
        <f t="shared" si="96"/>
        <v/>
      </c>
      <c r="O1026" s="4" t="str">
        <f t="shared" si="91"/>
        <v>20-40</v>
      </c>
      <c r="P1026" s="4" t="str">
        <f t="shared" si="92"/>
        <v>0</v>
      </c>
      <c r="R1026" s="1" t="s">
        <v>800</v>
      </c>
    </row>
    <row r="1027" spans="1:18" x14ac:dyDescent="0.2">
      <c r="A1027" s="2">
        <v>1020</v>
      </c>
      <c r="B1027" s="2">
        <v>3</v>
      </c>
      <c r="C1027" s="2">
        <v>0</v>
      </c>
      <c r="D1027" t="s">
        <v>1743</v>
      </c>
      <c r="E1027" s="1" t="s">
        <v>2102</v>
      </c>
      <c r="F1027">
        <v>24</v>
      </c>
      <c r="G1027">
        <f t="shared" si="93"/>
        <v>0</v>
      </c>
      <c r="H1027" t="str">
        <f t="shared" si="94"/>
        <v>No</v>
      </c>
      <c r="I1027">
        <v>0</v>
      </c>
      <c r="J1027">
        <v>0</v>
      </c>
      <c r="K1027">
        <f t="shared" si="95"/>
        <v>0</v>
      </c>
      <c r="L1027" s="2">
        <v>349233</v>
      </c>
      <c r="M1027" s="4">
        <v>7.8958000000000004</v>
      </c>
      <c r="N1027" s="4" t="str">
        <f t="shared" si="96"/>
        <v>20-29</v>
      </c>
      <c r="O1027" s="4" t="str">
        <f t="shared" si="91"/>
        <v>20-40</v>
      </c>
      <c r="P1027" s="4" t="str">
        <f t="shared" si="92"/>
        <v>0</v>
      </c>
      <c r="R1027" s="1" t="s">
        <v>800</v>
      </c>
    </row>
    <row r="1028" spans="1:18" x14ac:dyDescent="0.2">
      <c r="A1028" s="2">
        <v>1021</v>
      </c>
      <c r="B1028" s="2">
        <v>3</v>
      </c>
      <c r="C1028" s="2">
        <v>0</v>
      </c>
      <c r="D1028" t="s">
        <v>1744</v>
      </c>
      <c r="E1028" s="1" t="s">
        <v>2102</v>
      </c>
      <c r="F1028">
        <v>21</v>
      </c>
      <c r="G1028">
        <f t="shared" si="93"/>
        <v>0</v>
      </c>
      <c r="H1028" t="str">
        <f t="shared" si="94"/>
        <v>No</v>
      </c>
      <c r="I1028">
        <v>0</v>
      </c>
      <c r="J1028">
        <v>0</v>
      </c>
      <c r="K1028">
        <f t="shared" si="95"/>
        <v>0</v>
      </c>
      <c r="L1028" s="2">
        <v>349211</v>
      </c>
      <c r="M1028" s="4">
        <v>7.8958000000000004</v>
      </c>
      <c r="N1028" s="4" t="str">
        <f t="shared" si="96"/>
        <v>20-29</v>
      </c>
      <c r="O1028" s="4" t="str">
        <f t="shared" si="91"/>
        <v>20-40</v>
      </c>
      <c r="P1028" s="4" t="str">
        <f t="shared" si="92"/>
        <v>0</v>
      </c>
      <c r="R1028" s="1" t="s">
        <v>800</v>
      </c>
    </row>
    <row r="1029" spans="1:18" x14ac:dyDescent="0.2">
      <c r="A1029" s="2">
        <v>1022</v>
      </c>
      <c r="B1029" s="2">
        <v>3</v>
      </c>
      <c r="C1029" s="2">
        <v>0</v>
      </c>
      <c r="D1029" t="s">
        <v>1745</v>
      </c>
      <c r="E1029" s="1" t="s">
        <v>2102</v>
      </c>
      <c r="F1029">
        <v>28</v>
      </c>
      <c r="G1029">
        <f t="shared" si="93"/>
        <v>0</v>
      </c>
      <c r="H1029" t="str">
        <f t="shared" si="94"/>
        <v>No</v>
      </c>
      <c r="I1029">
        <v>0</v>
      </c>
      <c r="J1029">
        <v>0</v>
      </c>
      <c r="K1029">
        <f t="shared" si="95"/>
        <v>0</v>
      </c>
      <c r="L1029" s="2">
        <v>349207</v>
      </c>
      <c r="M1029" s="4">
        <v>7.8958000000000004</v>
      </c>
      <c r="N1029" s="4" t="str">
        <f t="shared" si="96"/>
        <v>20-29</v>
      </c>
      <c r="O1029" s="4" t="str">
        <f t="shared" si="91"/>
        <v>20-40</v>
      </c>
      <c r="P1029" s="4" t="str">
        <f t="shared" si="92"/>
        <v>0</v>
      </c>
      <c r="R1029" s="1" t="s">
        <v>800</v>
      </c>
    </row>
    <row r="1030" spans="1:18" x14ac:dyDescent="0.2">
      <c r="A1030" s="2">
        <v>1023</v>
      </c>
      <c r="B1030" s="2">
        <v>3</v>
      </c>
      <c r="C1030" s="2">
        <v>0</v>
      </c>
      <c r="D1030" t="s">
        <v>1746</v>
      </c>
      <c r="E1030" s="1" t="s">
        <v>2102</v>
      </c>
      <c r="G1030" t="str">
        <f t="shared" si="93"/>
        <v/>
      </c>
      <c r="H1030" t="str">
        <f t="shared" si="94"/>
        <v>Unknown</v>
      </c>
      <c r="I1030">
        <v>0</v>
      </c>
      <c r="J1030">
        <v>0</v>
      </c>
      <c r="K1030">
        <f t="shared" si="95"/>
        <v>0</v>
      </c>
      <c r="L1030" s="2">
        <v>349221</v>
      </c>
      <c r="M1030" s="4">
        <v>7.8958000000000004</v>
      </c>
      <c r="N1030" s="4" t="str">
        <f t="shared" si="96"/>
        <v/>
      </c>
      <c r="O1030" s="4" t="str">
        <f t="shared" si="91"/>
        <v>20-40</v>
      </c>
      <c r="P1030" s="4" t="str">
        <f t="shared" si="92"/>
        <v>0</v>
      </c>
      <c r="R1030" s="1" t="s">
        <v>800</v>
      </c>
    </row>
    <row r="1031" spans="1:18" x14ac:dyDescent="0.2">
      <c r="A1031" s="2">
        <v>1024</v>
      </c>
      <c r="B1031" s="2">
        <v>3</v>
      </c>
      <c r="C1031" s="2">
        <v>1</v>
      </c>
      <c r="D1031" t="s">
        <v>1747</v>
      </c>
      <c r="E1031" s="1" t="s">
        <v>2101</v>
      </c>
      <c r="G1031" t="str">
        <f t="shared" si="93"/>
        <v/>
      </c>
      <c r="H1031" t="str">
        <f t="shared" si="94"/>
        <v>Unknown</v>
      </c>
      <c r="I1031">
        <v>0</v>
      </c>
      <c r="J1031">
        <v>0</v>
      </c>
      <c r="K1031">
        <f t="shared" si="95"/>
        <v>0</v>
      </c>
      <c r="L1031" s="2">
        <v>330980</v>
      </c>
      <c r="M1031" s="4">
        <v>7.8792</v>
      </c>
      <c r="N1031" s="4" t="str">
        <f t="shared" si="96"/>
        <v/>
      </c>
      <c r="O1031" s="4" t="str">
        <f t="shared" si="91"/>
        <v>20-40</v>
      </c>
      <c r="P1031" s="4" t="str">
        <f t="shared" si="92"/>
        <v>0</v>
      </c>
      <c r="R1031" s="1" t="s">
        <v>2100</v>
      </c>
    </row>
    <row r="1032" spans="1:18" x14ac:dyDescent="0.2">
      <c r="A1032" s="2">
        <v>1025</v>
      </c>
      <c r="B1032" s="2">
        <v>3</v>
      </c>
      <c r="C1032" s="2">
        <v>0</v>
      </c>
      <c r="D1032" t="s">
        <v>1748</v>
      </c>
      <c r="E1032" s="1" t="s">
        <v>2102</v>
      </c>
      <c r="F1032">
        <v>25</v>
      </c>
      <c r="G1032">
        <f t="shared" si="93"/>
        <v>0</v>
      </c>
      <c r="H1032" t="str">
        <f t="shared" si="94"/>
        <v>No</v>
      </c>
      <c r="I1032">
        <v>0</v>
      </c>
      <c r="J1032">
        <v>0</v>
      </c>
      <c r="K1032">
        <f t="shared" si="95"/>
        <v>0</v>
      </c>
      <c r="L1032" s="2">
        <v>348123</v>
      </c>
      <c r="M1032" s="4">
        <v>7.65</v>
      </c>
      <c r="N1032" s="4" t="str">
        <f t="shared" si="96"/>
        <v>20-29</v>
      </c>
      <c r="O1032" s="4" t="str">
        <f t="shared" ref="O1032:O1095" si="97">IF(ISBLANK(M1032),"",VLOOKUP(M1032,FareTable,2))</f>
        <v>0-20</v>
      </c>
      <c r="P1032" s="4" t="str">
        <f t="shared" ref="P1032:P1095" si="98">VLOOKUP(K1032,FamilyTable,2)</f>
        <v>0</v>
      </c>
      <c r="Q1032" s="2" t="s">
        <v>1749</v>
      </c>
      <c r="R1032" s="1" t="s">
        <v>800</v>
      </c>
    </row>
    <row r="1033" spans="1:18" x14ac:dyDescent="0.2">
      <c r="A1033" s="2">
        <v>1026</v>
      </c>
      <c r="B1033" s="2">
        <v>3</v>
      </c>
      <c r="C1033" s="2">
        <v>1</v>
      </c>
      <c r="D1033" t="s">
        <v>1750</v>
      </c>
      <c r="E1033" s="1" t="s">
        <v>2102</v>
      </c>
      <c r="F1033">
        <v>6</v>
      </c>
      <c r="G1033">
        <f t="shared" ref="G1033:G1096" si="99">IF(ISBLANK(F1033),"",IF(F1033&lt;=MaxChildAge,1,0))</f>
        <v>1</v>
      </c>
      <c r="H1033" t="str">
        <f t="shared" ref="H1033:H1096" si="100">IF(ISBLANK(F1033),"Unknown",IF(G1033=1,"Yes",IF(E1033="Female","Yes","No")))</f>
        <v>Yes</v>
      </c>
      <c r="I1033">
        <v>0</v>
      </c>
      <c r="J1033">
        <v>1</v>
      </c>
      <c r="K1033">
        <f t="shared" ref="K1033:K1096" si="101">I1033+J1033</f>
        <v>1</v>
      </c>
      <c r="L1033" s="2">
        <v>392096</v>
      </c>
      <c r="M1033" s="4">
        <v>12.475</v>
      </c>
      <c r="N1033" s="4" t="str">
        <f t="shared" ref="N1033:N1096" si="102">IF(ISBLANK(F1033),"",VLOOKUP(F1033,AgeTable,2))</f>
        <v>0-9</v>
      </c>
      <c r="O1033" s="4" t="str">
        <f t="shared" si="97"/>
        <v>40-60</v>
      </c>
      <c r="P1033" s="4" t="str">
        <f t="shared" si="98"/>
        <v>1</v>
      </c>
      <c r="Q1033" s="2" t="s">
        <v>1751</v>
      </c>
      <c r="R1033" s="1" t="s">
        <v>800</v>
      </c>
    </row>
    <row r="1034" spans="1:18" x14ac:dyDescent="0.2">
      <c r="A1034" s="2">
        <v>1027</v>
      </c>
      <c r="B1034" s="2">
        <v>3</v>
      </c>
      <c r="C1034" s="2">
        <v>1</v>
      </c>
      <c r="D1034" t="s">
        <v>1752</v>
      </c>
      <c r="E1034" s="1" t="s">
        <v>2101</v>
      </c>
      <c r="F1034">
        <v>27</v>
      </c>
      <c r="G1034">
        <f t="shared" si="99"/>
        <v>0</v>
      </c>
      <c r="H1034" t="str">
        <f t="shared" si="100"/>
        <v>Yes</v>
      </c>
      <c r="I1034">
        <v>0</v>
      </c>
      <c r="J1034">
        <v>1</v>
      </c>
      <c r="K1034">
        <f t="shared" si="101"/>
        <v>1</v>
      </c>
      <c r="L1034" s="2">
        <v>392096</v>
      </c>
      <c r="M1034" s="4">
        <v>12.475</v>
      </c>
      <c r="N1034" s="4" t="str">
        <f t="shared" si="102"/>
        <v>20-29</v>
      </c>
      <c r="O1034" s="4" t="str">
        <f t="shared" si="97"/>
        <v>40-60</v>
      </c>
      <c r="P1034" s="4" t="str">
        <f t="shared" si="98"/>
        <v>1</v>
      </c>
      <c r="Q1034" s="2" t="s">
        <v>1751</v>
      </c>
      <c r="R1034" s="1" t="s">
        <v>800</v>
      </c>
    </row>
    <row r="1035" spans="1:18" x14ac:dyDescent="0.2">
      <c r="A1035" s="2">
        <v>1028</v>
      </c>
      <c r="B1035" s="2">
        <v>3</v>
      </c>
      <c r="C1035" s="2">
        <v>0</v>
      </c>
      <c r="D1035" t="s">
        <v>1753</v>
      </c>
      <c r="E1035" s="1" t="s">
        <v>2102</v>
      </c>
      <c r="G1035" t="str">
        <f t="shared" si="99"/>
        <v/>
      </c>
      <c r="H1035" t="str">
        <f t="shared" si="100"/>
        <v>Unknown</v>
      </c>
      <c r="I1035">
        <v>0</v>
      </c>
      <c r="J1035">
        <v>0</v>
      </c>
      <c r="K1035">
        <f t="shared" si="101"/>
        <v>0</v>
      </c>
      <c r="L1035" s="2" t="s">
        <v>1754</v>
      </c>
      <c r="M1035" s="4">
        <v>8.0500000000000007</v>
      </c>
      <c r="N1035" s="4" t="str">
        <f t="shared" si="102"/>
        <v/>
      </c>
      <c r="O1035" s="4" t="str">
        <f t="shared" si="97"/>
        <v>20-40</v>
      </c>
      <c r="P1035" s="4" t="str">
        <f t="shared" si="98"/>
        <v>0</v>
      </c>
      <c r="R1035" s="1" t="s">
        <v>800</v>
      </c>
    </row>
    <row r="1036" spans="1:18" x14ac:dyDescent="0.2">
      <c r="A1036" s="2">
        <v>1029</v>
      </c>
      <c r="B1036" s="2">
        <v>3</v>
      </c>
      <c r="C1036" s="2">
        <v>1</v>
      </c>
      <c r="D1036" t="s">
        <v>1755</v>
      </c>
      <c r="E1036" s="1" t="s">
        <v>2101</v>
      </c>
      <c r="G1036" t="str">
        <f t="shared" si="99"/>
        <v/>
      </c>
      <c r="H1036" t="str">
        <f t="shared" si="100"/>
        <v>Unknown</v>
      </c>
      <c r="I1036">
        <v>1</v>
      </c>
      <c r="J1036">
        <v>0</v>
      </c>
      <c r="K1036">
        <f t="shared" si="101"/>
        <v>1</v>
      </c>
      <c r="L1036" s="2">
        <v>371110</v>
      </c>
      <c r="M1036" s="4">
        <v>24.15</v>
      </c>
      <c r="N1036" s="4" t="str">
        <f t="shared" si="102"/>
        <v/>
      </c>
      <c r="O1036" s="4" t="str">
        <f t="shared" si="97"/>
        <v>60-80</v>
      </c>
      <c r="P1036" s="4" t="str">
        <f t="shared" si="98"/>
        <v>1</v>
      </c>
      <c r="R1036" s="1" t="s">
        <v>2100</v>
      </c>
    </row>
    <row r="1037" spans="1:18" x14ac:dyDescent="0.2">
      <c r="A1037" s="2">
        <v>1030</v>
      </c>
      <c r="B1037" s="2">
        <v>3</v>
      </c>
      <c r="C1037" s="2">
        <v>0</v>
      </c>
      <c r="D1037" t="s">
        <v>1756</v>
      </c>
      <c r="E1037" s="1" t="s">
        <v>2102</v>
      </c>
      <c r="G1037" t="str">
        <f t="shared" si="99"/>
        <v/>
      </c>
      <c r="H1037" t="str">
        <f t="shared" si="100"/>
        <v>Unknown</v>
      </c>
      <c r="I1037">
        <v>1</v>
      </c>
      <c r="J1037">
        <v>0</v>
      </c>
      <c r="K1037">
        <f t="shared" si="101"/>
        <v>1</v>
      </c>
      <c r="L1037" s="2">
        <v>371110</v>
      </c>
      <c r="M1037" s="4">
        <v>24.15</v>
      </c>
      <c r="N1037" s="4" t="str">
        <f t="shared" si="102"/>
        <v/>
      </c>
      <c r="O1037" s="4" t="str">
        <f t="shared" si="97"/>
        <v>60-80</v>
      </c>
      <c r="P1037" s="4" t="str">
        <f t="shared" si="98"/>
        <v>1</v>
      </c>
      <c r="R1037" s="1" t="s">
        <v>2100</v>
      </c>
    </row>
    <row r="1038" spans="1:18" x14ac:dyDescent="0.2">
      <c r="A1038" s="2">
        <v>1031</v>
      </c>
      <c r="B1038" s="2">
        <v>3</v>
      </c>
      <c r="C1038" s="2">
        <v>0</v>
      </c>
      <c r="D1038" t="s">
        <v>1757</v>
      </c>
      <c r="E1038" s="1" t="s">
        <v>2102</v>
      </c>
      <c r="G1038" t="str">
        <f t="shared" si="99"/>
        <v/>
      </c>
      <c r="H1038" t="str">
        <f t="shared" si="100"/>
        <v>Unknown</v>
      </c>
      <c r="I1038">
        <v>0</v>
      </c>
      <c r="J1038">
        <v>0</v>
      </c>
      <c r="K1038">
        <f t="shared" si="101"/>
        <v>0</v>
      </c>
      <c r="L1038" s="2">
        <v>330877</v>
      </c>
      <c r="M1038" s="4">
        <v>8.4582999999999995</v>
      </c>
      <c r="N1038" s="4" t="str">
        <f t="shared" si="102"/>
        <v/>
      </c>
      <c r="O1038" s="4" t="str">
        <f t="shared" si="97"/>
        <v>20-40</v>
      </c>
      <c r="P1038" s="4" t="str">
        <f t="shared" si="98"/>
        <v>0</v>
      </c>
      <c r="R1038" s="1" t="s">
        <v>2100</v>
      </c>
    </row>
    <row r="1039" spans="1:18" x14ac:dyDescent="0.2">
      <c r="A1039" s="2">
        <v>1032</v>
      </c>
      <c r="B1039" s="2">
        <v>3</v>
      </c>
      <c r="C1039" s="2">
        <v>0</v>
      </c>
      <c r="D1039" t="s">
        <v>1758</v>
      </c>
      <c r="E1039" s="1" t="s">
        <v>2102</v>
      </c>
      <c r="F1039">
        <v>34</v>
      </c>
      <c r="G1039">
        <f t="shared" si="99"/>
        <v>0</v>
      </c>
      <c r="H1039" t="str">
        <f t="shared" si="100"/>
        <v>No</v>
      </c>
      <c r="I1039">
        <v>0</v>
      </c>
      <c r="J1039">
        <v>0</v>
      </c>
      <c r="K1039">
        <f t="shared" si="101"/>
        <v>0</v>
      </c>
      <c r="L1039" s="2">
        <v>364506</v>
      </c>
      <c r="M1039" s="4">
        <v>8.0500000000000007</v>
      </c>
      <c r="N1039" s="4" t="str">
        <f t="shared" si="102"/>
        <v>30-39</v>
      </c>
      <c r="O1039" s="4" t="str">
        <f t="shared" si="97"/>
        <v>20-40</v>
      </c>
      <c r="P1039" s="4" t="str">
        <f t="shared" si="98"/>
        <v>0</v>
      </c>
      <c r="R1039" s="1" t="s">
        <v>800</v>
      </c>
    </row>
    <row r="1040" spans="1:18" x14ac:dyDescent="0.2">
      <c r="A1040" s="2">
        <v>1033</v>
      </c>
      <c r="B1040" s="2">
        <v>3</v>
      </c>
      <c r="C1040" s="2">
        <v>0</v>
      </c>
      <c r="D1040" t="s">
        <v>1759</v>
      </c>
      <c r="E1040" s="1" t="s">
        <v>2102</v>
      </c>
      <c r="G1040" t="str">
        <f t="shared" si="99"/>
        <v/>
      </c>
      <c r="H1040" t="str">
        <f t="shared" si="100"/>
        <v>Unknown</v>
      </c>
      <c r="I1040">
        <v>0</v>
      </c>
      <c r="J1040">
        <v>0</v>
      </c>
      <c r="K1040">
        <f t="shared" si="101"/>
        <v>0</v>
      </c>
      <c r="L1040" s="2">
        <v>372622</v>
      </c>
      <c r="M1040" s="4">
        <v>7.75</v>
      </c>
      <c r="N1040" s="4" t="str">
        <f t="shared" si="102"/>
        <v/>
      </c>
      <c r="O1040" s="4" t="str">
        <f t="shared" si="97"/>
        <v>0-20</v>
      </c>
      <c r="P1040" s="4" t="str">
        <f t="shared" si="98"/>
        <v>0</v>
      </c>
      <c r="R1040" s="1" t="s">
        <v>2100</v>
      </c>
    </row>
    <row r="1041" spans="1:18" x14ac:dyDescent="0.2">
      <c r="A1041" s="2">
        <v>1034</v>
      </c>
      <c r="B1041" s="2">
        <v>3</v>
      </c>
      <c r="C1041" s="2">
        <v>1</v>
      </c>
      <c r="D1041" t="s">
        <v>1760</v>
      </c>
      <c r="E1041" s="1" t="s">
        <v>2102</v>
      </c>
      <c r="G1041" t="str">
        <f t="shared" si="99"/>
        <v/>
      </c>
      <c r="H1041" t="str">
        <f t="shared" si="100"/>
        <v>Unknown</v>
      </c>
      <c r="I1041">
        <v>0</v>
      </c>
      <c r="J1041">
        <v>0</v>
      </c>
      <c r="K1041">
        <f t="shared" si="101"/>
        <v>0</v>
      </c>
      <c r="L1041" s="2">
        <v>312991</v>
      </c>
      <c r="M1041" s="4">
        <v>7.7750000000000004</v>
      </c>
      <c r="N1041" s="4" t="str">
        <f t="shared" si="102"/>
        <v/>
      </c>
      <c r="O1041" s="4" t="str">
        <f t="shared" si="97"/>
        <v>0-20</v>
      </c>
      <c r="P1041" s="4" t="str">
        <f t="shared" si="98"/>
        <v>0</v>
      </c>
      <c r="R1041" s="1" t="s">
        <v>800</v>
      </c>
    </row>
    <row r="1042" spans="1:18" x14ac:dyDescent="0.2">
      <c r="A1042" s="2">
        <v>1035</v>
      </c>
      <c r="B1042" s="2">
        <v>3</v>
      </c>
      <c r="C1042" s="2">
        <v>1</v>
      </c>
      <c r="D1042" t="s">
        <v>1761</v>
      </c>
      <c r="E1042" s="1" t="s">
        <v>2102</v>
      </c>
      <c r="G1042" t="str">
        <f t="shared" si="99"/>
        <v/>
      </c>
      <c r="H1042" t="str">
        <f t="shared" si="100"/>
        <v>Unknown</v>
      </c>
      <c r="I1042">
        <v>1</v>
      </c>
      <c r="J1042">
        <v>1</v>
      </c>
      <c r="K1042">
        <f t="shared" si="101"/>
        <v>2</v>
      </c>
      <c r="L1042" s="2">
        <v>2661</v>
      </c>
      <c r="M1042" s="4">
        <v>15.245799999999999</v>
      </c>
      <c r="N1042" s="4" t="str">
        <f t="shared" si="102"/>
        <v/>
      </c>
      <c r="O1042" s="4" t="str">
        <f t="shared" si="97"/>
        <v>40-60</v>
      </c>
      <c r="P1042" s="4" t="str">
        <f t="shared" si="98"/>
        <v>2</v>
      </c>
      <c r="R1042" s="1" t="s">
        <v>2099</v>
      </c>
    </row>
    <row r="1043" spans="1:18" x14ac:dyDescent="0.2">
      <c r="A1043" s="2">
        <v>1036</v>
      </c>
      <c r="B1043" s="2">
        <v>3</v>
      </c>
      <c r="C1043" s="2">
        <v>1</v>
      </c>
      <c r="D1043" t="s">
        <v>1762</v>
      </c>
      <c r="E1043" s="1" t="s">
        <v>2102</v>
      </c>
      <c r="G1043" t="str">
        <f t="shared" si="99"/>
        <v/>
      </c>
      <c r="H1043" t="str">
        <f t="shared" si="100"/>
        <v>Unknown</v>
      </c>
      <c r="I1043">
        <v>1</v>
      </c>
      <c r="J1043">
        <v>1</v>
      </c>
      <c r="K1043">
        <f t="shared" si="101"/>
        <v>2</v>
      </c>
      <c r="L1043" s="2">
        <v>2661</v>
      </c>
      <c r="M1043" s="4">
        <v>15.245799999999999</v>
      </c>
      <c r="N1043" s="4" t="str">
        <f t="shared" si="102"/>
        <v/>
      </c>
      <c r="O1043" s="4" t="str">
        <f t="shared" si="97"/>
        <v>40-60</v>
      </c>
      <c r="P1043" s="4" t="str">
        <f t="shared" si="98"/>
        <v>2</v>
      </c>
      <c r="R1043" s="1" t="s">
        <v>2099</v>
      </c>
    </row>
    <row r="1044" spans="1:18" x14ac:dyDescent="0.2">
      <c r="A1044" s="2">
        <v>1037</v>
      </c>
      <c r="B1044" s="2">
        <v>3</v>
      </c>
      <c r="C1044" s="2">
        <v>1</v>
      </c>
      <c r="D1044" t="s">
        <v>1763</v>
      </c>
      <c r="E1044" s="1" t="s">
        <v>2101</v>
      </c>
      <c r="G1044" t="str">
        <f t="shared" si="99"/>
        <v/>
      </c>
      <c r="H1044" t="str">
        <f t="shared" si="100"/>
        <v>Unknown</v>
      </c>
      <c r="I1044">
        <v>0</v>
      </c>
      <c r="J1044">
        <v>2</v>
      </c>
      <c r="K1044">
        <f t="shared" si="101"/>
        <v>2</v>
      </c>
      <c r="L1044" s="2">
        <v>2661</v>
      </c>
      <c r="M1044" s="4">
        <v>15.245799999999999</v>
      </c>
      <c r="N1044" s="4" t="str">
        <f t="shared" si="102"/>
        <v/>
      </c>
      <c r="O1044" s="4" t="str">
        <f t="shared" si="97"/>
        <v>40-60</v>
      </c>
      <c r="P1044" s="4" t="str">
        <f t="shared" si="98"/>
        <v>2</v>
      </c>
      <c r="R1044" s="1" t="s">
        <v>2099</v>
      </c>
    </row>
    <row r="1045" spans="1:18" x14ac:dyDescent="0.2">
      <c r="A1045" s="2">
        <v>1038</v>
      </c>
      <c r="B1045" s="2">
        <v>3</v>
      </c>
      <c r="C1045" s="2">
        <v>1</v>
      </c>
      <c r="D1045" t="s">
        <v>1764</v>
      </c>
      <c r="E1045" s="1" t="s">
        <v>2101</v>
      </c>
      <c r="G1045" t="str">
        <f t="shared" si="99"/>
        <v/>
      </c>
      <c r="H1045" t="str">
        <f t="shared" si="100"/>
        <v>Unknown</v>
      </c>
      <c r="I1045">
        <v>0</v>
      </c>
      <c r="J1045">
        <v>0</v>
      </c>
      <c r="K1045">
        <f t="shared" si="101"/>
        <v>0</v>
      </c>
      <c r="L1045" s="2">
        <v>2626</v>
      </c>
      <c r="M1045" s="4">
        <v>7.2291999999999996</v>
      </c>
      <c r="N1045" s="4" t="str">
        <f t="shared" si="102"/>
        <v/>
      </c>
      <c r="O1045" s="4" t="str">
        <f t="shared" si="97"/>
        <v>0-20</v>
      </c>
      <c r="P1045" s="4" t="str">
        <f t="shared" si="98"/>
        <v>0</v>
      </c>
      <c r="R1045" s="1" t="s">
        <v>2099</v>
      </c>
    </row>
    <row r="1046" spans="1:18" x14ac:dyDescent="0.2">
      <c r="A1046" s="2">
        <v>1039</v>
      </c>
      <c r="B1046" s="2">
        <v>3</v>
      </c>
      <c r="C1046" s="2">
        <v>0</v>
      </c>
      <c r="D1046" t="s">
        <v>1765</v>
      </c>
      <c r="E1046" s="1" t="s">
        <v>2102</v>
      </c>
      <c r="G1046" t="str">
        <f t="shared" si="99"/>
        <v/>
      </c>
      <c r="H1046" t="str">
        <f t="shared" si="100"/>
        <v>Unknown</v>
      </c>
      <c r="I1046">
        <v>0</v>
      </c>
      <c r="J1046">
        <v>0</v>
      </c>
      <c r="K1046">
        <f t="shared" si="101"/>
        <v>0</v>
      </c>
      <c r="L1046" s="2">
        <v>374746</v>
      </c>
      <c r="M1046" s="4">
        <v>8.0500000000000007</v>
      </c>
      <c r="N1046" s="4" t="str">
        <f t="shared" si="102"/>
        <v/>
      </c>
      <c r="O1046" s="4" t="str">
        <f t="shared" si="97"/>
        <v>20-40</v>
      </c>
      <c r="P1046" s="4" t="str">
        <f t="shared" si="98"/>
        <v>0</v>
      </c>
      <c r="R1046" s="1" t="s">
        <v>800</v>
      </c>
    </row>
    <row r="1047" spans="1:18" x14ac:dyDescent="0.2">
      <c r="A1047" s="2">
        <v>1040</v>
      </c>
      <c r="B1047" s="2">
        <v>3</v>
      </c>
      <c r="C1047" s="2">
        <v>1</v>
      </c>
      <c r="D1047" t="s">
        <v>1766</v>
      </c>
      <c r="E1047" s="1" t="s">
        <v>2101</v>
      </c>
      <c r="G1047" t="str">
        <f t="shared" si="99"/>
        <v/>
      </c>
      <c r="H1047" t="str">
        <f t="shared" si="100"/>
        <v>Unknown</v>
      </c>
      <c r="I1047">
        <v>0</v>
      </c>
      <c r="J1047">
        <v>0</v>
      </c>
      <c r="K1047">
        <f t="shared" si="101"/>
        <v>0</v>
      </c>
      <c r="L1047" s="2">
        <v>35852</v>
      </c>
      <c r="M1047" s="4">
        <v>7.7332999999999998</v>
      </c>
      <c r="N1047" s="4" t="str">
        <f t="shared" si="102"/>
        <v/>
      </c>
      <c r="O1047" s="4" t="str">
        <f t="shared" si="97"/>
        <v>0-20</v>
      </c>
      <c r="P1047" s="4" t="str">
        <f t="shared" si="98"/>
        <v>0</v>
      </c>
      <c r="R1047" s="1" t="s">
        <v>2100</v>
      </c>
    </row>
    <row r="1048" spans="1:18" x14ac:dyDescent="0.2">
      <c r="A1048" s="2">
        <v>1041</v>
      </c>
      <c r="B1048" s="2">
        <v>3</v>
      </c>
      <c r="C1048" s="2">
        <v>1</v>
      </c>
      <c r="D1048" t="s">
        <v>1767</v>
      </c>
      <c r="E1048" s="1" t="s">
        <v>2101</v>
      </c>
      <c r="F1048">
        <v>24</v>
      </c>
      <c r="G1048">
        <f t="shared" si="99"/>
        <v>0</v>
      </c>
      <c r="H1048" t="str">
        <f t="shared" si="100"/>
        <v>Yes</v>
      </c>
      <c r="I1048">
        <v>0</v>
      </c>
      <c r="J1048">
        <v>0</v>
      </c>
      <c r="K1048">
        <f t="shared" si="101"/>
        <v>0</v>
      </c>
      <c r="L1048" s="2">
        <v>382653</v>
      </c>
      <c r="M1048" s="4">
        <v>7.75</v>
      </c>
      <c r="N1048" s="4" t="str">
        <f t="shared" si="102"/>
        <v>20-29</v>
      </c>
      <c r="O1048" s="4" t="str">
        <f t="shared" si="97"/>
        <v>0-20</v>
      </c>
      <c r="P1048" s="4" t="str">
        <f t="shared" si="98"/>
        <v>0</v>
      </c>
      <c r="R1048" s="1" t="s">
        <v>2100</v>
      </c>
    </row>
    <row r="1049" spans="1:18" x14ac:dyDescent="0.2">
      <c r="A1049" s="2">
        <v>1042</v>
      </c>
      <c r="B1049" s="2">
        <v>3</v>
      </c>
      <c r="C1049" s="2">
        <v>0</v>
      </c>
      <c r="D1049" t="s">
        <v>1768</v>
      </c>
      <c r="E1049" s="1" t="s">
        <v>2102</v>
      </c>
      <c r="G1049" t="str">
        <f t="shared" si="99"/>
        <v/>
      </c>
      <c r="H1049" t="str">
        <f t="shared" si="100"/>
        <v>Unknown</v>
      </c>
      <c r="I1049">
        <v>0</v>
      </c>
      <c r="J1049">
        <v>0</v>
      </c>
      <c r="K1049">
        <f t="shared" si="101"/>
        <v>0</v>
      </c>
      <c r="L1049" s="2" t="s">
        <v>1769</v>
      </c>
      <c r="M1049" s="4">
        <v>8.0500000000000007</v>
      </c>
      <c r="N1049" s="4" t="str">
        <f t="shared" si="102"/>
        <v/>
      </c>
      <c r="O1049" s="4" t="str">
        <f t="shared" si="97"/>
        <v>20-40</v>
      </c>
      <c r="P1049" s="4" t="str">
        <f t="shared" si="98"/>
        <v>0</v>
      </c>
      <c r="R1049" s="1" t="s">
        <v>800</v>
      </c>
    </row>
    <row r="1050" spans="1:18" x14ac:dyDescent="0.2">
      <c r="A1050" s="2">
        <v>1043</v>
      </c>
      <c r="B1050" s="2">
        <v>3</v>
      </c>
      <c r="C1050" s="2">
        <v>1</v>
      </c>
      <c r="D1050" t="s">
        <v>1770</v>
      </c>
      <c r="E1050" s="1" t="s">
        <v>2101</v>
      </c>
      <c r="G1050" t="str">
        <f t="shared" si="99"/>
        <v/>
      </c>
      <c r="H1050" t="str">
        <f t="shared" si="100"/>
        <v>Unknown</v>
      </c>
      <c r="I1050">
        <v>1</v>
      </c>
      <c r="J1050">
        <v>0</v>
      </c>
      <c r="K1050">
        <f t="shared" si="101"/>
        <v>1</v>
      </c>
      <c r="L1050" s="2">
        <v>367230</v>
      </c>
      <c r="M1050" s="4">
        <v>15.5</v>
      </c>
      <c r="N1050" s="4" t="str">
        <f t="shared" si="102"/>
        <v/>
      </c>
      <c r="O1050" s="4" t="str">
        <f t="shared" si="97"/>
        <v>40-60</v>
      </c>
      <c r="P1050" s="4" t="str">
        <f t="shared" si="98"/>
        <v>1</v>
      </c>
      <c r="R1050" s="1" t="s">
        <v>2100</v>
      </c>
    </row>
    <row r="1051" spans="1:18" x14ac:dyDescent="0.2">
      <c r="A1051" s="2">
        <v>1044</v>
      </c>
      <c r="B1051" s="2">
        <v>3</v>
      </c>
      <c r="C1051" s="2">
        <v>1</v>
      </c>
      <c r="D1051" t="s">
        <v>1771</v>
      </c>
      <c r="E1051" s="1" t="s">
        <v>2101</v>
      </c>
      <c r="G1051" t="str">
        <f t="shared" si="99"/>
        <v/>
      </c>
      <c r="H1051" t="str">
        <f t="shared" si="100"/>
        <v>Unknown</v>
      </c>
      <c r="I1051">
        <v>1</v>
      </c>
      <c r="J1051">
        <v>0</v>
      </c>
      <c r="K1051">
        <f t="shared" si="101"/>
        <v>1</v>
      </c>
      <c r="L1051" s="2">
        <v>367230</v>
      </c>
      <c r="M1051" s="4">
        <v>15.5</v>
      </c>
      <c r="N1051" s="4" t="str">
        <f t="shared" si="102"/>
        <v/>
      </c>
      <c r="O1051" s="4" t="str">
        <f t="shared" si="97"/>
        <v>40-60</v>
      </c>
      <c r="P1051" s="4" t="str">
        <f t="shared" si="98"/>
        <v>1</v>
      </c>
      <c r="R1051" s="1" t="s">
        <v>2100</v>
      </c>
    </row>
    <row r="1052" spans="1:18" x14ac:dyDescent="0.2">
      <c r="A1052" s="2">
        <v>1045</v>
      </c>
      <c r="B1052" s="2">
        <v>3</v>
      </c>
      <c r="C1052" s="2">
        <v>1</v>
      </c>
      <c r="D1052" t="s">
        <v>1772</v>
      </c>
      <c r="E1052" s="1" t="s">
        <v>2101</v>
      </c>
      <c r="G1052" t="str">
        <f t="shared" si="99"/>
        <v/>
      </c>
      <c r="H1052" t="str">
        <f t="shared" si="100"/>
        <v>Unknown</v>
      </c>
      <c r="I1052">
        <v>0</v>
      </c>
      <c r="J1052">
        <v>0</v>
      </c>
      <c r="K1052">
        <f t="shared" si="101"/>
        <v>0</v>
      </c>
      <c r="L1052" s="2">
        <v>36568</v>
      </c>
      <c r="M1052" s="4">
        <v>15.5</v>
      </c>
      <c r="N1052" s="4" t="str">
        <f t="shared" si="102"/>
        <v/>
      </c>
      <c r="O1052" s="4" t="str">
        <f t="shared" si="97"/>
        <v>40-60</v>
      </c>
      <c r="P1052" s="4" t="str">
        <f t="shared" si="98"/>
        <v>0</v>
      </c>
      <c r="R1052" s="1" t="s">
        <v>2100</v>
      </c>
    </row>
    <row r="1053" spans="1:18" x14ac:dyDescent="0.2">
      <c r="A1053" s="2">
        <v>1046</v>
      </c>
      <c r="B1053" s="2">
        <v>3</v>
      </c>
      <c r="C1053" s="2">
        <v>0</v>
      </c>
      <c r="D1053" t="s">
        <v>1773</v>
      </c>
      <c r="E1053" s="1" t="s">
        <v>2102</v>
      </c>
      <c r="F1053">
        <v>18</v>
      </c>
      <c r="G1053">
        <f t="shared" si="99"/>
        <v>0</v>
      </c>
      <c r="H1053" t="str">
        <f t="shared" si="100"/>
        <v>No</v>
      </c>
      <c r="I1053">
        <v>0</v>
      </c>
      <c r="J1053">
        <v>0</v>
      </c>
      <c r="K1053">
        <f t="shared" si="101"/>
        <v>0</v>
      </c>
      <c r="L1053" s="2">
        <v>347078</v>
      </c>
      <c r="M1053" s="4">
        <v>7.75</v>
      </c>
      <c r="N1053" s="4" t="str">
        <f t="shared" si="102"/>
        <v>10-19</v>
      </c>
      <c r="O1053" s="4" t="str">
        <f t="shared" si="97"/>
        <v>0-20</v>
      </c>
      <c r="P1053" s="4" t="str">
        <f t="shared" si="98"/>
        <v>0</v>
      </c>
      <c r="R1053" s="1" t="s">
        <v>800</v>
      </c>
    </row>
    <row r="1054" spans="1:18" x14ac:dyDescent="0.2">
      <c r="A1054" s="2">
        <v>1047</v>
      </c>
      <c r="B1054" s="2">
        <v>3</v>
      </c>
      <c r="C1054" s="2">
        <v>0</v>
      </c>
      <c r="D1054" t="s">
        <v>1774</v>
      </c>
      <c r="E1054" s="1" t="s">
        <v>2102</v>
      </c>
      <c r="F1054">
        <v>22</v>
      </c>
      <c r="G1054">
        <f t="shared" si="99"/>
        <v>0</v>
      </c>
      <c r="H1054" t="str">
        <f t="shared" si="100"/>
        <v>No</v>
      </c>
      <c r="I1054">
        <v>0</v>
      </c>
      <c r="J1054">
        <v>0</v>
      </c>
      <c r="K1054">
        <f t="shared" si="101"/>
        <v>0</v>
      </c>
      <c r="L1054" s="2">
        <v>349206</v>
      </c>
      <c r="M1054" s="4">
        <v>7.8958000000000004</v>
      </c>
      <c r="N1054" s="4" t="str">
        <f t="shared" si="102"/>
        <v>20-29</v>
      </c>
      <c r="O1054" s="4" t="str">
        <f t="shared" si="97"/>
        <v>20-40</v>
      </c>
      <c r="P1054" s="4" t="str">
        <f t="shared" si="98"/>
        <v>0</v>
      </c>
      <c r="R1054" s="1" t="s">
        <v>800</v>
      </c>
    </row>
    <row r="1055" spans="1:18" x14ac:dyDescent="0.2">
      <c r="A1055" s="2">
        <v>1048</v>
      </c>
      <c r="B1055" s="2">
        <v>3</v>
      </c>
      <c r="C1055" s="2">
        <v>1</v>
      </c>
      <c r="D1055" t="s">
        <v>1775</v>
      </c>
      <c r="E1055" s="1" t="s">
        <v>2101</v>
      </c>
      <c r="F1055">
        <v>15</v>
      </c>
      <c r="G1055">
        <f t="shared" si="99"/>
        <v>1</v>
      </c>
      <c r="H1055" t="str">
        <f t="shared" si="100"/>
        <v>Yes</v>
      </c>
      <c r="I1055">
        <v>0</v>
      </c>
      <c r="J1055">
        <v>0</v>
      </c>
      <c r="K1055">
        <f t="shared" si="101"/>
        <v>0</v>
      </c>
      <c r="L1055" s="2">
        <v>2667</v>
      </c>
      <c r="M1055" s="4">
        <v>7.2249999999999996</v>
      </c>
      <c r="N1055" s="4" t="str">
        <f t="shared" si="102"/>
        <v>10-19</v>
      </c>
      <c r="O1055" s="4" t="str">
        <f t="shared" si="97"/>
        <v>0-20</v>
      </c>
      <c r="P1055" s="4" t="str">
        <f t="shared" si="98"/>
        <v>0</v>
      </c>
      <c r="R1055" s="1" t="s">
        <v>2099</v>
      </c>
    </row>
    <row r="1056" spans="1:18" x14ac:dyDescent="0.2">
      <c r="A1056" s="2">
        <v>1049</v>
      </c>
      <c r="B1056" s="2">
        <v>3</v>
      </c>
      <c r="C1056" s="2">
        <v>1</v>
      </c>
      <c r="D1056" t="s">
        <v>1776</v>
      </c>
      <c r="E1056" s="1" t="s">
        <v>2101</v>
      </c>
      <c r="F1056">
        <v>1</v>
      </c>
      <c r="G1056">
        <f t="shared" si="99"/>
        <v>1</v>
      </c>
      <c r="H1056" t="str">
        <f t="shared" si="100"/>
        <v>Yes</v>
      </c>
      <c r="I1056">
        <v>0</v>
      </c>
      <c r="J1056">
        <v>2</v>
      </c>
      <c r="K1056">
        <f t="shared" si="101"/>
        <v>2</v>
      </c>
      <c r="L1056" s="2">
        <v>2653</v>
      </c>
      <c r="M1056" s="4">
        <v>15.7417</v>
      </c>
      <c r="N1056" s="4" t="str">
        <f t="shared" si="102"/>
        <v>0-9</v>
      </c>
      <c r="O1056" s="4" t="str">
        <f t="shared" si="97"/>
        <v>40-60</v>
      </c>
      <c r="P1056" s="4" t="str">
        <f t="shared" si="98"/>
        <v>2</v>
      </c>
      <c r="R1056" s="1" t="s">
        <v>2099</v>
      </c>
    </row>
    <row r="1057" spans="1:19" x14ac:dyDescent="0.2">
      <c r="A1057" s="2">
        <v>1050</v>
      </c>
      <c r="B1057" s="2">
        <v>3</v>
      </c>
      <c r="C1057" s="2">
        <v>1</v>
      </c>
      <c r="D1057" t="s">
        <v>1777</v>
      </c>
      <c r="E1057" s="1" t="s">
        <v>2102</v>
      </c>
      <c r="F1057">
        <v>20</v>
      </c>
      <c r="G1057">
        <f t="shared" si="99"/>
        <v>0</v>
      </c>
      <c r="H1057" t="str">
        <f t="shared" si="100"/>
        <v>No</v>
      </c>
      <c r="I1057">
        <v>1</v>
      </c>
      <c r="J1057">
        <v>1</v>
      </c>
      <c r="K1057">
        <f t="shared" si="101"/>
        <v>2</v>
      </c>
      <c r="L1057" s="2">
        <v>2653</v>
      </c>
      <c r="M1057" s="4">
        <v>15.7417</v>
      </c>
      <c r="N1057" s="4" t="str">
        <f t="shared" si="102"/>
        <v>20-29</v>
      </c>
      <c r="O1057" s="4" t="str">
        <f t="shared" si="97"/>
        <v>40-60</v>
      </c>
      <c r="P1057" s="4" t="str">
        <f t="shared" si="98"/>
        <v>2</v>
      </c>
      <c r="R1057" s="1" t="s">
        <v>2099</v>
      </c>
    </row>
    <row r="1058" spans="1:19" x14ac:dyDescent="0.2">
      <c r="A1058" s="2">
        <v>1051</v>
      </c>
      <c r="B1058" s="2">
        <v>3</v>
      </c>
      <c r="C1058" s="2">
        <v>1</v>
      </c>
      <c r="D1058" t="s">
        <v>1778</v>
      </c>
      <c r="E1058" s="1" t="s">
        <v>2101</v>
      </c>
      <c r="F1058">
        <v>19</v>
      </c>
      <c r="G1058">
        <f t="shared" si="99"/>
        <v>0</v>
      </c>
      <c r="H1058" t="str">
        <f t="shared" si="100"/>
        <v>Yes</v>
      </c>
      <c r="I1058">
        <v>1</v>
      </c>
      <c r="J1058">
        <v>1</v>
      </c>
      <c r="K1058">
        <f t="shared" si="101"/>
        <v>2</v>
      </c>
      <c r="L1058" s="2">
        <v>2653</v>
      </c>
      <c r="M1058" s="4">
        <v>15.7417</v>
      </c>
      <c r="N1058" s="4" t="str">
        <f t="shared" si="102"/>
        <v>10-19</v>
      </c>
      <c r="O1058" s="4" t="str">
        <f t="shared" si="97"/>
        <v>40-60</v>
      </c>
      <c r="P1058" s="4" t="str">
        <f t="shared" si="98"/>
        <v>2</v>
      </c>
      <c r="R1058" s="1" t="s">
        <v>2099</v>
      </c>
    </row>
    <row r="1059" spans="1:19" x14ac:dyDescent="0.2">
      <c r="A1059" s="2">
        <v>1052</v>
      </c>
      <c r="B1059" s="2">
        <v>3</v>
      </c>
      <c r="C1059" s="2">
        <v>0</v>
      </c>
      <c r="D1059" t="s">
        <v>1779</v>
      </c>
      <c r="E1059" s="1" t="s">
        <v>2102</v>
      </c>
      <c r="F1059">
        <v>33</v>
      </c>
      <c r="G1059">
        <f t="shared" si="99"/>
        <v>0</v>
      </c>
      <c r="H1059" t="str">
        <f t="shared" si="100"/>
        <v>No</v>
      </c>
      <c r="I1059">
        <v>0</v>
      </c>
      <c r="J1059">
        <v>0</v>
      </c>
      <c r="K1059">
        <f t="shared" si="101"/>
        <v>0</v>
      </c>
      <c r="L1059" s="2" t="s">
        <v>1780</v>
      </c>
      <c r="M1059" s="4">
        <v>8.0500000000000007</v>
      </c>
      <c r="N1059" s="4" t="str">
        <f t="shared" si="102"/>
        <v>30-39</v>
      </c>
      <c r="O1059" s="4" t="str">
        <f t="shared" si="97"/>
        <v>20-40</v>
      </c>
      <c r="P1059" s="4" t="str">
        <f t="shared" si="98"/>
        <v>0</v>
      </c>
      <c r="R1059" s="1" t="s">
        <v>800</v>
      </c>
    </row>
    <row r="1060" spans="1:19" x14ac:dyDescent="0.2">
      <c r="A1060" s="2">
        <v>1053</v>
      </c>
      <c r="B1060" s="2">
        <v>3</v>
      </c>
      <c r="C1060" s="2">
        <v>0</v>
      </c>
      <c r="D1060" t="s">
        <v>1781</v>
      </c>
      <c r="E1060" s="1" t="s">
        <v>2102</v>
      </c>
      <c r="G1060" t="str">
        <f t="shared" si="99"/>
        <v/>
      </c>
      <c r="H1060" t="str">
        <f t="shared" si="100"/>
        <v>Unknown</v>
      </c>
      <c r="I1060">
        <v>0</v>
      </c>
      <c r="J1060">
        <v>0</v>
      </c>
      <c r="K1060">
        <f t="shared" si="101"/>
        <v>0</v>
      </c>
      <c r="L1060" s="2">
        <v>349218</v>
      </c>
      <c r="M1060" s="4">
        <v>7.8958000000000004</v>
      </c>
      <c r="N1060" s="4" t="str">
        <f t="shared" si="102"/>
        <v/>
      </c>
      <c r="O1060" s="4" t="str">
        <f t="shared" si="97"/>
        <v>20-40</v>
      </c>
      <c r="P1060" s="4" t="str">
        <f t="shared" si="98"/>
        <v>0</v>
      </c>
      <c r="R1060" s="1" t="s">
        <v>800</v>
      </c>
    </row>
    <row r="1061" spans="1:19" x14ac:dyDescent="0.2">
      <c r="A1061" s="2">
        <v>1054</v>
      </c>
      <c r="B1061" s="2">
        <v>3</v>
      </c>
      <c r="C1061" s="2">
        <v>0</v>
      </c>
      <c r="D1061" t="s">
        <v>1782</v>
      </c>
      <c r="E1061" s="1" t="s">
        <v>2102</v>
      </c>
      <c r="G1061" t="str">
        <f t="shared" si="99"/>
        <v/>
      </c>
      <c r="H1061" t="str">
        <f t="shared" si="100"/>
        <v>Unknown</v>
      </c>
      <c r="I1061">
        <v>0</v>
      </c>
      <c r="J1061">
        <v>0</v>
      </c>
      <c r="K1061">
        <f t="shared" si="101"/>
        <v>0</v>
      </c>
      <c r="L1061" s="2">
        <v>2652</v>
      </c>
      <c r="M1061" s="4">
        <v>7.2291999999999996</v>
      </c>
      <c r="N1061" s="4" t="str">
        <f t="shared" si="102"/>
        <v/>
      </c>
      <c r="O1061" s="4" t="str">
        <f t="shared" si="97"/>
        <v>0-20</v>
      </c>
      <c r="P1061" s="4" t="str">
        <f t="shared" si="98"/>
        <v>0</v>
      </c>
      <c r="R1061" s="1" t="s">
        <v>2099</v>
      </c>
    </row>
    <row r="1062" spans="1:19" x14ac:dyDescent="0.2">
      <c r="A1062" s="2">
        <v>1055</v>
      </c>
      <c r="B1062" s="2">
        <v>3</v>
      </c>
      <c r="C1062" s="2">
        <v>0</v>
      </c>
      <c r="D1062" t="s">
        <v>1783</v>
      </c>
      <c r="E1062" s="1" t="s">
        <v>2101</v>
      </c>
      <c r="G1062" t="str">
        <f t="shared" si="99"/>
        <v/>
      </c>
      <c r="H1062" t="str">
        <f t="shared" si="100"/>
        <v>Unknown</v>
      </c>
      <c r="I1062">
        <v>0</v>
      </c>
      <c r="J1062">
        <v>0</v>
      </c>
      <c r="K1062">
        <f t="shared" si="101"/>
        <v>0</v>
      </c>
      <c r="L1062" s="2">
        <v>365237</v>
      </c>
      <c r="M1062" s="4">
        <v>7.75</v>
      </c>
      <c r="N1062" s="4" t="str">
        <f t="shared" si="102"/>
        <v/>
      </c>
      <c r="O1062" s="4" t="str">
        <f t="shared" si="97"/>
        <v>0-20</v>
      </c>
      <c r="P1062" s="4" t="str">
        <f t="shared" si="98"/>
        <v>0</v>
      </c>
      <c r="R1062" s="1" t="s">
        <v>2100</v>
      </c>
    </row>
    <row r="1063" spans="1:19" x14ac:dyDescent="0.2">
      <c r="A1063" s="2">
        <v>1056</v>
      </c>
      <c r="B1063" s="2">
        <v>3</v>
      </c>
      <c r="C1063" s="2">
        <v>0</v>
      </c>
      <c r="D1063" t="s">
        <v>1784</v>
      </c>
      <c r="E1063" s="1" t="s">
        <v>2102</v>
      </c>
      <c r="G1063" t="str">
        <f t="shared" si="99"/>
        <v/>
      </c>
      <c r="H1063" t="str">
        <f t="shared" si="100"/>
        <v>Unknown</v>
      </c>
      <c r="I1063">
        <v>0</v>
      </c>
      <c r="J1063">
        <v>0</v>
      </c>
      <c r="K1063">
        <f t="shared" si="101"/>
        <v>0</v>
      </c>
      <c r="L1063" s="2">
        <v>349234</v>
      </c>
      <c r="M1063" s="4">
        <v>7.8958000000000004</v>
      </c>
      <c r="N1063" s="4" t="str">
        <f t="shared" si="102"/>
        <v/>
      </c>
      <c r="O1063" s="4" t="str">
        <f t="shared" si="97"/>
        <v>20-40</v>
      </c>
      <c r="P1063" s="4" t="str">
        <f t="shared" si="98"/>
        <v>0</v>
      </c>
      <c r="R1063" s="1" t="s">
        <v>800</v>
      </c>
    </row>
    <row r="1064" spans="1:19" x14ac:dyDescent="0.2">
      <c r="A1064" s="2">
        <v>1057</v>
      </c>
      <c r="B1064" s="2">
        <v>3</v>
      </c>
      <c r="C1064" s="2">
        <v>1</v>
      </c>
      <c r="D1064" t="s">
        <v>1785</v>
      </c>
      <c r="E1064" s="1" t="s">
        <v>2102</v>
      </c>
      <c r="F1064">
        <v>12</v>
      </c>
      <c r="G1064">
        <f t="shared" si="99"/>
        <v>1</v>
      </c>
      <c r="H1064" t="str">
        <f t="shared" si="100"/>
        <v>Yes</v>
      </c>
      <c r="I1064">
        <v>1</v>
      </c>
      <c r="J1064">
        <v>0</v>
      </c>
      <c r="K1064">
        <f t="shared" si="101"/>
        <v>1</v>
      </c>
      <c r="L1064" s="2">
        <v>2651</v>
      </c>
      <c r="M1064" s="4">
        <v>11.2417</v>
      </c>
      <c r="N1064" s="4" t="str">
        <f t="shared" si="102"/>
        <v>10-19</v>
      </c>
      <c r="O1064" s="4" t="str">
        <f t="shared" si="97"/>
        <v>40-60</v>
      </c>
      <c r="P1064" s="4" t="str">
        <f t="shared" si="98"/>
        <v>1</v>
      </c>
      <c r="R1064" s="1" t="s">
        <v>2099</v>
      </c>
    </row>
    <row r="1065" spans="1:19" x14ac:dyDescent="0.2">
      <c r="A1065" s="2">
        <v>1058</v>
      </c>
      <c r="B1065" s="2">
        <v>3</v>
      </c>
      <c r="C1065" s="2">
        <v>1</v>
      </c>
      <c r="D1065" t="s">
        <v>1786</v>
      </c>
      <c r="E1065" s="1" t="s">
        <v>2101</v>
      </c>
      <c r="F1065">
        <v>14</v>
      </c>
      <c r="G1065">
        <f t="shared" si="99"/>
        <v>1</v>
      </c>
      <c r="H1065" t="str">
        <f t="shared" si="100"/>
        <v>Yes</v>
      </c>
      <c r="I1065">
        <v>1</v>
      </c>
      <c r="J1065">
        <v>0</v>
      </c>
      <c r="K1065">
        <f t="shared" si="101"/>
        <v>1</v>
      </c>
      <c r="L1065" s="2">
        <v>2651</v>
      </c>
      <c r="M1065" s="4">
        <v>11.2417</v>
      </c>
      <c r="N1065" s="4" t="str">
        <f t="shared" si="102"/>
        <v>10-19</v>
      </c>
      <c r="O1065" s="4" t="str">
        <f t="shared" si="97"/>
        <v>40-60</v>
      </c>
      <c r="P1065" s="4" t="str">
        <f t="shared" si="98"/>
        <v>1</v>
      </c>
      <c r="R1065" s="1" t="s">
        <v>2099</v>
      </c>
    </row>
    <row r="1066" spans="1:19" x14ac:dyDescent="0.2">
      <c r="A1066" s="2">
        <v>1059</v>
      </c>
      <c r="B1066" s="2">
        <v>3</v>
      </c>
      <c r="C1066" s="2">
        <v>0</v>
      </c>
      <c r="D1066" t="s">
        <v>1787</v>
      </c>
      <c r="E1066" s="1" t="s">
        <v>2101</v>
      </c>
      <c r="F1066">
        <v>29</v>
      </c>
      <c r="G1066">
        <f t="shared" si="99"/>
        <v>0</v>
      </c>
      <c r="H1066" t="str">
        <f t="shared" si="100"/>
        <v>Yes</v>
      </c>
      <c r="I1066">
        <v>0</v>
      </c>
      <c r="J1066">
        <v>0</v>
      </c>
      <c r="K1066">
        <f t="shared" si="101"/>
        <v>0</v>
      </c>
      <c r="L1066" s="2">
        <v>3101297</v>
      </c>
      <c r="M1066" s="4">
        <v>7.9249999999999998</v>
      </c>
      <c r="N1066" s="4" t="str">
        <f t="shared" si="102"/>
        <v>20-29</v>
      </c>
      <c r="O1066" s="4" t="str">
        <f t="shared" si="97"/>
        <v>20-40</v>
      </c>
      <c r="P1066" s="4" t="str">
        <f t="shared" si="98"/>
        <v>0</v>
      </c>
      <c r="R1066" s="1" t="s">
        <v>800</v>
      </c>
    </row>
    <row r="1067" spans="1:19" x14ac:dyDescent="0.2">
      <c r="A1067" s="2">
        <v>1060</v>
      </c>
      <c r="B1067" s="2">
        <v>3</v>
      </c>
      <c r="C1067" s="2">
        <v>0</v>
      </c>
      <c r="D1067" t="s">
        <v>1788</v>
      </c>
      <c r="E1067" s="1" t="s">
        <v>2102</v>
      </c>
      <c r="F1067">
        <v>28</v>
      </c>
      <c r="G1067">
        <f t="shared" si="99"/>
        <v>0</v>
      </c>
      <c r="H1067" t="str">
        <f t="shared" si="100"/>
        <v>No</v>
      </c>
      <c r="I1067">
        <v>0</v>
      </c>
      <c r="J1067">
        <v>0</v>
      </c>
      <c r="K1067">
        <f t="shared" si="101"/>
        <v>0</v>
      </c>
      <c r="L1067" s="2">
        <v>363611</v>
      </c>
      <c r="M1067" s="4">
        <v>8.0500000000000007</v>
      </c>
      <c r="N1067" s="4" t="str">
        <f t="shared" si="102"/>
        <v>20-29</v>
      </c>
      <c r="O1067" s="4" t="str">
        <f t="shared" si="97"/>
        <v>20-40</v>
      </c>
      <c r="P1067" s="4" t="str">
        <f t="shared" si="98"/>
        <v>0</v>
      </c>
      <c r="R1067" s="1" t="s">
        <v>800</v>
      </c>
    </row>
    <row r="1068" spans="1:19" x14ac:dyDescent="0.2">
      <c r="A1068" s="2">
        <v>1061</v>
      </c>
      <c r="B1068" s="2">
        <v>3</v>
      </c>
      <c r="C1068" s="2">
        <v>1</v>
      </c>
      <c r="D1068" t="s">
        <v>1789</v>
      </c>
      <c r="E1068" s="1" t="s">
        <v>2101</v>
      </c>
      <c r="F1068">
        <v>18</v>
      </c>
      <c r="G1068">
        <f t="shared" si="99"/>
        <v>0</v>
      </c>
      <c r="H1068" t="str">
        <f t="shared" si="100"/>
        <v>Yes</v>
      </c>
      <c r="I1068">
        <v>0</v>
      </c>
      <c r="J1068">
        <v>0</v>
      </c>
      <c r="K1068">
        <f t="shared" si="101"/>
        <v>0</v>
      </c>
      <c r="L1068" s="2">
        <v>347066</v>
      </c>
      <c r="M1068" s="4">
        <v>7.7750000000000004</v>
      </c>
      <c r="N1068" s="4" t="str">
        <f t="shared" si="102"/>
        <v>10-19</v>
      </c>
      <c r="O1068" s="4" t="str">
        <f t="shared" si="97"/>
        <v>0-20</v>
      </c>
      <c r="P1068" s="4" t="str">
        <f t="shared" si="98"/>
        <v>0</v>
      </c>
      <c r="R1068" s="1" t="s">
        <v>800</v>
      </c>
    </row>
    <row r="1069" spans="1:19" x14ac:dyDescent="0.2">
      <c r="A1069" s="2">
        <v>1062</v>
      </c>
      <c r="B1069" s="2">
        <v>3</v>
      </c>
      <c r="C1069" s="2">
        <v>1</v>
      </c>
      <c r="D1069" t="s">
        <v>1790</v>
      </c>
      <c r="E1069" s="1" t="s">
        <v>2101</v>
      </c>
      <c r="F1069">
        <v>26</v>
      </c>
      <c r="G1069">
        <f t="shared" si="99"/>
        <v>0</v>
      </c>
      <c r="H1069" t="str">
        <f t="shared" si="100"/>
        <v>Yes</v>
      </c>
      <c r="I1069">
        <v>0</v>
      </c>
      <c r="J1069">
        <v>0</v>
      </c>
      <c r="K1069">
        <f t="shared" si="101"/>
        <v>0</v>
      </c>
      <c r="L1069" s="2">
        <v>347470</v>
      </c>
      <c r="M1069" s="4">
        <v>7.8541999999999996</v>
      </c>
      <c r="N1069" s="4" t="str">
        <f t="shared" si="102"/>
        <v>20-29</v>
      </c>
      <c r="O1069" s="4" t="str">
        <f t="shared" si="97"/>
        <v>20-40</v>
      </c>
      <c r="P1069" s="4" t="str">
        <f t="shared" si="98"/>
        <v>0</v>
      </c>
      <c r="R1069" s="1" t="s">
        <v>800</v>
      </c>
    </row>
    <row r="1070" spans="1:19" x14ac:dyDescent="0.2">
      <c r="A1070" s="2">
        <v>1063</v>
      </c>
      <c r="B1070" s="2">
        <v>3</v>
      </c>
      <c r="C1070" s="2">
        <v>0</v>
      </c>
      <c r="D1070" t="s">
        <v>1791</v>
      </c>
      <c r="E1070" s="1" t="s">
        <v>2102</v>
      </c>
      <c r="F1070">
        <v>21</v>
      </c>
      <c r="G1070">
        <f t="shared" si="99"/>
        <v>0</v>
      </c>
      <c r="H1070" t="str">
        <f t="shared" si="100"/>
        <v>No</v>
      </c>
      <c r="I1070">
        <v>0</v>
      </c>
      <c r="J1070">
        <v>0</v>
      </c>
      <c r="K1070">
        <f t="shared" si="101"/>
        <v>0</v>
      </c>
      <c r="L1070" s="2">
        <v>350410</v>
      </c>
      <c r="M1070" s="4">
        <v>7.8541999999999996</v>
      </c>
      <c r="N1070" s="4" t="str">
        <f t="shared" si="102"/>
        <v>20-29</v>
      </c>
      <c r="O1070" s="4" t="str">
        <f t="shared" si="97"/>
        <v>20-40</v>
      </c>
      <c r="P1070" s="4" t="str">
        <f t="shared" si="98"/>
        <v>0</v>
      </c>
      <c r="R1070" s="1" t="s">
        <v>800</v>
      </c>
    </row>
    <row r="1071" spans="1:19" x14ac:dyDescent="0.2">
      <c r="A1071" s="2">
        <v>1064</v>
      </c>
      <c r="B1071" s="2">
        <v>3</v>
      </c>
      <c r="C1071" s="2">
        <v>0</v>
      </c>
      <c r="D1071" t="s">
        <v>1792</v>
      </c>
      <c r="E1071" s="1" t="s">
        <v>2102</v>
      </c>
      <c r="F1071">
        <v>41</v>
      </c>
      <c r="G1071">
        <f t="shared" si="99"/>
        <v>0</v>
      </c>
      <c r="H1071" t="str">
        <f t="shared" si="100"/>
        <v>No</v>
      </c>
      <c r="I1071">
        <v>0</v>
      </c>
      <c r="J1071">
        <v>0</v>
      </c>
      <c r="K1071">
        <f t="shared" si="101"/>
        <v>0</v>
      </c>
      <c r="L1071" s="2" t="s">
        <v>1793</v>
      </c>
      <c r="M1071" s="4">
        <v>7.125</v>
      </c>
      <c r="N1071" s="4" t="str">
        <f t="shared" si="102"/>
        <v>40-49</v>
      </c>
      <c r="O1071" s="4" t="str">
        <f t="shared" si="97"/>
        <v>0-20</v>
      </c>
      <c r="P1071" s="4" t="str">
        <f t="shared" si="98"/>
        <v>0</v>
      </c>
      <c r="R1071" s="1" t="s">
        <v>800</v>
      </c>
      <c r="S1071" t="s">
        <v>1794</v>
      </c>
    </row>
    <row r="1072" spans="1:19" x14ac:dyDescent="0.2">
      <c r="A1072" s="2">
        <v>1065</v>
      </c>
      <c r="B1072" s="2">
        <v>3</v>
      </c>
      <c r="C1072" s="2">
        <v>1</v>
      </c>
      <c r="D1072" t="s">
        <v>1795</v>
      </c>
      <c r="E1072" s="1" t="s">
        <v>2102</v>
      </c>
      <c r="F1072">
        <v>39</v>
      </c>
      <c r="G1072">
        <f t="shared" si="99"/>
        <v>0</v>
      </c>
      <c r="H1072" t="str">
        <f t="shared" si="100"/>
        <v>No</v>
      </c>
      <c r="I1072">
        <v>0</v>
      </c>
      <c r="J1072">
        <v>0</v>
      </c>
      <c r="K1072">
        <f t="shared" si="101"/>
        <v>0</v>
      </c>
      <c r="L1072" s="2" t="s">
        <v>1796</v>
      </c>
      <c r="M1072" s="4">
        <v>7.9249999999999998</v>
      </c>
      <c r="N1072" s="4" t="str">
        <f t="shared" si="102"/>
        <v>30-39</v>
      </c>
      <c r="O1072" s="4" t="str">
        <f t="shared" si="97"/>
        <v>20-40</v>
      </c>
      <c r="P1072" s="4" t="str">
        <f t="shared" si="98"/>
        <v>0</v>
      </c>
      <c r="R1072" s="1" t="s">
        <v>800</v>
      </c>
    </row>
    <row r="1073" spans="1:18" x14ac:dyDescent="0.2">
      <c r="A1073" s="2">
        <v>1066</v>
      </c>
      <c r="B1073" s="2">
        <v>3</v>
      </c>
      <c r="C1073" s="2">
        <v>0</v>
      </c>
      <c r="D1073" t="s">
        <v>1797</v>
      </c>
      <c r="E1073" s="1" t="s">
        <v>2102</v>
      </c>
      <c r="F1073">
        <v>21</v>
      </c>
      <c r="G1073">
        <f t="shared" si="99"/>
        <v>0</v>
      </c>
      <c r="H1073" t="str">
        <f t="shared" si="100"/>
        <v>No</v>
      </c>
      <c r="I1073">
        <v>0</v>
      </c>
      <c r="J1073">
        <v>0</v>
      </c>
      <c r="K1073">
        <f t="shared" si="101"/>
        <v>0</v>
      </c>
      <c r="L1073" s="2" t="s">
        <v>1798</v>
      </c>
      <c r="M1073" s="4">
        <v>7.8</v>
      </c>
      <c r="N1073" s="4" t="str">
        <f t="shared" si="102"/>
        <v>20-29</v>
      </c>
      <c r="O1073" s="4" t="str">
        <f t="shared" si="97"/>
        <v>0-20</v>
      </c>
      <c r="P1073" s="4" t="str">
        <f t="shared" si="98"/>
        <v>0</v>
      </c>
      <c r="R1073" s="1" t="s">
        <v>800</v>
      </c>
    </row>
    <row r="1074" spans="1:18" x14ac:dyDescent="0.2">
      <c r="A1074" s="2">
        <v>1067</v>
      </c>
      <c r="B1074" s="2">
        <v>3</v>
      </c>
      <c r="C1074" s="2">
        <v>0</v>
      </c>
      <c r="D1074" t="s">
        <v>1799</v>
      </c>
      <c r="E1074" s="1" t="s">
        <v>2102</v>
      </c>
      <c r="F1074">
        <v>28.5</v>
      </c>
      <c r="G1074">
        <f t="shared" si="99"/>
        <v>0</v>
      </c>
      <c r="H1074" t="str">
        <f t="shared" si="100"/>
        <v>No</v>
      </c>
      <c r="I1074">
        <v>0</v>
      </c>
      <c r="J1074">
        <v>0</v>
      </c>
      <c r="K1074">
        <f t="shared" si="101"/>
        <v>0</v>
      </c>
      <c r="L1074" s="2">
        <v>2697</v>
      </c>
      <c r="M1074" s="4">
        <v>7.2291999999999996</v>
      </c>
      <c r="N1074" s="4" t="str">
        <f t="shared" si="102"/>
        <v>20-29</v>
      </c>
      <c r="O1074" s="4" t="str">
        <f t="shared" si="97"/>
        <v>0-20</v>
      </c>
      <c r="P1074" s="4" t="str">
        <f t="shared" si="98"/>
        <v>0</v>
      </c>
      <c r="R1074" s="1" t="s">
        <v>2099</v>
      </c>
    </row>
    <row r="1075" spans="1:18" x14ac:dyDescent="0.2">
      <c r="A1075" s="2">
        <v>1068</v>
      </c>
      <c r="B1075" s="2">
        <v>3</v>
      </c>
      <c r="C1075" s="2">
        <v>1</v>
      </c>
      <c r="D1075" t="s">
        <v>1800</v>
      </c>
      <c r="E1075" s="1" t="s">
        <v>2101</v>
      </c>
      <c r="F1075">
        <v>22</v>
      </c>
      <c r="G1075">
        <f t="shared" si="99"/>
        <v>0</v>
      </c>
      <c r="H1075" t="str">
        <f t="shared" si="100"/>
        <v>Yes</v>
      </c>
      <c r="I1075">
        <v>0</v>
      </c>
      <c r="J1075">
        <v>0</v>
      </c>
      <c r="K1075">
        <f t="shared" si="101"/>
        <v>0</v>
      </c>
      <c r="L1075" s="2">
        <v>347081</v>
      </c>
      <c r="M1075" s="4">
        <v>7.75</v>
      </c>
      <c r="N1075" s="4" t="str">
        <f t="shared" si="102"/>
        <v>20-29</v>
      </c>
      <c r="O1075" s="4" t="str">
        <f t="shared" si="97"/>
        <v>0-20</v>
      </c>
      <c r="P1075" s="4" t="str">
        <f t="shared" si="98"/>
        <v>0</v>
      </c>
      <c r="R1075" s="1" t="s">
        <v>800</v>
      </c>
    </row>
    <row r="1076" spans="1:18" x14ac:dyDescent="0.2">
      <c r="A1076" s="2">
        <v>1069</v>
      </c>
      <c r="B1076" s="2">
        <v>3</v>
      </c>
      <c r="C1076" s="2">
        <v>0</v>
      </c>
      <c r="D1076" t="s">
        <v>1801</v>
      </c>
      <c r="E1076" s="1" t="s">
        <v>2102</v>
      </c>
      <c r="F1076">
        <v>61</v>
      </c>
      <c r="G1076">
        <f t="shared" si="99"/>
        <v>0</v>
      </c>
      <c r="H1076" t="str">
        <f t="shared" si="100"/>
        <v>No</v>
      </c>
      <c r="I1076">
        <v>0</v>
      </c>
      <c r="J1076">
        <v>0</v>
      </c>
      <c r="K1076">
        <f t="shared" si="101"/>
        <v>0</v>
      </c>
      <c r="L1076" s="2">
        <v>345364</v>
      </c>
      <c r="M1076" s="4">
        <v>6.2374999999999998</v>
      </c>
      <c r="N1076" s="4" t="str">
        <f t="shared" si="102"/>
        <v>60-69</v>
      </c>
      <c r="O1076" s="4" t="str">
        <f t="shared" si="97"/>
        <v>0-20</v>
      </c>
      <c r="P1076" s="4" t="str">
        <f t="shared" si="98"/>
        <v>0</v>
      </c>
      <c r="R1076" s="1" t="s">
        <v>800</v>
      </c>
    </row>
    <row r="1077" spans="1:18" x14ac:dyDescent="0.2">
      <c r="A1077" s="2">
        <v>1070</v>
      </c>
      <c r="B1077" s="2">
        <v>3</v>
      </c>
      <c r="C1077" s="2">
        <v>0</v>
      </c>
      <c r="D1077" t="s">
        <v>1802</v>
      </c>
      <c r="E1077" s="1" t="s">
        <v>2102</v>
      </c>
      <c r="G1077" t="str">
        <f t="shared" si="99"/>
        <v/>
      </c>
      <c r="H1077" t="str">
        <f t="shared" si="100"/>
        <v>Unknown</v>
      </c>
      <c r="I1077">
        <v>1</v>
      </c>
      <c r="J1077">
        <v>0</v>
      </c>
      <c r="K1077">
        <f t="shared" si="101"/>
        <v>1</v>
      </c>
      <c r="L1077" s="2">
        <v>370365</v>
      </c>
      <c r="M1077" s="4">
        <v>15.5</v>
      </c>
      <c r="N1077" s="4" t="str">
        <f t="shared" si="102"/>
        <v/>
      </c>
      <c r="O1077" s="4" t="str">
        <f t="shared" si="97"/>
        <v>40-60</v>
      </c>
      <c r="P1077" s="4" t="str">
        <f t="shared" si="98"/>
        <v>1</v>
      </c>
      <c r="R1077" s="1" t="s">
        <v>2100</v>
      </c>
    </row>
    <row r="1078" spans="1:18" x14ac:dyDescent="0.2">
      <c r="A1078" s="2">
        <v>1071</v>
      </c>
      <c r="B1078" s="2">
        <v>3</v>
      </c>
      <c r="C1078" s="2">
        <v>0</v>
      </c>
      <c r="D1078" t="s">
        <v>1803</v>
      </c>
      <c r="E1078" s="1" t="s">
        <v>2102</v>
      </c>
      <c r="G1078" t="str">
        <f t="shared" si="99"/>
        <v/>
      </c>
      <c r="H1078" t="str">
        <f t="shared" si="100"/>
        <v>Unknown</v>
      </c>
      <c r="I1078">
        <v>0</v>
      </c>
      <c r="J1078">
        <v>0</v>
      </c>
      <c r="K1078">
        <f t="shared" si="101"/>
        <v>0</v>
      </c>
      <c r="L1078" s="2">
        <v>330979</v>
      </c>
      <c r="M1078" s="4">
        <v>7.8292000000000002</v>
      </c>
      <c r="N1078" s="4" t="str">
        <f t="shared" si="102"/>
        <v/>
      </c>
      <c r="O1078" s="4" t="str">
        <f t="shared" si="97"/>
        <v>0-20</v>
      </c>
      <c r="P1078" s="4" t="str">
        <f t="shared" si="98"/>
        <v>0</v>
      </c>
      <c r="R1078" s="1" t="s">
        <v>2100</v>
      </c>
    </row>
    <row r="1079" spans="1:18" x14ac:dyDescent="0.2">
      <c r="A1079" s="2">
        <v>1072</v>
      </c>
      <c r="B1079" s="2">
        <v>3</v>
      </c>
      <c r="C1079" s="2">
        <v>1</v>
      </c>
      <c r="D1079" t="s">
        <v>1804</v>
      </c>
      <c r="E1079" s="1" t="s">
        <v>2101</v>
      </c>
      <c r="G1079" t="str">
        <f t="shared" si="99"/>
        <v/>
      </c>
      <c r="H1079" t="str">
        <f t="shared" si="100"/>
        <v>Unknown</v>
      </c>
      <c r="I1079">
        <v>1</v>
      </c>
      <c r="J1079">
        <v>0</v>
      </c>
      <c r="K1079">
        <f t="shared" si="101"/>
        <v>1</v>
      </c>
      <c r="L1079" s="2">
        <v>370365</v>
      </c>
      <c r="M1079" s="4">
        <v>15.5</v>
      </c>
      <c r="N1079" s="4" t="str">
        <f t="shared" si="102"/>
        <v/>
      </c>
      <c r="O1079" s="4" t="str">
        <f t="shared" si="97"/>
        <v>40-60</v>
      </c>
      <c r="P1079" s="4" t="str">
        <f t="shared" si="98"/>
        <v>1</v>
      </c>
      <c r="R1079" s="1" t="s">
        <v>2100</v>
      </c>
    </row>
    <row r="1080" spans="1:18" x14ac:dyDescent="0.2">
      <c r="A1080" s="2">
        <v>1073</v>
      </c>
      <c r="B1080" s="2">
        <v>3</v>
      </c>
      <c r="C1080" s="2">
        <v>0</v>
      </c>
      <c r="D1080" t="s">
        <v>1805</v>
      </c>
      <c r="E1080" s="1" t="s">
        <v>2102</v>
      </c>
      <c r="G1080" t="str">
        <f t="shared" si="99"/>
        <v/>
      </c>
      <c r="H1080" t="str">
        <f t="shared" si="100"/>
        <v>Unknown</v>
      </c>
      <c r="I1080">
        <v>0</v>
      </c>
      <c r="J1080">
        <v>0</v>
      </c>
      <c r="K1080">
        <f t="shared" si="101"/>
        <v>0</v>
      </c>
      <c r="L1080" s="2">
        <v>334912</v>
      </c>
      <c r="M1080" s="4">
        <v>7.7332999999999998</v>
      </c>
      <c r="N1080" s="4" t="str">
        <f t="shared" si="102"/>
        <v/>
      </c>
      <c r="O1080" s="4" t="str">
        <f t="shared" si="97"/>
        <v>0-20</v>
      </c>
      <c r="P1080" s="4" t="str">
        <f t="shared" si="98"/>
        <v>0</v>
      </c>
      <c r="R1080" s="1" t="s">
        <v>2100</v>
      </c>
    </row>
    <row r="1081" spans="1:18" x14ac:dyDescent="0.2">
      <c r="A1081" s="2">
        <v>1074</v>
      </c>
      <c r="B1081" s="2">
        <v>3</v>
      </c>
      <c r="C1081" s="2">
        <v>0</v>
      </c>
      <c r="D1081" t="s">
        <v>1806</v>
      </c>
      <c r="E1081" s="1" t="s">
        <v>2102</v>
      </c>
      <c r="G1081" t="str">
        <f t="shared" si="99"/>
        <v/>
      </c>
      <c r="H1081" t="str">
        <f t="shared" si="100"/>
        <v>Unknown</v>
      </c>
      <c r="I1081">
        <v>0</v>
      </c>
      <c r="J1081">
        <v>0</v>
      </c>
      <c r="K1081">
        <f t="shared" si="101"/>
        <v>0</v>
      </c>
      <c r="L1081" s="2">
        <v>371060</v>
      </c>
      <c r="M1081" s="4">
        <v>7.75</v>
      </c>
      <c r="N1081" s="4" t="str">
        <f t="shared" si="102"/>
        <v/>
      </c>
      <c r="O1081" s="4" t="str">
        <f t="shared" si="97"/>
        <v>0-20</v>
      </c>
      <c r="P1081" s="4" t="str">
        <f t="shared" si="98"/>
        <v>0</v>
      </c>
      <c r="R1081" s="1" t="s">
        <v>2100</v>
      </c>
    </row>
    <row r="1082" spans="1:18" x14ac:dyDescent="0.2">
      <c r="A1082" s="2">
        <v>1075</v>
      </c>
      <c r="B1082" s="2">
        <v>3</v>
      </c>
      <c r="C1082" s="2">
        <v>0</v>
      </c>
      <c r="D1082" t="s">
        <v>1807</v>
      </c>
      <c r="E1082" s="1" t="s">
        <v>2102</v>
      </c>
      <c r="G1082" t="str">
        <f t="shared" si="99"/>
        <v/>
      </c>
      <c r="H1082" t="str">
        <f t="shared" si="100"/>
        <v>Unknown</v>
      </c>
      <c r="I1082">
        <v>0</v>
      </c>
      <c r="J1082">
        <v>0</v>
      </c>
      <c r="K1082">
        <f t="shared" si="101"/>
        <v>0</v>
      </c>
      <c r="L1082" s="2">
        <v>366713</v>
      </c>
      <c r="M1082" s="4">
        <v>7.75</v>
      </c>
      <c r="N1082" s="4" t="str">
        <f t="shared" si="102"/>
        <v/>
      </c>
      <c r="O1082" s="4" t="str">
        <f t="shared" si="97"/>
        <v>0-20</v>
      </c>
      <c r="P1082" s="4" t="str">
        <f t="shared" si="98"/>
        <v>0</v>
      </c>
      <c r="R1082" s="1" t="s">
        <v>2100</v>
      </c>
    </row>
    <row r="1083" spans="1:18" x14ac:dyDescent="0.2">
      <c r="A1083" s="2">
        <v>1076</v>
      </c>
      <c r="B1083" s="2">
        <v>3</v>
      </c>
      <c r="C1083" s="2">
        <v>0</v>
      </c>
      <c r="D1083" t="s">
        <v>1808</v>
      </c>
      <c r="E1083" s="1" t="s">
        <v>2102</v>
      </c>
      <c r="F1083">
        <v>23</v>
      </c>
      <c r="G1083">
        <f t="shared" si="99"/>
        <v>0</v>
      </c>
      <c r="H1083" t="str">
        <f t="shared" si="100"/>
        <v>No</v>
      </c>
      <c r="I1083">
        <v>0</v>
      </c>
      <c r="J1083">
        <v>0</v>
      </c>
      <c r="K1083">
        <f t="shared" si="101"/>
        <v>0</v>
      </c>
      <c r="L1083" s="2">
        <v>7267</v>
      </c>
      <c r="M1083" s="4">
        <v>9.2249999999999996</v>
      </c>
      <c r="N1083" s="4" t="str">
        <f t="shared" si="102"/>
        <v>20-29</v>
      </c>
      <c r="O1083" s="4" t="str">
        <f t="shared" si="97"/>
        <v>20-40</v>
      </c>
      <c r="P1083" s="4" t="str">
        <f t="shared" si="98"/>
        <v>0</v>
      </c>
      <c r="R1083" s="1" t="s">
        <v>800</v>
      </c>
    </row>
    <row r="1084" spans="1:18" x14ac:dyDescent="0.2">
      <c r="A1084" s="2">
        <v>1077</v>
      </c>
      <c r="B1084" s="2">
        <v>3</v>
      </c>
      <c r="C1084" s="2">
        <v>0</v>
      </c>
      <c r="D1084" t="s">
        <v>1809</v>
      </c>
      <c r="E1084" s="1" t="s">
        <v>2101</v>
      </c>
      <c r="G1084" t="str">
        <f t="shared" si="99"/>
        <v/>
      </c>
      <c r="H1084" t="str">
        <f t="shared" si="100"/>
        <v>Unknown</v>
      </c>
      <c r="I1084">
        <v>0</v>
      </c>
      <c r="J1084">
        <v>0</v>
      </c>
      <c r="K1084">
        <f t="shared" si="101"/>
        <v>0</v>
      </c>
      <c r="L1084" s="2">
        <v>364856</v>
      </c>
      <c r="M1084" s="4">
        <v>7.75</v>
      </c>
      <c r="N1084" s="4" t="str">
        <f t="shared" si="102"/>
        <v/>
      </c>
      <c r="O1084" s="4" t="str">
        <f t="shared" si="97"/>
        <v>0-20</v>
      </c>
      <c r="P1084" s="4" t="str">
        <f t="shared" si="98"/>
        <v>0</v>
      </c>
      <c r="R1084" s="1" t="s">
        <v>2100</v>
      </c>
    </row>
    <row r="1085" spans="1:18" x14ac:dyDescent="0.2">
      <c r="A1085" s="2">
        <v>1078</v>
      </c>
      <c r="B1085" s="2">
        <v>3</v>
      </c>
      <c r="C1085" s="2">
        <v>1</v>
      </c>
      <c r="D1085" t="s">
        <v>1810</v>
      </c>
      <c r="E1085" s="1" t="s">
        <v>2101</v>
      </c>
      <c r="G1085" t="str">
        <f t="shared" si="99"/>
        <v/>
      </c>
      <c r="H1085" t="str">
        <f t="shared" si="100"/>
        <v>Unknown</v>
      </c>
      <c r="I1085">
        <v>0</v>
      </c>
      <c r="J1085">
        <v>0</v>
      </c>
      <c r="K1085">
        <f t="shared" si="101"/>
        <v>0</v>
      </c>
      <c r="L1085" s="2">
        <v>14311</v>
      </c>
      <c r="M1085" s="4">
        <v>7.75</v>
      </c>
      <c r="N1085" s="4" t="str">
        <f t="shared" si="102"/>
        <v/>
      </c>
      <c r="O1085" s="4" t="str">
        <f t="shared" si="97"/>
        <v>0-20</v>
      </c>
      <c r="P1085" s="4" t="str">
        <f t="shared" si="98"/>
        <v>0</v>
      </c>
      <c r="R1085" s="1" t="s">
        <v>2100</v>
      </c>
    </row>
    <row r="1086" spans="1:18" x14ac:dyDescent="0.2">
      <c r="A1086" s="2">
        <v>1079</v>
      </c>
      <c r="B1086" s="2">
        <v>3</v>
      </c>
      <c r="C1086" s="2">
        <v>1</v>
      </c>
      <c r="D1086" t="s">
        <v>1811</v>
      </c>
      <c r="E1086" s="1" t="s">
        <v>2101</v>
      </c>
      <c r="G1086" t="str">
        <f t="shared" si="99"/>
        <v/>
      </c>
      <c r="H1086" t="str">
        <f t="shared" si="100"/>
        <v>Unknown</v>
      </c>
      <c r="I1086">
        <v>0</v>
      </c>
      <c r="J1086">
        <v>0</v>
      </c>
      <c r="K1086">
        <f t="shared" si="101"/>
        <v>0</v>
      </c>
      <c r="L1086" s="2">
        <v>330959</v>
      </c>
      <c r="M1086" s="4">
        <v>7.8792</v>
      </c>
      <c r="N1086" s="4" t="str">
        <f t="shared" si="102"/>
        <v/>
      </c>
      <c r="O1086" s="4" t="str">
        <f t="shared" si="97"/>
        <v>20-40</v>
      </c>
      <c r="P1086" s="4" t="str">
        <f t="shared" si="98"/>
        <v>0</v>
      </c>
      <c r="R1086" s="1" t="s">
        <v>2100</v>
      </c>
    </row>
    <row r="1087" spans="1:18" x14ac:dyDescent="0.2">
      <c r="A1087" s="2">
        <v>1080</v>
      </c>
      <c r="B1087" s="2">
        <v>3</v>
      </c>
      <c r="C1087" s="2">
        <v>1</v>
      </c>
      <c r="D1087" t="s">
        <v>1812</v>
      </c>
      <c r="E1087" s="1" t="s">
        <v>2101</v>
      </c>
      <c r="F1087">
        <v>22</v>
      </c>
      <c r="G1087">
        <f t="shared" si="99"/>
        <v>0</v>
      </c>
      <c r="H1087" t="str">
        <f t="shared" si="100"/>
        <v>Yes</v>
      </c>
      <c r="I1087">
        <v>0</v>
      </c>
      <c r="J1087">
        <v>0</v>
      </c>
      <c r="K1087">
        <f t="shared" si="101"/>
        <v>0</v>
      </c>
      <c r="L1087" s="2">
        <v>347085</v>
      </c>
      <c r="M1087" s="4">
        <v>7.7750000000000004</v>
      </c>
      <c r="N1087" s="4" t="str">
        <f t="shared" si="102"/>
        <v>20-29</v>
      </c>
      <c r="O1087" s="4" t="str">
        <f t="shared" si="97"/>
        <v>0-20</v>
      </c>
      <c r="P1087" s="4" t="str">
        <f t="shared" si="98"/>
        <v>0</v>
      </c>
      <c r="R1087" s="1" t="s">
        <v>800</v>
      </c>
    </row>
    <row r="1088" spans="1:18" x14ac:dyDescent="0.2">
      <c r="A1088" s="2">
        <v>1081</v>
      </c>
      <c r="B1088" s="2">
        <v>3</v>
      </c>
      <c r="C1088" s="2">
        <v>1</v>
      </c>
      <c r="D1088" t="s">
        <v>1813</v>
      </c>
      <c r="E1088" s="1" t="s">
        <v>2102</v>
      </c>
      <c r="G1088" t="str">
        <f t="shared" si="99"/>
        <v/>
      </c>
      <c r="H1088" t="str">
        <f t="shared" si="100"/>
        <v>Unknown</v>
      </c>
      <c r="I1088">
        <v>0</v>
      </c>
      <c r="J1088">
        <v>0</v>
      </c>
      <c r="K1088">
        <f t="shared" si="101"/>
        <v>0</v>
      </c>
      <c r="L1088" s="2">
        <v>368402</v>
      </c>
      <c r="M1088" s="4">
        <v>7.75</v>
      </c>
      <c r="N1088" s="4" t="str">
        <f t="shared" si="102"/>
        <v/>
      </c>
      <c r="O1088" s="4" t="str">
        <f t="shared" si="97"/>
        <v>0-20</v>
      </c>
      <c r="P1088" s="4" t="str">
        <f t="shared" si="98"/>
        <v>0</v>
      </c>
      <c r="R1088" s="1" t="s">
        <v>2100</v>
      </c>
    </row>
    <row r="1089" spans="1:19" x14ac:dyDescent="0.2">
      <c r="A1089" s="2">
        <v>1082</v>
      </c>
      <c r="B1089" s="2">
        <v>3</v>
      </c>
      <c r="C1089" s="2">
        <v>1</v>
      </c>
      <c r="D1089" t="s">
        <v>1814</v>
      </c>
      <c r="E1089" s="1" t="s">
        <v>2101</v>
      </c>
      <c r="G1089" t="str">
        <f t="shared" si="99"/>
        <v/>
      </c>
      <c r="H1089" t="str">
        <f t="shared" si="100"/>
        <v>Unknown</v>
      </c>
      <c r="I1089">
        <v>0</v>
      </c>
      <c r="J1089">
        <v>0</v>
      </c>
      <c r="K1089">
        <f t="shared" si="101"/>
        <v>0</v>
      </c>
      <c r="L1089" s="2">
        <v>330919</v>
      </c>
      <c r="M1089" s="4">
        <v>7.8292000000000002</v>
      </c>
      <c r="N1089" s="4" t="str">
        <f t="shared" si="102"/>
        <v/>
      </c>
      <c r="O1089" s="4" t="str">
        <f t="shared" si="97"/>
        <v>0-20</v>
      </c>
      <c r="P1089" s="4" t="str">
        <f t="shared" si="98"/>
        <v>0</v>
      </c>
      <c r="R1089" s="1" t="s">
        <v>2100</v>
      </c>
    </row>
    <row r="1090" spans="1:19" x14ac:dyDescent="0.2">
      <c r="A1090" s="2">
        <v>1083</v>
      </c>
      <c r="B1090" s="2">
        <v>3</v>
      </c>
      <c r="C1090" s="2">
        <v>1</v>
      </c>
      <c r="D1090" t="s">
        <v>1815</v>
      </c>
      <c r="E1090" s="1" t="s">
        <v>2102</v>
      </c>
      <c r="F1090">
        <v>9</v>
      </c>
      <c r="G1090">
        <f t="shared" si="99"/>
        <v>1</v>
      </c>
      <c r="H1090" t="str">
        <f t="shared" si="100"/>
        <v>Yes</v>
      </c>
      <c r="I1090">
        <v>0</v>
      </c>
      <c r="J1090">
        <v>1</v>
      </c>
      <c r="K1090">
        <f t="shared" si="101"/>
        <v>1</v>
      </c>
      <c r="L1090" s="2" t="s">
        <v>1816</v>
      </c>
      <c r="M1090" s="4">
        <v>3.1707999999999998</v>
      </c>
      <c r="N1090" s="4" t="str">
        <f t="shared" si="102"/>
        <v>0-9</v>
      </c>
      <c r="O1090" s="4" t="str">
        <f t="shared" si="97"/>
        <v>0-20</v>
      </c>
      <c r="P1090" s="4" t="str">
        <f t="shared" si="98"/>
        <v>1</v>
      </c>
      <c r="R1090" s="1" t="s">
        <v>800</v>
      </c>
    </row>
    <row r="1091" spans="1:19" x14ac:dyDescent="0.2">
      <c r="A1091" s="2">
        <v>1084</v>
      </c>
      <c r="B1091" s="2">
        <v>3</v>
      </c>
      <c r="C1091" s="2">
        <v>0</v>
      </c>
      <c r="D1091" t="s">
        <v>1817</v>
      </c>
      <c r="E1091" s="1" t="s">
        <v>2102</v>
      </c>
      <c r="F1091">
        <v>28</v>
      </c>
      <c r="G1091">
        <f t="shared" si="99"/>
        <v>0</v>
      </c>
      <c r="H1091" t="str">
        <f t="shared" si="100"/>
        <v>No</v>
      </c>
      <c r="I1091">
        <v>0</v>
      </c>
      <c r="J1091">
        <v>0</v>
      </c>
      <c r="K1091">
        <f t="shared" si="101"/>
        <v>0</v>
      </c>
      <c r="L1091" s="2" t="s">
        <v>1196</v>
      </c>
      <c r="M1091" s="4">
        <v>22.524999999999999</v>
      </c>
      <c r="N1091" s="4" t="str">
        <f t="shared" si="102"/>
        <v>20-29</v>
      </c>
      <c r="O1091" s="4" t="str">
        <f t="shared" si="97"/>
        <v>60-80</v>
      </c>
      <c r="P1091" s="4" t="str">
        <f t="shared" si="98"/>
        <v>0</v>
      </c>
      <c r="R1091" s="1" t="s">
        <v>800</v>
      </c>
    </row>
    <row r="1092" spans="1:19" x14ac:dyDescent="0.2">
      <c r="A1092" s="2">
        <v>1085</v>
      </c>
      <c r="B1092" s="2">
        <v>3</v>
      </c>
      <c r="C1092" s="2">
        <v>0</v>
      </c>
      <c r="D1092" t="s">
        <v>1818</v>
      </c>
      <c r="E1092" s="1" t="s">
        <v>2102</v>
      </c>
      <c r="F1092">
        <v>42</v>
      </c>
      <c r="G1092">
        <f t="shared" si="99"/>
        <v>0</v>
      </c>
      <c r="H1092" t="str">
        <f t="shared" si="100"/>
        <v>No</v>
      </c>
      <c r="I1092">
        <v>0</v>
      </c>
      <c r="J1092">
        <v>1</v>
      </c>
      <c r="K1092">
        <f t="shared" si="101"/>
        <v>1</v>
      </c>
      <c r="L1092" s="2">
        <v>4579</v>
      </c>
      <c r="M1092" s="4">
        <v>8.4041999999999994</v>
      </c>
      <c r="N1092" s="4" t="str">
        <f t="shared" si="102"/>
        <v>40-49</v>
      </c>
      <c r="O1092" s="4" t="str">
        <f t="shared" si="97"/>
        <v>20-40</v>
      </c>
      <c r="P1092" s="4" t="str">
        <f t="shared" si="98"/>
        <v>1</v>
      </c>
      <c r="R1092" s="1" t="s">
        <v>800</v>
      </c>
    </row>
    <row r="1093" spans="1:19" x14ac:dyDescent="0.2">
      <c r="A1093" s="2">
        <v>1086</v>
      </c>
      <c r="B1093" s="2">
        <v>3</v>
      </c>
      <c r="C1093" s="2">
        <v>0</v>
      </c>
      <c r="D1093" t="s">
        <v>1819</v>
      </c>
      <c r="E1093" s="1" t="s">
        <v>2102</v>
      </c>
      <c r="G1093" t="str">
        <f t="shared" si="99"/>
        <v/>
      </c>
      <c r="H1093" t="str">
        <f t="shared" si="100"/>
        <v>Unknown</v>
      </c>
      <c r="I1093">
        <v>0</v>
      </c>
      <c r="J1093">
        <v>0</v>
      </c>
      <c r="K1093">
        <f t="shared" si="101"/>
        <v>0</v>
      </c>
      <c r="L1093" s="2" t="s">
        <v>1820</v>
      </c>
      <c r="M1093" s="4">
        <v>7.3125</v>
      </c>
      <c r="N1093" s="4" t="str">
        <f t="shared" si="102"/>
        <v/>
      </c>
      <c r="O1093" s="4" t="str">
        <f t="shared" si="97"/>
        <v>0-20</v>
      </c>
      <c r="P1093" s="4" t="str">
        <f t="shared" si="98"/>
        <v>0</v>
      </c>
      <c r="R1093" s="1" t="s">
        <v>800</v>
      </c>
    </row>
    <row r="1094" spans="1:19" x14ac:dyDescent="0.2">
      <c r="A1094" s="2">
        <v>1087</v>
      </c>
      <c r="B1094" s="2">
        <v>3</v>
      </c>
      <c r="C1094" s="2">
        <v>0</v>
      </c>
      <c r="D1094" t="s">
        <v>1821</v>
      </c>
      <c r="E1094" s="1" t="s">
        <v>2101</v>
      </c>
      <c r="F1094">
        <v>31</v>
      </c>
      <c r="G1094">
        <f t="shared" si="99"/>
        <v>0</v>
      </c>
      <c r="H1094" t="str">
        <f t="shared" si="100"/>
        <v>Yes</v>
      </c>
      <c r="I1094">
        <v>0</v>
      </c>
      <c r="J1094">
        <v>0</v>
      </c>
      <c r="K1094">
        <f t="shared" si="101"/>
        <v>0</v>
      </c>
      <c r="L1094" s="2">
        <v>350407</v>
      </c>
      <c r="M1094" s="4">
        <v>7.8541999999999996</v>
      </c>
      <c r="N1094" s="4" t="str">
        <f t="shared" si="102"/>
        <v>30-39</v>
      </c>
      <c r="O1094" s="4" t="str">
        <f t="shared" si="97"/>
        <v>20-40</v>
      </c>
      <c r="P1094" s="4" t="str">
        <f t="shared" si="98"/>
        <v>0</v>
      </c>
      <c r="R1094" s="1" t="s">
        <v>800</v>
      </c>
    </row>
    <row r="1095" spans="1:19" x14ac:dyDescent="0.2">
      <c r="A1095" s="2">
        <v>1088</v>
      </c>
      <c r="B1095" s="2">
        <v>3</v>
      </c>
      <c r="C1095" s="2">
        <v>0</v>
      </c>
      <c r="D1095" t="s">
        <v>1822</v>
      </c>
      <c r="E1095" s="1" t="s">
        <v>2102</v>
      </c>
      <c r="F1095">
        <v>28</v>
      </c>
      <c r="G1095">
        <f t="shared" si="99"/>
        <v>0</v>
      </c>
      <c r="H1095" t="str">
        <f t="shared" si="100"/>
        <v>No</v>
      </c>
      <c r="I1095">
        <v>0</v>
      </c>
      <c r="J1095">
        <v>0</v>
      </c>
      <c r="K1095">
        <f t="shared" si="101"/>
        <v>0</v>
      </c>
      <c r="L1095" s="2">
        <v>347464</v>
      </c>
      <c r="M1095" s="4">
        <v>7.8541999999999996</v>
      </c>
      <c r="N1095" s="4" t="str">
        <f t="shared" si="102"/>
        <v>20-29</v>
      </c>
      <c r="O1095" s="4" t="str">
        <f t="shared" si="97"/>
        <v>20-40</v>
      </c>
      <c r="P1095" s="4" t="str">
        <f t="shared" si="98"/>
        <v>0</v>
      </c>
      <c r="R1095" s="1" t="s">
        <v>800</v>
      </c>
    </row>
    <row r="1096" spans="1:19" x14ac:dyDescent="0.2">
      <c r="A1096" s="2">
        <v>1089</v>
      </c>
      <c r="B1096" s="2">
        <v>3</v>
      </c>
      <c r="C1096" s="2">
        <v>1</v>
      </c>
      <c r="D1096" t="s">
        <v>1823</v>
      </c>
      <c r="E1096" s="1" t="s">
        <v>2102</v>
      </c>
      <c r="F1096">
        <v>32</v>
      </c>
      <c r="G1096">
        <f t="shared" si="99"/>
        <v>0</v>
      </c>
      <c r="H1096" t="str">
        <f t="shared" si="100"/>
        <v>No</v>
      </c>
      <c r="I1096">
        <v>0</v>
      </c>
      <c r="J1096">
        <v>0</v>
      </c>
      <c r="K1096">
        <f t="shared" si="101"/>
        <v>0</v>
      </c>
      <c r="L1096" s="2">
        <v>347079</v>
      </c>
      <c r="M1096" s="4">
        <v>7.7750000000000004</v>
      </c>
      <c r="N1096" s="4" t="str">
        <f t="shared" si="102"/>
        <v>30-39</v>
      </c>
      <c r="O1096" s="4" t="str">
        <f t="shared" ref="O1096:O1159" si="103">IF(ISBLANK(M1096),"",VLOOKUP(M1096,FareTable,2))</f>
        <v>0-20</v>
      </c>
      <c r="P1096" s="4" t="str">
        <f t="shared" ref="P1096:P1159" si="104">VLOOKUP(K1096,FamilyTable,2)</f>
        <v>0</v>
      </c>
      <c r="R1096" s="1" t="s">
        <v>800</v>
      </c>
    </row>
    <row r="1097" spans="1:19" x14ac:dyDescent="0.2">
      <c r="A1097" s="2">
        <v>1090</v>
      </c>
      <c r="B1097" s="2">
        <v>3</v>
      </c>
      <c r="C1097" s="2">
        <v>0</v>
      </c>
      <c r="D1097" t="s">
        <v>1824</v>
      </c>
      <c r="E1097" s="1" t="s">
        <v>2102</v>
      </c>
      <c r="F1097">
        <v>20</v>
      </c>
      <c r="G1097">
        <f t="shared" ref="G1097:G1160" si="105">IF(ISBLANK(F1097),"",IF(F1097&lt;=MaxChildAge,1,0))</f>
        <v>0</v>
      </c>
      <c r="H1097" t="str">
        <f t="shared" ref="H1097:H1160" si="106">IF(ISBLANK(F1097),"Unknown",IF(G1097=1,"Yes",IF(E1097="Female","Yes","No")))</f>
        <v>No</v>
      </c>
      <c r="I1097">
        <v>0</v>
      </c>
      <c r="J1097">
        <v>0</v>
      </c>
      <c r="K1097">
        <f t="shared" ref="K1097:K1160" si="107">I1097+J1097</f>
        <v>0</v>
      </c>
      <c r="L1097" s="2">
        <v>6563</v>
      </c>
      <c r="M1097" s="4">
        <v>9.2249999999999996</v>
      </c>
      <c r="N1097" s="4" t="str">
        <f t="shared" ref="N1097:N1160" si="108">IF(ISBLANK(F1097),"",VLOOKUP(F1097,AgeTable,2))</f>
        <v>20-29</v>
      </c>
      <c r="O1097" s="4" t="str">
        <f t="shared" si="103"/>
        <v>20-40</v>
      </c>
      <c r="P1097" s="4" t="str">
        <f t="shared" si="104"/>
        <v>0</v>
      </c>
      <c r="R1097" s="1" t="s">
        <v>800</v>
      </c>
      <c r="S1097" t="s">
        <v>1825</v>
      </c>
    </row>
    <row r="1098" spans="1:19" x14ac:dyDescent="0.2">
      <c r="A1098" s="2">
        <v>1091</v>
      </c>
      <c r="B1098" s="2">
        <v>3</v>
      </c>
      <c r="C1098" s="2">
        <v>0</v>
      </c>
      <c r="D1098" t="s">
        <v>1826</v>
      </c>
      <c r="E1098" s="1" t="s">
        <v>2101</v>
      </c>
      <c r="F1098">
        <v>23</v>
      </c>
      <c r="G1098">
        <f t="shared" si="105"/>
        <v>0</v>
      </c>
      <c r="H1098" t="str">
        <f t="shared" si="106"/>
        <v>Yes</v>
      </c>
      <c r="I1098">
        <v>0</v>
      </c>
      <c r="J1098">
        <v>0</v>
      </c>
      <c r="K1098">
        <f t="shared" si="107"/>
        <v>0</v>
      </c>
      <c r="L1098" s="2">
        <v>315085</v>
      </c>
      <c r="M1098" s="4">
        <v>8.6624999999999996</v>
      </c>
      <c r="N1098" s="4" t="str">
        <f t="shared" si="108"/>
        <v>20-29</v>
      </c>
      <c r="O1098" s="4" t="str">
        <f t="shared" si="103"/>
        <v>20-40</v>
      </c>
      <c r="P1098" s="4" t="str">
        <f t="shared" si="104"/>
        <v>0</v>
      </c>
      <c r="R1098" s="1" t="s">
        <v>800</v>
      </c>
    </row>
    <row r="1099" spans="1:19" x14ac:dyDescent="0.2">
      <c r="A1099" s="2">
        <v>1092</v>
      </c>
      <c r="B1099" s="2">
        <v>3</v>
      </c>
      <c r="C1099" s="2">
        <v>0</v>
      </c>
      <c r="D1099" t="s">
        <v>1827</v>
      </c>
      <c r="E1099" s="1" t="s">
        <v>2101</v>
      </c>
      <c r="F1099">
        <v>20</v>
      </c>
      <c r="G1099">
        <f t="shared" si="105"/>
        <v>0</v>
      </c>
      <c r="H1099" t="str">
        <f t="shared" si="106"/>
        <v>Yes</v>
      </c>
      <c r="I1099">
        <v>0</v>
      </c>
      <c r="J1099">
        <v>0</v>
      </c>
      <c r="K1099">
        <f t="shared" si="107"/>
        <v>0</v>
      </c>
      <c r="L1099" s="2">
        <v>315096</v>
      </c>
      <c r="M1099" s="4">
        <v>8.6624999999999996</v>
      </c>
      <c r="N1099" s="4" t="str">
        <f t="shared" si="108"/>
        <v>20-29</v>
      </c>
      <c r="O1099" s="4" t="str">
        <f t="shared" si="103"/>
        <v>20-40</v>
      </c>
      <c r="P1099" s="4" t="str">
        <f t="shared" si="104"/>
        <v>0</v>
      </c>
      <c r="R1099" s="1" t="s">
        <v>800</v>
      </c>
    </row>
    <row r="1100" spans="1:19" x14ac:dyDescent="0.2">
      <c r="A1100" s="2">
        <v>1093</v>
      </c>
      <c r="B1100" s="2">
        <v>3</v>
      </c>
      <c r="C1100" s="2">
        <v>0</v>
      </c>
      <c r="D1100" t="s">
        <v>1828</v>
      </c>
      <c r="E1100" s="1" t="s">
        <v>2102</v>
      </c>
      <c r="F1100">
        <v>20</v>
      </c>
      <c r="G1100">
        <f t="shared" si="105"/>
        <v>0</v>
      </c>
      <c r="H1100" t="str">
        <f t="shared" si="106"/>
        <v>No</v>
      </c>
      <c r="I1100">
        <v>0</v>
      </c>
      <c r="J1100">
        <v>0</v>
      </c>
      <c r="K1100">
        <f t="shared" si="107"/>
        <v>0</v>
      </c>
      <c r="L1100" s="2">
        <v>315094</v>
      </c>
      <c r="M1100" s="4">
        <v>8.6624999999999996</v>
      </c>
      <c r="N1100" s="4" t="str">
        <f t="shared" si="108"/>
        <v>20-29</v>
      </c>
      <c r="O1100" s="4" t="str">
        <f t="shared" si="103"/>
        <v>20-40</v>
      </c>
      <c r="P1100" s="4" t="str">
        <f t="shared" si="104"/>
        <v>0</v>
      </c>
      <c r="R1100" s="1" t="s">
        <v>800</v>
      </c>
    </row>
    <row r="1101" spans="1:19" x14ac:dyDescent="0.2">
      <c r="A1101" s="2">
        <v>1094</v>
      </c>
      <c r="B1101" s="2">
        <v>3</v>
      </c>
      <c r="C1101" s="2">
        <v>0</v>
      </c>
      <c r="D1101" t="s">
        <v>1829</v>
      </c>
      <c r="E1101" s="1" t="s">
        <v>2102</v>
      </c>
      <c r="F1101">
        <v>16</v>
      </c>
      <c r="G1101">
        <f t="shared" si="105"/>
        <v>0</v>
      </c>
      <c r="H1101" t="str">
        <f t="shared" si="106"/>
        <v>No</v>
      </c>
      <c r="I1101">
        <v>0</v>
      </c>
      <c r="J1101">
        <v>0</v>
      </c>
      <c r="K1101">
        <f t="shared" si="107"/>
        <v>0</v>
      </c>
      <c r="L1101" s="2">
        <v>7534</v>
      </c>
      <c r="M1101" s="4">
        <v>9.2166999999999994</v>
      </c>
      <c r="N1101" s="4" t="str">
        <f t="shared" si="108"/>
        <v>10-19</v>
      </c>
      <c r="O1101" s="4" t="str">
        <f t="shared" si="103"/>
        <v>20-40</v>
      </c>
      <c r="P1101" s="4" t="str">
        <f t="shared" si="104"/>
        <v>0</v>
      </c>
      <c r="R1101" s="1" t="s">
        <v>800</v>
      </c>
    </row>
    <row r="1102" spans="1:19" x14ac:dyDescent="0.2">
      <c r="A1102" s="2">
        <v>1095</v>
      </c>
      <c r="B1102" s="2">
        <v>3</v>
      </c>
      <c r="C1102" s="2">
        <v>1</v>
      </c>
      <c r="D1102" t="s">
        <v>1830</v>
      </c>
      <c r="E1102" s="1" t="s">
        <v>2101</v>
      </c>
      <c r="F1102">
        <v>31</v>
      </c>
      <c r="G1102">
        <f t="shared" si="105"/>
        <v>0</v>
      </c>
      <c r="H1102" t="str">
        <f t="shared" si="106"/>
        <v>Yes</v>
      </c>
      <c r="I1102">
        <v>0</v>
      </c>
      <c r="J1102">
        <v>0</v>
      </c>
      <c r="K1102">
        <f t="shared" si="107"/>
        <v>0</v>
      </c>
      <c r="L1102" s="2">
        <v>349244</v>
      </c>
      <c r="M1102" s="4">
        <v>8.6832999999999991</v>
      </c>
      <c r="N1102" s="4" t="str">
        <f t="shared" si="108"/>
        <v>30-39</v>
      </c>
      <c r="O1102" s="4" t="str">
        <f t="shared" si="103"/>
        <v>20-40</v>
      </c>
      <c r="P1102" s="4" t="str">
        <f t="shared" si="104"/>
        <v>0</v>
      </c>
      <c r="R1102" s="1" t="s">
        <v>800</v>
      </c>
    </row>
    <row r="1103" spans="1:19" x14ac:dyDescent="0.2">
      <c r="A1103" s="2">
        <v>1096</v>
      </c>
      <c r="B1103" s="2">
        <v>3</v>
      </c>
      <c r="C1103" s="2">
        <v>0</v>
      </c>
      <c r="D1103" t="s">
        <v>1831</v>
      </c>
      <c r="E1103" s="1" t="s">
        <v>2101</v>
      </c>
      <c r="G1103" t="str">
        <f t="shared" si="105"/>
        <v/>
      </c>
      <c r="H1103" t="str">
        <f t="shared" si="106"/>
        <v>Unknown</v>
      </c>
      <c r="I1103">
        <v>0</v>
      </c>
      <c r="J1103">
        <v>0</v>
      </c>
      <c r="K1103">
        <f t="shared" si="107"/>
        <v>0</v>
      </c>
      <c r="L1103" s="2">
        <v>330909</v>
      </c>
      <c r="M1103" s="4">
        <v>7.6292</v>
      </c>
      <c r="N1103" s="4" t="str">
        <f t="shared" si="108"/>
        <v/>
      </c>
      <c r="O1103" s="4" t="str">
        <f t="shared" si="103"/>
        <v>0-20</v>
      </c>
      <c r="P1103" s="4" t="str">
        <f t="shared" si="104"/>
        <v>0</v>
      </c>
      <c r="R1103" s="1" t="s">
        <v>2100</v>
      </c>
    </row>
    <row r="1104" spans="1:19" x14ac:dyDescent="0.2">
      <c r="A1104" s="2">
        <v>1097</v>
      </c>
      <c r="B1104" s="2">
        <v>3</v>
      </c>
      <c r="C1104" s="2">
        <v>0</v>
      </c>
      <c r="D1104" t="s">
        <v>1832</v>
      </c>
      <c r="E1104" s="1" t="s">
        <v>2102</v>
      </c>
      <c r="F1104">
        <v>2</v>
      </c>
      <c r="G1104">
        <f t="shared" si="105"/>
        <v>1</v>
      </c>
      <c r="H1104" t="str">
        <f t="shared" si="106"/>
        <v>Yes</v>
      </c>
      <c r="I1104">
        <v>3</v>
      </c>
      <c r="J1104">
        <v>1</v>
      </c>
      <c r="K1104">
        <f t="shared" si="107"/>
        <v>4</v>
      </c>
      <c r="L1104" s="2">
        <v>349909</v>
      </c>
      <c r="M1104" s="4">
        <v>21.074999999999999</v>
      </c>
      <c r="N1104" s="4" t="str">
        <f t="shared" si="108"/>
        <v>0-9</v>
      </c>
      <c r="O1104" s="4" t="str">
        <f t="shared" si="103"/>
        <v>40-60</v>
      </c>
      <c r="P1104" s="4" t="str">
        <f t="shared" si="104"/>
        <v>4</v>
      </c>
      <c r="R1104" s="1" t="s">
        <v>800</v>
      </c>
    </row>
    <row r="1105" spans="1:18" x14ac:dyDescent="0.2">
      <c r="A1105" s="2">
        <v>1098</v>
      </c>
      <c r="B1105" s="2">
        <v>3</v>
      </c>
      <c r="C1105" s="2">
        <v>0</v>
      </c>
      <c r="D1105" t="s">
        <v>1833</v>
      </c>
      <c r="E1105" s="1" t="s">
        <v>2102</v>
      </c>
      <c r="F1105">
        <v>6</v>
      </c>
      <c r="G1105">
        <f t="shared" si="105"/>
        <v>1</v>
      </c>
      <c r="H1105" t="str">
        <f t="shared" si="106"/>
        <v>Yes</v>
      </c>
      <c r="I1105">
        <v>3</v>
      </c>
      <c r="J1105">
        <v>1</v>
      </c>
      <c r="K1105">
        <f t="shared" si="107"/>
        <v>4</v>
      </c>
      <c r="L1105" s="2">
        <v>349909</v>
      </c>
      <c r="M1105" s="4">
        <v>21.074999999999999</v>
      </c>
      <c r="N1105" s="4" t="str">
        <f t="shared" si="108"/>
        <v>0-9</v>
      </c>
      <c r="O1105" s="4" t="str">
        <f t="shared" si="103"/>
        <v>40-60</v>
      </c>
      <c r="P1105" s="4" t="str">
        <f t="shared" si="104"/>
        <v>4</v>
      </c>
      <c r="R1105" s="1" t="s">
        <v>800</v>
      </c>
    </row>
    <row r="1106" spans="1:18" x14ac:dyDescent="0.2">
      <c r="A1106" s="2">
        <v>1099</v>
      </c>
      <c r="B1106" s="2">
        <v>3</v>
      </c>
      <c r="C1106" s="2">
        <v>0</v>
      </c>
      <c r="D1106" t="s">
        <v>1834</v>
      </c>
      <c r="E1106" s="1" t="s">
        <v>2101</v>
      </c>
      <c r="F1106">
        <v>3</v>
      </c>
      <c r="G1106">
        <f t="shared" si="105"/>
        <v>1</v>
      </c>
      <c r="H1106" t="str">
        <f t="shared" si="106"/>
        <v>Yes</v>
      </c>
      <c r="I1106">
        <v>3</v>
      </c>
      <c r="J1106">
        <v>1</v>
      </c>
      <c r="K1106">
        <f t="shared" si="107"/>
        <v>4</v>
      </c>
      <c r="L1106" s="2">
        <v>349909</v>
      </c>
      <c r="M1106" s="4">
        <v>21.074999999999999</v>
      </c>
      <c r="N1106" s="4" t="str">
        <f t="shared" si="108"/>
        <v>0-9</v>
      </c>
      <c r="O1106" s="4" t="str">
        <f t="shared" si="103"/>
        <v>40-60</v>
      </c>
      <c r="P1106" s="4" t="str">
        <f t="shared" si="104"/>
        <v>4</v>
      </c>
      <c r="R1106" s="1" t="s">
        <v>800</v>
      </c>
    </row>
    <row r="1107" spans="1:18" x14ac:dyDescent="0.2">
      <c r="A1107" s="2">
        <v>1100</v>
      </c>
      <c r="B1107" s="2">
        <v>3</v>
      </c>
      <c r="C1107" s="2">
        <v>0</v>
      </c>
      <c r="D1107" t="s">
        <v>1835</v>
      </c>
      <c r="E1107" s="1" t="s">
        <v>2101</v>
      </c>
      <c r="F1107">
        <v>8</v>
      </c>
      <c r="G1107">
        <f t="shared" si="105"/>
        <v>1</v>
      </c>
      <c r="H1107" t="str">
        <f t="shared" si="106"/>
        <v>Yes</v>
      </c>
      <c r="I1107">
        <v>3</v>
      </c>
      <c r="J1107">
        <v>1</v>
      </c>
      <c r="K1107">
        <f t="shared" si="107"/>
        <v>4</v>
      </c>
      <c r="L1107" s="2">
        <v>349909</v>
      </c>
      <c r="M1107" s="4">
        <v>21.074999999999999</v>
      </c>
      <c r="N1107" s="4" t="str">
        <f t="shared" si="108"/>
        <v>0-9</v>
      </c>
      <c r="O1107" s="4" t="str">
        <f t="shared" si="103"/>
        <v>40-60</v>
      </c>
      <c r="P1107" s="4" t="str">
        <f t="shared" si="104"/>
        <v>4</v>
      </c>
      <c r="R1107" s="1" t="s">
        <v>800</v>
      </c>
    </row>
    <row r="1108" spans="1:18" x14ac:dyDescent="0.2">
      <c r="A1108" s="2">
        <v>1101</v>
      </c>
      <c r="B1108" s="2">
        <v>3</v>
      </c>
      <c r="C1108" s="2">
        <v>0</v>
      </c>
      <c r="D1108" t="s">
        <v>1836</v>
      </c>
      <c r="E1108" s="1" t="s">
        <v>2101</v>
      </c>
      <c r="F1108">
        <v>29</v>
      </c>
      <c r="G1108">
        <f t="shared" si="105"/>
        <v>0</v>
      </c>
      <c r="H1108" t="str">
        <f t="shared" si="106"/>
        <v>Yes</v>
      </c>
      <c r="I1108">
        <v>0</v>
      </c>
      <c r="J1108">
        <v>4</v>
      </c>
      <c r="K1108">
        <f t="shared" si="107"/>
        <v>4</v>
      </c>
      <c r="L1108" s="2">
        <v>349909</v>
      </c>
      <c r="M1108" s="4">
        <v>21.074999999999999</v>
      </c>
      <c r="N1108" s="4" t="str">
        <f t="shared" si="108"/>
        <v>20-29</v>
      </c>
      <c r="O1108" s="4" t="str">
        <f t="shared" si="103"/>
        <v>40-60</v>
      </c>
      <c r="P1108" s="4" t="str">
        <f t="shared" si="104"/>
        <v>4</v>
      </c>
      <c r="R1108" s="1" t="s">
        <v>800</v>
      </c>
    </row>
    <row r="1109" spans="1:18" x14ac:dyDescent="0.2">
      <c r="A1109" s="2">
        <v>1102</v>
      </c>
      <c r="B1109" s="2">
        <v>3</v>
      </c>
      <c r="C1109" s="2">
        <v>0</v>
      </c>
      <c r="D1109" t="s">
        <v>1837</v>
      </c>
      <c r="E1109" s="1" t="s">
        <v>2102</v>
      </c>
      <c r="F1109">
        <v>1</v>
      </c>
      <c r="G1109">
        <f t="shared" si="105"/>
        <v>1</v>
      </c>
      <c r="H1109" t="str">
        <f t="shared" si="106"/>
        <v>Yes</v>
      </c>
      <c r="I1109">
        <v>4</v>
      </c>
      <c r="J1109">
        <v>1</v>
      </c>
      <c r="K1109">
        <f t="shared" si="107"/>
        <v>5</v>
      </c>
      <c r="L1109" s="2">
        <v>3101295</v>
      </c>
      <c r="M1109" s="4">
        <v>39.6875</v>
      </c>
      <c r="N1109" s="4" t="str">
        <f t="shared" si="108"/>
        <v>0-9</v>
      </c>
      <c r="O1109" s="4" t="str">
        <f t="shared" si="103"/>
        <v>60-80</v>
      </c>
      <c r="P1109" s="4" t="str">
        <f t="shared" si="104"/>
        <v>5+</v>
      </c>
      <c r="R1109" s="1" t="s">
        <v>800</v>
      </c>
    </row>
    <row r="1110" spans="1:18" x14ac:dyDescent="0.2">
      <c r="A1110" s="2">
        <v>1103</v>
      </c>
      <c r="B1110" s="2">
        <v>3</v>
      </c>
      <c r="C1110" s="2">
        <v>0</v>
      </c>
      <c r="D1110" t="s">
        <v>1838</v>
      </c>
      <c r="E1110" s="1" t="s">
        <v>2102</v>
      </c>
      <c r="F1110">
        <v>7</v>
      </c>
      <c r="G1110">
        <f t="shared" si="105"/>
        <v>1</v>
      </c>
      <c r="H1110" t="str">
        <f t="shared" si="106"/>
        <v>Yes</v>
      </c>
      <c r="I1110">
        <v>4</v>
      </c>
      <c r="J1110">
        <v>1</v>
      </c>
      <c r="K1110">
        <f t="shared" si="107"/>
        <v>5</v>
      </c>
      <c r="L1110" s="2">
        <v>3101295</v>
      </c>
      <c r="M1110" s="4">
        <v>39.6875</v>
      </c>
      <c r="N1110" s="4" t="str">
        <f t="shared" si="108"/>
        <v>0-9</v>
      </c>
      <c r="O1110" s="4" t="str">
        <f t="shared" si="103"/>
        <v>60-80</v>
      </c>
      <c r="P1110" s="4" t="str">
        <f t="shared" si="104"/>
        <v>5+</v>
      </c>
      <c r="R1110" s="1" t="s">
        <v>800</v>
      </c>
    </row>
    <row r="1111" spans="1:18" x14ac:dyDescent="0.2">
      <c r="A1111" s="2">
        <v>1104</v>
      </c>
      <c r="B1111" s="2">
        <v>3</v>
      </c>
      <c r="C1111" s="2">
        <v>0</v>
      </c>
      <c r="D1111" t="s">
        <v>1839</v>
      </c>
      <c r="E1111" s="1" t="s">
        <v>2102</v>
      </c>
      <c r="F1111">
        <v>2</v>
      </c>
      <c r="G1111">
        <f t="shared" si="105"/>
        <v>1</v>
      </c>
      <c r="H1111" t="str">
        <f t="shared" si="106"/>
        <v>Yes</v>
      </c>
      <c r="I1111">
        <v>4</v>
      </c>
      <c r="J1111">
        <v>1</v>
      </c>
      <c r="K1111">
        <f t="shared" si="107"/>
        <v>5</v>
      </c>
      <c r="L1111" s="2">
        <v>3101295</v>
      </c>
      <c r="M1111" s="4">
        <v>39.6875</v>
      </c>
      <c r="N1111" s="4" t="str">
        <f t="shared" si="108"/>
        <v>0-9</v>
      </c>
      <c r="O1111" s="4" t="str">
        <f t="shared" si="103"/>
        <v>60-80</v>
      </c>
      <c r="P1111" s="4" t="str">
        <f t="shared" si="104"/>
        <v>5+</v>
      </c>
      <c r="R1111" s="1" t="s">
        <v>800</v>
      </c>
    </row>
    <row r="1112" spans="1:18" x14ac:dyDescent="0.2">
      <c r="A1112" s="2">
        <v>1105</v>
      </c>
      <c r="B1112" s="2">
        <v>3</v>
      </c>
      <c r="C1112" s="2">
        <v>0</v>
      </c>
      <c r="D1112" t="s">
        <v>1840</v>
      </c>
      <c r="E1112" s="1" t="s">
        <v>2102</v>
      </c>
      <c r="F1112">
        <v>16</v>
      </c>
      <c r="G1112">
        <f t="shared" si="105"/>
        <v>0</v>
      </c>
      <c r="H1112" t="str">
        <f t="shared" si="106"/>
        <v>No</v>
      </c>
      <c r="I1112">
        <v>4</v>
      </c>
      <c r="J1112">
        <v>1</v>
      </c>
      <c r="K1112">
        <f t="shared" si="107"/>
        <v>5</v>
      </c>
      <c r="L1112" s="2">
        <v>3101295</v>
      </c>
      <c r="M1112" s="4">
        <v>39.6875</v>
      </c>
      <c r="N1112" s="4" t="str">
        <f t="shared" si="108"/>
        <v>10-19</v>
      </c>
      <c r="O1112" s="4" t="str">
        <f t="shared" si="103"/>
        <v>60-80</v>
      </c>
      <c r="P1112" s="4" t="str">
        <f t="shared" si="104"/>
        <v>5+</v>
      </c>
      <c r="R1112" s="1" t="s">
        <v>800</v>
      </c>
    </row>
    <row r="1113" spans="1:18" x14ac:dyDescent="0.2">
      <c r="A1113" s="2">
        <v>1106</v>
      </c>
      <c r="B1113" s="2">
        <v>3</v>
      </c>
      <c r="C1113" s="2">
        <v>0</v>
      </c>
      <c r="D1113" t="s">
        <v>1841</v>
      </c>
      <c r="E1113" s="1" t="s">
        <v>2102</v>
      </c>
      <c r="F1113">
        <v>14</v>
      </c>
      <c r="G1113">
        <f t="shared" si="105"/>
        <v>1</v>
      </c>
      <c r="H1113" t="str">
        <f t="shared" si="106"/>
        <v>Yes</v>
      </c>
      <c r="I1113">
        <v>4</v>
      </c>
      <c r="J1113">
        <v>1</v>
      </c>
      <c r="K1113">
        <f t="shared" si="107"/>
        <v>5</v>
      </c>
      <c r="L1113" s="2">
        <v>3101295</v>
      </c>
      <c r="M1113" s="4">
        <v>39.6875</v>
      </c>
      <c r="N1113" s="4" t="str">
        <f t="shared" si="108"/>
        <v>10-19</v>
      </c>
      <c r="O1113" s="4" t="str">
        <f t="shared" si="103"/>
        <v>60-80</v>
      </c>
      <c r="P1113" s="4" t="str">
        <f t="shared" si="104"/>
        <v>5+</v>
      </c>
      <c r="R1113" s="1" t="s">
        <v>800</v>
      </c>
    </row>
    <row r="1114" spans="1:18" x14ac:dyDescent="0.2">
      <c r="A1114" s="2">
        <v>1107</v>
      </c>
      <c r="B1114" s="2">
        <v>3</v>
      </c>
      <c r="C1114" s="2">
        <v>0</v>
      </c>
      <c r="D1114" t="s">
        <v>1842</v>
      </c>
      <c r="E1114" s="1" t="s">
        <v>2101</v>
      </c>
      <c r="F1114">
        <v>41</v>
      </c>
      <c r="G1114">
        <f t="shared" si="105"/>
        <v>0</v>
      </c>
      <c r="H1114" t="str">
        <f t="shared" si="106"/>
        <v>Yes</v>
      </c>
      <c r="I1114">
        <v>0</v>
      </c>
      <c r="J1114">
        <v>5</v>
      </c>
      <c r="K1114">
        <f t="shared" si="107"/>
        <v>5</v>
      </c>
      <c r="L1114" s="2">
        <v>3101295</v>
      </c>
      <c r="M1114" s="4">
        <v>39.6875</v>
      </c>
      <c r="N1114" s="4" t="str">
        <f t="shared" si="108"/>
        <v>40-49</v>
      </c>
      <c r="O1114" s="4" t="str">
        <f t="shared" si="103"/>
        <v>60-80</v>
      </c>
      <c r="P1114" s="4" t="str">
        <f t="shared" si="104"/>
        <v>5+</v>
      </c>
      <c r="R1114" s="1" t="s">
        <v>800</v>
      </c>
    </row>
    <row r="1115" spans="1:18" x14ac:dyDescent="0.2">
      <c r="A1115" s="2">
        <v>1108</v>
      </c>
      <c r="B1115" s="2">
        <v>3</v>
      </c>
      <c r="C1115" s="2">
        <v>0</v>
      </c>
      <c r="D1115" t="s">
        <v>1843</v>
      </c>
      <c r="E1115" s="1" t="s">
        <v>2102</v>
      </c>
      <c r="F1115">
        <v>21</v>
      </c>
      <c r="G1115">
        <f t="shared" si="105"/>
        <v>0</v>
      </c>
      <c r="H1115" t="str">
        <f t="shared" si="106"/>
        <v>No</v>
      </c>
      <c r="I1115">
        <v>0</v>
      </c>
      <c r="J1115">
        <v>0</v>
      </c>
      <c r="K1115">
        <f t="shared" si="107"/>
        <v>0</v>
      </c>
      <c r="L1115" s="2">
        <v>315097</v>
      </c>
      <c r="M1115" s="4">
        <v>8.6624999999999996</v>
      </c>
      <c r="N1115" s="4" t="str">
        <f t="shared" si="108"/>
        <v>20-29</v>
      </c>
      <c r="O1115" s="4" t="str">
        <f t="shared" si="103"/>
        <v>20-40</v>
      </c>
      <c r="P1115" s="4" t="str">
        <f t="shared" si="104"/>
        <v>0</v>
      </c>
      <c r="R1115" s="1" t="s">
        <v>800</v>
      </c>
    </row>
    <row r="1116" spans="1:18" x14ac:dyDescent="0.2">
      <c r="A1116" s="2">
        <v>1109</v>
      </c>
      <c r="B1116" s="2">
        <v>3</v>
      </c>
      <c r="C1116" s="2">
        <v>0</v>
      </c>
      <c r="D1116" t="s">
        <v>1844</v>
      </c>
      <c r="E1116" s="1" t="s">
        <v>2102</v>
      </c>
      <c r="F1116">
        <v>19</v>
      </c>
      <c r="G1116">
        <f t="shared" si="105"/>
        <v>0</v>
      </c>
      <c r="H1116" t="str">
        <f t="shared" si="106"/>
        <v>No</v>
      </c>
      <c r="I1116">
        <v>0</v>
      </c>
      <c r="J1116">
        <v>0</v>
      </c>
      <c r="K1116">
        <f t="shared" si="107"/>
        <v>0</v>
      </c>
      <c r="L1116" s="2">
        <v>358585</v>
      </c>
      <c r="M1116" s="4">
        <v>14.5</v>
      </c>
      <c r="N1116" s="4" t="str">
        <f t="shared" si="108"/>
        <v>10-19</v>
      </c>
      <c r="O1116" s="4" t="str">
        <f t="shared" si="103"/>
        <v>40-60</v>
      </c>
      <c r="P1116" s="4" t="str">
        <f t="shared" si="104"/>
        <v>0</v>
      </c>
      <c r="R1116" s="1" t="s">
        <v>800</v>
      </c>
    </row>
    <row r="1117" spans="1:18" x14ac:dyDescent="0.2">
      <c r="A1117" s="2">
        <v>1110</v>
      </c>
      <c r="B1117" s="2">
        <v>3</v>
      </c>
      <c r="C1117" s="2">
        <v>0</v>
      </c>
      <c r="D1117" t="s">
        <v>1845</v>
      </c>
      <c r="E1117" s="1" t="s">
        <v>2102</v>
      </c>
      <c r="G1117" t="str">
        <f t="shared" si="105"/>
        <v/>
      </c>
      <c r="H1117" t="str">
        <f t="shared" si="106"/>
        <v>Unknown</v>
      </c>
      <c r="I1117">
        <v>0</v>
      </c>
      <c r="J1117">
        <v>0</v>
      </c>
      <c r="K1117">
        <f t="shared" si="107"/>
        <v>0</v>
      </c>
      <c r="L1117" s="2">
        <v>3411</v>
      </c>
      <c r="M1117" s="4">
        <v>8.7125000000000004</v>
      </c>
      <c r="N1117" s="4" t="str">
        <f t="shared" si="108"/>
        <v/>
      </c>
      <c r="O1117" s="4" t="str">
        <f t="shared" si="103"/>
        <v>20-40</v>
      </c>
      <c r="P1117" s="4" t="str">
        <f t="shared" si="104"/>
        <v>0</v>
      </c>
      <c r="R1117" s="1" t="s">
        <v>2099</v>
      </c>
    </row>
    <row r="1118" spans="1:18" x14ac:dyDescent="0.2">
      <c r="A1118" s="2">
        <v>1111</v>
      </c>
      <c r="B1118" s="2">
        <v>3</v>
      </c>
      <c r="C1118" s="2">
        <v>0</v>
      </c>
      <c r="D1118" t="s">
        <v>1846</v>
      </c>
      <c r="E1118" s="1" t="s">
        <v>2102</v>
      </c>
      <c r="F1118">
        <v>32</v>
      </c>
      <c r="G1118">
        <f t="shared" si="105"/>
        <v>0</v>
      </c>
      <c r="H1118" t="str">
        <f t="shared" si="106"/>
        <v>No</v>
      </c>
      <c r="I1118">
        <v>0</v>
      </c>
      <c r="J1118">
        <v>0</v>
      </c>
      <c r="K1118">
        <f t="shared" si="107"/>
        <v>0</v>
      </c>
      <c r="L1118" s="2">
        <v>349242</v>
      </c>
      <c r="M1118" s="4">
        <v>7.8958000000000004</v>
      </c>
      <c r="N1118" s="4" t="str">
        <f t="shared" si="108"/>
        <v>30-39</v>
      </c>
      <c r="O1118" s="4" t="str">
        <f t="shared" si="103"/>
        <v>20-40</v>
      </c>
      <c r="P1118" s="4" t="str">
        <f t="shared" si="104"/>
        <v>0</v>
      </c>
      <c r="R1118" s="1" t="s">
        <v>800</v>
      </c>
    </row>
    <row r="1119" spans="1:18" x14ac:dyDescent="0.2">
      <c r="A1119" s="2">
        <v>1112</v>
      </c>
      <c r="B1119" s="2">
        <v>3</v>
      </c>
      <c r="C1119" s="2">
        <v>0</v>
      </c>
      <c r="D1119" t="s">
        <v>1847</v>
      </c>
      <c r="E1119" s="1" t="s">
        <v>2102</v>
      </c>
      <c r="F1119">
        <v>0.75</v>
      </c>
      <c r="G1119">
        <f t="shared" si="105"/>
        <v>1</v>
      </c>
      <c r="H1119" t="str">
        <f t="shared" si="106"/>
        <v>Yes</v>
      </c>
      <c r="I1119">
        <v>1</v>
      </c>
      <c r="J1119">
        <v>1</v>
      </c>
      <c r="K1119">
        <f t="shared" si="107"/>
        <v>2</v>
      </c>
      <c r="L1119" s="2" t="s">
        <v>1848</v>
      </c>
      <c r="M1119" s="4">
        <v>13.775</v>
      </c>
      <c r="N1119" s="4" t="str">
        <f t="shared" si="108"/>
        <v>0-9</v>
      </c>
      <c r="O1119" s="4" t="str">
        <f t="shared" si="103"/>
        <v>40-60</v>
      </c>
      <c r="P1119" s="4" t="str">
        <f t="shared" si="104"/>
        <v>2</v>
      </c>
      <c r="R1119" s="1" t="s">
        <v>800</v>
      </c>
    </row>
    <row r="1120" spans="1:18" x14ac:dyDescent="0.2">
      <c r="A1120" s="2">
        <v>1113</v>
      </c>
      <c r="B1120" s="2">
        <v>3</v>
      </c>
      <c r="C1120" s="2">
        <v>0</v>
      </c>
      <c r="D1120" t="s">
        <v>1849</v>
      </c>
      <c r="E1120" s="1" t="s">
        <v>2101</v>
      </c>
      <c r="F1120">
        <v>3</v>
      </c>
      <c r="G1120">
        <f t="shared" si="105"/>
        <v>1</v>
      </c>
      <c r="H1120" t="str">
        <f t="shared" si="106"/>
        <v>Yes</v>
      </c>
      <c r="I1120">
        <v>1</v>
      </c>
      <c r="J1120">
        <v>1</v>
      </c>
      <c r="K1120">
        <f t="shared" si="107"/>
        <v>2</v>
      </c>
      <c r="L1120" s="2" t="s">
        <v>1848</v>
      </c>
      <c r="M1120" s="4">
        <v>13.775</v>
      </c>
      <c r="N1120" s="4" t="str">
        <f t="shared" si="108"/>
        <v>0-9</v>
      </c>
      <c r="O1120" s="4" t="str">
        <f t="shared" si="103"/>
        <v>40-60</v>
      </c>
      <c r="P1120" s="4" t="str">
        <f t="shared" si="104"/>
        <v>2</v>
      </c>
      <c r="R1120" s="1" t="s">
        <v>800</v>
      </c>
    </row>
    <row r="1121" spans="1:18" x14ac:dyDescent="0.2">
      <c r="A1121" s="2">
        <v>1114</v>
      </c>
      <c r="B1121" s="2">
        <v>3</v>
      </c>
      <c r="C1121" s="2">
        <v>0</v>
      </c>
      <c r="D1121" t="s">
        <v>1850</v>
      </c>
      <c r="E1121" s="1" t="s">
        <v>2101</v>
      </c>
      <c r="F1121">
        <v>26</v>
      </c>
      <c r="G1121">
        <f t="shared" si="105"/>
        <v>0</v>
      </c>
      <c r="H1121" t="str">
        <f t="shared" si="106"/>
        <v>Yes</v>
      </c>
      <c r="I1121">
        <v>0</v>
      </c>
      <c r="J1121">
        <v>2</v>
      </c>
      <c r="K1121">
        <f t="shared" si="107"/>
        <v>2</v>
      </c>
      <c r="L1121" s="2" t="s">
        <v>1848</v>
      </c>
      <c r="M1121" s="4">
        <v>13.775</v>
      </c>
      <c r="N1121" s="4" t="str">
        <f t="shared" si="108"/>
        <v>20-29</v>
      </c>
      <c r="O1121" s="4" t="str">
        <f t="shared" si="103"/>
        <v>40-60</v>
      </c>
      <c r="P1121" s="4" t="str">
        <f t="shared" si="104"/>
        <v>2</v>
      </c>
      <c r="R1121" s="1" t="s">
        <v>800</v>
      </c>
    </row>
    <row r="1122" spans="1:18" x14ac:dyDescent="0.2">
      <c r="A1122" s="2">
        <v>1115</v>
      </c>
      <c r="B1122" s="2">
        <v>3</v>
      </c>
      <c r="C1122" s="2">
        <v>0</v>
      </c>
      <c r="D1122" t="s">
        <v>1851</v>
      </c>
      <c r="E1122" s="1" t="s">
        <v>2102</v>
      </c>
      <c r="G1122" t="str">
        <f t="shared" si="105"/>
        <v/>
      </c>
      <c r="H1122" t="str">
        <f t="shared" si="106"/>
        <v>Unknown</v>
      </c>
      <c r="I1122">
        <v>0</v>
      </c>
      <c r="J1122">
        <v>0</v>
      </c>
      <c r="K1122">
        <f t="shared" si="107"/>
        <v>0</v>
      </c>
      <c r="L1122" s="2">
        <v>343271</v>
      </c>
      <c r="M1122" s="4">
        <v>7</v>
      </c>
      <c r="N1122" s="4" t="str">
        <f t="shared" si="108"/>
        <v/>
      </c>
      <c r="O1122" s="4" t="str">
        <f t="shared" si="103"/>
        <v>0-20</v>
      </c>
      <c r="P1122" s="4" t="str">
        <f t="shared" si="104"/>
        <v>0</v>
      </c>
      <c r="R1122" s="1" t="s">
        <v>800</v>
      </c>
    </row>
    <row r="1123" spans="1:18" x14ac:dyDescent="0.2">
      <c r="A1123" s="2">
        <v>1116</v>
      </c>
      <c r="B1123" s="2">
        <v>3</v>
      </c>
      <c r="C1123" s="2">
        <v>0</v>
      </c>
      <c r="D1123" t="s">
        <v>1852</v>
      </c>
      <c r="E1123" s="1" t="s">
        <v>2102</v>
      </c>
      <c r="G1123" t="str">
        <f t="shared" si="105"/>
        <v/>
      </c>
      <c r="H1123" t="str">
        <f t="shared" si="106"/>
        <v>Unknown</v>
      </c>
      <c r="I1123">
        <v>0</v>
      </c>
      <c r="J1123">
        <v>0</v>
      </c>
      <c r="K1123">
        <f t="shared" si="107"/>
        <v>0</v>
      </c>
      <c r="L1123" s="2">
        <v>345498</v>
      </c>
      <c r="M1123" s="4">
        <v>7.7750000000000004</v>
      </c>
      <c r="N1123" s="4" t="str">
        <f t="shared" si="108"/>
        <v/>
      </c>
      <c r="O1123" s="4" t="str">
        <f t="shared" si="103"/>
        <v>0-20</v>
      </c>
      <c r="P1123" s="4" t="str">
        <f t="shared" si="104"/>
        <v>0</v>
      </c>
      <c r="R1123" s="1" t="s">
        <v>800</v>
      </c>
    </row>
    <row r="1124" spans="1:18" x14ac:dyDescent="0.2">
      <c r="A1124" s="2">
        <v>1117</v>
      </c>
      <c r="B1124" s="2">
        <v>3</v>
      </c>
      <c r="C1124" s="2">
        <v>0</v>
      </c>
      <c r="D1124" t="s">
        <v>1853</v>
      </c>
      <c r="E1124" s="1" t="s">
        <v>2102</v>
      </c>
      <c r="G1124" t="str">
        <f t="shared" si="105"/>
        <v/>
      </c>
      <c r="H1124" t="str">
        <f t="shared" si="106"/>
        <v>Unknown</v>
      </c>
      <c r="I1124">
        <v>0</v>
      </c>
      <c r="J1124">
        <v>0</v>
      </c>
      <c r="K1124">
        <f t="shared" si="107"/>
        <v>0</v>
      </c>
      <c r="L1124" s="2" t="s">
        <v>1854</v>
      </c>
      <c r="M1124" s="4">
        <v>8.0500000000000007</v>
      </c>
      <c r="N1124" s="4" t="str">
        <f t="shared" si="108"/>
        <v/>
      </c>
      <c r="O1124" s="4" t="str">
        <f t="shared" si="103"/>
        <v>20-40</v>
      </c>
      <c r="P1124" s="4" t="str">
        <f t="shared" si="104"/>
        <v>0</v>
      </c>
      <c r="R1124" s="1" t="s">
        <v>800</v>
      </c>
    </row>
    <row r="1125" spans="1:18" x14ac:dyDescent="0.2">
      <c r="A1125" s="2">
        <v>1118</v>
      </c>
      <c r="B1125" s="2">
        <v>3</v>
      </c>
      <c r="C1125" s="2">
        <v>0</v>
      </c>
      <c r="D1125" t="s">
        <v>1855</v>
      </c>
      <c r="E1125" s="1" t="s">
        <v>2102</v>
      </c>
      <c r="F1125">
        <v>21</v>
      </c>
      <c r="G1125">
        <f t="shared" si="105"/>
        <v>0</v>
      </c>
      <c r="H1125" t="str">
        <f t="shared" si="106"/>
        <v>No</v>
      </c>
      <c r="I1125">
        <v>0</v>
      </c>
      <c r="J1125">
        <v>0</v>
      </c>
      <c r="K1125">
        <f t="shared" si="107"/>
        <v>0</v>
      </c>
      <c r="L1125" s="2" t="s">
        <v>1856</v>
      </c>
      <c r="M1125" s="4">
        <v>7.9249999999999998</v>
      </c>
      <c r="N1125" s="4" t="str">
        <f t="shared" si="108"/>
        <v>20-29</v>
      </c>
      <c r="O1125" s="4" t="str">
        <f t="shared" si="103"/>
        <v>20-40</v>
      </c>
      <c r="P1125" s="4" t="str">
        <f t="shared" si="104"/>
        <v>0</v>
      </c>
      <c r="R1125" s="1" t="s">
        <v>800</v>
      </c>
    </row>
    <row r="1126" spans="1:18" x14ac:dyDescent="0.2">
      <c r="A1126" s="2">
        <v>1119</v>
      </c>
      <c r="B1126" s="2">
        <v>3</v>
      </c>
      <c r="C1126" s="2">
        <v>0</v>
      </c>
      <c r="D1126" t="s">
        <v>1857</v>
      </c>
      <c r="E1126" s="1" t="s">
        <v>2102</v>
      </c>
      <c r="F1126">
        <v>25</v>
      </c>
      <c r="G1126">
        <f t="shared" si="105"/>
        <v>0</v>
      </c>
      <c r="H1126" t="str">
        <f t="shared" si="106"/>
        <v>No</v>
      </c>
      <c r="I1126">
        <v>0</v>
      </c>
      <c r="J1126">
        <v>0</v>
      </c>
      <c r="K1126">
        <f t="shared" si="107"/>
        <v>0</v>
      </c>
      <c r="L1126" s="2" t="s">
        <v>1858</v>
      </c>
      <c r="M1126" s="4">
        <v>7.9249999999999998</v>
      </c>
      <c r="N1126" s="4" t="str">
        <f t="shared" si="108"/>
        <v>20-29</v>
      </c>
      <c r="O1126" s="4" t="str">
        <f t="shared" si="103"/>
        <v>20-40</v>
      </c>
      <c r="P1126" s="4" t="str">
        <f t="shared" si="104"/>
        <v>0</v>
      </c>
      <c r="R1126" s="1" t="s">
        <v>800</v>
      </c>
    </row>
    <row r="1127" spans="1:18" x14ac:dyDescent="0.2">
      <c r="A1127" s="2">
        <v>1120</v>
      </c>
      <c r="B1127" s="2">
        <v>3</v>
      </c>
      <c r="C1127" s="2">
        <v>0</v>
      </c>
      <c r="D1127" t="s">
        <v>1859</v>
      </c>
      <c r="E1127" s="1" t="s">
        <v>2102</v>
      </c>
      <c r="F1127">
        <v>22</v>
      </c>
      <c r="G1127">
        <f t="shared" si="105"/>
        <v>0</v>
      </c>
      <c r="H1127" t="str">
        <f t="shared" si="106"/>
        <v>No</v>
      </c>
      <c r="I1127">
        <v>0</v>
      </c>
      <c r="J1127">
        <v>0</v>
      </c>
      <c r="K1127">
        <f t="shared" si="107"/>
        <v>0</v>
      </c>
      <c r="L1127" s="2" t="s">
        <v>1860</v>
      </c>
      <c r="M1127" s="4">
        <v>7.25</v>
      </c>
      <c r="N1127" s="4" t="str">
        <f t="shared" si="108"/>
        <v>20-29</v>
      </c>
      <c r="O1127" s="4" t="str">
        <f t="shared" si="103"/>
        <v>0-20</v>
      </c>
      <c r="P1127" s="4" t="str">
        <f t="shared" si="104"/>
        <v>0</v>
      </c>
      <c r="R1127" s="1" t="s">
        <v>800</v>
      </c>
    </row>
    <row r="1128" spans="1:18" x14ac:dyDescent="0.2">
      <c r="A1128" s="2">
        <v>1121</v>
      </c>
      <c r="B1128" s="2">
        <v>3</v>
      </c>
      <c r="C1128" s="2">
        <v>1</v>
      </c>
      <c r="D1128" t="s">
        <v>1861</v>
      </c>
      <c r="E1128" s="1" t="s">
        <v>2102</v>
      </c>
      <c r="F1128">
        <v>25</v>
      </c>
      <c r="G1128">
        <f t="shared" si="105"/>
        <v>0</v>
      </c>
      <c r="H1128" t="str">
        <f t="shared" si="106"/>
        <v>No</v>
      </c>
      <c r="I1128">
        <v>1</v>
      </c>
      <c r="J1128">
        <v>0</v>
      </c>
      <c r="K1128">
        <f t="shared" si="107"/>
        <v>1</v>
      </c>
      <c r="L1128" s="2">
        <v>347083</v>
      </c>
      <c r="M1128" s="4">
        <v>7.7750000000000004</v>
      </c>
      <c r="N1128" s="4" t="str">
        <f t="shared" si="108"/>
        <v>20-29</v>
      </c>
      <c r="O1128" s="4" t="str">
        <f t="shared" si="103"/>
        <v>0-20</v>
      </c>
      <c r="P1128" s="4" t="str">
        <f t="shared" si="104"/>
        <v>1</v>
      </c>
      <c r="R1128" s="1" t="s">
        <v>800</v>
      </c>
    </row>
    <row r="1129" spans="1:18" x14ac:dyDescent="0.2">
      <c r="A1129" s="2">
        <v>1122</v>
      </c>
      <c r="B1129" s="2">
        <v>3</v>
      </c>
      <c r="C1129" s="2">
        <v>1</v>
      </c>
      <c r="D1129" t="s">
        <v>1862</v>
      </c>
      <c r="E1129" s="1" t="s">
        <v>2102</v>
      </c>
      <c r="G1129" t="str">
        <f t="shared" si="105"/>
        <v/>
      </c>
      <c r="H1129" t="str">
        <f t="shared" si="106"/>
        <v>Unknown</v>
      </c>
      <c r="I1129">
        <v>1</v>
      </c>
      <c r="J1129">
        <v>1</v>
      </c>
      <c r="K1129">
        <f t="shared" si="107"/>
        <v>2</v>
      </c>
      <c r="L1129" s="2">
        <v>2668</v>
      </c>
      <c r="M1129" s="4">
        <v>22.3583</v>
      </c>
      <c r="N1129" s="4" t="str">
        <f t="shared" si="108"/>
        <v/>
      </c>
      <c r="O1129" s="4" t="str">
        <f t="shared" si="103"/>
        <v>60-80</v>
      </c>
      <c r="P1129" s="4" t="str">
        <f t="shared" si="104"/>
        <v>2</v>
      </c>
      <c r="R1129" s="1" t="s">
        <v>2099</v>
      </c>
    </row>
    <row r="1130" spans="1:18" x14ac:dyDescent="0.2">
      <c r="A1130" s="2">
        <v>1123</v>
      </c>
      <c r="B1130" s="2">
        <v>3</v>
      </c>
      <c r="C1130" s="2">
        <v>1</v>
      </c>
      <c r="D1130" t="s">
        <v>1863</v>
      </c>
      <c r="E1130" s="1" t="s">
        <v>2101</v>
      </c>
      <c r="G1130" t="str">
        <f t="shared" si="105"/>
        <v/>
      </c>
      <c r="H1130" t="str">
        <f t="shared" si="106"/>
        <v>Unknown</v>
      </c>
      <c r="I1130">
        <v>1</v>
      </c>
      <c r="J1130">
        <v>1</v>
      </c>
      <c r="K1130">
        <f t="shared" si="107"/>
        <v>2</v>
      </c>
      <c r="L1130" s="2">
        <v>2668</v>
      </c>
      <c r="M1130" s="4">
        <v>22.3583</v>
      </c>
      <c r="N1130" s="4" t="str">
        <f t="shared" si="108"/>
        <v/>
      </c>
      <c r="O1130" s="4" t="str">
        <f t="shared" si="103"/>
        <v>60-80</v>
      </c>
      <c r="P1130" s="4" t="str">
        <f t="shared" si="104"/>
        <v>2</v>
      </c>
      <c r="Q1130" s="2" t="s">
        <v>1864</v>
      </c>
      <c r="R1130" s="1" t="s">
        <v>2099</v>
      </c>
    </row>
    <row r="1131" spans="1:18" x14ac:dyDescent="0.2">
      <c r="A1131" s="2">
        <v>1124</v>
      </c>
      <c r="B1131" s="2">
        <v>3</v>
      </c>
      <c r="C1131" s="2">
        <v>1</v>
      </c>
      <c r="D1131" t="s">
        <v>1865</v>
      </c>
      <c r="E1131" s="1" t="s">
        <v>2101</v>
      </c>
      <c r="G1131" t="str">
        <f t="shared" si="105"/>
        <v/>
      </c>
      <c r="H1131" t="str">
        <f t="shared" si="106"/>
        <v>Unknown</v>
      </c>
      <c r="I1131">
        <v>0</v>
      </c>
      <c r="J1131">
        <v>2</v>
      </c>
      <c r="K1131">
        <f t="shared" si="107"/>
        <v>2</v>
      </c>
      <c r="L1131" s="2">
        <v>2668</v>
      </c>
      <c r="M1131" s="4">
        <v>22.3583</v>
      </c>
      <c r="N1131" s="4" t="str">
        <f t="shared" si="108"/>
        <v/>
      </c>
      <c r="O1131" s="4" t="str">
        <f t="shared" si="103"/>
        <v>60-80</v>
      </c>
      <c r="P1131" s="4" t="str">
        <f t="shared" si="104"/>
        <v>2</v>
      </c>
      <c r="R1131" s="1" t="s">
        <v>2099</v>
      </c>
    </row>
    <row r="1132" spans="1:18" x14ac:dyDescent="0.2">
      <c r="A1132" s="2">
        <v>1125</v>
      </c>
      <c r="B1132" s="2">
        <v>3</v>
      </c>
      <c r="C1132" s="2">
        <v>0</v>
      </c>
      <c r="D1132" t="s">
        <v>1866</v>
      </c>
      <c r="E1132" s="1" t="s">
        <v>2101</v>
      </c>
      <c r="G1132" t="str">
        <f t="shared" si="105"/>
        <v/>
      </c>
      <c r="H1132" t="str">
        <f t="shared" si="106"/>
        <v>Unknown</v>
      </c>
      <c r="I1132">
        <v>0</v>
      </c>
      <c r="J1132">
        <v>0</v>
      </c>
      <c r="K1132">
        <f t="shared" si="107"/>
        <v>0</v>
      </c>
      <c r="L1132" s="2">
        <v>330935</v>
      </c>
      <c r="M1132" s="4">
        <v>8.1374999999999993</v>
      </c>
      <c r="N1132" s="4" t="str">
        <f t="shared" si="108"/>
        <v/>
      </c>
      <c r="O1132" s="4" t="str">
        <f t="shared" si="103"/>
        <v>20-40</v>
      </c>
      <c r="P1132" s="4" t="str">
        <f t="shared" si="104"/>
        <v>0</v>
      </c>
      <c r="R1132" s="1" t="s">
        <v>2100</v>
      </c>
    </row>
    <row r="1133" spans="1:18" x14ac:dyDescent="0.2">
      <c r="A1133" s="2">
        <v>1126</v>
      </c>
      <c r="B1133" s="2">
        <v>3</v>
      </c>
      <c r="C1133" s="2">
        <v>0</v>
      </c>
      <c r="D1133" t="s">
        <v>1867</v>
      </c>
      <c r="E1133" s="1" t="s">
        <v>2102</v>
      </c>
      <c r="F1133">
        <v>24</v>
      </c>
      <c r="G1133">
        <f t="shared" si="105"/>
        <v>0</v>
      </c>
      <c r="H1133" t="str">
        <f t="shared" si="106"/>
        <v>No</v>
      </c>
      <c r="I1133">
        <v>0</v>
      </c>
      <c r="J1133">
        <v>0</v>
      </c>
      <c r="K1133">
        <f t="shared" si="107"/>
        <v>0</v>
      </c>
      <c r="L1133" s="2">
        <v>342441</v>
      </c>
      <c r="M1133" s="4">
        <v>8.0500000000000007</v>
      </c>
      <c r="N1133" s="4" t="str">
        <f t="shared" si="108"/>
        <v>20-29</v>
      </c>
      <c r="O1133" s="4" t="str">
        <f t="shared" si="103"/>
        <v>20-40</v>
      </c>
      <c r="P1133" s="4" t="str">
        <f t="shared" si="104"/>
        <v>0</v>
      </c>
      <c r="R1133" s="1" t="s">
        <v>800</v>
      </c>
    </row>
    <row r="1134" spans="1:18" x14ac:dyDescent="0.2">
      <c r="A1134" s="2">
        <v>1127</v>
      </c>
      <c r="B1134" s="2">
        <v>3</v>
      </c>
      <c r="C1134" s="2">
        <v>0</v>
      </c>
      <c r="D1134" t="s">
        <v>1868</v>
      </c>
      <c r="E1134" s="1" t="s">
        <v>2101</v>
      </c>
      <c r="F1134">
        <v>28</v>
      </c>
      <c r="G1134">
        <f t="shared" si="105"/>
        <v>0</v>
      </c>
      <c r="H1134" t="str">
        <f t="shared" si="106"/>
        <v>Yes</v>
      </c>
      <c r="I1134">
        <v>0</v>
      </c>
      <c r="J1134">
        <v>0</v>
      </c>
      <c r="K1134">
        <f t="shared" si="107"/>
        <v>0</v>
      </c>
      <c r="L1134" s="2">
        <v>349245</v>
      </c>
      <c r="M1134" s="4">
        <v>7.8958000000000004</v>
      </c>
      <c r="N1134" s="4" t="str">
        <f t="shared" si="108"/>
        <v>20-29</v>
      </c>
      <c r="O1134" s="4" t="str">
        <f t="shared" si="103"/>
        <v>20-40</v>
      </c>
      <c r="P1134" s="4" t="str">
        <f t="shared" si="104"/>
        <v>0</v>
      </c>
      <c r="R1134" s="1" t="s">
        <v>800</v>
      </c>
    </row>
    <row r="1135" spans="1:18" x14ac:dyDescent="0.2">
      <c r="A1135" s="2">
        <v>1128</v>
      </c>
      <c r="B1135" s="2">
        <v>3</v>
      </c>
      <c r="C1135" s="2">
        <v>0</v>
      </c>
      <c r="D1135" t="s">
        <v>1869</v>
      </c>
      <c r="E1135" s="1" t="s">
        <v>2102</v>
      </c>
      <c r="F1135">
        <v>19</v>
      </c>
      <c r="G1135">
        <f t="shared" si="105"/>
        <v>0</v>
      </c>
      <c r="H1135" t="str">
        <f t="shared" si="106"/>
        <v>No</v>
      </c>
      <c r="I1135">
        <v>0</v>
      </c>
      <c r="J1135">
        <v>0</v>
      </c>
      <c r="K1135">
        <f t="shared" si="107"/>
        <v>0</v>
      </c>
      <c r="L1135" s="2">
        <v>349212</v>
      </c>
      <c r="M1135" s="4">
        <v>7.8958000000000004</v>
      </c>
      <c r="N1135" s="4" t="str">
        <f t="shared" si="108"/>
        <v>10-19</v>
      </c>
      <c r="O1135" s="4" t="str">
        <f t="shared" si="103"/>
        <v>20-40</v>
      </c>
      <c r="P1135" s="4" t="str">
        <f t="shared" si="104"/>
        <v>0</v>
      </c>
      <c r="R1135" s="1" t="s">
        <v>800</v>
      </c>
    </row>
    <row r="1136" spans="1:18" x14ac:dyDescent="0.2">
      <c r="A1136" s="2">
        <v>1129</v>
      </c>
      <c r="B1136" s="2">
        <v>3</v>
      </c>
      <c r="C1136" s="2">
        <v>0</v>
      </c>
      <c r="D1136" t="s">
        <v>1870</v>
      </c>
      <c r="E1136" s="1" t="s">
        <v>2102</v>
      </c>
      <c r="G1136" t="str">
        <f t="shared" si="105"/>
        <v/>
      </c>
      <c r="H1136" t="str">
        <f t="shared" si="106"/>
        <v>Unknown</v>
      </c>
      <c r="I1136">
        <v>0</v>
      </c>
      <c r="J1136">
        <v>0</v>
      </c>
      <c r="K1136">
        <f t="shared" si="107"/>
        <v>0</v>
      </c>
      <c r="L1136" s="2">
        <v>349215</v>
      </c>
      <c r="M1136" s="4">
        <v>7.8958000000000004</v>
      </c>
      <c r="N1136" s="4" t="str">
        <f t="shared" si="108"/>
        <v/>
      </c>
      <c r="O1136" s="4" t="str">
        <f t="shared" si="103"/>
        <v>20-40</v>
      </c>
      <c r="P1136" s="4" t="str">
        <f t="shared" si="104"/>
        <v>0</v>
      </c>
      <c r="R1136" s="1" t="s">
        <v>800</v>
      </c>
    </row>
    <row r="1137" spans="1:18" x14ac:dyDescent="0.2">
      <c r="A1137" s="2">
        <v>1130</v>
      </c>
      <c r="B1137" s="2">
        <v>3</v>
      </c>
      <c r="C1137" s="2">
        <v>0</v>
      </c>
      <c r="D1137" t="s">
        <v>1871</v>
      </c>
      <c r="E1137" s="1" t="s">
        <v>2102</v>
      </c>
      <c r="F1137">
        <v>25</v>
      </c>
      <c r="G1137">
        <f t="shared" si="105"/>
        <v>0</v>
      </c>
      <c r="H1137" t="str">
        <f t="shared" si="106"/>
        <v>No</v>
      </c>
      <c r="I1137">
        <v>1</v>
      </c>
      <c r="J1137">
        <v>0</v>
      </c>
      <c r="K1137">
        <f t="shared" si="107"/>
        <v>1</v>
      </c>
      <c r="L1137" s="2">
        <v>347076</v>
      </c>
      <c r="M1137" s="4">
        <v>7.7750000000000004</v>
      </c>
      <c r="N1137" s="4" t="str">
        <f t="shared" si="108"/>
        <v>20-29</v>
      </c>
      <c r="O1137" s="4" t="str">
        <f t="shared" si="103"/>
        <v>0-20</v>
      </c>
      <c r="P1137" s="4" t="str">
        <f t="shared" si="104"/>
        <v>1</v>
      </c>
      <c r="R1137" s="1" t="s">
        <v>800</v>
      </c>
    </row>
    <row r="1138" spans="1:18" x14ac:dyDescent="0.2">
      <c r="A1138" s="2">
        <v>1131</v>
      </c>
      <c r="B1138" s="2">
        <v>3</v>
      </c>
      <c r="C1138" s="2">
        <v>0</v>
      </c>
      <c r="D1138" t="s">
        <v>1872</v>
      </c>
      <c r="E1138" s="1" t="s">
        <v>2101</v>
      </c>
      <c r="F1138">
        <v>18</v>
      </c>
      <c r="G1138">
        <f t="shared" si="105"/>
        <v>0</v>
      </c>
      <c r="H1138" t="str">
        <f t="shared" si="106"/>
        <v>Yes</v>
      </c>
      <c r="I1138">
        <v>0</v>
      </c>
      <c r="J1138">
        <v>0</v>
      </c>
      <c r="K1138">
        <f t="shared" si="107"/>
        <v>0</v>
      </c>
      <c r="L1138" s="2">
        <v>347087</v>
      </c>
      <c r="M1138" s="4">
        <v>7.7750000000000004</v>
      </c>
      <c r="N1138" s="4" t="str">
        <f t="shared" si="108"/>
        <v>10-19</v>
      </c>
      <c r="O1138" s="4" t="str">
        <f t="shared" si="103"/>
        <v>0-20</v>
      </c>
      <c r="P1138" s="4" t="str">
        <f t="shared" si="104"/>
        <v>0</v>
      </c>
      <c r="R1138" s="1" t="s">
        <v>800</v>
      </c>
    </row>
    <row r="1139" spans="1:18" x14ac:dyDescent="0.2">
      <c r="A1139" s="2">
        <v>1132</v>
      </c>
      <c r="B1139" s="2">
        <v>3</v>
      </c>
      <c r="C1139" s="2">
        <v>1</v>
      </c>
      <c r="D1139" t="s">
        <v>1873</v>
      </c>
      <c r="E1139" s="1" t="s">
        <v>2102</v>
      </c>
      <c r="F1139">
        <v>32</v>
      </c>
      <c r="G1139">
        <f t="shared" si="105"/>
        <v>0</v>
      </c>
      <c r="H1139" t="str">
        <f t="shared" si="106"/>
        <v>No</v>
      </c>
      <c r="I1139">
        <v>0</v>
      </c>
      <c r="J1139">
        <v>0</v>
      </c>
      <c r="K1139">
        <f t="shared" si="107"/>
        <v>0</v>
      </c>
      <c r="L1139" s="2" t="s">
        <v>1874</v>
      </c>
      <c r="M1139" s="4">
        <v>8.0500000000000007</v>
      </c>
      <c r="N1139" s="4" t="str">
        <f t="shared" si="108"/>
        <v>30-39</v>
      </c>
      <c r="O1139" s="4" t="str">
        <f t="shared" si="103"/>
        <v>20-40</v>
      </c>
      <c r="P1139" s="4" t="str">
        <f t="shared" si="104"/>
        <v>0</v>
      </c>
      <c r="Q1139" s="2" t="s">
        <v>1875</v>
      </c>
      <c r="R1139" s="1" t="s">
        <v>800</v>
      </c>
    </row>
    <row r="1140" spans="1:18" x14ac:dyDescent="0.2">
      <c r="A1140" s="2">
        <v>1133</v>
      </c>
      <c r="B1140" s="2">
        <v>3</v>
      </c>
      <c r="C1140" s="2">
        <v>0</v>
      </c>
      <c r="D1140" t="s">
        <v>1876</v>
      </c>
      <c r="E1140" s="1" t="s">
        <v>2102</v>
      </c>
      <c r="G1140" t="str">
        <f t="shared" si="105"/>
        <v/>
      </c>
      <c r="H1140" t="str">
        <f t="shared" si="106"/>
        <v>Unknown</v>
      </c>
      <c r="I1140">
        <v>0</v>
      </c>
      <c r="J1140">
        <v>0</v>
      </c>
      <c r="K1140">
        <f t="shared" si="107"/>
        <v>0</v>
      </c>
      <c r="L1140" s="2">
        <v>349227</v>
      </c>
      <c r="M1140" s="4">
        <v>7.8958000000000004</v>
      </c>
      <c r="N1140" s="4" t="str">
        <f t="shared" si="108"/>
        <v/>
      </c>
      <c r="O1140" s="4" t="str">
        <f t="shared" si="103"/>
        <v>20-40</v>
      </c>
      <c r="P1140" s="4" t="str">
        <f t="shared" si="104"/>
        <v>0</v>
      </c>
      <c r="R1140" s="1" t="s">
        <v>800</v>
      </c>
    </row>
    <row r="1141" spans="1:18" x14ac:dyDescent="0.2">
      <c r="A1141" s="2">
        <v>1134</v>
      </c>
      <c r="B1141" s="2">
        <v>3</v>
      </c>
      <c r="C1141" s="2">
        <v>0</v>
      </c>
      <c r="D1141" t="s">
        <v>1877</v>
      </c>
      <c r="E1141" s="1" t="s">
        <v>2102</v>
      </c>
      <c r="F1141">
        <v>17</v>
      </c>
      <c r="G1141">
        <f t="shared" si="105"/>
        <v>0</v>
      </c>
      <c r="H1141" t="str">
        <f t="shared" si="106"/>
        <v>No</v>
      </c>
      <c r="I1141">
        <v>0</v>
      </c>
      <c r="J1141">
        <v>0</v>
      </c>
      <c r="K1141">
        <f t="shared" si="107"/>
        <v>0</v>
      </c>
      <c r="L1141" s="2">
        <v>315095</v>
      </c>
      <c r="M1141" s="4">
        <v>8.6624999999999996</v>
      </c>
      <c r="N1141" s="4" t="str">
        <f t="shared" si="108"/>
        <v>10-19</v>
      </c>
      <c r="O1141" s="4" t="str">
        <f t="shared" si="103"/>
        <v>20-40</v>
      </c>
      <c r="P1141" s="4" t="str">
        <f t="shared" si="104"/>
        <v>0</v>
      </c>
      <c r="R1141" s="1" t="s">
        <v>800</v>
      </c>
    </row>
    <row r="1142" spans="1:18" x14ac:dyDescent="0.2">
      <c r="A1142" s="2">
        <v>1135</v>
      </c>
      <c r="B1142" s="2">
        <v>3</v>
      </c>
      <c r="C1142" s="2">
        <v>0</v>
      </c>
      <c r="D1142" t="s">
        <v>1878</v>
      </c>
      <c r="E1142" s="1" t="s">
        <v>2102</v>
      </c>
      <c r="F1142">
        <v>24</v>
      </c>
      <c r="G1142">
        <f t="shared" si="105"/>
        <v>0</v>
      </c>
      <c r="H1142" t="str">
        <f t="shared" si="106"/>
        <v>No</v>
      </c>
      <c r="I1142">
        <v>0</v>
      </c>
      <c r="J1142">
        <v>0</v>
      </c>
      <c r="K1142">
        <f t="shared" si="107"/>
        <v>0</v>
      </c>
      <c r="L1142" s="2">
        <v>315092</v>
      </c>
      <c r="M1142" s="4">
        <v>8.6624999999999996</v>
      </c>
      <c r="N1142" s="4" t="str">
        <f t="shared" si="108"/>
        <v>20-29</v>
      </c>
      <c r="O1142" s="4" t="str">
        <f t="shared" si="103"/>
        <v>20-40</v>
      </c>
      <c r="P1142" s="4" t="str">
        <f t="shared" si="104"/>
        <v>0</v>
      </c>
      <c r="R1142" s="1" t="s">
        <v>800</v>
      </c>
    </row>
    <row r="1143" spans="1:18" x14ac:dyDescent="0.2">
      <c r="A1143" s="2">
        <v>1136</v>
      </c>
      <c r="B1143" s="2">
        <v>3</v>
      </c>
      <c r="C1143" s="2">
        <v>0</v>
      </c>
      <c r="D1143" t="s">
        <v>1879</v>
      </c>
      <c r="E1143" s="1" t="s">
        <v>2102</v>
      </c>
      <c r="G1143" t="str">
        <f t="shared" si="105"/>
        <v/>
      </c>
      <c r="H1143" t="str">
        <f t="shared" si="106"/>
        <v>Unknown</v>
      </c>
      <c r="I1143">
        <v>0</v>
      </c>
      <c r="J1143">
        <v>0</v>
      </c>
      <c r="K1143">
        <f t="shared" si="107"/>
        <v>0</v>
      </c>
      <c r="L1143" s="2">
        <v>349223</v>
      </c>
      <c r="M1143" s="4">
        <v>7.8958000000000004</v>
      </c>
      <c r="N1143" s="4" t="str">
        <f t="shared" si="108"/>
        <v/>
      </c>
      <c r="O1143" s="4" t="str">
        <f t="shared" si="103"/>
        <v>20-40</v>
      </c>
      <c r="P1143" s="4" t="str">
        <f t="shared" si="104"/>
        <v>0</v>
      </c>
      <c r="R1143" s="1" t="s">
        <v>800</v>
      </c>
    </row>
    <row r="1144" spans="1:18" x14ac:dyDescent="0.2">
      <c r="A1144" s="2">
        <v>1137</v>
      </c>
      <c r="B1144" s="2">
        <v>3</v>
      </c>
      <c r="C1144" s="2">
        <v>0</v>
      </c>
      <c r="D1144" t="s">
        <v>1880</v>
      </c>
      <c r="E1144" s="1" t="s">
        <v>2101</v>
      </c>
      <c r="G1144" t="str">
        <f t="shared" si="105"/>
        <v/>
      </c>
      <c r="H1144" t="str">
        <f t="shared" si="106"/>
        <v>Unknown</v>
      </c>
      <c r="I1144">
        <v>0</v>
      </c>
      <c r="J1144">
        <v>0</v>
      </c>
      <c r="K1144">
        <f t="shared" si="107"/>
        <v>0</v>
      </c>
      <c r="L1144" s="2">
        <v>65305</v>
      </c>
      <c r="M1144" s="4">
        <v>8.1125000000000007</v>
      </c>
      <c r="N1144" s="4" t="str">
        <f t="shared" si="108"/>
        <v/>
      </c>
      <c r="O1144" s="4" t="str">
        <f t="shared" si="103"/>
        <v>20-40</v>
      </c>
      <c r="P1144" s="4" t="str">
        <f t="shared" si="104"/>
        <v>0</v>
      </c>
      <c r="R1144" s="1" t="s">
        <v>800</v>
      </c>
    </row>
    <row r="1145" spans="1:18" x14ac:dyDescent="0.2">
      <c r="A1145" s="2">
        <v>1138</v>
      </c>
      <c r="B1145" s="2">
        <v>3</v>
      </c>
      <c r="C1145" s="2">
        <v>0</v>
      </c>
      <c r="D1145" t="s">
        <v>1881</v>
      </c>
      <c r="E1145" s="1" t="s">
        <v>2102</v>
      </c>
      <c r="G1145" t="str">
        <f t="shared" si="105"/>
        <v/>
      </c>
      <c r="H1145" t="str">
        <f t="shared" si="106"/>
        <v>Unknown</v>
      </c>
      <c r="I1145">
        <v>0</v>
      </c>
      <c r="J1145">
        <v>0</v>
      </c>
      <c r="K1145">
        <f t="shared" si="107"/>
        <v>0</v>
      </c>
      <c r="L1145" s="2">
        <v>2629</v>
      </c>
      <c r="M1145" s="4">
        <v>7.2291999999999996</v>
      </c>
      <c r="N1145" s="4" t="str">
        <f t="shared" si="108"/>
        <v/>
      </c>
      <c r="O1145" s="4" t="str">
        <f t="shared" si="103"/>
        <v>0-20</v>
      </c>
      <c r="P1145" s="4" t="str">
        <f t="shared" si="104"/>
        <v>0</v>
      </c>
      <c r="R1145" s="1" t="s">
        <v>2099</v>
      </c>
    </row>
    <row r="1146" spans="1:18" x14ac:dyDescent="0.2">
      <c r="A1146" s="2">
        <v>1139</v>
      </c>
      <c r="B1146" s="2">
        <v>3</v>
      </c>
      <c r="C1146" s="2">
        <v>0</v>
      </c>
      <c r="D1146" t="s">
        <v>1882</v>
      </c>
      <c r="E1146" s="1" t="s">
        <v>2102</v>
      </c>
      <c r="G1146" t="str">
        <f t="shared" si="105"/>
        <v/>
      </c>
      <c r="H1146" t="str">
        <f t="shared" si="106"/>
        <v>Unknown</v>
      </c>
      <c r="I1146">
        <v>0</v>
      </c>
      <c r="J1146">
        <v>0</v>
      </c>
      <c r="K1146">
        <f t="shared" si="107"/>
        <v>0</v>
      </c>
      <c r="L1146" s="2">
        <v>362316</v>
      </c>
      <c r="M1146" s="4">
        <v>7.25</v>
      </c>
      <c r="N1146" s="4" t="str">
        <f t="shared" si="108"/>
        <v/>
      </c>
      <c r="O1146" s="4" t="str">
        <f t="shared" si="103"/>
        <v>0-20</v>
      </c>
      <c r="P1146" s="4" t="str">
        <f t="shared" si="104"/>
        <v>0</v>
      </c>
      <c r="R1146" s="1" t="s">
        <v>800</v>
      </c>
    </row>
    <row r="1147" spans="1:18" x14ac:dyDescent="0.2">
      <c r="A1147" s="2">
        <v>1140</v>
      </c>
      <c r="B1147" s="2">
        <v>3</v>
      </c>
      <c r="C1147" s="2">
        <v>0</v>
      </c>
      <c r="D1147" t="s">
        <v>1883</v>
      </c>
      <c r="E1147" s="1" t="s">
        <v>2102</v>
      </c>
      <c r="F1147">
        <v>38</v>
      </c>
      <c r="G1147">
        <f t="shared" si="105"/>
        <v>0</v>
      </c>
      <c r="H1147" t="str">
        <f t="shared" si="106"/>
        <v>No</v>
      </c>
      <c r="I1147">
        <v>0</v>
      </c>
      <c r="J1147">
        <v>0</v>
      </c>
      <c r="K1147">
        <f t="shared" si="107"/>
        <v>0</v>
      </c>
      <c r="L1147" s="2">
        <v>349249</v>
      </c>
      <c r="M1147" s="4">
        <v>7.8958000000000004</v>
      </c>
      <c r="N1147" s="4" t="str">
        <f t="shared" si="108"/>
        <v>30-39</v>
      </c>
      <c r="O1147" s="4" t="str">
        <f t="shared" si="103"/>
        <v>20-40</v>
      </c>
      <c r="P1147" s="4" t="str">
        <f t="shared" si="104"/>
        <v>0</v>
      </c>
      <c r="R1147" s="1" t="s">
        <v>800</v>
      </c>
    </row>
    <row r="1148" spans="1:18" x14ac:dyDescent="0.2">
      <c r="A1148" s="2">
        <v>1141</v>
      </c>
      <c r="B1148" s="2">
        <v>3</v>
      </c>
      <c r="C1148" s="2">
        <v>0</v>
      </c>
      <c r="D1148" t="s">
        <v>1884</v>
      </c>
      <c r="E1148" s="1" t="s">
        <v>2102</v>
      </c>
      <c r="F1148">
        <v>21</v>
      </c>
      <c r="G1148">
        <f t="shared" si="105"/>
        <v>0</v>
      </c>
      <c r="H1148" t="str">
        <f t="shared" si="106"/>
        <v>No</v>
      </c>
      <c r="I1148">
        <v>0</v>
      </c>
      <c r="J1148">
        <v>0</v>
      </c>
      <c r="K1148">
        <f t="shared" si="107"/>
        <v>0</v>
      </c>
      <c r="L1148" s="2">
        <v>342684</v>
      </c>
      <c r="M1148" s="4">
        <v>8.0500000000000007</v>
      </c>
      <c r="N1148" s="4" t="str">
        <f t="shared" si="108"/>
        <v>20-29</v>
      </c>
      <c r="O1148" s="4" t="str">
        <f t="shared" si="103"/>
        <v>20-40</v>
      </c>
      <c r="P1148" s="4" t="str">
        <f t="shared" si="104"/>
        <v>0</v>
      </c>
      <c r="R1148" s="1" t="s">
        <v>800</v>
      </c>
    </row>
    <row r="1149" spans="1:18" x14ac:dyDescent="0.2">
      <c r="A1149" s="2">
        <v>1142</v>
      </c>
      <c r="B1149" s="2">
        <v>3</v>
      </c>
      <c r="C1149" s="2">
        <v>0</v>
      </c>
      <c r="D1149" t="s">
        <v>1885</v>
      </c>
      <c r="E1149" s="1" t="s">
        <v>2102</v>
      </c>
      <c r="F1149">
        <v>10</v>
      </c>
      <c r="G1149">
        <f t="shared" si="105"/>
        <v>1</v>
      </c>
      <c r="H1149" t="str">
        <f t="shared" si="106"/>
        <v>Yes</v>
      </c>
      <c r="I1149">
        <v>4</v>
      </c>
      <c r="J1149">
        <v>1</v>
      </c>
      <c r="K1149">
        <f t="shared" si="107"/>
        <v>5</v>
      </c>
      <c r="L1149" s="2">
        <v>382652</v>
      </c>
      <c r="M1149" s="4">
        <v>29.125</v>
      </c>
      <c r="N1149" s="4" t="str">
        <f t="shared" si="108"/>
        <v>10-19</v>
      </c>
      <c r="O1149" s="4" t="str">
        <f t="shared" si="103"/>
        <v>60-80</v>
      </c>
      <c r="P1149" s="4" t="str">
        <f t="shared" si="104"/>
        <v>5+</v>
      </c>
      <c r="R1149" s="1" t="s">
        <v>2100</v>
      </c>
    </row>
    <row r="1150" spans="1:18" x14ac:dyDescent="0.2">
      <c r="A1150" s="2">
        <v>1143</v>
      </c>
      <c r="B1150" s="2">
        <v>3</v>
      </c>
      <c r="C1150" s="2">
        <v>0</v>
      </c>
      <c r="D1150" t="s">
        <v>1886</v>
      </c>
      <c r="E1150" s="1" t="s">
        <v>2102</v>
      </c>
      <c r="F1150">
        <v>4</v>
      </c>
      <c r="G1150">
        <f t="shared" si="105"/>
        <v>1</v>
      </c>
      <c r="H1150" t="str">
        <f t="shared" si="106"/>
        <v>Yes</v>
      </c>
      <c r="I1150">
        <v>4</v>
      </c>
      <c r="J1150">
        <v>1</v>
      </c>
      <c r="K1150">
        <f t="shared" si="107"/>
        <v>5</v>
      </c>
      <c r="L1150" s="2">
        <v>382652</v>
      </c>
      <c r="M1150" s="4">
        <v>29.125</v>
      </c>
      <c r="N1150" s="4" t="str">
        <f t="shared" si="108"/>
        <v>0-9</v>
      </c>
      <c r="O1150" s="4" t="str">
        <f t="shared" si="103"/>
        <v>60-80</v>
      </c>
      <c r="P1150" s="4" t="str">
        <f t="shared" si="104"/>
        <v>5+</v>
      </c>
      <c r="R1150" s="1" t="s">
        <v>2100</v>
      </c>
    </row>
    <row r="1151" spans="1:18" x14ac:dyDescent="0.2">
      <c r="A1151" s="2">
        <v>1144</v>
      </c>
      <c r="B1151" s="2">
        <v>3</v>
      </c>
      <c r="C1151" s="2">
        <v>0</v>
      </c>
      <c r="D1151" t="s">
        <v>1887</v>
      </c>
      <c r="E1151" s="1" t="s">
        <v>2102</v>
      </c>
      <c r="F1151">
        <v>7</v>
      </c>
      <c r="G1151">
        <f t="shared" si="105"/>
        <v>1</v>
      </c>
      <c r="H1151" t="str">
        <f t="shared" si="106"/>
        <v>Yes</v>
      </c>
      <c r="I1151">
        <v>4</v>
      </c>
      <c r="J1151">
        <v>1</v>
      </c>
      <c r="K1151">
        <f t="shared" si="107"/>
        <v>5</v>
      </c>
      <c r="L1151" s="2">
        <v>382652</v>
      </c>
      <c r="M1151" s="4">
        <v>29.125</v>
      </c>
      <c r="N1151" s="4" t="str">
        <f t="shared" si="108"/>
        <v>0-9</v>
      </c>
      <c r="O1151" s="4" t="str">
        <f t="shared" si="103"/>
        <v>60-80</v>
      </c>
      <c r="P1151" s="4" t="str">
        <f t="shared" si="104"/>
        <v>5+</v>
      </c>
      <c r="R1151" s="1" t="s">
        <v>2100</v>
      </c>
    </row>
    <row r="1152" spans="1:18" x14ac:dyDescent="0.2">
      <c r="A1152" s="2">
        <v>1145</v>
      </c>
      <c r="B1152" s="2">
        <v>3</v>
      </c>
      <c r="C1152" s="2">
        <v>0</v>
      </c>
      <c r="D1152" t="s">
        <v>1888</v>
      </c>
      <c r="E1152" s="1" t="s">
        <v>2102</v>
      </c>
      <c r="F1152">
        <v>2</v>
      </c>
      <c r="G1152">
        <f t="shared" si="105"/>
        <v>1</v>
      </c>
      <c r="H1152" t="str">
        <f t="shared" si="106"/>
        <v>Yes</v>
      </c>
      <c r="I1152">
        <v>4</v>
      </c>
      <c r="J1152">
        <v>1</v>
      </c>
      <c r="K1152">
        <f t="shared" si="107"/>
        <v>5</v>
      </c>
      <c r="L1152" s="2">
        <v>382652</v>
      </c>
      <c r="M1152" s="4">
        <v>29.125</v>
      </c>
      <c r="N1152" s="4" t="str">
        <f t="shared" si="108"/>
        <v>0-9</v>
      </c>
      <c r="O1152" s="4" t="str">
        <f t="shared" si="103"/>
        <v>60-80</v>
      </c>
      <c r="P1152" s="4" t="str">
        <f t="shared" si="104"/>
        <v>5+</v>
      </c>
      <c r="R1152" s="1" t="s">
        <v>2100</v>
      </c>
    </row>
    <row r="1153" spans="1:18" x14ac:dyDescent="0.2">
      <c r="A1153" s="2">
        <v>1146</v>
      </c>
      <c r="B1153" s="2">
        <v>3</v>
      </c>
      <c r="C1153" s="2">
        <v>0</v>
      </c>
      <c r="D1153" t="s">
        <v>1889</v>
      </c>
      <c r="E1153" s="1" t="s">
        <v>2102</v>
      </c>
      <c r="F1153">
        <v>8</v>
      </c>
      <c r="G1153">
        <f t="shared" si="105"/>
        <v>1</v>
      </c>
      <c r="H1153" t="str">
        <f t="shared" si="106"/>
        <v>Yes</v>
      </c>
      <c r="I1153">
        <v>4</v>
      </c>
      <c r="J1153">
        <v>1</v>
      </c>
      <c r="K1153">
        <f t="shared" si="107"/>
        <v>5</v>
      </c>
      <c r="L1153" s="2">
        <v>382652</v>
      </c>
      <c r="M1153" s="4">
        <v>29.125</v>
      </c>
      <c r="N1153" s="4" t="str">
        <f t="shared" si="108"/>
        <v>0-9</v>
      </c>
      <c r="O1153" s="4" t="str">
        <f t="shared" si="103"/>
        <v>60-80</v>
      </c>
      <c r="P1153" s="4" t="str">
        <f t="shared" si="104"/>
        <v>5+</v>
      </c>
      <c r="R1153" s="1" t="s">
        <v>2100</v>
      </c>
    </row>
    <row r="1154" spans="1:18" x14ac:dyDescent="0.2">
      <c r="A1154" s="2">
        <v>1147</v>
      </c>
      <c r="B1154" s="2">
        <v>3</v>
      </c>
      <c r="C1154" s="2">
        <v>0</v>
      </c>
      <c r="D1154" t="s">
        <v>1890</v>
      </c>
      <c r="E1154" s="1" t="s">
        <v>2101</v>
      </c>
      <c r="F1154">
        <v>39</v>
      </c>
      <c r="G1154">
        <f t="shared" si="105"/>
        <v>0</v>
      </c>
      <c r="H1154" t="str">
        <f t="shared" si="106"/>
        <v>Yes</v>
      </c>
      <c r="I1154">
        <v>0</v>
      </c>
      <c r="J1154">
        <v>5</v>
      </c>
      <c r="K1154">
        <f t="shared" si="107"/>
        <v>5</v>
      </c>
      <c r="L1154" s="2">
        <v>382652</v>
      </c>
      <c r="M1154" s="4">
        <v>29.125</v>
      </c>
      <c r="N1154" s="4" t="str">
        <f t="shared" si="108"/>
        <v>30-39</v>
      </c>
      <c r="O1154" s="4" t="str">
        <f t="shared" si="103"/>
        <v>60-80</v>
      </c>
      <c r="P1154" s="4" t="str">
        <f t="shared" si="104"/>
        <v>5+</v>
      </c>
      <c r="R1154" s="1" t="s">
        <v>2100</v>
      </c>
    </row>
    <row r="1155" spans="1:18" x14ac:dyDescent="0.2">
      <c r="A1155" s="2">
        <v>1148</v>
      </c>
      <c r="B1155" s="2">
        <v>3</v>
      </c>
      <c r="C1155" s="2">
        <v>0</v>
      </c>
      <c r="D1155" t="s">
        <v>1891</v>
      </c>
      <c r="E1155" s="1" t="s">
        <v>2101</v>
      </c>
      <c r="F1155">
        <v>22</v>
      </c>
      <c r="G1155">
        <f t="shared" si="105"/>
        <v>0</v>
      </c>
      <c r="H1155" t="str">
        <f t="shared" si="106"/>
        <v>Yes</v>
      </c>
      <c r="I1155">
        <v>0</v>
      </c>
      <c r="J1155">
        <v>0</v>
      </c>
      <c r="K1155">
        <f t="shared" si="107"/>
        <v>0</v>
      </c>
      <c r="L1155" s="2">
        <v>3101295</v>
      </c>
      <c r="M1155" s="4">
        <v>39.6875</v>
      </c>
      <c r="N1155" s="4" t="str">
        <f t="shared" si="108"/>
        <v>20-29</v>
      </c>
      <c r="O1155" s="4" t="str">
        <f t="shared" si="103"/>
        <v>60-80</v>
      </c>
      <c r="P1155" s="4" t="str">
        <f t="shared" si="104"/>
        <v>0</v>
      </c>
      <c r="R1155" s="1" t="s">
        <v>800</v>
      </c>
    </row>
    <row r="1156" spans="1:18" x14ac:dyDescent="0.2">
      <c r="A1156" s="2">
        <v>1149</v>
      </c>
      <c r="B1156" s="2">
        <v>3</v>
      </c>
      <c r="C1156" s="2">
        <v>0</v>
      </c>
      <c r="D1156" t="s">
        <v>1892</v>
      </c>
      <c r="E1156" s="1" t="s">
        <v>2102</v>
      </c>
      <c r="F1156">
        <v>35</v>
      </c>
      <c r="G1156">
        <f t="shared" si="105"/>
        <v>0</v>
      </c>
      <c r="H1156" t="str">
        <f t="shared" si="106"/>
        <v>No</v>
      </c>
      <c r="I1156">
        <v>0</v>
      </c>
      <c r="J1156">
        <v>0</v>
      </c>
      <c r="K1156">
        <f t="shared" si="107"/>
        <v>0</v>
      </c>
      <c r="L1156" s="2" t="s">
        <v>1893</v>
      </c>
      <c r="M1156" s="4">
        <v>7.125</v>
      </c>
      <c r="N1156" s="4" t="str">
        <f t="shared" si="108"/>
        <v>30-39</v>
      </c>
      <c r="O1156" s="4" t="str">
        <f t="shared" si="103"/>
        <v>0-20</v>
      </c>
      <c r="P1156" s="4" t="str">
        <f t="shared" si="104"/>
        <v>0</v>
      </c>
      <c r="R1156" s="1" t="s">
        <v>800</v>
      </c>
    </row>
    <row r="1157" spans="1:18" x14ac:dyDescent="0.2">
      <c r="A1157" s="2">
        <v>1150</v>
      </c>
      <c r="B1157" s="2">
        <v>3</v>
      </c>
      <c r="C1157" s="2">
        <v>1</v>
      </c>
      <c r="D1157" t="s">
        <v>1894</v>
      </c>
      <c r="E1157" s="1" t="s">
        <v>2101</v>
      </c>
      <c r="G1157" t="str">
        <f t="shared" si="105"/>
        <v/>
      </c>
      <c r="H1157" t="str">
        <f t="shared" si="106"/>
        <v>Unknown</v>
      </c>
      <c r="I1157">
        <v>0</v>
      </c>
      <c r="J1157">
        <v>0</v>
      </c>
      <c r="K1157">
        <f t="shared" si="107"/>
        <v>0</v>
      </c>
      <c r="L1157" s="2">
        <v>334915</v>
      </c>
      <c r="M1157" s="4">
        <v>7.7207999999999997</v>
      </c>
      <c r="N1157" s="4" t="str">
        <f t="shared" si="108"/>
        <v/>
      </c>
      <c r="O1157" s="4" t="str">
        <f t="shared" si="103"/>
        <v>0-20</v>
      </c>
      <c r="P1157" s="4" t="str">
        <f t="shared" si="104"/>
        <v>0</v>
      </c>
      <c r="R1157" s="1" t="s">
        <v>2100</v>
      </c>
    </row>
    <row r="1158" spans="1:18" x14ac:dyDescent="0.2">
      <c r="A1158" s="2">
        <v>1151</v>
      </c>
      <c r="B1158" s="2">
        <v>3</v>
      </c>
      <c r="C1158" s="2">
        <v>0</v>
      </c>
      <c r="D1158" t="s">
        <v>1895</v>
      </c>
      <c r="E1158" s="1" t="s">
        <v>2102</v>
      </c>
      <c r="G1158" t="str">
        <f t="shared" si="105"/>
        <v/>
      </c>
      <c r="H1158" t="str">
        <f t="shared" si="106"/>
        <v>Unknown</v>
      </c>
      <c r="I1158">
        <v>0</v>
      </c>
      <c r="J1158">
        <v>0</v>
      </c>
      <c r="K1158">
        <f t="shared" si="107"/>
        <v>0</v>
      </c>
      <c r="L1158" s="2">
        <v>364498</v>
      </c>
      <c r="M1158" s="4">
        <v>14.5</v>
      </c>
      <c r="N1158" s="4" t="str">
        <f t="shared" si="108"/>
        <v/>
      </c>
      <c r="O1158" s="4" t="str">
        <f t="shared" si="103"/>
        <v>40-60</v>
      </c>
      <c r="P1158" s="4" t="str">
        <f t="shared" si="104"/>
        <v>0</v>
      </c>
      <c r="R1158" s="1" t="s">
        <v>800</v>
      </c>
    </row>
    <row r="1159" spans="1:18" x14ac:dyDescent="0.2">
      <c r="A1159" s="2">
        <v>1152</v>
      </c>
      <c r="B1159" s="2">
        <v>3</v>
      </c>
      <c r="C1159" s="2">
        <v>0</v>
      </c>
      <c r="D1159" t="s">
        <v>1896</v>
      </c>
      <c r="E1159" s="1" t="s">
        <v>2101</v>
      </c>
      <c r="G1159" t="str">
        <f t="shared" si="105"/>
        <v/>
      </c>
      <c r="H1159" t="str">
        <f t="shared" si="106"/>
        <v>Unknown</v>
      </c>
      <c r="I1159">
        <v>0</v>
      </c>
      <c r="J1159">
        <v>0</v>
      </c>
      <c r="K1159">
        <f t="shared" si="107"/>
        <v>0</v>
      </c>
      <c r="L1159" s="2">
        <v>364498</v>
      </c>
      <c r="M1159" s="4">
        <v>14.5</v>
      </c>
      <c r="N1159" s="4" t="str">
        <f t="shared" si="108"/>
        <v/>
      </c>
      <c r="O1159" s="4" t="str">
        <f t="shared" si="103"/>
        <v>40-60</v>
      </c>
      <c r="P1159" s="4" t="str">
        <f t="shared" si="104"/>
        <v>0</v>
      </c>
      <c r="R1159" s="1" t="s">
        <v>800</v>
      </c>
    </row>
    <row r="1160" spans="1:18" x14ac:dyDescent="0.2">
      <c r="A1160" s="2">
        <v>1153</v>
      </c>
      <c r="B1160" s="2">
        <v>3</v>
      </c>
      <c r="C1160" s="2">
        <v>0</v>
      </c>
      <c r="D1160" t="s">
        <v>1897</v>
      </c>
      <c r="E1160" s="1" t="s">
        <v>2102</v>
      </c>
      <c r="F1160">
        <v>50</v>
      </c>
      <c r="G1160">
        <f t="shared" si="105"/>
        <v>0</v>
      </c>
      <c r="H1160" t="str">
        <f t="shared" si="106"/>
        <v>No</v>
      </c>
      <c r="I1160">
        <v>1</v>
      </c>
      <c r="J1160">
        <v>0</v>
      </c>
      <c r="K1160">
        <f t="shared" si="107"/>
        <v>1</v>
      </c>
      <c r="L1160" s="2" t="s">
        <v>1898</v>
      </c>
      <c r="M1160" s="4">
        <v>14.5</v>
      </c>
      <c r="N1160" s="4" t="str">
        <f t="shared" si="108"/>
        <v>50-59</v>
      </c>
      <c r="O1160" s="4" t="str">
        <f t="shared" ref="O1160:O1223" si="109">IF(ISBLANK(M1160),"",VLOOKUP(M1160,FareTable,2))</f>
        <v>40-60</v>
      </c>
      <c r="P1160" s="4" t="str">
        <f t="shared" ref="P1160:P1223" si="110">VLOOKUP(K1160,FamilyTable,2)</f>
        <v>1</v>
      </c>
      <c r="R1160" s="1" t="s">
        <v>800</v>
      </c>
    </row>
    <row r="1161" spans="1:18" x14ac:dyDescent="0.2">
      <c r="A1161" s="2">
        <v>1154</v>
      </c>
      <c r="B1161" s="2">
        <v>3</v>
      </c>
      <c r="C1161" s="2">
        <v>0</v>
      </c>
      <c r="D1161" t="s">
        <v>1899</v>
      </c>
      <c r="E1161" s="1" t="s">
        <v>2101</v>
      </c>
      <c r="F1161">
        <v>47</v>
      </c>
      <c r="G1161">
        <f t="shared" ref="G1161:G1224" si="111">IF(ISBLANK(F1161),"",IF(F1161&lt;=MaxChildAge,1,0))</f>
        <v>0</v>
      </c>
      <c r="H1161" t="str">
        <f t="shared" ref="H1161:H1224" si="112">IF(ISBLANK(F1161),"Unknown",IF(G1161=1,"Yes",IF(E1161="Female","Yes","No")))</f>
        <v>Yes</v>
      </c>
      <c r="I1161">
        <v>1</v>
      </c>
      <c r="J1161">
        <v>0</v>
      </c>
      <c r="K1161">
        <f t="shared" ref="K1161:K1224" si="113">I1161+J1161</f>
        <v>1</v>
      </c>
      <c r="L1161" s="2" t="s">
        <v>1898</v>
      </c>
      <c r="M1161" s="4">
        <v>14.5</v>
      </c>
      <c r="N1161" s="4" t="str">
        <f t="shared" ref="N1161:N1224" si="114">IF(ISBLANK(F1161),"",VLOOKUP(F1161,AgeTable,2))</f>
        <v>40-49</v>
      </c>
      <c r="O1161" s="4" t="str">
        <f t="shared" si="109"/>
        <v>40-60</v>
      </c>
      <c r="P1161" s="4" t="str">
        <f t="shared" si="110"/>
        <v>1</v>
      </c>
      <c r="R1161" s="1" t="s">
        <v>800</v>
      </c>
    </row>
    <row r="1162" spans="1:18" x14ac:dyDescent="0.2">
      <c r="A1162" s="2">
        <v>1155</v>
      </c>
      <c r="B1162" s="2">
        <v>3</v>
      </c>
      <c r="C1162" s="2">
        <v>0</v>
      </c>
      <c r="D1162" t="s">
        <v>1900</v>
      </c>
      <c r="E1162" s="1" t="s">
        <v>2102</v>
      </c>
      <c r="G1162" t="str">
        <f t="shared" si="111"/>
        <v/>
      </c>
      <c r="H1162" t="str">
        <f t="shared" si="112"/>
        <v>Unknown</v>
      </c>
      <c r="I1162">
        <v>0</v>
      </c>
      <c r="J1162">
        <v>0</v>
      </c>
      <c r="K1162">
        <f t="shared" si="113"/>
        <v>0</v>
      </c>
      <c r="L1162" s="2" t="s">
        <v>1901</v>
      </c>
      <c r="M1162" s="4">
        <v>8.0500000000000007</v>
      </c>
      <c r="N1162" s="4" t="str">
        <f t="shared" si="114"/>
        <v/>
      </c>
      <c r="O1162" s="4" t="str">
        <f t="shared" si="109"/>
        <v>20-40</v>
      </c>
      <c r="P1162" s="4" t="str">
        <f t="shared" si="110"/>
        <v>0</v>
      </c>
      <c r="R1162" s="1" t="s">
        <v>800</v>
      </c>
    </row>
    <row r="1163" spans="1:18" x14ac:dyDescent="0.2">
      <c r="A1163" s="2">
        <v>1156</v>
      </c>
      <c r="B1163" s="2">
        <v>3</v>
      </c>
      <c r="C1163" s="2">
        <v>0</v>
      </c>
      <c r="D1163" t="s">
        <v>1902</v>
      </c>
      <c r="E1163" s="1" t="s">
        <v>2102</v>
      </c>
      <c r="G1163" t="str">
        <f t="shared" si="111"/>
        <v/>
      </c>
      <c r="H1163" t="str">
        <f t="shared" si="112"/>
        <v>Unknown</v>
      </c>
      <c r="I1163">
        <v>0</v>
      </c>
      <c r="J1163">
        <v>0</v>
      </c>
      <c r="K1163">
        <f t="shared" si="113"/>
        <v>0</v>
      </c>
      <c r="L1163" s="2">
        <v>312993</v>
      </c>
      <c r="M1163" s="4">
        <v>7.7750000000000004</v>
      </c>
      <c r="N1163" s="4" t="str">
        <f t="shared" si="114"/>
        <v/>
      </c>
      <c r="O1163" s="4" t="str">
        <f t="shared" si="109"/>
        <v>0-20</v>
      </c>
      <c r="P1163" s="4" t="str">
        <f t="shared" si="110"/>
        <v>0</v>
      </c>
      <c r="R1163" s="1" t="s">
        <v>800</v>
      </c>
    </row>
    <row r="1164" spans="1:18" x14ac:dyDescent="0.2">
      <c r="A1164" s="2">
        <v>1157</v>
      </c>
      <c r="B1164" s="2">
        <v>3</v>
      </c>
      <c r="C1164" s="2">
        <v>0</v>
      </c>
      <c r="D1164" t="s">
        <v>1903</v>
      </c>
      <c r="E1164" s="1" t="s">
        <v>2101</v>
      </c>
      <c r="F1164">
        <v>2</v>
      </c>
      <c r="G1164">
        <f t="shared" si="111"/>
        <v>1</v>
      </c>
      <c r="H1164" t="str">
        <f t="shared" si="112"/>
        <v>Yes</v>
      </c>
      <c r="I1164">
        <v>1</v>
      </c>
      <c r="J1164">
        <v>1</v>
      </c>
      <c r="K1164">
        <f t="shared" si="113"/>
        <v>2</v>
      </c>
      <c r="L1164" s="2">
        <v>370129</v>
      </c>
      <c r="M1164" s="4">
        <v>20.212499999999999</v>
      </c>
      <c r="N1164" s="4" t="str">
        <f t="shared" si="114"/>
        <v>0-9</v>
      </c>
      <c r="O1164" s="4" t="str">
        <f t="shared" si="109"/>
        <v>40-60</v>
      </c>
      <c r="P1164" s="4" t="str">
        <f t="shared" si="110"/>
        <v>2</v>
      </c>
      <c r="R1164" s="1" t="s">
        <v>800</v>
      </c>
    </row>
    <row r="1165" spans="1:18" x14ac:dyDescent="0.2">
      <c r="A1165" s="2">
        <v>1158</v>
      </c>
      <c r="B1165" s="2">
        <v>3</v>
      </c>
      <c r="C1165" s="2">
        <v>0</v>
      </c>
      <c r="D1165" t="s">
        <v>1904</v>
      </c>
      <c r="E1165" s="1" t="s">
        <v>2102</v>
      </c>
      <c r="F1165">
        <v>18</v>
      </c>
      <c r="G1165">
        <f t="shared" si="111"/>
        <v>0</v>
      </c>
      <c r="H1165" t="str">
        <f t="shared" si="112"/>
        <v>No</v>
      </c>
      <c r="I1165">
        <v>1</v>
      </c>
      <c r="J1165">
        <v>1</v>
      </c>
      <c r="K1165">
        <f t="shared" si="113"/>
        <v>2</v>
      </c>
      <c r="L1165" s="2">
        <v>370129</v>
      </c>
      <c r="M1165" s="4">
        <v>20.212499999999999</v>
      </c>
      <c r="N1165" s="4" t="str">
        <f t="shared" si="114"/>
        <v>10-19</v>
      </c>
      <c r="O1165" s="4" t="str">
        <f t="shared" si="109"/>
        <v>40-60</v>
      </c>
      <c r="P1165" s="4" t="str">
        <f t="shared" si="110"/>
        <v>2</v>
      </c>
      <c r="R1165" s="1" t="s">
        <v>800</v>
      </c>
    </row>
    <row r="1166" spans="1:18" x14ac:dyDescent="0.2">
      <c r="A1166" s="2">
        <v>1159</v>
      </c>
      <c r="B1166" s="2">
        <v>3</v>
      </c>
      <c r="C1166" s="2">
        <v>0</v>
      </c>
      <c r="D1166" t="s">
        <v>1905</v>
      </c>
      <c r="E1166" s="1" t="s">
        <v>2101</v>
      </c>
      <c r="F1166">
        <v>41</v>
      </c>
      <c r="G1166">
        <f t="shared" si="111"/>
        <v>0</v>
      </c>
      <c r="H1166" t="str">
        <f t="shared" si="112"/>
        <v>Yes</v>
      </c>
      <c r="I1166">
        <v>0</v>
      </c>
      <c r="J1166">
        <v>2</v>
      </c>
      <c r="K1166">
        <f t="shared" si="113"/>
        <v>2</v>
      </c>
      <c r="L1166" s="2">
        <v>370129</v>
      </c>
      <c r="M1166" s="4">
        <v>20.212499999999999</v>
      </c>
      <c r="N1166" s="4" t="str">
        <f t="shared" si="114"/>
        <v>40-49</v>
      </c>
      <c r="O1166" s="4" t="str">
        <f t="shared" si="109"/>
        <v>40-60</v>
      </c>
      <c r="P1166" s="4" t="str">
        <f t="shared" si="110"/>
        <v>2</v>
      </c>
      <c r="R1166" s="1" t="s">
        <v>800</v>
      </c>
    </row>
    <row r="1167" spans="1:18" x14ac:dyDescent="0.2">
      <c r="A1167" s="2">
        <v>1160</v>
      </c>
      <c r="B1167" s="2">
        <v>3</v>
      </c>
      <c r="C1167" s="2">
        <v>1</v>
      </c>
      <c r="D1167" t="s">
        <v>1906</v>
      </c>
      <c r="E1167" s="1" t="s">
        <v>2101</v>
      </c>
      <c r="G1167" t="str">
        <f t="shared" si="111"/>
        <v/>
      </c>
      <c r="H1167" t="str">
        <f t="shared" si="112"/>
        <v>Unknown</v>
      </c>
      <c r="I1167">
        <v>0</v>
      </c>
      <c r="J1167">
        <v>0</v>
      </c>
      <c r="K1167">
        <f t="shared" si="113"/>
        <v>0</v>
      </c>
      <c r="L1167" s="2">
        <v>342712</v>
      </c>
      <c r="M1167" s="4">
        <v>8.0500000000000007</v>
      </c>
      <c r="N1167" s="4" t="str">
        <f t="shared" si="114"/>
        <v/>
      </c>
      <c r="O1167" s="4" t="str">
        <f t="shared" si="109"/>
        <v>20-40</v>
      </c>
      <c r="P1167" s="4" t="str">
        <f t="shared" si="110"/>
        <v>0</v>
      </c>
      <c r="R1167" s="1" t="s">
        <v>800</v>
      </c>
    </row>
    <row r="1168" spans="1:18" x14ac:dyDescent="0.2">
      <c r="A1168" s="2">
        <v>1161</v>
      </c>
      <c r="B1168" s="2">
        <v>3</v>
      </c>
      <c r="C1168" s="2">
        <v>0</v>
      </c>
      <c r="D1168" t="s">
        <v>1907</v>
      </c>
      <c r="E1168" s="1" t="s">
        <v>2102</v>
      </c>
      <c r="F1168">
        <v>50</v>
      </c>
      <c r="G1168">
        <f t="shared" si="111"/>
        <v>0</v>
      </c>
      <c r="H1168" t="str">
        <f t="shared" si="112"/>
        <v>No</v>
      </c>
      <c r="I1168">
        <v>0</v>
      </c>
      <c r="J1168">
        <v>0</v>
      </c>
      <c r="K1168">
        <f t="shared" si="113"/>
        <v>0</v>
      </c>
      <c r="L1168" s="2" t="s">
        <v>1908</v>
      </c>
      <c r="M1168" s="4">
        <v>8.0500000000000007</v>
      </c>
      <c r="N1168" s="4" t="str">
        <f t="shared" si="114"/>
        <v>50-59</v>
      </c>
      <c r="O1168" s="4" t="str">
        <f t="shared" si="109"/>
        <v>20-40</v>
      </c>
      <c r="P1168" s="4" t="str">
        <f t="shared" si="110"/>
        <v>0</v>
      </c>
      <c r="R1168" s="1" t="s">
        <v>800</v>
      </c>
    </row>
    <row r="1169" spans="1:18" x14ac:dyDescent="0.2">
      <c r="A1169" s="2">
        <v>1162</v>
      </c>
      <c r="B1169" s="2">
        <v>3</v>
      </c>
      <c r="C1169" s="2">
        <v>0</v>
      </c>
      <c r="D1169" t="s">
        <v>1909</v>
      </c>
      <c r="E1169" s="1" t="s">
        <v>2102</v>
      </c>
      <c r="F1169">
        <v>16</v>
      </c>
      <c r="G1169">
        <f t="shared" si="111"/>
        <v>0</v>
      </c>
      <c r="H1169" t="str">
        <f t="shared" si="112"/>
        <v>No</v>
      </c>
      <c r="I1169">
        <v>0</v>
      </c>
      <c r="J1169">
        <v>0</v>
      </c>
      <c r="K1169">
        <f t="shared" si="113"/>
        <v>0</v>
      </c>
      <c r="L1169" s="2" t="s">
        <v>1910</v>
      </c>
      <c r="M1169" s="4">
        <v>8.0500000000000007</v>
      </c>
      <c r="N1169" s="4" t="str">
        <f t="shared" si="114"/>
        <v>10-19</v>
      </c>
      <c r="O1169" s="4" t="str">
        <f t="shared" si="109"/>
        <v>20-40</v>
      </c>
      <c r="P1169" s="4" t="str">
        <f t="shared" si="110"/>
        <v>0</v>
      </c>
      <c r="R1169" s="1" t="s">
        <v>800</v>
      </c>
    </row>
    <row r="1170" spans="1:18" x14ac:dyDescent="0.2">
      <c r="A1170" s="2">
        <v>1163</v>
      </c>
      <c r="B1170" s="2">
        <v>3</v>
      </c>
      <c r="C1170" s="2">
        <v>1</v>
      </c>
      <c r="D1170" t="s">
        <v>1911</v>
      </c>
      <c r="E1170" s="1" t="s">
        <v>2102</v>
      </c>
      <c r="G1170" t="str">
        <f t="shared" si="111"/>
        <v/>
      </c>
      <c r="H1170" t="str">
        <f t="shared" si="112"/>
        <v>Unknown</v>
      </c>
      <c r="I1170">
        <v>0</v>
      </c>
      <c r="J1170">
        <v>0</v>
      </c>
      <c r="K1170">
        <f t="shared" si="113"/>
        <v>0</v>
      </c>
      <c r="L1170" s="2">
        <v>383162</v>
      </c>
      <c r="M1170" s="4">
        <v>7.75</v>
      </c>
      <c r="N1170" s="4" t="str">
        <f t="shared" si="114"/>
        <v/>
      </c>
      <c r="O1170" s="4" t="str">
        <f t="shared" si="109"/>
        <v>0-20</v>
      </c>
      <c r="P1170" s="4" t="str">
        <f t="shared" si="110"/>
        <v>0</v>
      </c>
      <c r="R1170" s="1" t="s">
        <v>2100</v>
      </c>
    </row>
    <row r="1171" spans="1:18" x14ac:dyDescent="0.2">
      <c r="A1171" s="2">
        <v>1164</v>
      </c>
      <c r="B1171" s="2">
        <v>3</v>
      </c>
      <c r="C1171" s="2">
        <v>0</v>
      </c>
      <c r="D1171" t="s">
        <v>1912</v>
      </c>
      <c r="E1171" s="1" t="s">
        <v>2102</v>
      </c>
      <c r="G1171" t="str">
        <f t="shared" si="111"/>
        <v/>
      </c>
      <c r="H1171" t="str">
        <f t="shared" si="112"/>
        <v>Unknown</v>
      </c>
      <c r="I1171">
        <v>0</v>
      </c>
      <c r="J1171">
        <v>0</v>
      </c>
      <c r="K1171">
        <f t="shared" si="113"/>
        <v>0</v>
      </c>
      <c r="L1171" s="2">
        <v>371110</v>
      </c>
      <c r="M1171" s="4">
        <v>24.15</v>
      </c>
      <c r="N1171" s="4" t="str">
        <f t="shared" si="114"/>
        <v/>
      </c>
      <c r="O1171" s="4" t="str">
        <f t="shared" si="109"/>
        <v>60-80</v>
      </c>
      <c r="P1171" s="4" t="str">
        <f t="shared" si="110"/>
        <v>0</v>
      </c>
      <c r="R1171" s="1" t="s">
        <v>2100</v>
      </c>
    </row>
    <row r="1172" spans="1:18" x14ac:dyDescent="0.2">
      <c r="A1172" s="2">
        <v>1165</v>
      </c>
      <c r="B1172" s="2">
        <v>3</v>
      </c>
      <c r="C1172" s="2">
        <v>0</v>
      </c>
      <c r="D1172" t="s">
        <v>1913</v>
      </c>
      <c r="E1172" s="1" t="s">
        <v>2102</v>
      </c>
      <c r="G1172" t="str">
        <f t="shared" si="111"/>
        <v/>
      </c>
      <c r="H1172" t="str">
        <f t="shared" si="112"/>
        <v>Unknown</v>
      </c>
      <c r="I1172">
        <v>0</v>
      </c>
      <c r="J1172">
        <v>0</v>
      </c>
      <c r="K1172">
        <f t="shared" si="113"/>
        <v>0</v>
      </c>
      <c r="L1172" s="2">
        <v>2671</v>
      </c>
      <c r="M1172" s="4">
        <v>7.2291999999999996</v>
      </c>
      <c r="N1172" s="4" t="str">
        <f t="shared" si="114"/>
        <v/>
      </c>
      <c r="O1172" s="4" t="str">
        <f t="shared" si="109"/>
        <v>0-20</v>
      </c>
      <c r="P1172" s="4" t="str">
        <f t="shared" si="110"/>
        <v>0</v>
      </c>
      <c r="R1172" s="1" t="s">
        <v>2099</v>
      </c>
    </row>
    <row r="1173" spans="1:18" x14ac:dyDescent="0.2">
      <c r="A1173" s="2">
        <v>1166</v>
      </c>
      <c r="B1173" s="2">
        <v>3</v>
      </c>
      <c r="C1173" s="2">
        <v>0</v>
      </c>
      <c r="D1173" t="s">
        <v>1914</v>
      </c>
      <c r="E1173" s="1" t="s">
        <v>2102</v>
      </c>
      <c r="F1173">
        <v>25</v>
      </c>
      <c r="G1173">
        <f t="shared" si="111"/>
        <v>0</v>
      </c>
      <c r="H1173" t="str">
        <f t="shared" si="112"/>
        <v>No</v>
      </c>
      <c r="I1173">
        <v>0</v>
      </c>
      <c r="J1173">
        <v>0</v>
      </c>
      <c r="K1173">
        <f t="shared" si="113"/>
        <v>0</v>
      </c>
      <c r="L1173" s="2">
        <v>2672</v>
      </c>
      <c r="M1173" s="4">
        <v>7.2249999999999996</v>
      </c>
      <c r="N1173" s="4" t="str">
        <f t="shared" si="114"/>
        <v>20-29</v>
      </c>
      <c r="O1173" s="4" t="str">
        <f t="shared" si="109"/>
        <v>0-20</v>
      </c>
      <c r="P1173" s="4" t="str">
        <f t="shared" si="110"/>
        <v>0</v>
      </c>
      <c r="R1173" s="1" t="s">
        <v>2099</v>
      </c>
    </row>
    <row r="1174" spans="1:18" x14ac:dyDescent="0.2">
      <c r="A1174" s="2">
        <v>1167</v>
      </c>
      <c r="B1174" s="2">
        <v>3</v>
      </c>
      <c r="C1174" s="2">
        <v>0</v>
      </c>
      <c r="D1174" t="s">
        <v>1915</v>
      </c>
      <c r="E1174" s="1" t="s">
        <v>2102</v>
      </c>
      <c r="G1174" t="str">
        <f t="shared" si="111"/>
        <v/>
      </c>
      <c r="H1174" t="str">
        <f t="shared" si="112"/>
        <v>Unknown</v>
      </c>
      <c r="I1174">
        <v>0</v>
      </c>
      <c r="J1174">
        <v>0</v>
      </c>
      <c r="K1174">
        <f t="shared" si="113"/>
        <v>0</v>
      </c>
      <c r="L1174" s="2">
        <v>2676</v>
      </c>
      <c r="M1174" s="4">
        <v>7.2249999999999996</v>
      </c>
      <c r="N1174" s="4" t="str">
        <f t="shared" si="114"/>
        <v/>
      </c>
      <c r="O1174" s="4" t="str">
        <f t="shared" si="109"/>
        <v>0-20</v>
      </c>
      <c r="P1174" s="4" t="str">
        <f t="shared" si="110"/>
        <v>0</v>
      </c>
      <c r="R1174" s="1" t="s">
        <v>2099</v>
      </c>
    </row>
    <row r="1175" spans="1:18" x14ac:dyDescent="0.2">
      <c r="A1175" s="2">
        <v>1168</v>
      </c>
      <c r="B1175" s="2">
        <v>3</v>
      </c>
      <c r="C1175" s="2">
        <v>0</v>
      </c>
      <c r="D1175" t="s">
        <v>1916</v>
      </c>
      <c r="E1175" s="1" t="s">
        <v>2102</v>
      </c>
      <c r="G1175" t="str">
        <f t="shared" si="111"/>
        <v/>
      </c>
      <c r="H1175" t="str">
        <f t="shared" si="112"/>
        <v>Unknown</v>
      </c>
      <c r="I1175">
        <v>0</v>
      </c>
      <c r="J1175">
        <v>0</v>
      </c>
      <c r="K1175">
        <f t="shared" si="113"/>
        <v>0</v>
      </c>
      <c r="L1175" s="2">
        <v>367655</v>
      </c>
      <c r="M1175" s="4">
        <v>7.7291999999999996</v>
      </c>
      <c r="N1175" s="4" t="str">
        <f t="shared" si="114"/>
        <v/>
      </c>
      <c r="O1175" s="4" t="str">
        <f t="shared" si="109"/>
        <v>0-20</v>
      </c>
      <c r="P1175" s="4" t="str">
        <f t="shared" si="110"/>
        <v>0</v>
      </c>
      <c r="R1175" s="1" t="s">
        <v>2100</v>
      </c>
    </row>
    <row r="1176" spans="1:18" x14ac:dyDescent="0.2">
      <c r="A1176" s="2">
        <v>1169</v>
      </c>
      <c r="B1176" s="2">
        <v>3</v>
      </c>
      <c r="C1176" s="2">
        <v>0</v>
      </c>
      <c r="D1176" t="s">
        <v>1917</v>
      </c>
      <c r="E1176" s="1" t="s">
        <v>2102</v>
      </c>
      <c r="G1176" t="str">
        <f t="shared" si="111"/>
        <v/>
      </c>
      <c r="H1176" t="str">
        <f t="shared" si="112"/>
        <v>Unknown</v>
      </c>
      <c r="I1176">
        <v>0</v>
      </c>
      <c r="J1176">
        <v>0</v>
      </c>
      <c r="K1176">
        <f t="shared" si="113"/>
        <v>0</v>
      </c>
      <c r="L1176" s="2" t="s">
        <v>1918</v>
      </c>
      <c r="M1176" s="4">
        <v>7.5750000000000002</v>
      </c>
      <c r="N1176" s="4" t="str">
        <f t="shared" si="114"/>
        <v/>
      </c>
      <c r="O1176" s="4" t="str">
        <f t="shared" si="109"/>
        <v>0-20</v>
      </c>
      <c r="P1176" s="4" t="str">
        <f t="shared" si="110"/>
        <v>0</v>
      </c>
      <c r="R1176" s="1" t="s">
        <v>800</v>
      </c>
    </row>
    <row r="1177" spans="1:18" x14ac:dyDescent="0.2">
      <c r="A1177" s="2">
        <v>1170</v>
      </c>
      <c r="B1177" s="2">
        <v>3</v>
      </c>
      <c r="C1177" s="2">
        <v>0</v>
      </c>
      <c r="D1177" t="s">
        <v>1919</v>
      </c>
      <c r="E1177" s="1" t="s">
        <v>2102</v>
      </c>
      <c r="F1177">
        <v>38.5</v>
      </c>
      <c r="G1177">
        <f t="shared" si="111"/>
        <v>0</v>
      </c>
      <c r="H1177" t="str">
        <f t="shared" si="112"/>
        <v>No</v>
      </c>
      <c r="I1177">
        <v>0</v>
      </c>
      <c r="J1177">
        <v>0</v>
      </c>
      <c r="K1177">
        <f t="shared" si="113"/>
        <v>0</v>
      </c>
      <c r="L1177" s="2" t="s">
        <v>1920</v>
      </c>
      <c r="M1177" s="4">
        <v>7.25</v>
      </c>
      <c r="N1177" s="4" t="str">
        <f t="shared" si="114"/>
        <v>30-39</v>
      </c>
      <c r="O1177" s="4" t="str">
        <f t="shared" si="109"/>
        <v>0-20</v>
      </c>
      <c r="P1177" s="4" t="str">
        <f t="shared" si="110"/>
        <v>0</v>
      </c>
      <c r="R1177" s="1" t="s">
        <v>800</v>
      </c>
    </row>
    <row r="1178" spans="1:18" x14ac:dyDescent="0.2">
      <c r="A1178" s="2">
        <v>1171</v>
      </c>
      <c r="B1178" s="2">
        <v>3</v>
      </c>
      <c r="C1178" s="2">
        <v>0</v>
      </c>
      <c r="D1178" t="s">
        <v>1921</v>
      </c>
      <c r="E1178" s="1" t="s">
        <v>2102</v>
      </c>
      <c r="G1178" t="str">
        <f t="shared" si="111"/>
        <v/>
      </c>
      <c r="H1178" t="str">
        <f t="shared" si="112"/>
        <v>Unknown</v>
      </c>
      <c r="I1178">
        <v>8</v>
      </c>
      <c r="J1178">
        <v>2</v>
      </c>
      <c r="K1178">
        <f t="shared" si="113"/>
        <v>10</v>
      </c>
      <c r="L1178" s="2" t="s">
        <v>1922</v>
      </c>
      <c r="M1178" s="4">
        <v>69.55</v>
      </c>
      <c r="N1178" s="4" t="str">
        <f t="shared" si="114"/>
        <v/>
      </c>
      <c r="O1178" s="4" t="str">
        <f t="shared" si="109"/>
        <v>80-100</v>
      </c>
      <c r="P1178" s="4" t="str">
        <f t="shared" si="110"/>
        <v>5+</v>
      </c>
      <c r="R1178" s="1" t="s">
        <v>800</v>
      </c>
    </row>
    <row r="1179" spans="1:18" x14ac:dyDescent="0.2">
      <c r="A1179" s="2">
        <v>1172</v>
      </c>
      <c r="B1179" s="2">
        <v>3</v>
      </c>
      <c r="C1179" s="2">
        <v>0</v>
      </c>
      <c r="D1179" t="s">
        <v>1923</v>
      </c>
      <c r="E1179" s="1" t="s">
        <v>2102</v>
      </c>
      <c r="F1179">
        <v>14.5</v>
      </c>
      <c r="G1179">
        <f t="shared" si="111"/>
        <v>1</v>
      </c>
      <c r="H1179" t="str">
        <f t="shared" si="112"/>
        <v>Yes</v>
      </c>
      <c r="I1179">
        <v>8</v>
      </c>
      <c r="J1179">
        <v>2</v>
      </c>
      <c r="K1179">
        <f t="shared" si="113"/>
        <v>10</v>
      </c>
      <c r="L1179" s="2" t="s">
        <v>1922</v>
      </c>
      <c r="M1179" s="4">
        <v>69.55</v>
      </c>
      <c r="N1179" s="4" t="str">
        <f t="shared" si="114"/>
        <v>10-19</v>
      </c>
      <c r="O1179" s="4" t="str">
        <f t="shared" si="109"/>
        <v>80-100</v>
      </c>
      <c r="P1179" s="4" t="str">
        <f t="shared" si="110"/>
        <v>5+</v>
      </c>
      <c r="R1179" s="1" t="s">
        <v>800</v>
      </c>
    </row>
    <row r="1180" spans="1:18" x14ac:dyDescent="0.2">
      <c r="A1180" s="2">
        <v>1173</v>
      </c>
      <c r="B1180" s="2">
        <v>3</v>
      </c>
      <c r="C1180" s="2">
        <v>0</v>
      </c>
      <c r="D1180" t="s">
        <v>1924</v>
      </c>
      <c r="E1180" s="1" t="s">
        <v>2101</v>
      </c>
      <c r="G1180" t="str">
        <f t="shared" si="111"/>
        <v/>
      </c>
      <c r="H1180" t="str">
        <f t="shared" si="112"/>
        <v>Unknown</v>
      </c>
      <c r="I1180">
        <v>8</v>
      </c>
      <c r="J1180">
        <v>2</v>
      </c>
      <c r="K1180">
        <f t="shared" si="113"/>
        <v>10</v>
      </c>
      <c r="L1180" s="2" t="s">
        <v>1922</v>
      </c>
      <c r="M1180" s="4">
        <v>69.55</v>
      </c>
      <c r="N1180" s="4" t="str">
        <f t="shared" si="114"/>
        <v/>
      </c>
      <c r="O1180" s="4" t="str">
        <f t="shared" si="109"/>
        <v>80-100</v>
      </c>
      <c r="P1180" s="4" t="str">
        <f t="shared" si="110"/>
        <v>5+</v>
      </c>
      <c r="R1180" s="1" t="s">
        <v>800</v>
      </c>
    </row>
    <row r="1181" spans="1:18" x14ac:dyDescent="0.2">
      <c r="A1181" s="2">
        <v>1174</v>
      </c>
      <c r="B1181" s="2">
        <v>3</v>
      </c>
      <c r="C1181" s="2">
        <v>0</v>
      </c>
      <c r="D1181" t="s">
        <v>1925</v>
      </c>
      <c r="E1181" s="1" t="s">
        <v>2101</v>
      </c>
      <c r="G1181" t="str">
        <f t="shared" si="111"/>
        <v/>
      </c>
      <c r="H1181" t="str">
        <f t="shared" si="112"/>
        <v>Unknown</v>
      </c>
      <c r="I1181">
        <v>8</v>
      </c>
      <c r="J1181">
        <v>2</v>
      </c>
      <c r="K1181">
        <f t="shared" si="113"/>
        <v>10</v>
      </c>
      <c r="L1181" s="2" t="s">
        <v>1922</v>
      </c>
      <c r="M1181" s="4">
        <v>69.55</v>
      </c>
      <c r="N1181" s="4" t="str">
        <f t="shared" si="114"/>
        <v/>
      </c>
      <c r="O1181" s="4" t="str">
        <f t="shared" si="109"/>
        <v>80-100</v>
      </c>
      <c r="P1181" s="4" t="str">
        <f t="shared" si="110"/>
        <v>5+</v>
      </c>
      <c r="R1181" s="1" t="s">
        <v>800</v>
      </c>
    </row>
    <row r="1182" spans="1:18" x14ac:dyDescent="0.2">
      <c r="A1182" s="2">
        <v>1175</v>
      </c>
      <c r="B1182" s="2">
        <v>3</v>
      </c>
      <c r="C1182" s="2">
        <v>0</v>
      </c>
      <c r="D1182" t="s">
        <v>1926</v>
      </c>
      <c r="E1182" s="1" t="s">
        <v>2101</v>
      </c>
      <c r="G1182" t="str">
        <f t="shared" si="111"/>
        <v/>
      </c>
      <c r="H1182" t="str">
        <f t="shared" si="112"/>
        <v>Unknown</v>
      </c>
      <c r="I1182">
        <v>8</v>
      </c>
      <c r="J1182">
        <v>2</v>
      </c>
      <c r="K1182">
        <f t="shared" si="113"/>
        <v>10</v>
      </c>
      <c r="L1182" s="2" t="s">
        <v>1922</v>
      </c>
      <c r="M1182" s="4">
        <v>69.55</v>
      </c>
      <c r="N1182" s="4" t="str">
        <f t="shared" si="114"/>
        <v/>
      </c>
      <c r="O1182" s="4" t="str">
        <f t="shared" si="109"/>
        <v>80-100</v>
      </c>
      <c r="P1182" s="4" t="str">
        <f t="shared" si="110"/>
        <v>5+</v>
      </c>
      <c r="R1182" s="1" t="s">
        <v>800</v>
      </c>
    </row>
    <row r="1183" spans="1:18" x14ac:dyDescent="0.2">
      <c r="A1183" s="2">
        <v>1176</v>
      </c>
      <c r="B1183" s="2">
        <v>3</v>
      </c>
      <c r="C1183" s="2">
        <v>0</v>
      </c>
      <c r="D1183" t="s">
        <v>1927</v>
      </c>
      <c r="E1183" s="1" t="s">
        <v>2101</v>
      </c>
      <c r="G1183" t="str">
        <f t="shared" si="111"/>
        <v/>
      </c>
      <c r="H1183" t="str">
        <f t="shared" si="112"/>
        <v>Unknown</v>
      </c>
      <c r="I1183">
        <v>8</v>
      </c>
      <c r="J1183">
        <v>2</v>
      </c>
      <c r="K1183">
        <f t="shared" si="113"/>
        <v>10</v>
      </c>
      <c r="L1183" s="2" t="s">
        <v>1922</v>
      </c>
      <c r="M1183" s="4">
        <v>69.55</v>
      </c>
      <c r="N1183" s="4" t="str">
        <f t="shared" si="114"/>
        <v/>
      </c>
      <c r="O1183" s="4" t="str">
        <f t="shared" si="109"/>
        <v>80-100</v>
      </c>
      <c r="P1183" s="4" t="str">
        <f t="shared" si="110"/>
        <v>5+</v>
      </c>
      <c r="R1183" s="1" t="s">
        <v>800</v>
      </c>
    </row>
    <row r="1184" spans="1:18" x14ac:dyDescent="0.2">
      <c r="A1184" s="2">
        <v>1177</v>
      </c>
      <c r="B1184" s="2">
        <v>3</v>
      </c>
      <c r="C1184" s="2">
        <v>0</v>
      </c>
      <c r="D1184" t="s">
        <v>1928</v>
      </c>
      <c r="E1184" s="1" t="s">
        <v>2102</v>
      </c>
      <c r="G1184" t="str">
        <f t="shared" si="111"/>
        <v/>
      </c>
      <c r="H1184" t="str">
        <f t="shared" si="112"/>
        <v>Unknown</v>
      </c>
      <c r="I1184">
        <v>8</v>
      </c>
      <c r="J1184">
        <v>2</v>
      </c>
      <c r="K1184">
        <f t="shared" si="113"/>
        <v>10</v>
      </c>
      <c r="L1184" s="2" t="s">
        <v>1922</v>
      </c>
      <c r="M1184" s="4">
        <v>69.55</v>
      </c>
      <c r="N1184" s="4" t="str">
        <f t="shared" si="114"/>
        <v/>
      </c>
      <c r="O1184" s="4" t="str">
        <f t="shared" si="109"/>
        <v>80-100</v>
      </c>
      <c r="P1184" s="4" t="str">
        <f t="shared" si="110"/>
        <v>5+</v>
      </c>
      <c r="R1184" s="1" t="s">
        <v>800</v>
      </c>
    </row>
    <row r="1185" spans="1:18" x14ac:dyDescent="0.2">
      <c r="A1185" s="2">
        <v>1178</v>
      </c>
      <c r="B1185" s="2">
        <v>3</v>
      </c>
      <c r="C1185" s="2">
        <v>0</v>
      </c>
      <c r="D1185" t="s">
        <v>1929</v>
      </c>
      <c r="E1185" s="1" t="s">
        <v>2102</v>
      </c>
      <c r="G1185" t="str">
        <f t="shared" si="111"/>
        <v/>
      </c>
      <c r="H1185" t="str">
        <f t="shared" si="112"/>
        <v>Unknown</v>
      </c>
      <c r="I1185">
        <v>8</v>
      </c>
      <c r="J1185">
        <v>2</v>
      </c>
      <c r="K1185">
        <f t="shared" si="113"/>
        <v>10</v>
      </c>
      <c r="L1185" s="2" t="s">
        <v>1922</v>
      </c>
      <c r="M1185" s="4">
        <v>69.55</v>
      </c>
      <c r="N1185" s="4" t="str">
        <f t="shared" si="114"/>
        <v/>
      </c>
      <c r="O1185" s="4" t="str">
        <f t="shared" si="109"/>
        <v>80-100</v>
      </c>
      <c r="P1185" s="4" t="str">
        <f t="shared" si="110"/>
        <v>5+</v>
      </c>
      <c r="R1185" s="1" t="s">
        <v>800</v>
      </c>
    </row>
    <row r="1186" spans="1:18" x14ac:dyDescent="0.2">
      <c r="A1186" s="2">
        <v>1179</v>
      </c>
      <c r="B1186" s="2">
        <v>3</v>
      </c>
      <c r="C1186" s="2">
        <v>0</v>
      </c>
      <c r="D1186" t="s">
        <v>1930</v>
      </c>
      <c r="E1186" s="1" t="s">
        <v>2102</v>
      </c>
      <c r="G1186" t="str">
        <f t="shared" si="111"/>
        <v/>
      </c>
      <c r="H1186" t="str">
        <f t="shared" si="112"/>
        <v>Unknown</v>
      </c>
      <c r="I1186">
        <v>8</v>
      </c>
      <c r="J1186">
        <v>2</v>
      </c>
      <c r="K1186">
        <f t="shared" si="113"/>
        <v>10</v>
      </c>
      <c r="L1186" s="2" t="s">
        <v>1922</v>
      </c>
      <c r="M1186" s="4">
        <v>69.55</v>
      </c>
      <c r="N1186" s="4" t="str">
        <f t="shared" si="114"/>
        <v/>
      </c>
      <c r="O1186" s="4" t="str">
        <f t="shared" si="109"/>
        <v>80-100</v>
      </c>
      <c r="P1186" s="4" t="str">
        <f t="shared" si="110"/>
        <v>5+</v>
      </c>
      <c r="R1186" s="1" t="s">
        <v>800</v>
      </c>
    </row>
    <row r="1187" spans="1:18" x14ac:dyDescent="0.2">
      <c r="A1187" s="2">
        <v>1180</v>
      </c>
      <c r="B1187" s="2">
        <v>3</v>
      </c>
      <c r="C1187" s="2">
        <v>0</v>
      </c>
      <c r="D1187" t="s">
        <v>1931</v>
      </c>
      <c r="E1187" s="1" t="s">
        <v>2102</v>
      </c>
      <c r="G1187" t="str">
        <f t="shared" si="111"/>
        <v/>
      </c>
      <c r="H1187" t="str">
        <f t="shared" si="112"/>
        <v>Unknown</v>
      </c>
      <c r="I1187">
        <v>1</v>
      </c>
      <c r="J1187">
        <v>9</v>
      </c>
      <c r="K1187">
        <f t="shared" si="113"/>
        <v>10</v>
      </c>
      <c r="L1187" s="2" t="s">
        <v>1922</v>
      </c>
      <c r="M1187" s="4">
        <v>69.55</v>
      </c>
      <c r="N1187" s="4" t="str">
        <f t="shared" si="114"/>
        <v/>
      </c>
      <c r="O1187" s="4" t="str">
        <f t="shared" si="109"/>
        <v>80-100</v>
      </c>
      <c r="P1187" s="4" t="str">
        <f t="shared" si="110"/>
        <v>5+</v>
      </c>
      <c r="R1187" s="1" t="s">
        <v>800</v>
      </c>
    </row>
    <row r="1188" spans="1:18" x14ac:dyDescent="0.2">
      <c r="A1188" s="2">
        <v>1181</v>
      </c>
      <c r="B1188" s="2">
        <v>3</v>
      </c>
      <c r="C1188" s="2">
        <v>0</v>
      </c>
      <c r="D1188" t="s">
        <v>1932</v>
      </c>
      <c r="E1188" s="1" t="s">
        <v>2101</v>
      </c>
      <c r="G1188" t="str">
        <f t="shared" si="111"/>
        <v/>
      </c>
      <c r="H1188" t="str">
        <f t="shared" si="112"/>
        <v>Unknown</v>
      </c>
      <c r="I1188">
        <v>1</v>
      </c>
      <c r="J1188">
        <v>9</v>
      </c>
      <c r="K1188">
        <f t="shared" si="113"/>
        <v>10</v>
      </c>
      <c r="L1188" s="2" t="s">
        <v>1922</v>
      </c>
      <c r="M1188" s="4">
        <v>69.55</v>
      </c>
      <c r="N1188" s="4" t="str">
        <f t="shared" si="114"/>
        <v/>
      </c>
      <c r="O1188" s="4" t="str">
        <f t="shared" si="109"/>
        <v>80-100</v>
      </c>
      <c r="P1188" s="4" t="str">
        <f t="shared" si="110"/>
        <v>5+</v>
      </c>
      <c r="R1188" s="1" t="s">
        <v>800</v>
      </c>
    </row>
    <row r="1189" spans="1:18" x14ac:dyDescent="0.2">
      <c r="A1189" s="2">
        <v>1182</v>
      </c>
      <c r="B1189" s="2">
        <v>3</v>
      </c>
      <c r="C1189" s="2">
        <v>0</v>
      </c>
      <c r="D1189" t="s">
        <v>1933</v>
      </c>
      <c r="E1189" s="1" t="s">
        <v>2102</v>
      </c>
      <c r="F1189">
        <v>24</v>
      </c>
      <c r="G1189">
        <f t="shared" si="111"/>
        <v>0</v>
      </c>
      <c r="H1189" t="str">
        <f t="shared" si="112"/>
        <v>No</v>
      </c>
      <c r="I1189">
        <v>0</v>
      </c>
      <c r="J1189">
        <v>0</v>
      </c>
      <c r="K1189">
        <f t="shared" si="113"/>
        <v>0</v>
      </c>
      <c r="L1189" s="2">
        <v>7266</v>
      </c>
      <c r="M1189" s="4">
        <v>9.3249999999999993</v>
      </c>
      <c r="N1189" s="4" t="str">
        <f t="shared" si="114"/>
        <v>20-29</v>
      </c>
      <c r="O1189" s="4" t="str">
        <f t="shared" si="109"/>
        <v>20-40</v>
      </c>
      <c r="P1189" s="4" t="str">
        <f t="shared" si="110"/>
        <v>0</v>
      </c>
      <c r="R1189" s="1" t="s">
        <v>800</v>
      </c>
    </row>
    <row r="1190" spans="1:18" x14ac:dyDescent="0.2">
      <c r="A1190" s="2">
        <v>1183</v>
      </c>
      <c r="B1190" s="2">
        <v>3</v>
      </c>
      <c r="C1190" s="2">
        <v>1</v>
      </c>
      <c r="D1190" t="s">
        <v>1934</v>
      </c>
      <c r="E1190" s="1" t="s">
        <v>2101</v>
      </c>
      <c r="F1190">
        <v>21</v>
      </c>
      <c r="G1190">
        <f t="shared" si="111"/>
        <v>0</v>
      </c>
      <c r="H1190" t="str">
        <f t="shared" si="112"/>
        <v>Yes</v>
      </c>
      <c r="I1190">
        <v>0</v>
      </c>
      <c r="J1190">
        <v>0</v>
      </c>
      <c r="K1190">
        <f t="shared" si="113"/>
        <v>0</v>
      </c>
      <c r="L1190" s="2">
        <v>343120</v>
      </c>
      <c r="M1190" s="4">
        <v>7.65</v>
      </c>
      <c r="N1190" s="4" t="str">
        <f t="shared" si="114"/>
        <v>20-29</v>
      </c>
      <c r="O1190" s="4" t="str">
        <f t="shared" si="109"/>
        <v>0-20</v>
      </c>
      <c r="P1190" s="4" t="str">
        <f t="shared" si="110"/>
        <v>0</v>
      </c>
      <c r="R1190" s="1" t="s">
        <v>800</v>
      </c>
    </row>
    <row r="1191" spans="1:18" x14ac:dyDescent="0.2">
      <c r="A1191" s="2">
        <v>1184</v>
      </c>
      <c r="B1191" s="2">
        <v>3</v>
      </c>
      <c r="C1191" s="2">
        <v>0</v>
      </c>
      <c r="D1191" t="s">
        <v>1935</v>
      </c>
      <c r="E1191" s="1" t="s">
        <v>2102</v>
      </c>
      <c r="F1191">
        <v>39</v>
      </c>
      <c r="G1191">
        <f t="shared" si="111"/>
        <v>0</v>
      </c>
      <c r="H1191" t="str">
        <f t="shared" si="112"/>
        <v>No</v>
      </c>
      <c r="I1191">
        <v>0</v>
      </c>
      <c r="J1191">
        <v>0</v>
      </c>
      <c r="K1191">
        <f t="shared" si="113"/>
        <v>0</v>
      </c>
      <c r="L1191" s="2">
        <v>3101296</v>
      </c>
      <c r="M1191" s="4">
        <v>7.9249999999999998</v>
      </c>
      <c r="N1191" s="4" t="str">
        <f t="shared" si="114"/>
        <v>30-39</v>
      </c>
      <c r="O1191" s="4" t="str">
        <f t="shared" si="109"/>
        <v>20-40</v>
      </c>
      <c r="P1191" s="4" t="str">
        <f t="shared" si="110"/>
        <v>0</v>
      </c>
      <c r="R1191" s="1" t="s">
        <v>800</v>
      </c>
    </row>
    <row r="1192" spans="1:18" x14ac:dyDescent="0.2">
      <c r="A1192" s="2">
        <v>1185</v>
      </c>
      <c r="B1192" s="2">
        <v>3</v>
      </c>
      <c r="C1192" s="2">
        <v>0</v>
      </c>
      <c r="D1192" t="s">
        <v>1936</v>
      </c>
      <c r="E1192" s="1" t="s">
        <v>2102</v>
      </c>
      <c r="G1192" t="str">
        <f t="shared" si="111"/>
        <v/>
      </c>
      <c r="H1192" t="str">
        <f t="shared" si="112"/>
        <v>Unknown</v>
      </c>
      <c r="I1192">
        <v>2</v>
      </c>
      <c r="J1192">
        <v>0</v>
      </c>
      <c r="K1192">
        <f t="shared" si="113"/>
        <v>2</v>
      </c>
      <c r="L1192" s="2">
        <v>2662</v>
      </c>
      <c r="M1192" s="4">
        <v>21.679200000000002</v>
      </c>
      <c r="N1192" s="4" t="str">
        <f t="shared" si="114"/>
        <v/>
      </c>
      <c r="O1192" s="4" t="str">
        <f t="shared" si="109"/>
        <v>60-80</v>
      </c>
      <c r="P1192" s="4" t="str">
        <f t="shared" si="110"/>
        <v>2</v>
      </c>
      <c r="R1192" s="1" t="s">
        <v>2099</v>
      </c>
    </row>
    <row r="1193" spans="1:18" x14ac:dyDescent="0.2">
      <c r="A1193" s="2">
        <v>1186</v>
      </c>
      <c r="B1193" s="2">
        <v>3</v>
      </c>
      <c r="C1193" s="2">
        <v>0</v>
      </c>
      <c r="D1193" t="s">
        <v>1937</v>
      </c>
      <c r="E1193" s="1" t="s">
        <v>2102</v>
      </c>
      <c r="G1193" t="str">
        <f t="shared" si="111"/>
        <v/>
      </c>
      <c r="H1193" t="str">
        <f t="shared" si="112"/>
        <v>Unknown</v>
      </c>
      <c r="I1193">
        <v>2</v>
      </c>
      <c r="J1193">
        <v>0</v>
      </c>
      <c r="K1193">
        <f t="shared" si="113"/>
        <v>2</v>
      </c>
      <c r="L1193" s="2">
        <v>2662</v>
      </c>
      <c r="M1193" s="4">
        <v>21.679200000000002</v>
      </c>
      <c r="N1193" s="4" t="str">
        <f t="shared" si="114"/>
        <v/>
      </c>
      <c r="O1193" s="4" t="str">
        <f t="shared" si="109"/>
        <v>60-80</v>
      </c>
      <c r="P1193" s="4" t="str">
        <f t="shared" si="110"/>
        <v>2</v>
      </c>
      <c r="R1193" s="1" t="s">
        <v>2099</v>
      </c>
    </row>
    <row r="1194" spans="1:18" x14ac:dyDescent="0.2">
      <c r="A1194" s="2">
        <v>1187</v>
      </c>
      <c r="B1194" s="2">
        <v>3</v>
      </c>
      <c r="C1194" s="2">
        <v>0</v>
      </c>
      <c r="D1194" t="s">
        <v>1938</v>
      </c>
      <c r="E1194" s="1" t="s">
        <v>2102</v>
      </c>
      <c r="G1194" t="str">
        <f t="shared" si="111"/>
        <v/>
      </c>
      <c r="H1194" t="str">
        <f t="shared" si="112"/>
        <v>Unknown</v>
      </c>
      <c r="I1194">
        <v>2</v>
      </c>
      <c r="J1194">
        <v>0</v>
      </c>
      <c r="K1194">
        <f t="shared" si="113"/>
        <v>2</v>
      </c>
      <c r="L1194" s="2">
        <v>2662</v>
      </c>
      <c r="M1194" s="4">
        <v>21.679200000000002</v>
      </c>
      <c r="N1194" s="4" t="str">
        <f t="shared" si="114"/>
        <v/>
      </c>
      <c r="O1194" s="4" t="str">
        <f t="shared" si="109"/>
        <v>60-80</v>
      </c>
      <c r="P1194" s="4" t="str">
        <f t="shared" si="110"/>
        <v>2</v>
      </c>
      <c r="R1194" s="1" t="s">
        <v>2099</v>
      </c>
    </row>
    <row r="1195" spans="1:18" x14ac:dyDescent="0.2">
      <c r="A1195" s="2">
        <v>1188</v>
      </c>
      <c r="B1195" s="2">
        <v>3</v>
      </c>
      <c r="C1195" s="2">
        <v>1</v>
      </c>
      <c r="D1195" t="s">
        <v>1939</v>
      </c>
      <c r="E1195" s="1" t="s">
        <v>2101</v>
      </c>
      <c r="F1195">
        <v>1</v>
      </c>
      <c r="G1195">
        <f t="shared" si="111"/>
        <v>1</v>
      </c>
      <c r="H1195" t="str">
        <f t="shared" si="112"/>
        <v>Yes</v>
      </c>
      <c r="I1195">
        <v>1</v>
      </c>
      <c r="J1195">
        <v>1</v>
      </c>
      <c r="K1195">
        <f t="shared" si="113"/>
        <v>2</v>
      </c>
      <c r="L1195" s="2" t="s">
        <v>1940</v>
      </c>
      <c r="M1195" s="4">
        <v>16.7</v>
      </c>
      <c r="N1195" s="4" t="str">
        <f t="shared" si="114"/>
        <v>0-9</v>
      </c>
      <c r="O1195" s="4" t="str">
        <f t="shared" si="109"/>
        <v>40-60</v>
      </c>
      <c r="P1195" s="4" t="str">
        <f t="shared" si="110"/>
        <v>2</v>
      </c>
      <c r="Q1195" s="2" t="s">
        <v>1941</v>
      </c>
      <c r="R1195" s="1" t="s">
        <v>800</v>
      </c>
    </row>
    <row r="1196" spans="1:18" x14ac:dyDescent="0.2">
      <c r="A1196" s="2">
        <v>1189</v>
      </c>
      <c r="B1196" s="2">
        <v>3</v>
      </c>
      <c r="C1196" s="2">
        <v>1</v>
      </c>
      <c r="D1196" t="s">
        <v>1942</v>
      </c>
      <c r="E1196" s="1" t="s">
        <v>2101</v>
      </c>
      <c r="F1196">
        <v>24</v>
      </c>
      <c r="G1196">
        <f t="shared" si="111"/>
        <v>0</v>
      </c>
      <c r="H1196" t="str">
        <f t="shared" si="112"/>
        <v>Yes</v>
      </c>
      <c r="I1196">
        <v>0</v>
      </c>
      <c r="J1196">
        <v>2</v>
      </c>
      <c r="K1196">
        <f t="shared" si="113"/>
        <v>2</v>
      </c>
      <c r="L1196" s="2" t="s">
        <v>1940</v>
      </c>
      <c r="M1196" s="4">
        <v>16.7</v>
      </c>
      <c r="N1196" s="4" t="str">
        <f t="shared" si="114"/>
        <v>20-29</v>
      </c>
      <c r="O1196" s="4" t="str">
        <f t="shared" si="109"/>
        <v>40-60</v>
      </c>
      <c r="P1196" s="4" t="str">
        <f t="shared" si="110"/>
        <v>2</v>
      </c>
      <c r="Q1196" s="2" t="s">
        <v>1941</v>
      </c>
      <c r="R1196" s="1" t="s">
        <v>800</v>
      </c>
    </row>
    <row r="1197" spans="1:18" x14ac:dyDescent="0.2">
      <c r="A1197" s="2">
        <v>1190</v>
      </c>
      <c r="B1197" s="2">
        <v>3</v>
      </c>
      <c r="C1197" s="2">
        <v>1</v>
      </c>
      <c r="D1197" t="s">
        <v>1943</v>
      </c>
      <c r="E1197" s="1" t="s">
        <v>2101</v>
      </c>
      <c r="F1197">
        <v>4</v>
      </c>
      <c r="G1197">
        <f t="shared" si="111"/>
        <v>1</v>
      </c>
      <c r="H1197" t="str">
        <f t="shared" si="112"/>
        <v>Yes</v>
      </c>
      <c r="I1197">
        <v>1</v>
      </c>
      <c r="J1197">
        <v>1</v>
      </c>
      <c r="K1197">
        <f t="shared" si="113"/>
        <v>2</v>
      </c>
      <c r="L1197" s="2" t="s">
        <v>1940</v>
      </c>
      <c r="M1197" s="4">
        <v>16.7</v>
      </c>
      <c r="N1197" s="4" t="str">
        <f t="shared" si="114"/>
        <v>0-9</v>
      </c>
      <c r="O1197" s="4" t="str">
        <f t="shared" si="109"/>
        <v>40-60</v>
      </c>
      <c r="P1197" s="4" t="str">
        <f t="shared" si="110"/>
        <v>2</v>
      </c>
      <c r="Q1197" s="2" t="s">
        <v>1941</v>
      </c>
      <c r="R1197" s="1" t="s">
        <v>800</v>
      </c>
    </row>
    <row r="1198" spans="1:18" x14ac:dyDescent="0.2">
      <c r="A1198" s="2">
        <v>1191</v>
      </c>
      <c r="B1198" s="2">
        <v>3</v>
      </c>
      <c r="C1198" s="2">
        <v>1</v>
      </c>
      <c r="D1198" t="s">
        <v>1944</v>
      </c>
      <c r="E1198" s="1" t="s">
        <v>2102</v>
      </c>
      <c r="F1198">
        <v>25</v>
      </c>
      <c r="G1198">
        <f t="shared" si="111"/>
        <v>0</v>
      </c>
      <c r="H1198" t="str">
        <f t="shared" si="112"/>
        <v>No</v>
      </c>
      <c r="I1198">
        <v>0</v>
      </c>
      <c r="J1198">
        <v>0</v>
      </c>
      <c r="K1198">
        <f t="shared" si="113"/>
        <v>0</v>
      </c>
      <c r="L1198" s="2">
        <v>345768</v>
      </c>
      <c r="M1198" s="4">
        <v>9.5</v>
      </c>
      <c r="N1198" s="4" t="str">
        <f t="shared" si="114"/>
        <v>20-29</v>
      </c>
      <c r="O1198" s="4" t="str">
        <f t="shared" si="109"/>
        <v>20-40</v>
      </c>
      <c r="P1198" s="4" t="str">
        <f t="shared" si="110"/>
        <v>0</v>
      </c>
      <c r="R1198" s="1" t="s">
        <v>800</v>
      </c>
    </row>
    <row r="1199" spans="1:18" x14ac:dyDescent="0.2">
      <c r="A1199" s="2">
        <v>1192</v>
      </c>
      <c r="B1199" s="2">
        <v>3</v>
      </c>
      <c r="C1199" s="2">
        <v>0</v>
      </c>
      <c r="D1199" t="s">
        <v>1945</v>
      </c>
      <c r="E1199" s="1" t="s">
        <v>2102</v>
      </c>
      <c r="F1199">
        <v>20</v>
      </c>
      <c r="G1199">
        <f t="shared" si="111"/>
        <v>0</v>
      </c>
      <c r="H1199" t="str">
        <f t="shared" si="112"/>
        <v>No</v>
      </c>
      <c r="I1199">
        <v>0</v>
      </c>
      <c r="J1199">
        <v>0</v>
      </c>
      <c r="K1199">
        <f t="shared" si="113"/>
        <v>0</v>
      </c>
      <c r="L1199" s="2" t="s">
        <v>1946</v>
      </c>
      <c r="M1199" s="4">
        <v>8.0500000000000007</v>
      </c>
      <c r="N1199" s="4" t="str">
        <f t="shared" si="114"/>
        <v>20-29</v>
      </c>
      <c r="O1199" s="4" t="str">
        <f t="shared" si="109"/>
        <v>20-40</v>
      </c>
      <c r="P1199" s="4" t="str">
        <f t="shared" si="110"/>
        <v>0</v>
      </c>
      <c r="R1199" s="1" t="s">
        <v>800</v>
      </c>
    </row>
    <row r="1200" spans="1:18" x14ac:dyDescent="0.2">
      <c r="A1200" s="2">
        <v>1193</v>
      </c>
      <c r="B1200" s="2">
        <v>3</v>
      </c>
      <c r="C1200" s="2">
        <v>0</v>
      </c>
      <c r="D1200" t="s">
        <v>1947</v>
      </c>
      <c r="E1200" s="1" t="s">
        <v>2102</v>
      </c>
      <c r="F1200">
        <v>24.5</v>
      </c>
      <c r="G1200">
        <f t="shared" si="111"/>
        <v>0</v>
      </c>
      <c r="H1200" t="str">
        <f t="shared" si="112"/>
        <v>No</v>
      </c>
      <c r="I1200">
        <v>0</v>
      </c>
      <c r="J1200">
        <v>0</v>
      </c>
      <c r="K1200">
        <f t="shared" si="113"/>
        <v>0</v>
      </c>
      <c r="L1200" s="2">
        <v>342826</v>
      </c>
      <c r="M1200" s="4">
        <v>8.0500000000000007</v>
      </c>
      <c r="N1200" s="4" t="str">
        <f t="shared" si="114"/>
        <v>20-29</v>
      </c>
      <c r="O1200" s="4" t="str">
        <f t="shared" si="109"/>
        <v>20-40</v>
      </c>
      <c r="P1200" s="4" t="str">
        <f t="shared" si="110"/>
        <v>0</v>
      </c>
      <c r="R1200" s="1" t="s">
        <v>800</v>
      </c>
    </row>
    <row r="1201" spans="1:18" x14ac:dyDescent="0.2">
      <c r="A1201" s="2">
        <v>1194</v>
      </c>
      <c r="B1201" s="2">
        <v>3</v>
      </c>
      <c r="C1201" s="2">
        <v>0</v>
      </c>
      <c r="D1201" t="s">
        <v>1948</v>
      </c>
      <c r="E1201" s="1" t="s">
        <v>2102</v>
      </c>
      <c r="G1201" t="str">
        <f t="shared" si="111"/>
        <v/>
      </c>
      <c r="H1201" t="str">
        <f t="shared" si="112"/>
        <v>Unknown</v>
      </c>
      <c r="I1201">
        <v>0</v>
      </c>
      <c r="J1201">
        <v>0</v>
      </c>
      <c r="K1201">
        <f t="shared" si="113"/>
        <v>0</v>
      </c>
      <c r="L1201" s="2">
        <v>36209</v>
      </c>
      <c r="M1201" s="4">
        <v>7.7249999999999996</v>
      </c>
      <c r="N1201" s="4" t="str">
        <f t="shared" si="114"/>
        <v/>
      </c>
      <c r="O1201" s="4" t="str">
        <f t="shared" si="109"/>
        <v>0-20</v>
      </c>
      <c r="P1201" s="4" t="str">
        <f t="shared" si="110"/>
        <v>0</v>
      </c>
      <c r="R1201" s="1" t="s">
        <v>2100</v>
      </c>
    </row>
    <row r="1202" spans="1:18" x14ac:dyDescent="0.2">
      <c r="A1202" s="2">
        <v>1195</v>
      </c>
      <c r="B1202" s="2">
        <v>3</v>
      </c>
      <c r="C1202" s="2">
        <v>0</v>
      </c>
      <c r="D1202" t="s">
        <v>1949</v>
      </c>
      <c r="E1202" s="1" t="s">
        <v>2102</v>
      </c>
      <c r="G1202" t="str">
        <f t="shared" si="111"/>
        <v/>
      </c>
      <c r="H1202" t="str">
        <f t="shared" si="112"/>
        <v>Unknown</v>
      </c>
      <c r="I1202">
        <v>0</v>
      </c>
      <c r="J1202">
        <v>0</v>
      </c>
      <c r="K1202">
        <f t="shared" si="113"/>
        <v>0</v>
      </c>
      <c r="L1202" s="2">
        <v>349222</v>
      </c>
      <c r="M1202" s="4">
        <v>7.8958000000000004</v>
      </c>
      <c r="N1202" s="4" t="str">
        <f t="shared" si="114"/>
        <v/>
      </c>
      <c r="O1202" s="4" t="str">
        <f t="shared" si="109"/>
        <v>20-40</v>
      </c>
      <c r="P1202" s="4" t="str">
        <f t="shared" si="110"/>
        <v>0</v>
      </c>
      <c r="R1202" s="1" t="s">
        <v>800</v>
      </c>
    </row>
    <row r="1203" spans="1:18" x14ac:dyDescent="0.2">
      <c r="A1203" s="2">
        <v>1196</v>
      </c>
      <c r="B1203" s="2">
        <v>3</v>
      </c>
      <c r="C1203" s="2">
        <v>0</v>
      </c>
      <c r="D1203" t="s">
        <v>1950</v>
      </c>
      <c r="E1203" s="1" t="s">
        <v>2102</v>
      </c>
      <c r="G1203" t="str">
        <f t="shared" si="111"/>
        <v/>
      </c>
      <c r="H1203" t="str">
        <f t="shared" si="112"/>
        <v>Unknown</v>
      </c>
      <c r="I1203">
        <v>0</v>
      </c>
      <c r="J1203">
        <v>0</v>
      </c>
      <c r="K1203">
        <f t="shared" si="113"/>
        <v>0</v>
      </c>
      <c r="L1203" s="2">
        <v>370374</v>
      </c>
      <c r="M1203" s="4">
        <v>7.75</v>
      </c>
      <c r="N1203" s="4" t="str">
        <f t="shared" si="114"/>
        <v/>
      </c>
      <c r="O1203" s="4" t="str">
        <f t="shared" si="109"/>
        <v>0-20</v>
      </c>
      <c r="P1203" s="4" t="str">
        <f t="shared" si="110"/>
        <v>0</v>
      </c>
      <c r="R1203" s="1" t="s">
        <v>2100</v>
      </c>
    </row>
    <row r="1204" spans="1:18" x14ac:dyDescent="0.2">
      <c r="A1204" s="2">
        <v>1197</v>
      </c>
      <c r="B1204" s="2">
        <v>3</v>
      </c>
      <c r="C1204" s="2">
        <v>1</v>
      </c>
      <c r="D1204" t="s">
        <v>1951</v>
      </c>
      <c r="E1204" s="1" t="s">
        <v>2102</v>
      </c>
      <c r="F1204">
        <v>29</v>
      </c>
      <c r="G1204">
        <f t="shared" si="111"/>
        <v>0</v>
      </c>
      <c r="H1204" t="str">
        <f t="shared" si="112"/>
        <v>No</v>
      </c>
      <c r="I1204">
        <v>0</v>
      </c>
      <c r="J1204">
        <v>0</v>
      </c>
      <c r="K1204">
        <f t="shared" si="113"/>
        <v>0</v>
      </c>
      <c r="L1204" s="2">
        <v>345779</v>
      </c>
      <c r="M1204" s="4">
        <v>9.5</v>
      </c>
      <c r="N1204" s="4" t="str">
        <f t="shared" si="114"/>
        <v>20-29</v>
      </c>
      <c r="O1204" s="4" t="str">
        <f t="shared" si="109"/>
        <v>20-40</v>
      </c>
      <c r="P1204" s="4" t="str">
        <f t="shared" si="110"/>
        <v>0</v>
      </c>
      <c r="R1204" s="1" t="s">
        <v>800</v>
      </c>
    </row>
    <row r="1205" spans="1:18" x14ac:dyDescent="0.2">
      <c r="A1205" s="2">
        <v>1198</v>
      </c>
      <c r="B1205" s="2">
        <v>3</v>
      </c>
      <c r="C1205" s="2">
        <v>0</v>
      </c>
      <c r="D1205" t="s">
        <v>1952</v>
      </c>
      <c r="E1205" s="1" t="s">
        <v>2102</v>
      </c>
      <c r="G1205" t="str">
        <f t="shared" si="111"/>
        <v/>
      </c>
      <c r="H1205" t="str">
        <f t="shared" si="112"/>
        <v>Unknown</v>
      </c>
      <c r="I1205">
        <v>0</v>
      </c>
      <c r="J1205">
        <v>0</v>
      </c>
      <c r="K1205">
        <f t="shared" si="113"/>
        <v>0</v>
      </c>
      <c r="L1205" s="2" t="s">
        <v>1472</v>
      </c>
      <c r="M1205" s="4">
        <v>15.1</v>
      </c>
      <c r="N1205" s="4" t="str">
        <f t="shared" si="114"/>
        <v/>
      </c>
      <c r="O1205" s="4" t="str">
        <f t="shared" si="109"/>
        <v>40-60</v>
      </c>
      <c r="P1205" s="4" t="str">
        <f t="shared" si="110"/>
        <v>0</v>
      </c>
      <c r="R1205" s="1" t="s">
        <v>800</v>
      </c>
    </row>
    <row r="1206" spans="1:18" x14ac:dyDescent="0.2">
      <c r="A1206" s="2">
        <v>1199</v>
      </c>
      <c r="B1206" s="2">
        <v>3</v>
      </c>
      <c r="C1206" s="2">
        <v>1</v>
      </c>
      <c r="D1206" t="s">
        <v>1953</v>
      </c>
      <c r="E1206" s="1" t="s">
        <v>2101</v>
      </c>
      <c r="G1206" t="str">
        <f t="shared" si="111"/>
        <v/>
      </c>
      <c r="H1206" t="str">
        <f t="shared" si="112"/>
        <v>Unknown</v>
      </c>
      <c r="I1206">
        <v>0</v>
      </c>
      <c r="J1206">
        <v>0</v>
      </c>
      <c r="K1206">
        <f t="shared" si="113"/>
        <v>0</v>
      </c>
      <c r="L1206" s="2">
        <v>330968</v>
      </c>
      <c r="M1206" s="4">
        <v>7.7792000000000003</v>
      </c>
      <c r="N1206" s="4" t="str">
        <f t="shared" si="114"/>
        <v/>
      </c>
      <c r="O1206" s="4" t="str">
        <f t="shared" si="109"/>
        <v>0-20</v>
      </c>
      <c r="P1206" s="4" t="str">
        <f t="shared" si="110"/>
        <v>0</v>
      </c>
      <c r="R1206" s="1" t="s">
        <v>2100</v>
      </c>
    </row>
    <row r="1207" spans="1:18" x14ac:dyDescent="0.2">
      <c r="A1207" s="2">
        <v>1200</v>
      </c>
      <c r="B1207" s="2">
        <v>3</v>
      </c>
      <c r="C1207" s="2">
        <v>0</v>
      </c>
      <c r="D1207" t="s">
        <v>1954</v>
      </c>
      <c r="E1207" s="1" t="s">
        <v>2102</v>
      </c>
      <c r="G1207" t="str">
        <f t="shared" si="111"/>
        <v/>
      </c>
      <c r="H1207" t="str">
        <f t="shared" si="112"/>
        <v>Unknown</v>
      </c>
      <c r="I1207">
        <v>0</v>
      </c>
      <c r="J1207">
        <v>0</v>
      </c>
      <c r="K1207">
        <f t="shared" si="113"/>
        <v>0</v>
      </c>
      <c r="L1207" s="2">
        <v>374910</v>
      </c>
      <c r="M1207" s="4">
        <v>8.0500000000000007</v>
      </c>
      <c r="N1207" s="4" t="str">
        <f t="shared" si="114"/>
        <v/>
      </c>
      <c r="O1207" s="4" t="str">
        <f t="shared" si="109"/>
        <v>20-40</v>
      </c>
      <c r="P1207" s="4" t="str">
        <f t="shared" si="110"/>
        <v>0</v>
      </c>
      <c r="R1207" s="1" t="s">
        <v>800</v>
      </c>
    </row>
    <row r="1208" spans="1:18" x14ac:dyDescent="0.2">
      <c r="A1208" s="2">
        <v>1201</v>
      </c>
      <c r="B1208" s="2">
        <v>3</v>
      </c>
      <c r="C1208" s="2">
        <v>0</v>
      </c>
      <c r="D1208" t="s">
        <v>1955</v>
      </c>
      <c r="E1208" s="1" t="s">
        <v>2102</v>
      </c>
      <c r="G1208" t="str">
        <f t="shared" si="111"/>
        <v/>
      </c>
      <c r="H1208" t="str">
        <f t="shared" si="112"/>
        <v>Unknown</v>
      </c>
      <c r="I1208">
        <v>0</v>
      </c>
      <c r="J1208">
        <v>0</v>
      </c>
      <c r="K1208">
        <f t="shared" si="113"/>
        <v>0</v>
      </c>
      <c r="L1208" s="2" t="s">
        <v>1956</v>
      </c>
      <c r="M1208" s="4">
        <v>8.0500000000000007</v>
      </c>
      <c r="N1208" s="4" t="str">
        <f t="shared" si="114"/>
        <v/>
      </c>
      <c r="O1208" s="4" t="str">
        <f t="shared" si="109"/>
        <v>20-40</v>
      </c>
      <c r="P1208" s="4" t="str">
        <f t="shared" si="110"/>
        <v>0</v>
      </c>
      <c r="R1208" s="1" t="s">
        <v>800</v>
      </c>
    </row>
    <row r="1209" spans="1:18" x14ac:dyDescent="0.2">
      <c r="A1209" s="2">
        <v>1202</v>
      </c>
      <c r="B1209" s="2">
        <v>3</v>
      </c>
      <c r="C1209" s="2">
        <v>0</v>
      </c>
      <c r="D1209" t="s">
        <v>1957</v>
      </c>
      <c r="E1209" s="1" t="s">
        <v>2102</v>
      </c>
      <c r="F1209">
        <v>22</v>
      </c>
      <c r="G1209">
        <f t="shared" si="111"/>
        <v>0</v>
      </c>
      <c r="H1209" t="str">
        <f t="shared" si="112"/>
        <v>No</v>
      </c>
      <c r="I1209">
        <v>0</v>
      </c>
      <c r="J1209">
        <v>0</v>
      </c>
      <c r="K1209">
        <f t="shared" si="113"/>
        <v>0</v>
      </c>
      <c r="L1209" s="2">
        <v>2669</v>
      </c>
      <c r="M1209" s="4">
        <v>7.2291999999999996</v>
      </c>
      <c r="N1209" s="4" t="str">
        <f t="shared" si="114"/>
        <v>20-29</v>
      </c>
      <c r="O1209" s="4" t="str">
        <f t="shared" si="109"/>
        <v>0-20</v>
      </c>
      <c r="P1209" s="4" t="str">
        <f t="shared" si="110"/>
        <v>0</v>
      </c>
      <c r="R1209" s="1" t="s">
        <v>2099</v>
      </c>
    </row>
    <row r="1210" spans="1:18" x14ac:dyDescent="0.2">
      <c r="A1210" s="2">
        <v>1203</v>
      </c>
      <c r="B1210" s="2">
        <v>3</v>
      </c>
      <c r="C1210" s="2">
        <v>0</v>
      </c>
      <c r="D1210" t="s">
        <v>1958</v>
      </c>
      <c r="E1210" s="1" t="s">
        <v>2102</v>
      </c>
      <c r="G1210" t="str">
        <f t="shared" si="111"/>
        <v/>
      </c>
      <c r="H1210" t="str">
        <f t="shared" si="112"/>
        <v>Unknown</v>
      </c>
      <c r="I1210">
        <v>0</v>
      </c>
      <c r="J1210">
        <v>0</v>
      </c>
      <c r="K1210">
        <f t="shared" si="113"/>
        <v>0</v>
      </c>
      <c r="L1210" s="2">
        <v>392092</v>
      </c>
      <c r="M1210" s="4">
        <v>8.0500000000000007</v>
      </c>
      <c r="N1210" s="4" t="str">
        <f t="shared" si="114"/>
        <v/>
      </c>
      <c r="O1210" s="4" t="str">
        <f t="shared" si="109"/>
        <v>20-40</v>
      </c>
      <c r="P1210" s="4" t="str">
        <f t="shared" si="110"/>
        <v>0</v>
      </c>
      <c r="R1210" s="1" t="s">
        <v>800</v>
      </c>
    </row>
    <row r="1211" spans="1:18" x14ac:dyDescent="0.2">
      <c r="A1211" s="2">
        <v>1204</v>
      </c>
      <c r="B1211" s="2">
        <v>3</v>
      </c>
      <c r="C1211" s="2">
        <v>0</v>
      </c>
      <c r="D1211" t="s">
        <v>1959</v>
      </c>
      <c r="E1211" s="1" t="s">
        <v>2102</v>
      </c>
      <c r="F1211">
        <v>40</v>
      </c>
      <c r="G1211">
        <f t="shared" si="111"/>
        <v>0</v>
      </c>
      <c r="H1211" t="str">
        <f t="shared" si="112"/>
        <v>No</v>
      </c>
      <c r="I1211">
        <v>0</v>
      </c>
      <c r="J1211">
        <v>0</v>
      </c>
      <c r="K1211">
        <f t="shared" si="113"/>
        <v>0</v>
      </c>
      <c r="L1211" s="2">
        <v>349251</v>
      </c>
      <c r="M1211" s="4">
        <v>7.8958000000000004</v>
      </c>
      <c r="N1211" s="4" t="str">
        <f t="shared" si="114"/>
        <v>40-49</v>
      </c>
      <c r="O1211" s="4" t="str">
        <f t="shared" si="109"/>
        <v>20-40</v>
      </c>
      <c r="P1211" s="4" t="str">
        <f t="shared" si="110"/>
        <v>0</v>
      </c>
      <c r="R1211" s="1" t="s">
        <v>800</v>
      </c>
    </row>
    <row r="1212" spans="1:18" x14ac:dyDescent="0.2">
      <c r="A1212" s="2">
        <v>1205</v>
      </c>
      <c r="B1212" s="2">
        <v>3</v>
      </c>
      <c r="C1212" s="2">
        <v>0</v>
      </c>
      <c r="D1212" t="s">
        <v>1960</v>
      </c>
      <c r="E1212" s="1" t="s">
        <v>2102</v>
      </c>
      <c r="F1212">
        <v>21</v>
      </c>
      <c r="G1212">
        <f t="shared" si="111"/>
        <v>0</v>
      </c>
      <c r="H1212" t="str">
        <f t="shared" si="112"/>
        <v>No</v>
      </c>
      <c r="I1212">
        <v>0</v>
      </c>
      <c r="J1212">
        <v>0</v>
      </c>
      <c r="K1212">
        <f t="shared" si="113"/>
        <v>0</v>
      </c>
      <c r="L1212" s="2" t="s">
        <v>1961</v>
      </c>
      <c r="M1212" s="4">
        <v>7.9249999999999998</v>
      </c>
      <c r="N1212" s="4" t="str">
        <f t="shared" si="114"/>
        <v>20-29</v>
      </c>
      <c r="O1212" s="4" t="str">
        <f t="shared" si="109"/>
        <v>20-40</v>
      </c>
      <c r="P1212" s="4" t="str">
        <f t="shared" si="110"/>
        <v>0</v>
      </c>
      <c r="R1212" s="1" t="s">
        <v>800</v>
      </c>
    </row>
    <row r="1213" spans="1:18" x14ac:dyDescent="0.2">
      <c r="A1213" s="2">
        <v>1206</v>
      </c>
      <c r="B1213" s="2">
        <v>3</v>
      </c>
      <c r="C1213" s="2">
        <v>1</v>
      </c>
      <c r="D1213" t="s">
        <v>1962</v>
      </c>
      <c r="E1213" s="1" t="s">
        <v>2101</v>
      </c>
      <c r="F1213">
        <v>18</v>
      </c>
      <c r="G1213">
        <f t="shared" si="111"/>
        <v>0</v>
      </c>
      <c r="H1213" t="str">
        <f t="shared" si="112"/>
        <v>Yes</v>
      </c>
      <c r="I1213">
        <v>0</v>
      </c>
      <c r="J1213">
        <v>0</v>
      </c>
      <c r="K1213">
        <f t="shared" si="113"/>
        <v>0</v>
      </c>
      <c r="L1213" s="2">
        <v>3101265</v>
      </c>
      <c r="M1213" s="4">
        <v>7.4958</v>
      </c>
      <c r="N1213" s="4" t="str">
        <f t="shared" si="114"/>
        <v>10-19</v>
      </c>
      <c r="O1213" s="4" t="str">
        <f t="shared" si="109"/>
        <v>0-20</v>
      </c>
      <c r="P1213" s="4" t="str">
        <f t="shared" si="110"/>
        <v>0</v>
      </c>
      <c r="R1213" s="1" t="s">
        <v>800</v>
      </c>
    </row>
    <row r="1214" spans="1:18" x14ac:dyDescent="0.2">
      <c r="A1214" s="2">
        <v>1207</v>
      </c>
      <c r="B1214" s="2">
        <v>3</v>
      </c>
      <c r="C1214" s="2">
        <v>0</v>
      </c>
      <c r="D1214" t="s">
        <v>1963</v>
      </c>
      <c r="E1214" s="1" t="s">
        <v>2102</v>
      </c>
      <c r="F1214">
        <v>4</v>
      </c>
      <c r="G1214">
        <f t="shared" si="111"/>
        <v>1</v>
      </c>
      <c r="H1214" t="str">
        <f t="shared" si="112"/>
        <v>Yes</v>
      </c>
      <c r="I1214">
        <v>3</v>
      </c>
      <c r="J1214">
        <v>2</v>
      </c>
      <c r="K1214">
        <f t="shared" si="113"/>
        <v>5</v>
      </c>
      <c r="L1214" s="2">
        <v>347088</v>
      </c>
      <c r="M1214" s="4">
        <v>27.9</v>
      </c>
      <c r="N1214" s="4" t="str">
        <f t="shared" si="114"/>
        <v>0-9</v>
      </c>
      <c r="O1214" s="4" t="str">
        <f t="shared" si="109"/>
        <v>60-80</v>
      </c>
      <c r="P1214" s="4" t="str">
        <f t="shared" si="110"/>
        <v>5+</v>
      </c>
      <c r="R1214" s="1" t="s">
        <v>800</v>
      </c>
    </row>
    <row r="1215" spans="1:18" x14ac:dyDescent="0.2">
      <c r="A1215" s="2">
        <v>1208</v>
      </c>
      <c r="B1215" s="2">
        <v>3</v>
      </c>
      <c r="C1215" s="2">
        <v>0</v>
      </c>
      <c r="D1215" t="s">
        <v>1964</v>
      </c>
      <c r="E1215" s="1" t="s">
        <v>2102</v>
      </c>
      <c r="F1215">
        <v>10</v>
      </c>
      <c r="G1215">
        <f t="shared" si="111"/>
        <v>1</v>
      </c>
      <c r="H1215" t="str">
        <f t="shared" si="112"/>
        <v>Yes</v>
      </c>
      <c r="I1215">
        <v>3</v>
      </c>
      <c r="J1215">
        <v>2</v>
      </c>
      <c r="K1215">
        <f t="shared" si="113"/>
        <v>5</v>
      </c>
      <c r="L1215" s="2">
        <v>347088</v>
      </c>
      <c r="M1215" s="4">
        <v>27.9</v>
      </c>
      <c r="N1215" s="4" t="str">
        <f t="shared" si="114"/>
        <v>10-19</v>
      </c>
      <c r="O1215" s="4" t="str">
        <f t="shared" si="109"/>
        <v>60-80</v>
      </c>
      <c r="P1215" s="4" t="str">
        <f t="shared" si="110"/>
        <v>5+</v>
      </c>
      <c r="R1215" s="1" t="s">
        <v>800</v>
      </c>
    </row>
    <row r="1216" spans="1:18" x14ac:dyDescent="0.2">
      <c r="A1216" s="2">
        <v>1209</v>
      </c>
      <c r="B1216" s="2">
        <v>3</v>
      </c>
      <c r="C1216" s="2">
        <v>0</v>
      </c>
      <c r="D1216" t="s">
        <v>1965</v>
      </c>
      <c r="E1216" s="1" t="s">
        <v>2101</v>
      </c>
      <c r="F1216">
        <v>9</v>
      </c>
      <c r="G1216">
        <f t="shared" si="111"/>
        <v>1</v>
      </c>
      <c r="H1216" t="str">
        <f t="shared" si="112"/>
        <v>Yes</v>
      </c>
      <c r="I1216">
        <v>3</v>
      </c>
      <c r="J1216">
        <v>2</v>
      </c>
      <c r="K1216">
        <f t="shared" si="113"/>
        <v>5</v>
      </c>
      <c r="L1216" s="2">
        <v>347088</v>
      </c>
      <c r="M1216" s="4">
        <v>27.9</v>
      </c>
      <c r="N1216" s="4" t="str">
        <f t="shared" si="114"/>
        <v>0-9</v>
      </c>
      <c r="O1216" s="4" t="str">
        <f t="shared" si="109"/>
        <v>60-80</v>
      </c>
      <c r="P1216" s="4" t="str">
        <f t="shared" si="110"/>
        <v>5+</v>
      </c>
      <c r="R1216" s="1" t="s">
        <v>800</v>
      </c>
    </row>
    <row r="1217" spans="1:18" x14ac:dyDescent="0.2">
      <c r="A1217" s="2">
        <v>1210</v>
      </c>
      <c r="B1217" s="2">
        <v>3</v>
      </c>
      <c r="C1217" s="2">
        <v>0</v>
      </c>
      <c r="D1217" t="s">
        <v>1966</v>
      </c>
      <c r="E1217" s="1" t="s">
        <v>2101</v>
      </c>
      <c r="F1217">
        <v>2</v>
      </c>
      <c r="G1217">
        <f t="shared" si="111"/>
        <v>1</v>
      </c>
      <c r="H1217" t="str">
        <f t="shared" si="112"/>
        <v>Yes</v>
      </c>
      <c r="I1217">
        <v>3</v>
      </c>
      <c r="J1217">
        <v>2</v>
      </c>
      <c r="K1217">
        <f t="shared" si="113"/>
        <v>5</v>
      </c>
      <c r="L1217" s="2">
        <v>347088</v>
      </c>
      <c r="M1217" s="4">
        <v>27.9</v>
      </c>
      <c r="N1217" s="4" t="str">
        <f t="shared" si="114"/>
        <v>0-9</v>
      </c>
      <c r="O1217" s="4" t="str">
        <f t="shared" si="109"/>
        <v>60-80</v>
      </c>
      <c r="P1217" s="4" t="str">
        <f t="shared" si="110"/>
        <v>5+</v>
      </c>
      <c r="R1217" s="1" t="s">
        <v>800</v>
      </c>
    </row>
    <row r="1218" spans="1:18" x14ac:dyDescent="0.2">
      <c r="A1218" s="2">
        <v>1211</v>
      </c>
      <c r="B1218" s="2">
        <v>3</v>
      </c>
      <c r="C1218" s="2">
        <v>0</v>
      </c>
      <c r="D1218" t="s">
        <v>1967</v>
      </c>
      <c r="E1218" s="1" t="s">
        <v>2102</v>
      </c>
      <c r="F1218">
        <v>40</v>
      </c>
      <c r="G1218">
        <f t="shared" si="111"/>
        <v>0</v>
      </c>
      <c r="H1218" t="str">
        <f t="shared" si="112"/>
        <v>No</v>
      </c>
      <c r="I1218">
        <v>1</v>
      </c>
      <c r="J1218">
        <v>4</v>
      </c>
      <c r="K1218">
        <f t="shared" si="113"/>
        <v>5</v>
      </c>
      <c r="L1218" s="2">
        <v>347088</v>
      </c>
      <c r="M1218" s="4">
        <v>27.9</v>
      </c>
      <c r="N1218" s="4" t="str">
        <f t="shared" si="114"/>
        <v>40-49</v>
      </c>
      <c r="O1218" s="4" t="str">
        <f t="shared" si="109"/>
        <v>60-80</v>
      </c>
      <c r="P1218" s="4" t="str">
        <f t="shared" si="110"/>
        <v>5+</v>
      </c>
      <c r="R1218" s="1" t="s">
        <v>800</v>
      </c>
    </row>
    <row r="1219" spans="1:18" x14ac:dyDescent="0.2">
      <c r="A1219" s="2">
        <v>1212</v>
      </c>
      <c r="B1219" s="2">
        <v>3</v>
      </c>
      <c r="C1219" s="2">
        <v>0</v>
      </c>
      <c r="D1219" t="s">
        <v>1968</v>
      </c>
      <c r="E1219" s="1" t="s">
        <v>2101</v>
      </c>
      <c r="F1219">
        <v>45</v>
      </c>
      <c r="G1219">
        <f t="shared" si="111"/>
        <v>0</v>
      </c>
      <c r="H1219" t="str">
        <f t="shared" si="112"/>
        <v>Yes</v>
      </c>
      <c r="I1219">
        <v>1</v>
      </c>
      <c r="J1219">
        <v>4</v>
      </c>
      <c r="K1219">
        <f t="shared" si="113"/>
        <v>5</v>
      </c>
      <c r="L1219" s="2">
        <v>347088</v>
      </c>
      <c r="M1219" s="4">
        <v>27.9</v>
      </c>
      <c r="N1219" s="4" t="str">
        <f t="shared" si="114"/>
        <v>40-49</v>
      </c>
      <c r="O1219" s="4" t="str">
        <f t="shared" si="109"/>
        <v>60-80</v>
      </c>
      <c r="P1219" s="4" t="str">
        <f t="shared" si="110"/>
        <v>5+</v>
      </c>
      <c r="R1219" s="1" t="s">
        <v>800</v>
      </c>
    </row>
    <row r="1220" spans="1:18" x14ac:dyDescent="0.2">
      <c r="A1220" s="2">
        <v>1213</v>
      </c>
      <c r="B1220" s="2">
        <v>3</v>
      </c>
      <c r="C1220" s="2">
        <v>0</v>
      </c>
      <c r="D1220" t="s">
        <v>1969</v>
      </c>
      <c r="E1220" s="1" t="s">
        <v>2102</v>
      </c>
      <c r="G1220" t="str">
        <f t="shared" si="111"/>
        <v/>
      </c>
      <c r="H1220" t="str">
        <f t="shared" si="112"/>
        <v>Unknown</v>
      </c>
      <c r="I1220">
        <v>0</v>
      </c>
      <c r="J1220">
        <v>0</v>
      </c>
      <c r="K1220">
        <f t="shared" si="113"/>
        <v>0</v>
      </c>
      <c r="L1220" s="2">
        <v>349214</v>
      </c>
      <c r="M1220" s="4">
        <v>7.8958000000000004</v>
      </c>
      <c r="N1220" s="4" t="str">
        <f t="shared" si="114"/>
        <v/>
      </c>
      <c r="O1220" s="4" t="str">
        <f t="shared" si="109"/>
        <v>20-40</v>
      </c>
      <c r="P1220" s="4" t="str">
        <f t="shared" si="110"/>
        <v>0</v>
      </c>
      <c r="R1220" s="1" t="s">
        <v>800</v>
      </c>
    </row>
    <row r="1221" spans="1:18" x14ac:dyDescent="0.2">
      <c r="A1221" s="2">
        <v>1214</v>
      </c>
      <c r="B1221" s="2">
        <v>3</v>
      </c>
      <c r="C1221" s="2">
        <v>0</v>
      </c>
      <c r="D1221" t="s">
        <v>1970</v>
      </c>
      <c r="E1221" s="1" t="s">
        <v>2102</v>
      </c>
      <c r="G1221" t="str">
        <f t="shared" si="111"/>
        <v/>
      </c>
      <c r="H1221" t="str">
        <f t="shared" si="112"/>
        <v>Unknown</v>
      </c>
      <c r="I1221">
        <v>0</v>
      </c>
      <c r="J1221">
        <v>0</v>
      </c>
      <c r="K1221">
        <f t="shared" si="113"/>
        <v>0</v>
      </c>
      <c r="L1221" s="2" t="s">
        <v>1971</v>
      </c>
      <c r="M1221" s="4">
        <v>8.0500000000000007</v>
      </c>
      <c r="N1221" s="4" t="str">
        <f t="shared" si="114"/>
        <v/>
      </c>
      <c r="O1221" s="4" t="str">
        <f t="shared" si="109"/>
        <v>20-40</v>
      </c>
      <c r="P1221" s="4" t="str">
        <f t="shared" si="110"/>
        <v>0</v>
      </c>
      <c r="R1221" s="1" t="s">
        <v>800</v>
      </c>
    </row>
    <row r="1222" spans="1:18" x14ac:dyDescent="0.2">
      <c r="A1222" s="2">
        <v>1215</v>
      </c>
      <c r="B1222" s="2">
        <v>3</v>
      </c>
      <c r="C1222" s="2">
        <v>0</v>
      </c>
      <c r="D1222" t="s">
        <v>1972</v>
      </c>
      <c r="E1222" s="1" t="s">
        <v>2102</v>
      </c>
      <c r="G1222" t="str">
        <f t="shared" si="111"/>
        <v/>
      </c>
      <c r="H1222" t="str">
        <f t="shared" si="112"/>
        <v>Unknown</v>
      </c>
      <c r="I1222">
        <v>0</v>
      </c>
      <c r="J1222">
        <v>0</v>
      </c>
      <c r="K1222">
        <f t="shared" si="113"/>
        <v>0</v>
      </c>
      <c r="L1222" s="2">
        <v>315037</v>
      </c>
      <c r="M1222" s="4">
        <v>8.6624999999999996</v>
      </c>
      <c r="N1222" s="4" t="str">
        <f t="shared" si="114"/>
        <v/>
      </c>
      <c r="O1222" s="4" t="str">
        <f t="shared" si="109"/>
        <v>20-40</v>
      </c>
      <c r="P1222" s="4" t="str">
        <f t="shared" si="110"/>
        <v>0</v>
      </c>
      <c r="R1222" s="1" t="s">
        <v>800</v>
      </c>
    </row>
    <row r="1223" spans="1:18" x14ac:dyDescent="0.2">
      <c r="A1223" s="2">
        <v>1216</v>
      </c>
      <c r="B1223" s="2">
        <v>3</v>
      </c>
      <c r="C1223" s="2">
        <v>0</v>
      </c>
      <c r="D1223" t="s">
        <v>1973</v>
      </c>
      <c r="E1223" s="1" t="s">
        <v>2102</v>
      </c>
      <c r="G1223" t="str">
        <f t="shared" si="111"/>
        <v/>
      </c>
      <c r="H1223" t="str">
        <f t="shared" si="112"/>
        <v>Unknown</v>
      </c>
      <c r="I1223">
        <v>0</v>
      </c>
      <c r="J1223">
        <v>0</v>
      </c>
      <c r="K1223">
        <f t="shared" si="113"/>
        <v>0</v>
      </c>
      <c r="L1223" s="2">
        <v>384461</v>
      </c>
      <c r="M1223" s="4">
        <v>7.75</v>
      </c>
      <c r="N1223" s="4" t="str">
        <f t="shared" si="114"/>
        <v/>
      </c>
      <c r="O1223" s="4" t="str">
        <f t="shared" si="109"/>
        <v>0-20</v>
      </c>
      <c r="P1223" s="4" t="str">
        <f t="shared" si="110"/>
        <v>0</v>
      </c>
      <c r="R1223" s="1" t="s">
        <v>2100</v>
      </c>
    </row>
    <row r="1224" spans="1:18" x14ac:dyDescent="0.2">
      <c r="A1224" s="2">
        <v>1217</v>
      </c>
      <c r="B1224" s="2">
        <v>3</v>
      </c>
      <c r="C1224" s="2">
        <v>1</v>
      </c>
      <c r="D1224" t="s">
        <v>1974</v>
      </c>
      <c r="E1224" s="1" t="s">
        <v>2101</v>
      </c>
      <c r="G1224" t="str">
        <f t="shared" si="111"/>
        <v/>
      </c>
      <c r="H1224" t="str">
        <f t="shared" si="112"/>
        <v>Unknown</v>
      </c>
      <c r="I1224">
        <v>0</v>
      </c>
      <c r="J1224">
        <v>0</v>
      </c>
      <c r="K1224">
        <f t="shared" si="113"/>
        <v>0</v>
      </c>
      <c r="L1224" s="2">
        <v>335432</v>
      </c>
      <c r="M1224" s="4">
        <v>7.7332999999999998</v>
      </c>
      <c r="N1224" s="4" t="str">
        <f t="shared" si="114"/>
        <v/>
      </c>
      <c r="O1224" s="4" t="str">
        <f t="shared" ref="O1224:O1287" si="115">IF(ISBLANK(M1224),"",VLOOKUP(M1224,FareTable,2))</f>
        <v>0-20</v>
      </c>
      <c r="P1224" s="4" t="str">
        <f t="shared" ref="P1224:P1287" si="116">VLOOKUP(K1224,FamilyTable,2)</f>
        <v>0</v>
      </c>
      <c r="R1224" s="1" t="s">
        <v>2100</v>
      </c>
    </row>
    <row r="1225" spans="1:18" x14ac:dyDescent="0.2">
      <c r="A1225" s="2">
        <v>1218</v>
      </c>
      <c r="B1225" s="2">
        <v>3</v>
      </c>
      <c r="C1225" s="2">
        <v>0</v>
      </c>
      <c r="D1225" t="s">
        <v>1975</v>
      </c>
      <c r="E1225" s="1" t="s">
        <v>2102</v>
      </c>
      <c r="F1225">
        <v>19</v>
      </c>
      <c r="G1225">
        <f t="shared" ref="G1225:G1288" si="117">IF(ISBLANK(F1225),"",IF(F1225&lt;=MaxChildAge,1,0))</f>
        <v>0</v>
      </c>
      <c r="H1225" t="str">
        <f t="shared" ref="H1225:H1288" si="118">IF(ISBLANK(F1225),"Unknown",IF(G1225=1,"Yes",IF(E1225="Female","Yes","No")))</f>
        <v>No</v>
      </c>
      <c r="I1225">
        <v>0</v>
      </c>
      <c r="J1225">
        <v>0</v>
      </c>
      <c r="K1225">
        <f t="shared" ref="K1225:K1288" si="119">I1225+J1225</f>
        <v>0</v>
      </c>
      <c r="L1225" s="2">
        <v>348124</v>
      </c>
      <c r="M1225" s="4">
        <v>7.65</v>
      </c>
      <c r="N1225" s="4" t="str">
        <f t="shared" ref="N1225:N1288" si="120">IF(ISBLANK(F1225),"",VLOOKUP(F1225,AgeTable,2))</f>
        <v>10-19</v>
      </c>
      <c r="O1225" s="4" t="str">
        <f t="shared" si="115"/>
        <v>0-20</v>
      </c>
      <c r="P1225" s="4" t="str">
        <f t="shared" si="116"/>
        <v>0</v>
      </c>
      <c r="Q1225" s="2" t="s">
        <v>1749</v>
      </c>
      <c r="R1225" s="1" t="s">
        <v>800</v>
      </c>
    </row>
    <row r="1226" spans="1:18" x14ac:dyDescent="0.2">
      <c r="A1226" s="2">
        <v>1219</v>
      </c>
      <c r="B1226" s="2">
        <v>3</v>
      </c>
      <c r="C1226" s="2">
        <v>0</v>
      </c>
      <c r="D1226" t="s">
        <v>1976</v>
      </c>
      <c r="E1226" s="1" t="s">
        <v>2102</v>
      </c>
      <c r="F1226">
        <v>30</v>
      </c>
      <c r="G1226">
        <f t="shared" si="117"/>
        <v>0</v>
      </c>
      <c r="H1226" t="str">
        <f t="shared" si="118"/>
        <v>No</v>
      </c>
      <c r="I1226">
        <v>0</v>
      </c>
      <c r="J1226">
        <v>0</v>
      </c>
      <c r="K1226">
        <f t="shared" si="119"/>
        <v>0</v>
      </c>
      <c r="L1226" s="2" t="s">
        <v>1977</v>
      </c>
      <c r="M1226" s="4">
        <v>8.0500000000000007</v>
      </c>
      <c r="N1226" s="4" t="str">
        <f t="shared" si="120"/>
        <v>30-39</v>
      </c>
      <c r="O1226" s="4" t="str">
        <f t="shared" si="115"/>
        <v>20-40</v>
      </c>
      <c r="P1226" s="4" t="str">
        <f t="shared" si="116"/>
        <v>0</v>
      </c>
      <c r="R1226" s="1" t="s">
        <v>800</v>
      </c>
    </row>
    <row r="1227" spans="1:18" x14ac:dyDescent="0.2">
      <c r="A1227" s="2">
        <v>1220</v>
      </c>
      <c r="B1227" s="2">
        <v>3</v>
      </c>
      <c r="C1227" s="2">
        <v>0</v>
      </c>
      <c r="D1227" t="s">
        <v>1978</v>
      </c>
      <c r="E1227" s="1" t="s">
        <v>2102</v>
      </c>
      <c r="G1227" t="str">
        <f t="shared" si="117"/>
        <v/>
      </c>
      <c r="H1227" t="str">
        <f t="shared" si="118"/>
        <v>Unknown</v>
      </c>
      <c r="I1227">
        <v>0</v>
      </c>
      <c r="J1227">
        <v>0</v>
      </c>
      <c r="K1227">
        <f t="shared" si="119"/>
        <v>0</v>
      </c>
      <c r="L1227" s="2" t="s">
        <v>1979</v>
      </c>
      <c r="M1227" s="4">
        <v>8.0500000000000007</v>
      </c>
      <c r="N1227" s="4" t="str">
        <f t="shared" si="120"/>
        <v/>
      </c>
      <c r="O1227" s="4" t="str">
        <f t="shared" si="115"/>
        <v>20-40</v>
      </c>
      <c r="P1227" s="4" t="str">
        <f t="shared" si="116"/>
        <v>0</v>
      </c>
      <c r="R1227" s="1" t="s">
        <v>800</v>
      </c>
    </row>
    <row r="1228" spans="1:18" x14ac:dyDescent="0.2">
      <c r="A1228" s="2">
        <v>1221</v>
      </c>
      <c r="B1228" s="2">
        <v>3</v>
      </c>
      <c r="C1228" s="2">
        <v>0</v>
      </c>
      <c r="D1228" t="s">
        <v>1980</v>
      </c>
      <c r="E1228" s="1" t="s">
        <v>2102</v>
      </c>
      <c r="F1228">
        <v>32</v>
      </c>
      <c r="G1228">
        <f t="shared" si="117"/>
        <v>0</v>
      </c>
      <c r="H1228" t="str">
        <f t="shared" si="118"/>
        <v>No</v>
      </c>
      <c r="I1228">
        <v>0</v>
      </c>
      <c r="J1228">
        <v>0</v>
      </c>
      <c r="K1228">
        <f t="shared" si="119"/>
        <v>0</v>
      </c>
      <c r="L1228" s="2" t="s">
        <v>1981</v>
      </c>
      <c r="M1228" s="4">
        <v>8.0500000000000007</v>
      </c>
      <c r="N1228" s="4" t="str">
        <f t="shared" si="120"/>
        <v>30-39</v>
      </c>
      <c r="O1228" s="4" t="str">
        <f t="shared" si="115"/>
        <v>20-40</v>
      </c>
      <c r="P1228" s="4" t="str">
        <f t="shared" si="116"/>
        <v>0</v>
      </c>
      <c r="R1228" s="1" t="s">
        <v>800</v>
      </c>
    </row>
    <row r="1229" spans="1:18" x14ac:dyDescent="0.2">
      <c r="A1229" s="2">
        <v>1222</v>
      </c>
      <c r="B1229" s="2">
        <v>3</v>
      </c>
      <c r="C1229" s="2">
        <v>0</v>
      </c>
      <c r="D1229" t="s">
        <v>1982</v>
      </c>
      <c r="E1229" s="1" t="s">
        <v>2102</v>
      </c>
      <c r="G1229" t="str">
        <f t="shared" si="117"/>
        <v/>
      </c>
      <c r="H1229" t="str">
        <f t="shared" si="118"/>
        <v>Unknown</v>
      </c>
      <c r="I1229">
        <v>0</v>
      </c>
      <c r="J1229">
        <v>0</v>
      </c>
      <c r="K1229">
        <f t="shared" si="119"/>
        <v>0</v>
      </c>
      <c r="L1229" s="2">
        <v>349208</v>
      </c>
      <c r="M1229" s="4">
        <v>7.8958000000000004</v>
      </c>
      <c r="N1229" s="4" t="str">
        <f t="shared" si="120"/>
        <v/>
      </c>
      <c r="O1229" s="4" t="str">
        <f t="shared" si="115"/>
        <v>20-40</v>
      </c>
      <c r="P1229" s="4" t="str">
        <f t="shared" si="116"/>
        <v>0</v>
      </c>
      <c r="R1229" s="1" t="s">
        <v>800</v>
      </c>
    </row>
    <row r="1230" spans="1:18" x14ac:dyDescent="0.2">
      <c r="A1230" s="2">
        <v>1223</v>
      </c>
      <c r="B1230" s="2">
        <v>3</v>
      </c>
      <c r="C1230" s="2">
        <v>0</v>
      </c>
      <c r="D1230" t="s">
        <v>1983</v>
      </c>
      <c r="E1230" s="1" t="s">
        <v>2102</v>
      </c>
      <c r="F1230">
        <v>33</v>
      </c>
      <c r="G1230">
        <f t="shared" si="117"/>
        <v>0</v>
      </c>
      <c r="H1230" t="str">
        <f t="shared" si="118"/>
        <v>No</v>
      </c>
      <c r="I1230">
        <v>0</v>
      </c>
      <c r="J1230">
        <v>0</v>
      </c>
      <c r="K1230">
        <f t="shared" si="119"/>
        <v>0</v>
      </c>
      <c r="L1230" s="2">
        <v>349239</v>
      </c>
      <c r="M1230" s="4">
        <v>8.6624999999999996</v>
      </c>
      <c r="N1230" s="4" t="str">
        <f t="shared" si="120"/>
        <v>30-39</v>
      </c>
      <c r="O1230" s="4" t="str">
        <f t="shared" si="115"/>
        <v>20-40</v>
      </c>
      <c r="P1230" s="4" t="str">
        <f t="shared" si="116"/>
        <v>0</v>
      </c>
      <c r="R1230" s="1" t="s">
        <v>2099</v>
      </c>
    </row>
    <row r="1231" spans="1:18" x14ac:dyDescent="0.2">
      <c r="A1231" s="2">
        <v>1224</v>
      </c>
      <c r="B1231" s="2">
        <v>3</v>
      </c>
      <c r="C1231" s="2">
        <v>1</v>
      </c>
      <c r="D1231" t="s">
        <v>1984</v>
      </c>
      <c r="E1231" s="1" t="s">
        <v>2101</v>
      </c>
      <c r="F1231">
        <v>23</v>
      </c>
      <c r="G1231">
        <f t="shared" si="117"/>
        <v>0</v>
      </c>
      <c r="H1231" t="str">
        <f t="shared" si="118"/>
        <v>Yes</v>
      </c>
      <c r="I1231">
        <v>0</v>
      </c>
      <c r="J1231">
        <v>0</v>
      </c>
      <c r="K1231">
        <f t="shared" si="119"/>
        <v>0</v>
      </c>
      <c r="L1231" s="2" t="s">
        <v>1985</v>
      </c>
      <c r="M1231" s="4">
        <v>7.55</v>
      </c>
      <c r="N1231" s="4" t="str">
        <f t="shared" si="120"/>
        <v>20-29</v>
      </c>
      <c r="O1231" s="4" t="str">
        <f t="shared" si="115"/>
        <v>0-20</v>
      </c>
      <c r="P1231" s="4" t="str">
        <f t="shared" si="116"/>
        <v>0</v>
      </c>
      <c r="R1231" s="1" t="s">
        <v>800</v>
      </c>
    </row>
    <row r="1232" spans="1:18" x14ac:dyDescent="0.2">
      <c r="A1232" s="2">
        <v>1225</v>
      </c>
      <c r="B1232" s="2">
        <v>3</v>
      </c>
      <c r="C1232" s="2">
        <v>0</v>
      </c>
      <c r="D1232" t="s">
        <v>1986</v>
      </c>
      <c r="E1232" s="1" t="s">
        <v>2102</v>
      </c>
      <c r="F1232">
        <v>21</v>
      </c>
      <c r="G1232">
        <f t="shared" si="117"/>
        <v>0</v>
      </c>
      <c r="H1232" t="str">
        <f t="shared" si="118"/>
        <v>No</v>
      </c>
      <c r="I1232">
        <v>0</v>
      </c>
      <c r="J1232">
        <v>0</v>
      </c>
      <c r="K1232">
        <f t="shared" si="119"/>
        <v>0</v>
      </c>
      <c r="L1232" s="2" t="s">
        <v>1987</v>
      </c>
      <c r="M1232" s="4">
        <v>8.0500000000000007</v>
      </c>
      <c r="N1232" s="4" t="str">
        <f t="shared" si="120"/>
        <v>20-29</v>
      </c>
      <c r="O1232" s="4" t="str">
        <f t="shared" si="115"/>
        <v>20-40</v>
      </c>
      <c r="P1232" s="4" t="str">
        <f t="shared" si="116"/>
        <v>0</v>
      </c>
      <c r="R1232" s="1" t="s">
        <v>800</v>
      </c>
    </row>
    <row r="1233" spans="1:18" x14ac:dyDescent="0.2">
      <c r="A1233" s="2">
        <v>1226</v>
      </c>
      <c r="B1233" s="2">
        <v>3</v>
      </c>
      <c r="C1233" s="2">
        <v>0</v>
      </c>
      <c r="D1233" t="s">
        <v>1988</v>
      </c>
      <c r="E1233" s="1" t="s">
        <v>2102</v>
      </c>
      <c r="F1233">
        <v>60.5</v>
      </c>
      <c r="G1233">
        <f t="shared" si="117"/>
        <v>0</v>
      </c>
      <c r="H1233" t="str">
        <f t="shared" si="118"/>
        <v>No</v>
      </c>
      <c r="I1233">
        <v>0</v>
      </c>
      <c r="J1233">
        <v>0</v>
      </c>
      <c r="K1233">
        <f t="shared" si="119"/>
        <v>0</v>
      </c>
      <c r="L1233" s="2">
        <v>3701</v>
      </c>
      <c r="M1233" s="4"/>
      <c r="N1233" s="4" t="str">
        <f t="shared" si="120"/>
        <v>60-69</v>
      </c>
      <c r="O1233" s="4" t="str">
        <f t="shared" si="115"/>
        <v/>
      </c>
      <c r="P1233" s="4" t="str">
        <f t="shared" si="116"/>
        <v>0</v>
      </c>
      <c r="R1233" s="1" t="s">
        <v>800</v>
      </c>
    </row>
    <row r="1234" spans="1:18" x14ac:dyDescent="0.2">
      <c r="A1234" s="2">
        <v>1227</v>
      </c>
      <c r="B1234" s="2">
        <v>3</v>
      </c>
      <c r="C1234" s="2">
        <v>0</v>
      </c>
      <c r="D1234" t="s">
        <v>1989</v>
      </c>
      <c r="E1234" s="1" t="s">
        <v>2102</v>
      </c>
      <c r="F1234">
        <v>19</v>
      </c>
      <c r="G1234">
        <f t="shared" si="117"/>
        <v>0</v>
      </c>
      <c r="H1234" t="str">
        <f t="shared" si="118"/>
        <v>No</v>
      </c>
      <c r="I1234">
        <v>0</v>
      </c>
      <c r="J1234">
        <v>0</v>
      </c>
      <c r="K1234">
        <f t="shared" si="119"/>
        <v>0</v>
      </c>
      <c r="L1234" s="2">
        <v>349205</v>
      </c>
      <c r="M1234" s="4">
        <v>7.8958000000000004</v>
      </c>
      <c r="N1234" s="4" t="str">
        <f t="shared" si="120"/>
        <v>10-19</v>
      </c>
      <c r="O1234" s="4" t="str">
        <f t="shared" si="115"/>
        <v>20-40</v>
      </c>
      <c r="P1234" s="4" t="str">
        <f t="shared" si="116"/>
        <v>0</v>
      </c>
      <c r="R1234" s="1" t="s">
        <v>800</v>
      </c>
    </row>
    <row r="1235" spans="1:18" x14ac:dyDescent="0.2">
      <c r="A1235" s="2">
        <v>1228</v>
      </c>
      <c r="B1235" s="2">
        <v>3</v>
      </c>
      <c r="C1235" s="2">
        <v>0</v>
      </c>
      <c r="D1235" t="s">
        <v>1990</v>
      </c>
      <c r="E1235" s="1" t="s">
        <v>2101</v>
      </c>
      <c r="F1235">
        <v>22</v>
      </c>
      <c r="G1235">
        <f t="shared" si="117"/>
        <v>0</v>
      </c>
      <c r="H1235" t="str">
        <f t="shared" si="118"/>
        <v>Yes</v>
      </c>
      <c r="I1235">
        <v>0</v>
      </c>
      <c r="J1235">
        <v>0</v>
      </c>
      <c r="K1235">
        <f t="shared" si="119"/>
        <v>0</v>
      </c>
      <c r="L1235" s="2">
        <v>7553</v>
      </c>
      <c r="M1235" s="4">
        <v>9.8375000000000004</v>
      </c>
      <c r="N1235" s="4" t="str">
        <f t="shared" si="120"/>
        <v>20-29</v>
      </c>
      <c r="O1235" s="4" t="str">
        <f t="shared" si="115"/>
        <v>20-40</v>
      </c>
      <c r="P1235" s="4" t="str">
        <f t="shared" si="116"/>
        <v>0</v>
      </c>
      <c r="R1235" s="1" t="s">
        <v>800</v>
      </c>
    </row>
    <row r="1236" spans="1:18" x14ac:dyDescent="0.2">
      <c r="A1236" s="2">
        <v>1229</v>
      </c>
      <c r="B1236" s="2">
        <v>3</v>
      </c>
      <c r="C1236" s="2">
        <v>1</v>
      </c>
      <c r="D1236" t="s">
        <v>1991</v>
      </c>
      <c r="E1236" s="1" t="s">
        <v>2102</v>
      </c>
      <c r="F1236">
        <v>31</v>
      </c>
      <c r="G1236">
        <f t="shared" si="117"/>
        <v>0</v>
      </c>
      <c r="H1236" t="str">
        <f t="shared" si="118"/>
        <v>No</v>
      </c>
      <c r="I1236">
        <v>0</v>
      </c>
      <c r="J1236">
        <v>0</v>
      </c>
      <c r="K1236">
        <f t="shared" si="119"/>
        <v>0</v>
      </c>
      <c r="L1236" s="2" t="s">
        <v>1992</v>
      </c>
      <c r="M1236" s="4">
        <v>7.9249999999999998</v>
      </c>
      <c r="N1236" s="4" t="str">
        <f t="shared" si="120"/>
        <v>30-39</v>
      </c>
      <c r="O1236" s="4" t="str">
        <f t="shared" si="115"/>
        <v>20-40</v>
      </c>
      <c r="P1236" s="4" t="str">
        <f t="shared" si="116"/>
        <v>0</v>
      </c>
      <c r="R1236" s="1" t="s">
        <v>800</v>
      </c>
    </row>
    <row r="1237" spans="1:18" x14ac:dyDescent="0.2">
      <c r="A1237" s="2">
        <v>1230</v>
      </c>
      <c r="B1237" s="2">
        <v>3</v>
      </c>
      <c r="C1237" s="2">
        <v>0</v>
      </c>
      <c r="D1237" t="s">
        <v>1993</v>
      </c>
      <c r="E1237" s="1" t="s">
        <v>2102</v>
      </c>
      <c r="F1237">
        <v>27</v>
      </c>
      <c r="G1237">
        <f t="shared" si="117"/>
        <v>0</v>
      </c>
      <c r="H1237" t="str">
        <f t="shared" si="118"/>
        <v>No</v>
      </c>
      <c r="I1237">
        <v>0</v>
      </c>
      <c r="J1237">
        <v>0</v>
      </c>
      <c r="K1237">
        <f t="shared" si="119"/>
        <v>0</v>
      </c>
      <c r="L1237" s="2">
        <v>315083</v>
      </c>
      <c r="M1237" s="4">
        <v>8.6624999999999996</v>
      </c>
      <c r="N1237" s="4" t="str">
        <f t="shared" si="120"/>
        <v>20-29</v>
      </c>
      <c r="O1237" s="4" t="str">
        <f t="shared" si="115"/>
        <v>20-40</v>
      </c>
      <c r="P1237" s="4" t="str">
        <f t="shared" si="116"/>
        <v>0</v>
      </c>
      <c r="R1237" s="1" t="s">
        <v>800</v>
      </c>
    </row>
    <row r="1238" spans="1:18" x14ac:dyDescent="0.2">
      <c r="A1238" s="2">
        <v>1231</v>
      </c>
      <c r="B1238" s="2">
        <v>3</v>
      </c>
      <c r="C1238" s="2">
        <v>0</v>
      </c>
      <c r="D1238" t="s">
        <v>1994</v>
      </c>
      <c r="E1238" s="1" t="s">
        <v>2101</v>
      </c>
      <c r="F1238">
        <v>2</v>
      </c>
      <c r="G1238">
        <f t="shared" si="117"/>
        <v>1</v>
      </c>
      <c r="H1238" t="str">
        <f t="shared" si="118"/>
        <v>Yes</v>
      </c>
      <c r="I1238">
        <v>0</v>
      </c>
      <c r="J1238">
        <v>1</v>
      </c>
      <c r="K1238">
        <f t="shared" si="119"/>
        <v>1</v>
      </c>
      <c r="L1238" s="2">
        <v>347054</v>
      </c>
      <c r="M1238" s="4">
        <v>10.4625</v>
      </c>
      <c r="N1238" s="4" t="str">
        <f t="shared" si="120"/>
        <v>0-9</v>
      </c>
      <c r="O1238" s="4" t="str">
        <f t="shared" si="115"/>
        <v>20-40</v>
      </c>
      <c r="P1238" s="4" t="str">
        <f t="shared" si="116"/>
        <v>1</v>
      </c>
      <c r="Q1238" s="2" t="s">
        <v>1941</v>
      </c>
      <c r="R1238" s="1" t="s">
        <v>800</v>
      </c>
    </row>
    <row r="1239" spans="1:18" x14ac:dyDescent="0.2">
      <c r="A1239" s="2">
        <v>1232</v>
      </c>
      <c r="B1239" s="2">
        <v>3</v>
      </c>
      <c r="C1239" s="2">
        <v>0</v>
      </c>
      <c r="D1239" t="s">
        <v>1995</v>
      </c>
      <c r="E1239" s="1" t="s">
        <v>2101</v>
      </c>
      <c r="F1239">
        <v>29</v>
      </c>
      <c r="G1239">
        <f t="shared" si="117"/>
        <v>0</v>
      </c>
      <c r="H1239" t="str">
        <f t="shared" si="118"/>
        <v>Yes</v>
      </c>
      <c r="I1239">
        <v>1</v>
      </c>
      <c r="J1239">
        <v>1</v>
      </c>
      <c r="K1239">
        <f t="shared" si="119"/>
        <v>2</v>
      </c>
      <c r="L1239" s="2">
        <v>347054</v>
      </c>
      <c r="M1239" s="4">
        <v>10.4625</v>
      </c>
      <c r="N1239" s="4" t="str">
        <f t="shared" si="120"/>
        <v>20-29</v>
      </c>
      <c r="O1239" s="4" t="str">
        <f t="shared" si="115"/>
        <v>20-40</v>
      </c>
      <c r="P1239" s="4" t="str">
        <f t="shared" si="116"/>
        <v>2</v>
      </c>
      <c r="Q1239" s="2" t="s">
        <v>1941</v>
      </c>
      <c r="R1239" s="1" t="s">
        <v>800</v>
      </c>
    </row>
    <row r="1240" spans="1:18" x14ac:dyDescent="0.2">
      <c r="A1240" s="2">
        <v>1233</v>
      </c>
      <c r="B1240" s="2">
        <v>3</v>
      </c>
      <c r="C1240" s="2">
        <v>1</v>
      </c>
      <c r="D1240" t="s">
        <v>1996</v>
      </c>
      <c r="E1240" s="1" t="s">
        <v>2102</v>
      </c>
      <c r="F1240">
        <v>16</v>
      </c>
      <c r="G1240">
        <f t="shared" si="117"/>
        <v>0</v>
      </c>
      <c r="H1240" t="str">
        <f t="shared" si="118"/>
        <v>No</v>
      </c>
      <c r="I1240">
        <v>0</v>
      </c>
      <c r="J1240">
        <v>0</v>
      </c>
      <c r="K1240">
        <f t="shared" si="119"/>
        <v>0</v>
      </c>
      <c r="L1240" s="2" t="s">
        <v>1997</v>
      </c>
      <c r="M1240" s="4">
        <v>8.0500000000000007</v>
      </c>
      <c r="N1240" s="4" t="str">
        <f t="shared" si="120"/>
        <v>10-19</v>
      </c>
      <c r="O1240" s="4" t="str">
        <f t="shared" si="115"/>
        <v>20-40</v>
      </c>
      <c r="P1240" s="4" t="str">
        <f t="shared" si="116"/>
        <v>0</v>
      </c>
      <c r="R1240" s="1" t="s">
        <v>800</v>
      </c>
    </row>
    <row r="1241" spans="1:18" x14ac:dyDescent="0.2">
      <c r="A1241" s="2">
        <v>1234</v>
      </c>
      <c r="B1241" s="2">
        <v>3</v>
      </c>
      <c r="C1241" s="2">
        <v>1</v>
      </c>
      <c r="D1241" t="s">
        <v>1998</v>
      </c>
      <c r="E1241" s="1" t="s">
        <v>2102</v>
      </c>
      <c r="F1241">
        <v>44</v>
      </c>
      <c r="G1241">
        <f t="shared" si="117"/>
        <v>0</v>
      </c>
      <c r="H1241" t="str">
        <f t="shared" si="118"/>
        <v>No</v>
      </c>
      <c r="I1241">
        <v>0</v>
      </c>
      <c r="J1241">
        <v>0</v>
      </c>
      <c r="K1241">
        <f t="shared" si="119"/>
        <v>0</v>
      </c>
      <c r="L1241" s="2" t="s">
        <v>1999</v>
      </c>
      <c r="M1241" s="4">
        <v>7.9249999999999998</v>
      </c>
      <c r="N1241" s="4" t="str">
        <f t="shared" si="120"/>
        <v>40-49</v>
      </c>
      <c r="O1241" s="4" t="str">
        <f t="shared" si="115"/>
        <v>20-40</v>
      </c>
      <c r="P1241" s="4" t="str">
        <f t="shared" si="116"/>
        <v>0</v>
      </c>
      <c r="R1241" s="1" t="s">
        <v>800</v>
      </c>
    </row>
    <row r="1242" spans="1:18" x14ac:dyDescent="0.2">
      <c r="A1242" s="2">
        <v>1235</v>
      </c>
      <c r="B1242" s="2">
        <v>3</v>
      </c>
      <c r="C1242" s="2">
        <v>0</v>
      </c>
      <c r="D1242" t="s">
        <v>2000</v>
      </c>
      <c r="E1242" s="1" t="s">
        <v>2102</v>
      </c>
      <c r="F1242">
        <v>25</v>
      </c>
      <c r="G1242">
        <f t="shared" si="117"/>
        <v>0</v>
      </c>
      <c r="H1242" t="str">
        <f t="shared" si="118"/>
        <v>No</v>
      </c>
      <c r="I1242">
        <v>0</v>
      </c>
      <c r="J1242">
        <v>0</v>
      </c>
      <c r="K1242">
        <f t="shared" si="119"/>
        <v>0</v>
      </c>
      <c r="L1242" s="2" t="s">
        <v>2001</v>
      </c>
      <c r="M1242" s="4">
        <v>7.05</v>
      </c>
      <c r="N1242" s="4" t="str">
        <f t="shared" si="120"/>
        <v>20-29</v>
      </c>
      <c r="O1242" s="4" t="str">
        <f t="shared" si="115"/>
        <v>0-20</v>
      </c>
      <c r="P1242" s="4" t="str">
        <f t="shared" si="116"/>
        <v>0</v>
      </c>
      <c r="R1242" s="1" t="s">
        <v>800</v>
      </c>
    </row>
    <row r="1243" spans="1:18" x14ac:dyDescent="0.2">
      <c r="A1243" s="2">
        <v>1236</v>
      </c>
      <c r="B1243" s="2">
        <v>3</v>
      </c>
      <c r="C1243" s="2">
        <v>0</v>
      </c>
      <c r="D1243" t="s">
        <v>2002</v>
      </c>
      <c r="E1243" s="1" t="s">
        <v>2102</v>
      </c>
      <c r="F1243">
        <v>74</v>
      </c>
      <c r="G1243">
        <f t="shared" si="117"/>
        <v>0</v>
      </c>
      <c r="H1243" t="str">
        <f t="shared" si="118"/>
        <v>No</v>
      </c>
      <c r="I1243">
        <v>0</v>
      </c>
      <c r="J1243">
        <v>0</v>
      </c>
      <c r="K1243">
        <f t="shared" si="119"/>
        <v>0</v>
      </c>
      <c r="L1243" s="2">
        <v>347060</v>
      </c>
      <c r="M1243" s="4">
        <v>7.7750000000000004</v>
      </c>
      <c r="N1243" s="4" t="str">
        <f t="shared" si="120"/>
        <v>70+</v>
      </c>
      <c r="O1243" s="4" t="str">
        <f t="shared" si="115"/>
        <v>0-20</v>
      </c>
      <c r="P1243" s="4" t="str">
        <f t="shared" si="116"/>
        <v>0</v>
      </c>
      <c r="R1243" s="1" t="s">
        <v>800</v>
      </c>
    </row>
    <row r="1244" spans="1:18" x14ac:dyDescent="0.2">
      <c r="A1244" s="2">
        <v>1237</v>
      </c>
      <c r="B1244" s="2">
        <v>3</v>
      </c>
      <c r="C1244" s="2">
        <v>1</v>
      </c>
      <c r="D1244" t="s">
        <v>2003</v>
      </c>
      <c r="E1244" s="1" t="s">
        <v>2102</v>
      </c>
      <c r="F1244">
        <v>14</v>
      </c>
      <c r="G1244">
        <f t="shared" si="117"/>
        <v>1</v>
      </c>
      <c r="H1244" t="str">
        <f t="shared" si="118"/>
        <v>Yes</v>
      </c>
      <c r="I1244">
        <v>0</v>
      </c>
      <c r="J1244">
        <v>0</v>
      </c>
      <c r="K1244">
        <f t="shared" si="119"/>
        <v>0</v>
      </c>
      <c r="L1244" s="2">
        <v>7538</v>
      </c>
      <c r="M1244" s="4">
        <v>9.2249999999999996</v>
      </c>
      <c r="N1244" s="4" t="str">
        <f t="shared" si="120"/>
        <v>10-19</v>
      </c>
      <c r="O1244" s="4" t="str">
        <f t="shared" si="115"/>
        <v>20-40</v>
      </c>
      <c r="P1244" s="4" t="str">
        <f t="shared" si="116"/>
        <v>0</v>
      </c>
      <c r="R1244" s="1" t="s">
        <v>800</v>
      </c>
    </row>
    <row r="1245" spans="1:18" x14ac:dyDescent="0.2">
      <c r="A1245" s="2">
        <v>1238</v>
      </c>
      <c r="B1245" s="2">
        <v>3</v>
      </c>
      <c r="C1245" s="2">
        <v>0</v>
      </c>
      <c r="D1245" t="s">
        <v>2004</v>
      </c>
      <c r="E1245" s="1" t="s">
        <v>2102</v>
      </c>
      <c r="F1245">
        <v>24</v>
      </c>
      <c r="G1245">
        <f t="shared" si="117"/>
        <v>0</v>
      </c>
      <c r="H1245" t="str">
        <f t="shared" si="118"/>
        <v>No</v>
      </c>
      <c r="I1245">
        <v>0</v>
      </c>
      <c r="J1245">
        <v>0</v>
      </c>
      <c r="K1245">
        <f t="shared" si="119"/>
        <v>0</v>
      </c>
      <c r="L1245" s="2">
        <v>350035</v>
      </c>
      <c r="M1245" s="4">
        <v>7.7957999999999998</v>
      </c>
      <c r="N1245" s="4" t="str">
        <f t="shared" si="120"/>
        <v>20-29</v>
      </c>
      <c r="O1245" s="4" t="str">
        <f t="shared" si="115"/>
        <v>0-20</v>
      </c>
      <c r="P1245" s="4" t="str">
        <f t="shared" si="116"/>
        <v>0</v>
      </c>
      <c r="R1245" s="1" t="s">
        <v>800</v>
      </c>
    </row>
    <row r="1246" spans="1:18" x14ac:dyDescent="0.2">
      <c r="A1246" s="2">
        <v>1239</v>
      </c>
      <c r="B1246" s="2">
        <v>3</v>
      </c>
      <c r="C1246" s="2">
        <v>1</v>
      </c>
      <c r="D1246" t="s">
        <v>2005</v>
      </c>
      <c r="E1246" s="1" t="s">
        <v>2102</v>
      </c>
      <c r="F1246">
        <v>25</v>
      </c>
      <c r="G1246">
        <f t="shared" si="117"/>
        <v>0</v>
      </c>
      <c r="H1246" t="str">
        <f t="shared" si="118"/>
        <v>No</v>
      </c>
      <c r="I1246">
        <v>0</v>
      </c>
      <c r="J1246">
        <v>0</v>
      </c>
      <c r="K1246">
        <f t="shared" si="119"/>
        <v>0</v>
      </c>
      <c r="L1246" s="2">
        <v>350033</v>
      </c>
      <c r="M1246" s="4">
        <v>7.7957999999999998</v>
      </c>
      <c r="N1246" s="4" t="str">
        <f t="shared" si="120"/>
        <v>20-29</v>
      </c>
      <c r="O1246" s="4" t="str">
        <f t="shared" si="115"/>
        <v>0-20</v>
      </c>
      <c r="P1246" s="4" t="str">
        <f t="shared" si="116"/>
        <v>0</v>
      </c>
      <c r="R1246" s="1" t="s">
        <v>800</v>
      </c>
    </row>
    <row r="1247" spans="1:18" x14ac:dyDescent="0.2">
      <c r="A1247" s="2">
        <v>1240</v>
      </c>
      <c r="B1247" s="2">
        <v>3</v>
      </c>
      <c r="C1247" s="2">
        <v>0</v>
      </c>
      <c r="D1247" t="s">
        <v>2006</v>
      </c>
      <c r="E1247" s="1" t="s">
        <v>2102</v>
      </c>
      <c r="F1247">
        <v>34</v>
      </c>
      <c r="G1247">
        <f t="shared" si="117"/>
        <v>0</v>
      </c>
      <c r="H1247" t="str">
        <f t="shared" si="118"/>
        <v>No</v>
      </c>
      <c r="I1247">
        <v>0</v>
      </c>
      <c r="J1247">
        <v>0</v>
      </c>
      <c r="K1247">
        <f t="shared" si="119"/>
        <v>0</v>
      </c>
      <c r="L1247" s="2">
        <v>363294</v>
      </c>
      <c r="M1247" s="4">
        <v>8.0500000000000007</v>
      </c>
      <c r="N1247" s="4" t="str">
        <f t="shared" si="120"/>
        <v>30-39</v>
      </c>
      <c r="O1247" s="4" t="str">
        <f t="shared" si="115"/>
        <v>20-40</v>
      </c>
      <c r="P1247" s="4" t="str">
        <f t="shared" si="116"/>
        <v>0</v>
      </c>
      <c r="R1247" s="1" t="s">
        <v>800</v>
      </c>
    </row>
    <row r="1248" spans="1:18" x14ac:dyDescent="0.2">
      <c r="A1248" s="2">
        <v>1241</v>
      </c>
      <c r="B1248" s="2">
        <v>3</v>
      </c>
      <c r="C1248" s="2">
        <v>1</v>
      </c>
      <c r="D1248" t="s">
        <v>2007</v>
      </c>
      <c r="E1248" s="1" t="s">
        <v>2102</v>
      </c>
      <c r="F1248">
        <v>0.41670000000000001</v>
      </c>
      <c r="G1248">
        <f t="shared" si="117"/>
        <v>1</v>
      </c>
      <c r="H1248" t="str">
        <f t="shared" si="118"/>
        <v>Yes</v>
      </c>
      <c r="I1248">
        <v>0</v>
      </c>
      <c r="J1248">
        <v>1</v>
      </c>
      <c r="K1248">
        <f t="shared" si="119"/>
        <v>1</v>
      </c>
      <c r="L1248" s="2">
        <v>2625</v>
      </c>
      <c r="M1248" s="4">
        <v>8.5167000000000002</v>
      </c>
      <c r="N1248" s="4" t="str">
        <f t="shared" si="120"/>
        <v>0-9</v>
      </c>
      <c r="O1248" s="4" t="str">
        <f t="shared" si="115"/>
        <v>20-40</v>
      </c>
      <c r="P1248" s="4" t="str">
        <f t="shared" si="116"/>
        <v>1</v>
      </c>
      <c r="R1248" s="1" t="s">
        <v>2099</v>
      </c>
    </row>
    <row r="1249" spans="1:18" x14ac:dyDescent="0.2">
      <c r="A1249" s="2">
        <v>1242</v>
      </c>
      <c r="B1249" s="2">
        <v>3</v>
      </c>
      <c r="C1249" s="2">
        <v>0</v>
      </c>
      <c r="D1249" t="s">
        <v>2008</v>
      </c>
      <c r="E1249" s="1" t="s">
        <v>2102</v>
      </c>
      <c r="G1249" t="str">
        <f t="shared" si="117"/>
        <v/>
      </c>
      <c r="H1249" t="str">
        <f t="shared" si="118"/>
        <v>Unknown</v>
      </c>
      <c r="I1249">
        <v>1</v>
      </c>
      <c r="J1249">
        <v>0</v>
      </c>
      <c r="K1249">
        <f t="shared" si="119"/>
        <v>1</v>
      </c>
      <c r="L1249" s="2">
        <v>2621</v>
      </c>
      <c r="M1249" s="4">
        <v>6.4375</v>
      </c>
      <c r="N1249" s="4" t="str">
        <f t="shared" si="120"/>
        <v/>
      </c>
      <c r="O1249" s="4" t="str">
        <f t="shared" si="115"/>
        <v>0-20</v>
      </c>
      <c r="P1249" s="4" t="str">
        <f t="shared" si="116"/>
        <v>1</v>
      </c>
      <c r="R1249" s="1" t="s">
        <v>2099</v>
      </c>
    </row>
    <row r="1250" spans="1:18" x14ac:dyDescent="0.2">
      <c r="A1250" s="2">
        <v>1243</v>
      </c>
      <c r="B1250" s="2">
        <v>3</v>
      </c>
      <c r="C1250" s="2">
        <v>0</v>
      </c>
      <c r="D1250" t="s">
        <v>2009</v>
      </c>
      <c r="E1250" s="1" t="s">
        <v>2102</v>
      </c>
      <c r="G1250" t="str">
        <f t="shared" si="117"/>
        <v/>
      </c>
      <c r="H1250" t="str">
        <f t="shared" si="118"/>
        <v>Unknown</v>
      </c>
      <c r="I1250">
        <v>0</v>
      </c>
      <c r="J1250">
        <v>0</v>
      </c>
      <c r="K1250">
        <f t="shared" si="119"/>
        <v>0</v>
      </c>
      <c r="L1250" s="2">
        <v>2681</v>
      </c>
      <c r="M1250" s="4">
        <v>6.4375</v>
      </c>
      <c r="N1250" s="4" t="str">
        <f t="shared" si="120"/>
        <v/>
      </c>
      <c r="O1250" s="4" t="str">
        <f t="shared" si="115"/>
        <v>0-20</v>
      </c>
      <c r="P1250" s="4" t="str">
        <f t="shared" si="116"/>
        <v>0</v>
      </c>
      <c r="R1250" s="1" t="s">
        <v>2099</v>
      </c>
    </row>
    <row r="1251" spans="1:18" x14ac:dyDescent="0.2">
      <c r="A1251" s="2">
        <v>1244</v>
      </c>
      <c r="B1251" s="2">
        <v>3</v>
      </c>
      <c r="C1251" s="2">
        <v>0</v>
      </c>
      <c r="D1251" t="s">
        <v>2010</v>
      </c>
      <c r="E1251" s="1" t="s">
        <v>2102</v>
      </c>
      <c r="G1251" t="str">
        <f t="shared" si="117"/>
        <v/>
      </c>
      <c r="H1251" t="str">
        <f t="shared" si="118"/>
        <v>Unknown</v>
      </c>
      <c r="I1251">
        <v>0</v>
      </c>
      <c r="J1251">
        <v>0</v>
      </c>
      <c r="K1251">
        <f t="shared" si="119"/>
        <v>0</v>
      </c>
      <c r="L1251" s="2">
        <v>2684</v>
      </c>
      <c r="M1251" s="4">
        <v>7.2249999999999996</v>
      </c>
      <c r="N1251" s="4" t="str">
        <f t="shared" si="120"/>
        <v/>
      </c>
      <c r="O1251" s="4" t="str">
        <f t="shared" si="115"/>
        <v>0-20</v>
      </c>
      <c r="P1251" s="4" t="str">
        <f t="shared" si="116"/>
        <v>0</v>
      </c>
      <c r="R1251" s="1" t="s">
        <v>2099</v>
      </c>
    </row>
    <row r="1252" spans="1:18" x14ac:dyDescent="0.2">
      <c r="A1252" s="2">
        <v>1245</v>
      </c>
      <c r="B1252" s="2">
        <v>3</v>
      </c>
      <c r="C1252" s="2">
        <v>1</v>
      </c>
      <c r="D1252" t="s">
        <v>2011</v>
      </c>
      <c r="E1252" s="1" t="s">
        <v>2101</v>
      </c>
      <c r="F1252">
        <v>16</v>
      </c>
      <c r="G1252">
        <f t="shared" si="117"/>
        <v>0</v>
      </c>
      <c r="H1252" t="str">
        <f t="shared" si="118"/>
        <v>Yes</v>
      </c>
      <c r="I1252">
        <v>1</v>
      </c>
      <c r="J1252">
        <v>1</v>
      </c>
      <c r="K1252">
        <f t="shared" si="119"/>
        <v>2</v>
      </c>
      <c r="L1252" s="2">
        <v>2625</v>
      </c>
      <c r="M1252" s="4">
        <v>8.5167000000000002</v>
      </c>
      <c r="N1252" s="4" t="str">
        <f t="shared" si="120"/>
        <v>10-19</v>
      </c>
      <c r="O1252" s="4" t="str">
        <f t="shared" si="115"/>
        <v>20-40</v>
      </c>
      <c r="P1252" s="4" t="str">
        <f t="shared" si="116"/>
        <v>2</v>
      </c>
      <c r="R1252" s="1" t="s">
        <v>2099</v>
      </c>
    </row>
    <row r="1253" spans="1:18" x14ac:dyDescent="0.2">
      <c r="A1253" s="2">
        <v>1246</v>
      </c>
      <c r="B1253" s="2">
        <v>3</v>
      </c>
      <c r="C1253" s="2">
        <v>0</v>
      </c>
      <c r="D1253" t="s">
        <v>2012</v>
      </c>
      <c r="E1253" s="1" t="s">
        <v>2102</v>
      </c>
      <c r="G1253" t="str">
        <f t="shared" si="117"/>
        <v/>
      </c>
      <c r="H1253" t="str">
        <f t="shared" si="118"/>
        <v>Unknown</v>
      </c>
      <c r="I1253">
        <v>0</v>
      </c>
      <c r="J1253">
        <v>0</v>
      </c>
      <c r="K1253">
        <f t="shared" si="119"/>
        <v>0</v>
      </c>
      <c r="L1253" s="2">
        <v>32302</v>
      </c>
      <c r="M1253" s="4">
        <v>8.0500000000000007</v>
      </c>
      <c r="N1253" s="4" t="str">
        <f t="shared" si="120"/>
        <v/>
      </c>
      <c r="O1253" s="4" t="str">
        <f t="shared" si="115"/>
        <v>20-40</v>
      </c>
      <c r="P1253" s="4" t="str">
        <f t="shared" si="116"/>
        <v>0</v>
      </c>
      <c r="R1253" s="1" t="s">
        <v>800</v>
      </c>
    </row>
    <row r="1254" spans="1:18" x14ac:dyDescent="0.2">
      <c r="A1254" s="2">
        <v>1247</v>
      </c>
      <c r="B1254" s="2">
        <v>3</v>
      </c>
      <c r="C1254" s="2">
        <v>0</v>
      </c>
      <c r="D1254" t="s">
        <v>2013</v>
      </c>
      <c r="E1254" s="1" t="s">
        <v>2102</v>
      </c>
      <c r="G1254" t="str">
        <f t="shared" si="117"/>
        <v/>
      </c>
      <c r="H1254" t="str">
        <f t="shared" si="118"/>
        <v>Unknown</v>
      </c>
      <c r="I1254">
        <v>1</v>
      </c>
      <c r="J1254">
        <v>0</v>
      </c>
      <c r="K1254">
        <f t="shared" si="119"/>
        <v>1</v>
      </c>
      <c r="L1254" s="2">
        <v>376564</v>
      </c>
      <c r="M1254" s="4">
        <v>16.100000000000001</v>
      </c>
      <c r="N1254" s="4" t="str">
        <f t="shared" si="120"/>
        <v/>
      </c>
      <c r="O1254" s="4" t="str">
        <f t="shared" si="115"/>
        <v>40-60</v>
      </c>
      <c r="P1254" s="4" t="str">
        <f t="shared" si="116"/>
        <v>1</v>
      </c>
      <c r="R1254" s="1" t="s">
        <v>800</v>
      </c>
    </row>
    <row r="1255" spans="1:18" x14ac:dyDescent="0.2">
      <c r="A1255" s="2">
        <v>1248</v>
      </c>
      <c r="B1255" s="2">
        <v>3</v>
      </c>
      <c r="C1255" s="2">
        <v>1</v>
      </c>
      <c r="D1255" t="s">
        <v>2014</v>
      </c>
      <c r="E1255" s="1" t="s">
        <v>2101</v>
      </c>
      <c r="G1255" t="str">
        <f t="shared" si="117"/>
        <v/>
      </c>
      <c r="H1255" t="str">
        <f t="shared" si="118"/>
        <v>Unknown</v>
      </c>
      <c r="I1255">
        <v>1</v>
      </c>
      <c r="J1255">
        <v>0</v>
      </c>
      <c r="K1255">
        <f t="shared" si="119"/>
        <v>1</v>
      </c>
      <c r="L1255" s="2">
        <v>376564</v>
      </c>
      <c r="M1255" s="4">
        <v>16.100000000000001</v>
      </c>
      <c r="N1255" s="4" t="str">
        <f t="shared" si="120"/>
        <v/>
      </c>
      <c r="O1255" s="4" t="str">
        <f t="shared" si="115"/>
        <v>40-60</v>
      </c>
      <c r="P1255" s="4" t="str">
        <f t="shared" si="116"/>
        <v>1</v>
      </c>
      <c r="R1255" s="1" t="s">
        <v>800</v>
      </c>
    </row>
    <row r="1256" spans="1:18" x14ac:dyDescent="0.2">
      <c r="A1256" s="2">
        <v>1249</v>
      </c>
      <c r="B1256" s="2">
        <v>3</v>
      </c>
      <c r="C1256" s="2">
        <v>0</v>
      </c>
      <c r="D1256" t="s">
        <v>2015</v>
      </c>
      <c r="E1256" s="1" t="s">
        <v>2102</v>
      </c>
      <c r="F1256">
        <v>32</v>
      </c>
      <c r="G1256">
        <f t="shared" si="117"/>
        <v>0</v>
      </c>
      <c r="H1256" t="str">
        <f t="shared" si="118"/>
        <v>No</v>
      </c>
      <c r="I1256">
        <v>0</v>
      </c>
      <c r="J1256">
        <v>0</v>
      </c>
      <c r="K1256">
        <f t="shared" si="119"/>
        <v>0</v>
      </c>
      <c r="L1256" s="2" t="s">
        <v>2016</v>
      </c>
      <c r="M1256" s="4">
        <v>7.9249999999999998</v>
      </c>
      <c r="N1256" s="4" t="str">
        <f t="shared" si="120"/>
        <v>30-39</v>
      </c>
      <c r="O1256" s="4" t="str">
        <f t="shared" si="115"/>
        <v>20-40</v>
      </c>
      <c r="P1256" s="4" t="str">
        <f t="shared" si="116"/>
        <v>0</v>
      </c>
      <c r="R1256" s="1" t="s">
        <v>800</v>
      </c>
    </row>
    <row r="1257" spans="1:18" x14ac:dyDescent="0.2">
      <c r="A1257" s="2">
        <v>1250</v>
      </c>
      <c r="B1257" s="2">
        <v>3</v>
      </c>
      <c r="C1257" s="2">
        <v>0</v>
      </c>
      <c r="D1257" t="s">
        <v>2017</v>
      </c>
      <c r="E1257" s="1" t="s">
        <v>2102</v>
      </c>
      <c r="G1257" t="str">
        <f t="shared" si="117"/>
        <v/>
      </c>
      <c r="H1257" t="str">
        <f t="shared" si="118"/>
        <v>Unknown</v>
      </c>
      <c r="I1257">
        <v>0</v>
      </c>
      <c r="J1257">
        <v>0</v>
      </c>
      <c r="K1257">
        <f t="shared" si="119"/>
        <v>0</v>
      </c>
      <c r="L1257" s="2">
        <v>383121</v>
      </c>
      <c r="M1257" s="4">
        <v>7.75</v>
      </c>
      <c r="N1257" s="4" t="str">
        <f t="shared" si="120"/>
        <v/>
      </c>
      <c r="O1257" s="4" t="str">
        <f t="shared" si="115"/>
        <v>0-20</v>
      </c>
      <c r="P1257" s="4" t="str">
        <f t="shared" si="116"/>
        <v>0</v>
      </c>
      <c r="Q1257" s="2" t="s">
        <v>2018</v>
      </c>
      <c r="R1257" s="1" t="s">
        <v>2100</v>
      </c>
    </row>
    <row r="1258" spans="1:18" x14ac:dyDescent="0.2">
      <c r="A1258" s="2">
        <v>1251</v>
      </c>
      <c r="B1258" s="2">
        <v>3</v>
      </c>
      <c r="C1258" s="2">
        <v>0</v>
      </c>
      <c r="D1258" t="s">
        <v>2019</v>
      </c>
      <c r="E1258" s="1" t="s">
        <v>2102</v>
      </c>
      <c r="G1258" t="str">
        <f t="shared" si="117"/>
        <v/>
      </c>
      <c r="H1258" t="str">
        <f t="shared" si="118"/>
        <v>Unknown</v>
      </c>
      <c r="I1258">
        <v>0</v>
      </c>
      <c r="J1258">
        <v>0</v>
      </c>
      <c r="K1258">
        <f t="shared" si="119"/>
        <v>0</v>
      </c>
      <c r="L1258" s="2">
        <v>349216</v>
      </c>
      <c r="M1258" s="4">
        <v>7.8958000000000004</v>
      </c>
      <c r="N1258" s="4" t="str">
        <f t="shared" si="120"/>
        <v/>
      </c>
      <c r="O1258" s="4" t="str">
        <f t="shared" si="115"/>
        <v>20-40</v>
      </c>
      <c r="P1258" s="4" t="str">
        <f t="shared" si="116"/>
        <v>0</v>
      </c>
      <c r="R1258" s="1" t="s">
        <v>800</v>
      </c>
    </row>
    <row r="1259" spans="1:18" x14ac:dyDescent="0.2">
      <c r="A1259" s="2">
        <v>1252</v>
      </c>
      <c r="B1259" s="2">
        <v>3</v>
      </c>
      <c r="C1259" s="2">
        <v>0</v>
      </c>
      <c r="D1259" t="s">
        <v>2020</v>
      </c>
      <c r="E1259" s="1" t="s">
        <v>2102</v>
      </c>
      <c r="F1259">
        <v>30.5</v>
      </c>
      <c r="G1259">
        <f t="shared" si="117"/>
        <v>0</v>
      </c>
      <c r="H1259" t="str">
        <f t="shared" si="118"/>
        <v>No</v>
      </c>
      <c r="I1259">
        <v>0</v>
      </c>
      <c r="J1259">
        <v>0</v>
      </c>
      <c r="K1259">
        <f t="shared" si="119"/>
        <v>0</v>
      </c>
      <c r="L1259" s="2">
        <v>364499</v>
      </c>
      <c r="M1259" s="4">
        <v>8.0500000000000007</v>
      </c>
      <c r="N1259" s="4" t="str">
        <f t="shared" si="120"/>
        <v>30-39</v>
      </c>
      <c r="O1259" s="4" t="str">
        <f t="shared" si="115"/>
        <v>20-40</v>
      </c>
      <c r="P1259" s="4" t="str">
        <f t="shared" si="116"/>
        <v>0</v>
      </c>
      <c r="R1259" s="1" t="s">
        <v>800</v>
      </c>
    </row>
    <row r="1260" spans="1:18" x14ac:dyDescent="0.2">
      <c r="A1260" s="2">
        <v>1253</v>
      </c>
      <c r="B1260" s="2">
        <v>3</v>
      </c>
      <c r="C1260" s="2">
        <v>0</v>
      </c>
      <c r="D1260" t="s">
        <v>2021</v>
      </c>
      <c r="E1260" s="1" t="s">
        <v>2102</v>
      </c>
      <c r="F1260">
        <v>44</v>
      </c>
      <c r="G1260">
        <f t="shared" si="117"/>
        <v>0</v>
      </c>
      <c r="H1260" t="str">
        <f t="shared" si="118"/>
        <v>No</v>
      </c>
      <c r="I1260">
        <v>0</v>
      </c>
      <c r="J1260">
        <v>0</v>
      </c>
      <c r="K1260">
        <f t="shared" si="119"/>
        <v>0</v>
      </c>
      <c r="L1260" s="2">
        <v>364511</v>
      </c>
      <c r="M1260" s="4">
        <v>8.0500000000000007</v>
      </c>
      <c r="N1260" s="4" t="str">
        <f t="shared" si="120"/>
        <v>40-49</v>
      </c>
      <c r="O1260" s="4" t="str">
        <f t="shared" si="115"/>
        <v>20-40</v>
      </c>
      <c r="P1260" s="4" t="str">
        <f t="shared" si="116"/>
        <v>0</v>
      </c>
      <c r="R1260" s="1" t="s">
        <v>800</v>
      </c>
    </row>
    <row r="1261" spans="1:18" x14ac:dyDescent="0.2">
      <c r="A1261" s="2">
        <v>1254</v>
      </c>
      <c r="B1261" s="2">
        <v>3</v>
      </c>
      <c r="C1261" s="2">
        <v>0</v>
      </c>
      <c r="D1261" t="s">
        <v>2022</v>
      </c>
      <c r="E1261" s="1" t="s">
        <v>2102</v>
      </c>
      <c r="G1261" t="str">
        <f t="shared" si="117"/>
        <v/>
      </c>
      <c r="H1261" t="str">
        <f t="shared" si="118"/>
        <v>Unknown</v>
      </c>
      <c r="I1261">
        <v>0</v>
      </c>
      <c r="J1261">
        <v>0</v>
      </c>
      <c r="K1261">
        <f t="shared" si="119"/>
        <v>0</v>
      </c>
      <c r="L1261" s="2">
        <v>2673</v>
      </c>
      <c r="M1261" s="4">
        <v>7.2291999999999996</v>
      </c>
      <c r="N1261" s="4" t="str">
        <f t="shared" si="120"/>
        <v/>
      </c>
      <c r="O1261" s="4" t="str">
        <f t="shared" si="115"/>
        <v>0-20</v>
      </c>
      <c r="P1261" s="4" t="str">
        <f t="shared" si="116"/>
        <v>0</v>
      </c>
      <c r="R1261" s="1" t="s">
        <v>2099</v>
      </c>
    </row>
    <row r="1262" spans="1:18" x14ac:dyDescent="0.2">
      <c r="A1262" s="2">
        <v>1255</v>
      </c>
      <c r="B1262" s="2">
        <v>3</v>
      </c>
      <c r="C1262" s="2">
        <v>1</v>
      </c>
      <c r="D1262" t="s">
        <v>2023</v>
      </c>
      <c r="E1262" s="1" t="s">
        <v>2102</v>
      </c>
      <c r="F1262">
        <v>25</v>
      </c>
      <c r="G1262">
        <f t="shared" si="117"/>
        <v>0</v>
      </c>
      <c r="H1262" t="str">
        <f t="shared" si="118"/>
        <v>No</v>
      </c>
      <c r="I1262">
        <v>0</v>
      </c>
      <c r="J1262">
        <v>0</v>
      </c>
      <c r="K1262">
        <f t="shared" si="119"/>
        <v>0</v>
      </c>
      <c r="L1262" s="2" t="s">
        <v>1602</v>
      </c>
      <c r="M1262" s="4">
        <v>0</v>
      </c>
      <c r="N1262" s="4" t="str">
        <f t="shared" si="120"/>
        <v>20-29</v>
      </c>
      <c r="O1262" s="4" t="str">
        <f t="shared" si="115"/>
        <v>0-20</v>
      </c>
      <c r="P1262" s="4" t="str">
        <f t="shared" si="116"/>
        <v>0</v>
      </c>
      <c r="R1262" s="1" t="s">
        <v>800</v>
      </c>
    </row>
    <row r="1263" spans="1:18" x14ac:dyDescent="0.2">
      <c r="A1263" s="2">
        <v>1256</v>
      </c>
      <c r="B1263" s="2">
        <v>3</v>
      </c>
      <c r="C1263" s="2">
        <v>0</v>
      </c>
      <c r="D1263" t="s">
        <v>2024</v>
      </c>
      <c r="E1263" s="1" t="s">
        <v>2102</v>
      </c>
      <c r="G1263" t="str">
        <f t="shared" si="117"/>
        <v/>
      </c>
      <c r="H1263" t="str">
        <f t="shared" si="118"/>
        <v>Unknown</v>
      </c>
      <c r="I1263">
        <v>0</v>
      </c>
      <c r="J1263">
        <v>0</v>
      </c>
      <c r="K1263">
        <f t="shared" si="119"/>
        <v>0</v>
      </c>
      <c r="L1263" s="2">
        <v>2641</v>
      </c>
      <c r="M1263" s="4">
        <v>7.2291999999999996</v>
      </c>
      <c r="N1263" s="4" t="str">
        <f t="shared" si="120"/>
        <v/>
      </c>
      <c r="O1263" s="4" t="str">
        <f t="shared" si="115"/>
        <v>0-20</v>
      </c>
      <c r="P1263" s="4" t="str">
        <f t="shared" si="116"/>
        <v>0</v>
      </c>
      <c r="R1263" s="1" t="s">
        <v>2099</v>
      </c>
    </row>
    <row r="1264" spans="1:18" x14ac:dyDescent="0.2">
      <c r="A1264" s="2">
        <v>1257</v>
      </c>
      <c r="B1264" s="2">
        <v>3</v>
      </c>
      <c r="C1264" s="2">
        <v>1</v>
      </c>
      <c r="D1264" t="s">
        <v>2025</v>
      </c>
      <c r="E1264" s="1" t="s">
        <v>2102</v>
      </c>
      <c r="F1264">
        <v>7</v>
      </c>
      <c r="G1264">
        <f t="shared" si="117"/>
        <v>1</v>
      </c>
      <c r="H1264" t="str">
        <f t="shared" si="118"/>
        <v>Yes</v>
      </c>
      <c r="I1264">
        <v>1</v>
      </c>
      <c r="J1264">
        <v>1</v>
      </c>
      <c r="K1264">
        <f t="shared" si="119"/>
        <v>2</v>
      </c>
      <c r="L1264" s="2">
        <v>2650</v>
      </c>
      <c r="M1264" s="4">
        <v>15.245799999999999</v>
      </c>
      <c r="N1264" s="4" t="str">
        <f t="shared" si="120"/>
        <v>0-9</v>
      </c>
      <c r="O1264" s="4" t="str">
        <f t="shared" si="115"/>
        <v>40-60</v>
      </c>
      <c r="P1264" s="4" t="str">
        <f t="shared" si="116"/>
        <v>2</v>
      </c>
      <c r="R1264" s="1" t="s">
        <v>2099</v>
      </c>
    </row>
    <row r="1265" spans="1:18" x14ac:dyDescent="0.2">
      <c r="A1265" s="2">
        <v>1258</v>
      </c>
      <c r="B1265" s="2">
        <v>3</v>
      </c>
      <c r="C1265" s="2">
        <v>1</v>
      </c>
      <c r="D1265" t="s">
        <v>2026</v>
      </c>
      <c r="E1265" s="1" t="s">
        <v>2101</v>
      </c>
      <c r="F1265">
        <v>9</v>
      </c>
      <c r="G1265">
        <f t="shared" si="117"/>
        <v>1</v>
      </c>
      <c r="H1265" t="str">
        <f t="shared" si="118"/>
        <v>Yes</v>
      </c>
      <c r="I1265">
        <v>1</v>
      </c>
      <c r="J1265">
        <v>1</v>
      </c>
      <c r="K1265">
        <f t="shared" si="119"/>
        <v>2</v>
      </c>
      <c r="L1265" s="2">
        <v>2650</v>
      </c>
      <c r="M1265" s="4">
        <v>15.245799999999999</v>
      </c>
      <c r="N1265" s="4" t="str">
        <f t="shared" si="120"/>
        <v>0-9</v>
      </c>
      <c r="O1265" s="4" t="str">
        <f t="shared" si="115"/>
        <v>40-60</v>
      </c>
      <c r="P1265" s="4" t="str">
        <f t="shared" si="116"/>
        <v>2</v>
      </c>
      <c r="R1265" s="1" t="s">
        <v>2099</v>
      </c>
    </row>
    <row r="1266" spans="1:18" x14ac:dyDescent="0.2">
      <c r="A1266" s="2">
        <v>1259</v>
      </c>
      <c r="B1266" s="2">
        <v>3</v>
      </c>
      <c r="C1266" s="2">
        <v>1</v>
      </c>
      <c r="D1266" t="s">
        <v>2027</v>
      </c>
      <c r="E1266" s="1" t="s">
        <v>2101</v>
      </c>
      <c r="F1266">
        <v>29</v>
      </c>
      <c r="G1266">
        <f t="shared" si="117"/>
        <v>0</v>
      </c>
      <c r="H1266" t="str">
        <f t="shared" si="118"/>
        <v>Yes</v>
      </c>
      <c r="I1266">
        <v>0</v>
      </c>
      <c r="J1266">
        <v>2</v>
      </c>
      <c r="K1266">
        <f t="shared" si="119"/>
        <v>2</v>
      </c>
      <c r="L1266" s="2">
        <v>2650</v>
      </c>
      <c r="M1266" s="4">
        <v>15.245799999999999</v>
      </c>
      <c r="N1266" s="4" t="str">
        <f t="shared" si="120"/>
        <v>20-29</v>
      </c>
      <c r="O1266" s="4" t="str">
        <f t="shared" si="115"/>
        <v>40-60</v>
      </c>
      <c r="P1266" s="4" t="str">
        <f t="shared" si="116"/>
        <v>2</v>
      </c>
      <c r="R1266" s="1" t="s">
        <v>2099</v>
      </c>
    </row>
    <row r="1267" spans="1:18" x14ac:dyDescent="0.2">
      <c r="A1267" s="2">
        <v>1260</v>
      </c>
      <c r="B1267" s="2">
        <v>3</v>
      </c>
      <c r="C1267" s="2">
        <v>0</v>
      </c>
      <c r="D1267" t="s">
        <v>2028</v>
      </c>
      <c r="E1267" s="1" t="s">
        <v>2102</v>
      </c>
      <c r="F1267">
        <v>36</v>
      </c>
      <c r="G1267">
        <f t="shared" si="117"/>
        <v>0</v>
      </c>
      <c r="H1267" t="str">
        <f t="shared" si="118"/>
        <v>No</v>
      </c>
      <c r="I1267">
        <v>0</v>
      </c>
      <c r="J1267">
        <v>0</v>
      </c>
      <c r="K1267">
        <f t="shared" si="119"/>
        <v>0</v>
      </c>
      <c r="L1267" s="2">
        <v>349247</v>
      </c>
      <c r="M1267" s="4">
        <v>7.8958000000000004</v>
      </c>
      <c r="N1267" s="4" t="str">
        <f t="shared" si="120"/>
        <v>30-39</v>
      </c>
      <c r="O1267" s="4" t="str">
        <f t="shared" si="115"/>
        <v>20-40</v>
      </c>
      <c r="P1267" s="4" t="str">
        <f t="shared" si="116"/>
        <v>0</v>
      </c>
      <c r="R1267" s="1" t="s">
        <v>800</v>
      </c>
    </row>
    <row r="1268" spans="1:18" x14ac:dyDescent="0.2">
      <c r="A1268" s="2">
        <v>1261</v>
      </c>
      <c r="B1268" s="2">
        <v>3</v>
      </c>
      <c r="C1268" s="2">
        <v>1</v>
      </c>
      <c r="D1268" t="s">
        <v>2029</v>
      </c>
      <c r="E1268" s="1" t="s">
        <v>2101</v>
      </c>
      <c r="F1268">
        <v>18</v>
      </c>
      <c r="G1268">
        <f t="shared" si="117"/>
        <v>0</v>
      </c>
      <c r="H1268" t="str">
        <f t="shared" si="118"/>
        <v>Yes</v>
      </c>
      <c r="I1268">
        <v>0</v>
      </c>
      <c r="J1268">
        <v>0</v>
      </c>
      <c r="K1268">
        <f t="shared" si="119"/>
        <v>0</v>
      </c>
      <c r="L1268" s="2">
        <v>4138</v>
      </c>
      <c r="M1268" s="4">
        <v>9.8416999999999994</v>
      </c>
      <c r="N1268" s="4" t="str">
        <f t="shared" si="120"/>
        <v>10-19</v>
      </c>
      <c r="O1268" s="4" t="str">
        <f t="shared" si="115"/>
        <v>20-40</v>
      </c>
      <c r="P1268" s="4" t="str">
        <f t="shared" si="116"/>
        <v>0</v>
      </c>
      <c r="R1268" s="1" t="s">
        <v>800</v>
      </c>
    </row>
    <row r="1269" spans="1:18" x14ac:dyDescent="0.2">
      <c r="A1269" s="2">
        <v>1262</v>
      </c>
      <c r="B1269" s="2">
        <v>3</v>
      </c>
      <c r="C1269" s="2">
        <v>1</v>
      </c>
      <c r="D1269" t="s">
        <v>2030</v>
      </c>
      <c r="E1269" s="1" t="s">
        <v>2101</v>
      </c>
      <c r="F1269">
        <v>63</v>
      </c>
      <c r="G1269">
        <f t="shared" si="117"/>
        <v>0</v>
      </c>
      <c r="H1269" t="str">
        <f t="shared" si="118"/>
        <v>Yes</v>
      </c>
      <c r="I1269">
        <v>0</v>
      </c>
      <c r="J1269">
        <v>0</v>
      </c>
      <c r="K1269">
        <f t="shared" si="119"/>
        <v>0</v>
      </c>
      <c r="L1269" s="2">
        <v>4134</v>
      </c>
      <c r="M1269" s="4">
        <v>9.5875000000000004</v>
      </c>
      <c r="N1269" s="4" t="str">
        <f t="shared" si="120"/>
        <v>60-69</v>
      </c>
      <c r="O1269" s="4" t="str">
        <f t="shared" si="115"/>
        <v>20-40</v>
      </c>
      <c r="P1269" s="4" t="str">
        <f t="shared" si="116"/>
        <v>0</v>
      </c>
      <c r="R1269" s="1" t="s">
        <v>800</v>
      </c>
    </row>
    <row r="1270" spans="1:18" x14ac:dyDescent="0.2">
      <c r="A1270" s="2">
        <v>1263</v>
      </c>
      <c r="B1270" s="2">
        <v>3</v>
      </c>
      <c r="C1270" s="2">
        <v>0</v>
      </c>
      <c r="D1270" t="s">
        <v>2031</v>
      </c>
      <c r="E1270" s="1" t="s">
        <v>2102</v>
      </c>
      <c r="G1270" t="str">
        <f t="shared" si="117"/>
        <v/>
      </c>
      <c r="H1270" t="str">
        <f t="shared" si="118"/>
        <v>Unknown</v>
      </c>
      <c r="I1270">
        <v>1</v>
      </c>
      <c r="J1270">
        <v>1</v>
      </c>
      <c r="K1270">
        <f t="shared" si="119"/>
        <v>2</v>
      </c>
      <c r="L1270" s="2" t="s">
        <v>2032</v>
      </c>
      <c r="M1270" s="4">
        <v>14.5</v>
      </c>
      <c r="N1270" s="4" t="str">
        <f t="shared" si="120"/>
        <v/>
      </c>
      <c r="O1270" s="4" t="str">
        <f t="shared" si="115"/>
        <v>40-60</v>
      </c>
      <c r="P1270" s="4" t="str">
        <f t="shared" si="116"/>
        <v>2</v>
      </c>
      <c r="R1270" s="1" t="s">
        <v>800</v>
      </c>
    </row>
    <row r="1271" spans="1:18" x14ac:dyDescent="0.2">
      <c r="A1271" s="2">
        <v>1264</v>
      </c>
      <c r="B1271" s="2">
        <v>3</v>
      </c>
      <c r="C1271" s="2">
        <v>0</v>
      </c>
      <c r="D1271" t="s">
        <v>2033</v>
      </c>
      <c r="E1271" s="1" t="s">
        <v>2102</v>
      </c>
      <c r="F1271">
        <v>11.5</v>
      </c>
      <c r="G1271">
        <f t="shared" si="117"/>
        <v>1</v>
      </c>
      <c r="H1271" t="str">
        <f t="shared" si="118"/>
        <v>Yes</v>
      </c>
      <c r="I1271">
        <v>1</v>
      </c>
      <c r="J1271">
        <v>1</v>
      </c>
      <c r="K1271">
        <f t="shared" si="119"/>
        <v>2</v>
      </c>
      <c r="L1271" s="2" t="s">
        <v>2032</v>
      </c>
      <c r="M1271" s="4">
        <v>14.5</v>
      </c>
      <c r="N1271" s="4" t="str">
        <f t="shared" si="120"/>
        <v>10-19</v>
      </c>
      <c r="O1271" s="4" t="str">
        <f t="shared" si="115"/>
        <v>40-60</v>
      </c>
      <c r="P1271" s="4" t="str">
        <f t="shared" si="116"/>
        <v>2</v>
      </c>
      <c r="R1271" s="1" t="s">
        <v>800</v>
      </c>
    </row>
    <row r="1272" spans="1:18" x14ac:dyDescent="0.2">
      <c r="A1272" s="2">
        <v>1265</v>
      </c>
      <c r="B1272" s="2">
        <v>3</v>
      </c>
      <c r="C1272" s="2">
        <v>0</v>
      </c>
      <c r="D1272" t="s">
        <v>2034</v>
      </c>
      <c r="E1272" s="1" t="s">
        <v>2102</v>
      </c>
      <c r="F1272">
        <v>40.5</v>
      </c>
      <c r="G1272">
        <f t="shared" si="117"/>
        <v>0</v>
      </c>
      <c r="H1272" t="str">
        <f t="shared" si="118"/>
        <v>No</v>
      </c>
      <c r="I1272">
        <v>0</v>
      </c>
      <c r="J1272">
        <v>2</v>
      </c>
      <c r="K1272">
        <f t="shared" si="119"/>
        <v>2</v>
      </c>
      <c r="L1272" s="2" t="s">
        <v>2032</v>
      </c>
      <c r="M1272" s="4">
        <v>14.5</v>
      </c>
      <c r="N1272" s="4" t="str">
        <f t="shared" si="120"/>
        <v>40-49</v>
      </c>
      <c r="O1272" s="4" t="str">
        <f t="shared" si="115"/>
        <v>40-60</v>
      </c>
      <c r="P1272" s="4" t="str">
        <f t="shared" si="116"/>
        <v>2</v>
      </c>
      <c r="R1272" s="1" t="s">
        <v>800</v>
      </c>
    </row>
    <row r="1273" spans="1:18" x14ac:dyDescent="0.2">
      <c r="A1273" s="2">
        <v>1266</v>
      </c>
      <c r="B1273" s="2">
        <v>3</v>
      </c>
      <c r="C1273" s="2">
        <v>0</v>
      </c>
      <c r="D1273" t="s">
        <v>2035</v>
      </c>
      <c r="E1273" s="1" t="s">
        <v>2101</v>
      </c>
      <c r="F1273">
        <v>10</v>
      </c>
      <c r="G1273">
        <f t="shared" si="117"/>
        <v>1</v>
      </c>
      <c r="H1273" t="str">
        <f t="shared" si="118"/>
        <v>Yes</v>
      </c>
      <c r="I1273">
        <v>0</v>
      </c>
      <c r="J1273">
        <v>2</v>
      </c>
      <c r="K1273">
        <f t="shared" si="119"/>
        <v>2</v>
      </c>
      <c r="L1273" s="2">
        <v>345773</v>
      </c>
      <c r="M1273" s="4">
        <v>24.15</v>
      </c>
      <c r="N1273" s="4" t="str">
        <f t="shared" si="120"/>
        <v>10-19</v>
      </c>
      <c r="O1273" s="4" t="str">
        <f t="shared" si="115"/>
        <v>60-80</v>
      </c>
      <c r="P1273" s="4" t="str">
        <f t="shared" si="116"/>
        <v>2</v>
      </c>
      <c r="R1273" s="1" t="s">
        <v>800</v>
      </c>
    </row>
    <row r="1274" spans="1:18" x14ac:dyDescent="0.2">
      <c r="A1274" s="2">
        <v>1267</v>
      </c>
      <c r="B1274" s="2">
        <v>3</v>
      </c>
      <c r="C1274" s="2">
        <v>0</v>
      </c>
      <c r="D1274" t="s">
        <v>2036</v>
      </c>
      <c r="E1274" s="1" t="s">
        <v>2102</v>
      </c>
      <c r="F1274">
        <v>36</v>
      </c>
      <c r="G1274">
        <f t="shared" si="117"/>
        <v>0</v>
      </c>
      <c r="H1274" t="str">
        <f t="shared" si="118"/>
        <v>No</v>
      </c>
      <c r="I1274">
        <v>1</v>
      </c>
      <c r="J1274">
        <v>1</v>
      </c>
      <c r="K1274">
        <f t="shared" si="119"/>
        <v>2</v>
      </c>
      <c r="L1274" s="2">
        <v>345773</v>
      </c>
      <c r="M1274" s="4">
        <v>24.15</v>
      </c>
      <c r="N1274" s="4" t="str">
        <f t="shared" si="120"/>
        <v>30-39</v>
      </c>
      <c r="O1274" s="4" t="str">
        <f t="shared" si="115"/>
        <v>60-80</v>
      </c>
      <c r="P1274" s="4" t="str">
        <f t="shared" si="116"/>
        <v>2</v>
      </c>
      <c r="R1274" s="1" t="s">
        <v>800</v>
      </c>
    </row>
    <row r="1275" spans="1:18" x14ac:dyDescent="0.2">
      <c r="A1275" s="2">
        <v>1268</v>
      </c>
      <c r="B1275" s="2">
        <v>3</v>
      </c>
      <c r="C1275" s="2">
        <v>0</v>
      </c>
      <c r="D1275" t="s">
        <v>2037</v>
      </c>
      <c r="E1275" s="1" t="s">
        <v>2101</v>
      </c>
      <c r="F1275">
        <v>30</v>
      </c>
      <c r="G1275">
        <f t="shared" si="117"/>
        <v>0</v>
      </c>
      <c r="H1275" t="str">
        <f t="shared" si="118"/>
        <v>Yes</v>
      </c>
      <c r="I1275">
        <v>1</v>
      </c>
      <c r="J1275">
        <v>1</v>
      </c>
      <c r="K1275">
        <f t="shared" si="119"/>
        <v>2</v>
      </c>
      <c r="L1275" s="2">
        <v>345773</v>
      </c>
      <c r="M1275" s="4">
        <v>24.15</v>
      </c>
      <c r="N1275" s="4" t="str">
        <f t="shared" si="120"/>
        <v>30-39</v>
      </c>
      <c r="O1275" s="4" t="str">
        <f t="shared" si="115"/>
        <v>60-80</v>
      </c>
      <c r="P1275" s="4" t="str">
        <f t="shared" si="116"/>
        <v>2</v>
      </c>
      <c r="R1275" s="1" t="s">
        <v>800</v>
      </c>
    </row>
    <row r="1276" spans="1:18" x14ac:dyDescent="0.2">
      <c r="A1276" s="2">
        <v>1269</v>
      </c>
      <c r="B1276" s="2">
        <v>3</v>
      </c>
      <c r="C1276" s="2">
        <v>0</v>
      </c>
      <c r="D1276" t="s">
        <v>2038</v>
      </c>
      <c r="E1276" s="1" t="s">
        <v>2102</v>
      </c>
      <c r="G1276" t="str">
        <f t="shared" si="117"/>
        <v/>
      </c>
      <c r="H1276" t="str">
        <f t="shared" si="118"/>
        <v>Unknown</v>
      </c>
      <c r="I1276">
        <v>0</v>
      </c>
      <c r="J1276">
        <v>0</v>
      </c>
      <c r="K1276">
        <f t="shared" si="119"/>
        <v>0</v>
      </c>
      <c r="L1276" s="2">
        <v>345777</v>
      </c>
      <c r="M1276" s="4">
        <v>9.5</v>
      </c>
      <c r="N1276" s="4" t="str">
        <f t="shared" si="120"/>
        <v/>
      </c>
      <c r="O1276" s="4" t="str">
        <f t="shared" si="115"/>
        <v>20-40</v>
      </c>
      <c r="P1276" s="4" t="str">
        <f t="shared" si="116"/>
        <v>0</v>
      </c>
      <c r="R1276" s="1" t="s">
        <v>800</v>
      </c>
    </row>
    <row r="1277" spans="1:18" x14ac:dyDescent="0.2">
      <c r="A1277" s="2">
        <v>1270</v>
      </c>
      <c r="B1277" s="2">
        <v>3</v>
      </c>
      <c r="C1277" s="2">
        <v>0</v>
      </c>
      <c r="D1277" t="s">
        <v>2039</v>
      </c>
      <c r="E1277" s="1" t="s">
        <v>2102</v>
      </c>
      <c r="F1277">
        <v>33</v>
      </c>
      <c r="G1277">
        <f t="shared" si="117"/>
        <v>0</v>
      </c>
      <c r="H1277" t="str">
        <f t="shared" si="118"/>
        <v>No</v>
      </c>
      <c r="I1277">
        <v>0</v>
      </c>
      <c r="J1277">
        <v>0</v>
      </c>
      <c r="K1277">
        <f t="shared" si="119"/>
        <v>0</v>
      </c>
      <c r="L1277" s="2">
        <v>345780</v>
      </c>
      <c r="M1277" s="4">
        <v>9.5</v>
      </c>
      <c r="N1277" s="4" t="str">
        <f t="shared" si="120"/>
        <v>30-39</v>
      </c>
      <c r="O1277" s="4" t="str">
        <f t="shared" si="115"/>
        <v>20-40</v>
      </c>
      <c r="P1277" s="4" t="str">
        <f t="shared" si="116"/>
        <v>0</v>
      </c>
      <c r="R1277" s="1" t="s">
        <v>800</v>
      </c>
    </row>
    <row r="1278" spans="1:18" x14ac:dyDescent="0.2">
      <c r="A1278" s="2">
        <v>1271</v>
      </c>
      <c r="B1278" s="2">
        <v>3</v>
      </c>
      <c r="C1278" s="2">
        <v>0</v>
      </c>
      <c r="D1278" t="s">
        <v>2040</v>
      </c>
      <c r="E1278" s="1" t="s">
        <v>2102</v>
      </c>
      <c r="F1278">
        <v>28</v>
      </c>
      <c r="G1278">
        <f t="shared" si="117"/>
        <v>0</v>
      </c>
      <c r="H1278" t="str">
        <f t="shared" si="118"/>
        <v>No</v>
      </c>
      <c r="I1278">
        <v>0</v>
      </c>
      <c r="J1278">
        <v>0</v>
      </c>
      <c r="K1278">
        <f t="shared" si="119"/>
        <v>0</v>
      </c>
      <c r="L1278" s="2">
        <v>345770</v>
      </c>
      <c r="M1278" s="4">
        <v>9.5</v>
      </c>
      <c r="N1278" s="4" t="str">
        <f t="shared" si="120"/>
        <v>20-29</v>
      </c>
      <c r="O1278" s="4" t="str">
        <f t="shared" si="115"/>
        <v>20-40</v>
      </c>
      <c r="P1278" s="4" t="str">
        <f t="shared" si="116"/>
        <v>0</v>
      </c>
      <c r="R1278" s="1" t="s">
        <v>800</v>
      </c>
    </row>
    <row r="1279" spans="1:18" x14ac:dyDescent="0.2">
      <c r="A1279" s="2">
        <v>1272</v>
      </c>
      <c r="B1279" s="2">
        <v>3</v>
      </c>
      <c r="C1279" s="2">
        <v>0</v>
      </c>
      <c r="D1279" t="s">
        <v>2041</v>
      </c>
      <c r="E1279" s="1" t="s">
        <v>2102</v>
      </c>
      <c r="F1279">
        <v>28</v>
      </c>
      <c r="G1279">
        <f t="shared" si="117"/>
        <v>0</v>
      </c>
      <c r="H1279" t="str">
        <f t="shared" si="118"/>
        <v>No</v>
      </c>
      <c r="I1279">
        <v>0</v>
      </c>
      <c r="J1279">
        <v>0</v>
      </c>
      <c r="K1279">
        <f t="shared" si="119"/>
        <v>0</v>
      </c>
      <c r="L1279" s="2">
        <v>345783</v>
      </c>
      <c r="M1279" s="4">
        <v>9.5</v>
      </c>
      <c r="N1279" s="4" t="str">
        <f t="shared" si="120"/>
        <v>20-29</v>
      </c>
      <c r="O1279" s="4" t="str">
        <f t="shared" si="115"/>
        <v>20-40</v>
      </c>
      <c r="P1279" s="4" t="str">
        <f t="shared" si="116"/>
        <v>0</v>
      </c>
      <c r="R1279" s="1" t="s">
        <v>800</v>
      </c>
    </row>
    <row r="1280" spans="1:18" x14ac:dyDescent="0.2">
      <c r="A1280" s="2">
        <v>1273</v>
      </c>
      <c r="B1280" s="2">
        <v>3</v>
      </c>
      <c r="C1280" s="2">
        <v>0</v>
      </c>
      <c r="D1280" t="s">
        <v>2042</v>
      </c>
      <c r="E1280" s="1" t="s">
        <v>2102</v>
      </c>
      <c r="F1280">
        <v>47</v>
      </c>
      <c r="G1280">
        <f t="shared" si="117"/>
        <v>0</v>
      </c>
      <c r="H1280" t="str">
        <f t="shared" si="118"/>
        <v>No</v>
      </c>
      <c r="I1280">
        <v>0</v>
      </c>
      <c r="J1280">
        <v>0</v>
      </c>
      <c r="K1280">
        <f t="shared" si="119"/>
        <v>0</v>
      </c>
      <c r="L1280" s="2">
        <v>345765</v>
      </c>
      <c r="M1280" s="4">
        <v>9</v>
      </c>
      <c r="N1280" s="4" t="str">
        <f t="shared" si="120"/>
        <v>40-49</v>
      </c>
      <c r="O1280" s="4" t="str">
        <f t="shared" si="115"/>
        <v>20-40</v>
      </c>
      <c r="P1280" s="4" t="str">
        <f t="shared" si="116"/>
        <v>0</v>
      </c>
      <c r="R1280" s="1" t="s">
        <v>800</v>
      </c>
    </row>
    <row r="1281" spans="1:19" x14ac:dyDescent="0.2">
      <c r="A1281" s="2">
        <v>1274</v>
      </c>
      <c r="B1281" s="2">
        <v>3</v>
      </c>
      <c r="C1281" s="2">
        <v>0</v>
      </c>
      <c r="D1281" t="s">
        <v>2043</v>
      </c>
      <c r="E1281" s="1" t="s">
        <v>2101</v>
      </c>
      <c r="F1281">
        <v>18</v>
      </c>
      <c r="G1281">
        <f t="shared" si="117"/>
        <v>0</v>
      </c>
      <c r="H1281" t="str">
        <f t="shared" si="118"/>
        <v>Yes</v>
      </c>
      <c r="I1281">
        <v>2</v>
      </c>
      <c r="J1281">
        <v>0</v>
      </c>
      <c r="K1281">
        <f t="shared" si="119"/>
        <v>2</v>
      </c>
      <c r="L1281" s="2">
        <v>345764</v>
      </c>
      <c r="M1281" s="4">
        <v>18</v>
      </c>
      <c r="N1281" s="4" t="str">
        <f t="shared" si="120"/>
        <v>10-19</v>
      </c>
      <c r="O1281" s="4" t="str">
        <f t="shared" si="115"/>
        <v>40-60</v>
      </c>
      <c r="P1281" s="4" t="str">
        <f t="shared" si="116"/>
        <v>2</v>
      </c>
      <c r="R1281" s="1" t="s">
        <v>800</v>
      </c>
    </row>
    <row r="1282" spans="1:19" x14ac:dyDescent="0.2">
      <c r="A1282" s="2">
        <v>1275</v>
      </c>
      <c r="B1282" s="2">
        <v>3</v>
      </c>
      <c r="C1282" s="2">
        <v>0</v>
      </c>
      <c r="D1282" t="s">
        <v>2044</v>
      </c>
      <c r="E1282" s="1" t="s">
        <v>2102</v>
      </c>
      <c r="F1282">
        <v>31</v>
      </c>
      <c r="G1282">
        <f t="shared" si="117"/>
        <v>0</v>
      </c>
      <c r="H1282" t="str">
        <f t="shared" si="118"/>
        <v>No</v>
      </c>
      <c r="I1282">
        <v>3</v>
      </c>
      <c r="J1282">
        <v>0</v>
      </c>
      <c r="K1282">
        <f t="shared" si="119"/>
        <v>3</v>
      </c>
      <c r="L1282" s="2">
        <v>345763</v>
      </c>
      <c r="M1282" s="4">
        <v>18</v>
      </c>
      <c r="N1282" s="4" t="str">
        <f t="shared" si="120"/>
        <v>30-39</v>
      </c>
      <c r="O1282" s="4" t="str">
        <f t="shared" si="115"/>
        <v>40-60</v>
      </c>
      <c r="P1282" s="4" t="str">
        <f t="shared" si="116"/>
        <v>3</v>
      </c>
      <c r="R1282" s="1" t="s">
        <v>800</v>
      </c>
    </row>
    <row r="1283" spans="1:19" x14ac:dyDescent="0.2">
      <c r="A1283" s="2">
        <v>1276</v>
      </c>
      <c r="B1283" s="2">
        <v>3</v>
      </c>
      <c r="C1283" s="2">
        <v>0</v>
      </c>
      <c r="D1283" t="s">
        <v>2045</v>
      </c>
      <c r="E1283" s="1" t="s">
        <v>2102</v>
      </c>
      <c r="F1283">
        <v>16</v>
      </c>
      <c r="G1283">
        <f t="shared" si="117"/>
        <v>0</v>
      </c>
      <c r="H1283" t="str">
        <f t="shared" si="118"/>
        <v>No</v>
      </c>
      <c r="I1283">
        <v>2</v>
      </c>
      <c r="J1283">
        <v>0</v>
      </c>
      <c r="K1283">
        <f t="shared" si="119"/>
        <v>2</v>
      </c>
      <c r="L1283" s="2">
        <v>345764</v>
      </c>
      <c r="M1283" s="4">
        <v>18</v>
      </c>
      <c r="N1283" s="4" t="str">
        <f t="shared" si="120"/>
        <v>10-19</v>
      </c>
      <c r="O1283" s="4" t="str">
        <f t="shared" si="115"/>
        <v>40-60</v>
      </c>
      <c r="P1283" s="4" t="str">
        <f t="shared" si="116"/>
        <v>2</v>
      </c>
      <c r="R1283" s="1" t="s">
        <v>800</v>
      </c>
    </row>
    <row r="1284" spans="1:19" x14ac:dyDescent="0.2">
      <c r="A1284" s="2">
        <v>1277</v>
      </c>
      <c r="B1284" s="2">
        <v>3</v>
      </c>
      <c r="C1284" s="2">
        <v>0</v>
      </c>
      <c r="D1284" t="s">
        <v>2046</v>
      </c>
      <c r="E1284" s="1" t="s">
        <v>2101</v>
      </c>
      <c r="F1284">
        <v>31</v>
      </c>
      <c r="G1284">
        <f t="shared" si="117"/>
        <v>0</v>
      </c>
      <c r="H1284" t="str">
        <f t="shared" si="118"/>
        <v>Yes</v>
      </c>
      <c r="I1284">
        <v>1</v>
      </c>
      <c r="J1284">
        <v>0</v>
      </c>
      <c r="K1284">
        <f t="shared" si="119"/>
        <v>1</v>
      </c>
      <c r="L1284" s="2">
        <v>345763</v>
      </c>
      <c r="M1284" s="4">
        <v>18</v>
      </c>
      <c r="N1284" s="4" t="str">
        <f t="shared" si="120"/>
        <v>30-39</v>
      </c>
      <c r="O1284" s="4" t="str">
        <f t="shared" si="115"/>
        <v>40-60</v>
      </c>
      <c r="P1284" s="4" t="str">
        <f t="shared" si="116"/>
        <v>1</v>
      </c>
      <c r="R1284" s="1" t="s">
        <v>800</v>
      </c>
    </row>
    <row r="1285" spans="1:19" x14ac:dyDescent="0.2">
      <c r="A1285" s="2">
        <v>1278</v>
      </c>
      <c r="B1285" s="2">
        <v>3</v>
      </c>
      <c r="C1285" s="2">
        <v>1</v>
      </c>
      <c r="D1285" t="s">
        <v>2047</v>
      </c>
      <c r="E1285" s="1" t="s">
        <v>2102</v>
      </c>
      <c r="F1285">
        <v>22</v>
      </c>
      <c r="G1285">
        <f t="shared" si="117"/>
        <v>0</v>
      </c>
      <c r="H1285" t="str">
        <f t="shared" si="118"/>
        <v>No</v>
      </c>
      <c r="I1285">
        <v>0</v>
      </c>
      <c r="J1285">
        <v>0</v>
      </c>
      <c r="K1285">
        <f t="shared" si="119"/>
        <v>0</v>
      </c>
      <c r="L1285" s="2">
        <v>2658</v>
      </c>
      <c r="M1285" s="4">
        <v>7.2249999999999996</v>
      </c>
      <c r="N1285" s="4" t="str">
        <f t="shared" si="120"/>
        <v>20-29</v>
      </c>
      <c r="O1285" s="4" t="str">
        <f t="shared" si="115"/>
        <v>0-20</v>
      </c>
      <c r="P1285" s="4" t="str">
        <f t="shared" si="116"/>
        <v>0</v>
      </c>
      <c r="R1285" s="1" t="s">
        <v>2099</v>
      </c>
    </row>
    <row r="1286" spans="1:19" x14ac:dyDescent="0.2">
      <c r="A1286" s="2">
        <v>1279</v>
      </c>
      <c r="B1286" s="2">
        <v>3</v>
      </c>
      <c r="C1286" s="2">
        <v>0</v>
      </c>
      <c r="D1286" t="s">
        <v>2048</v>
      </c>
      <c r="E1286" s="1" t="s">
        <v>2102</v>
      </c>
      <c r="F1286">
        <v>20</v>
      </c>
      <c r="G1286">
        <f t="shared" si="117"/>
        <v>0</v>
      </c>
      <c r="H1286" t="str">
        <f t="shared" si="118"/>
        <v>No</v>
      </c>
      <c r="I1286">
        <v>0</v>
      </c>
      <c r="J1286">
        <v>0</v>
      </c>
      <c r="K1286">
        <f t="shared" si="119"/>
        <v>0</v>
      </c>
      <c r="L1286" s="2">
        <v>350416</v>
      </c>
      <c r="M1286" s="4">
        <v>7.8541999999999996</v>
      </c>
      <c r="N1286" s="4" t="str">
        <f t="shared" si="120"/>
        <v>20-29</v>
      </c>
      <c r="O1286" s="4" t="str">
        <f t="shared" si="115"/>
        <v>20-40</v>
      </c>
      <c r="P1286" s="4" t="str">
        <f t="shared" si="116"/>
        <v>0</v>
      </c>
      <c r="R1286" s="1" t="s">
        <v>800</v>
      </c>
    </row>
    <row r="1287" spans="1:19" x14ac:dyDescent="0.2">
      <c r="A1287" s="2">
        <v>1280</v>
      </c>
      <c r="B1287" s="2">
        <v>3</v>
      </c>
      <c r="C1287" s="2">
        <v>0</v>
      </c>
      <c r="D1287" t="s">
        <v>2049</v>
      </c>
      <c r="E1287" s="1" t="s">
        <v>2101</v>
      </c>
      <c r="F1287">
        <v>14</v>
      </c>
      <c r="G1287">
        <f t="shared" si="117"/>
        <v>1</v>
      </c>
      <c r="H1287" t="str">
        <f t="shared" si="118"/>
        <v>Yes</v>
      </c>
      <c r="I1287">
        <v>0</v>
      </c>
      <c r="J1287">
        <v>0</v>
      </c>
      <c r="K1287">
        <f t="shared" si="119"/>
        <v>0</v>
      </c>
      <c r="L1287" s="2">
        <v>350406</v>
      </c>
      <c r="M1287" s="4">
        <v>7.8541999999999996</v>
      </c>
      <c r="N1287" s="4" t="str">
        <f t="shared" si="120"/>
        <v>10-19</v>
      </c>
      <c r="O1287" s="4" t="str">
        <f t="shared" si="115"/>
        <v>20-40</v>
      </c>
      <c r="P1287" s="4" t="str">
        <f t="shared" si="116"/>
        <v>0</v>
      </c>
      <c r="R1287" s="1" t="s">
        <v>800</v>
      </c>
    </row>
    <row r="1288" spans="1:19" x14ac:dyDescent="0.2">
      <c r="A1288" s="2">
        <v>1281</v>
      </c>
      <c r="B1288" s="2">
        <v>3</v>
      </c>
      <c r="C1288" s="2">
        <v>0</v>
      </c>
      <c r="D1288" t="s">
        <v>2050</v>
      </c>
      <c r="E1288" s="1" t="s">
        <v>2102</v>
      </c>
      <c r="F1288">
        <v>22</v>
      </c>
      <c r="G1288">
        <f t="shared" si="117"/>
        <v>0</v>
      </c>
      <c r="H1288" t="str">
        <f t="shared" si="118"/>
        <v>No</v>
      </c>
      <c r="I1288">
        <v>0</v>
      </c>
      <c r="J1288">
        <v>0</v>
      </c>
      <c r="K1288">
        <f t="shared" si="119"/>
        <v>0</v>
      </c>
      <c r="L1288" s="2">
        <v>349252</v>
      </c>
      <c r="M1288" s="4">
        <v>7.8958000000000004</v>
      </c>
      <c r="N1288" s="4" t="str">
        <f t="shared" si="120"/>
        <v>20-29</v>
      </c>
      <c r="O1288" s="4" t="str">
        <f t="shared" ref="O1288:O1316" si="121">IF(ISBLANK(M1288),"",VLOOKUP(M1288,FareTable,2))</f>
        <v>20-40</v>
      </c>
      <c r="P1288" s="4" t="str">
        <f t="shared" ref="P1288:P1316" si="122">VLOOKUP(K1288,FamilyTable,2)</f>
        <v>0</v>
      </c>
      <c r="R1288" s="1" t="s">
        <v>800</v>
      </c>
    </row>
    <row r="1289" spans="1:19" x14ac:dyDescent="0.2">
      <c r="A1289" s="2">
        <v>1282</v>
      </c>
      <c r="B1289" s="2">
        <v>3</v>
      </c>
      <c r="C1289" s="2">
        <v>0</v>
      </c>
      <c r="D1289" t="s">
        <v>2051</v>
      </c>
      <c r="E1289" s="1" t="s">
        <v>2102</v>
      </c>
      <c r="F1289">
        <v>22</v>
      </c>
      <c r="G1289">
        <f t="shared" ref="G1289:G1316" si="123">IF(ISBLANK(F1289),"",IF(F1289&lt;=MaxChildAge,1,0))</f>
        <v>0</v>
      </c>
      <c r="H1289" t="str">
        <f t="shared" ref="H1289:H1316" si="124">IF(ISBLANK(F1289),"Unknown",IF(G1289=1,"Yes",IF(E1289="Female","Yes","No")))</f>
        <v>No</v>
      </c>
      <c r="I1289">
        <v>0</v>
      </c>
      <c r="J1289">
        <v>0</v>
      </c>
      <c r="K1289">
        <f t="shared" ref="K1289:K1316" si="125">I1289+J1289</f>
        <v>0</v>
      </c>
      <c r="L1289" s="2">
        <v>345767</v>
      </c>
      <c r="M1289" s="4">
        <v>9</v>
      </c>
      <c r="N1289" s="4" t="str">
        <f t="shared" ref="N1289:N1316" si="126">IF(ISBLANK(F1289),"",VLOOKUP(F1289,AgeTable,2))</f>
        <v>20-29</v>
      </c>
      <c r="O1289" s="4" t="str">
        <f t="shared" si="121"/>
        <v>20-40</v>
      </c>
      <c r="P1289" s="4" t="str">
        <f t="shared" si="122"/>
        <v>0</v>
      </c>
      <c r="R1289" s="1" t="s">
        <v>800</v>
      </c>
      <c r="S1289" t="s">
        <v>2052</v>
      </c>
    </row>
    <row r="1290" spans="1:19" x14ac:dyDescent="0.2">
      <c r="A1290" s="2">
        <v>1283</v>
      </c>
      <c r="B1290" s="2">
        <v>3</v>
      </c>
      <c r="C1290" s="2">
        <v>0</v>
      </c>
      <c r="D1290" t="s">
        <v>2053</v>
      </c>
      <c r="E1290" s="1" t="s">
        <v>2102</v>
      </c>
      <c r="G1290" t="str">
        <f t="shared" si="123"/>
        <v/>
      </c>
      <c r="H1290" t="str">
        <f t="shared" si="124"/>
        <v>Unknown</v>
      </c>
      <c r="I1290">
        <v>0</v>
      </c>
      <c r="J1290">
        <v>0</v>
      </c>
      <c r="K1290">
        <f t="shared" si="125"/>
        <v>0</v>
      </c>
      <c r="L1290" s="2">
        <v>359309</v>
      </c>
      <c r="M1290" s="4">
        <v>8.0500000000000007</v>
      </c>
      <c r="N1290" s="4" t="str">
        <f t="shared" si="126"/>
        <v/>
      </c>
      <c r="O1290" s="4" t="str">
        <f t="shared" si="121"/>
        <v>20-40</v>
      </c>
      <c r="P1290" s="4" t="str">
        <f t="shared" si="122"/>
        <v>0</v>
      </c>
      <c r="R1290" s="1" t="s">
        <v>800</v>
      </c>
    </row>
    <row r="1291" spans="1:19" x14ac:dyDescent="0.2">
      <c r="A1291" s="2">
        <v>1284</v>
      </c>
      <c r="B1291" s="2">
        <v>3</v>
      </c>
      <c r="C1291" s="2">
        <v>0</v>
      </c>
      <c r="D1291" t="s">
        <v>2054</v>
      </c>
      <c r="E1291" s="1" t="s">
        <v>2102</v>
      </c>
      <c r="G1291" t="str">
        <f t="shared" si="123"/>
        <v/>
      </c>
      <c r="H1291" t="str">
        <f t="shared" si="124"/>
        <v>Unknown</v>
      </c>
      <c r="I1291">
        <v>0</v>
      </c>
      <c r="J1291">
        <v>0</v>
      </c>
      <c r="K1291">
        <f t="shared" si="125"/>
        <v>0</v>
      </c>
      <c r="L1291" s="2" t="s">
        <v>2055</v>
      </c>
      <c r="M1291" s="4">
        <v>7.55</v>
      </c>
      <c r="N1291" s="4" t="str">
        <f t="shared" si="126"/>
        <v/>
      </c>
      <c r="O1291" s="4" t="str">
        <f t="shared" si="121"/>
        <v>0-20</v>
      </c>
      <c r="P1291" s="4" t="str">
        <f t="shared" si="122"/>
        <v>0</v>
      </c>
      <c r="R1291" s="1" t="s">
        <v>800</v>
      </c>
    </row>
    <row r="1292" spans="1:19" x14ac:dyDescent="0.2">
      <c r="A1292" s="2">
        <v>1285</v>
      </c>
      <c r="B1292" s="2">
        <v>3</v>
      </c>
      <c r="C1292" s="2">
        <v>0</v>
      </c>
      <c r="D1292" t="s">
        <v>2056</v>
      </c>
      <c r="E1292" s="1" t="s">
        <v>2102</v>
      </c>
      <c r="G1292" t="str">
        <f t="shared" si="123"/>
        <v/>
      </c>
      <c r="H1292" t="str">
        <f t="shared" si="124"/>
        <v>Unknown</v>
      </c>
      <c r="I1292">
        <v>0</v>
      </c>
      <c r="J1292">
        <v>0</v>
      </c>
      <c r="K1292">
        <f t="shared" si="125"/>
        <v>0</v>
      </c>
      <c r="L1292" s="2" t="s">
        <v>2057</v>
      </c>
      <c r="M1292" s="4">
        <v>8.0500000000000007</v>
      </c>
      <c r="N1292" s="4" t="str">
        <f t="shared" si="126"/>
        <v/>
      </c>
      <c r="O1292" s="4" t="str">
        <f t="shared" si="121"/>
        <v>20-40</v>
      </c>
      <c r="P1292" s="4" t="str">
        <f t="shared" si="122"/>
        <v>0</v>
      </c>
      <c r="R1292" s="1" t="s">
        <v>800</v>
      </c>
    </row>
    <row r="1293" spans="1:19" x14ac:dyDescent="0.2">
      <c r="A1293" s="2">
        <v>1286</v>
      </c>
      <c r="B1293" s="2">
        <v>3</v>
      </c>
      <c r="C1293" s="2">
        <v>0</v>
      </c>
      <c r="D1293" t="s">
        <v>2058</v>
      </c>
      <c r="E1293" s="1" t="s">
        <v>2102</v>
      </c>
      <c r="F1293">
        <v>32.5</v>
      </c>
      <c r="G1293">
        <f t="shared" si="123"/>
        <v>0</v>
      </c>
      <c r="H1293" t="str">
        <f t="shared" si="124"/>
        <v>No</v>
      </c>
      <c r="I1293">
        <v>0</v>
      </c>
      <c r="J1293">
        <v>0</v>
      </c>
      <c r="K1293">
        <f t="shared" si="125"/>
        <v>0</v>
      </c>
      <c r="L1293" s="2">
        <v>345775</v>
      </c>
      <c r="M1293" s="4">
        <v>9.5</v>
      </c>
      <c r="N1293" s="4" t="str">
        <f t="shared" si="126"/>
        <v>30-39</v>
      </c>
      <c r="O1293" s="4" t="str">
        <f t="shared" si="121"/>
        <v>20-40</v>
      </c>
      <c r="P1293" s="4" t="str">
        <f t="shared" si="122"/>
        <v>0</v>
      </c>
      <c r="R1293" s="1" t="s">
        <v>800</v>
      </c>
    </row>
    <row r="1294" spans="1:19" x14ac:dyDescent="0.2">
      <c r="A1294" s="2">
        <v>1287</v>
      </c>
      <c r="B1294" s="2">
        <v>3</v>
      </c>
      <c r="C1294" s="2">
        <v>1</v>
      </c>
      <c r="D1294" t="s">
        <v>2059</v>
      </c>
      <c r="E1294" s="1" t="s">
        <v>2101</v>
      </c>
      <c r="F1294">
        <v>38</v>
      </c>
      <c r="G1294">
        <f t="shared" si="123"/>
        <v>0</v>
      </c>
      <c r="H1294" t="str">
        <f t="shared" si="124"/>
        <v>Yes</v>
      </c>
      <c r="I1294">
        <v>0</v>
      </c>
      <c r="J1294">
        <v>0</v>
      </c>
      <c r="K1294">
        <f t="shared" si="125"/>
        <v>0</v>
      </c>
      <c r="L1294" s="2">
        <v>2688</v>
      </c>
      <c r="M1294" s="4">
        <v>7.2291999999999996</v>
      </c>
      <c r="N1294" s="4" t="str">
        <f t="shared" si="126"/>
        <v>30-39</v>
      </c>
      <c r="O1294" s="4" t="str">
        <f t="shared" si="121"/>
        <v>0-20</v>
      </c>
      <c r="P1294" s="4" t="str">
        <f t="shared" si="122"/>
        <v>0</v>
      </c>
      <c r="R1294" s="1" t="s">
        <v>2099</v>
      </c>
    </row>
    <row r="1295" spans="1:19" x14ac:dyDescent="0.2">
      <c r="A1295" s="2">
        <v>1288</v>
      </c>
      <c r="B1295" s="2">
        <v>3</v>
      </c>
      <c r="C1295" s="2">
        <v>0</v>
      </c>
      <c r="D1295" t="s">
        <v>2060</v>
      </c>
      <c r="E1295" s="1" t="s">
        <v>2102</v>
      </c>
      <c r="F1295">
        <v>51</v>
      </c>
      <c r="G1295">
        <f t="shared" si="123"/>
        <v>0</v>
      </c>
      <c r="H1295" t="str">
        <f t="shared" si="124"/>
        <v>No</v>
      </c>
      <c r="I1295">
        <v>0</v>
      </c>
      <c r="J1295">
        <v>0</v>
      </c>
      <c r="K1295">
        <f t="shared" si="125"/>
        <v>0</v>
      </c>
      <c r="L1295" s="2">
        <v>347064</v>
      </c>
      <c r="M1295" s="4">
        <v>7.75</v>
      </c>
      <c r="N1295" s="4" t="str">
        <f t="shared" si="126"/>
        <v>50-59</v>
      </c>
      <c r="O1295" s="4" t="str">
        <f t="shared" si="121"/>
        <v>0-20</v>
      </c>
      <c r="P1295" s="4" t="str">
        <f t="shared" si="122"/>
        <v>0</v>
      </c>
      <c r="R1295" s="1" t="s">
        <v>800</v>
      </c>
    </row>
    <row r="1296" spans="1:19" x14ac:dyDescent="0.2">
      <c r="A1296" s="2">
        <v>1289</v>
      </c>
      <c r="B1296" s="2">
        <v>3</v>
      </c>
      <c r="C1296" s="2">
        <v>0</v>
      </c>
      <c r="D1296" t="s">
        <v>2061</v>
      </c>
      <c r="E1296" s="1" t="s">
        <v>2102</v>
      </c>
      <c r="F1296">
        <v>18</v>
      </c>
      <c r="G1296">
        <f t="shared" si="123"/>
        <v>0</v>
      </c>
      <c r="H1296" t="str">
        <f t="shared" si="124"/>
        <v>No</v>
      </c>
      <c r="I1296">
        <v>1</v>
      </c>
      <c r="J1296">
        <v>0</v>
      </c>
      <c r="K1296">
        <f t="shared" si="125"/>
        <v>1</v>
      </c>
      <c r="L1296" s="2">
        <v>3101267</v>
      </c>
      <c r="M1296" s="4">
        <v>6.4958</v>
      </c>
      <c r="N1296" s="4" t="str">
        <f t="shared" si="126"/>
        <v>10-19</v>
      </c>
      <c r="O1296" s="4" t="str">
        <f t="shared" si="121"/>
        <v>0-20</v>
      </c>
      <c r="P1296" s="4" t="str">
        <f t="shared" si="122"/>
        <v>1</v>
      </c>
      <c r="R1296" s="1" t="s">
        <v>800</v>
      </c>
    </row>
    <row r="1297" spans="1:18" x14ac:dyDescent="0.2">
      <c r="A1297" s="2">
        <v>1290</v>
      </c>
      <c r="B1297" s="2">
        <v>3</v>
      </c>
      <c r="C1297" s="2">
        <v>0</v>
      </c>
      <c r="D1297" t="s">
        <v>2062</v>
      </c>
      <c r="E1297" s="1" t="s">
        <v>2102</v>
      </c>
      <c r="F1297">
        <v>21</v>
      </c>
      <c r="G1297">
        <f t="shared" si="123"/>
        <v>0</v>
      </c>
      <c r="H1297" t="str">
        <f t="shared" si="124"/>
        <v>No</v>
      </c>
      <c r="I1297">
        <v>1</v>
      </c>
      <c r="J1297">
        <v>0</v>
      </c>
      <c r="K1297">
        <f t="shared" si="125"/>
        <v>1</v>
      </c>
      <c r="L1297" s="2">
        <v>3101266</v>
      </c>
      <c r="M1297" s="4">
        <v>6.4958</v>
      </c>
      <c r="N1297" s="4" t="str">
        <f t="shared" si="126"/>
        <v>20-29</v>
      </c>
      <c r="O1297" s="4" t="str">
        <f t="shared" si="121"/>
        <v>0-20</v>
      </c>
      <c r="P1297" s="4" t="str">
        <f t="shared" si="122"/>
        <v>1</v>
      </c>
      <c r="R1297" s="1" t="s">
        <v>800</v>
      </c>
    </row>
    <row r="1298" spans="1:18" x14ac:dyDescent="0.2">
      <c r="A1298" s="2">
        <v>1291</v>
      </c>
      <c r="B1298" s="2">
        <v>3</v>
      </c>
      <c r="C1298" s="2">
        <v>1</v>
      </c>
      <c r="D1298" t="s">
        <v>2063</v>
      </c>
      <c r="E1298" s="1" t="s">
        <v>2101</v>
      </c>
      <c r="F1298">
        <v>47</v>
      </c>
      <c r="G1298">
        <f t="shared" si="123"/>
        <v>0</v>
      </c>
      <c r="H1298" t="str">
        <f t="shared" si="124"/>
        <v>Yes</v>
      </c>
      <c r="I1298">
        <v>1</v>
      </c>
      <c r="J1298">
        <v>0</v>
      </c>
      <c r="K1298">
        <f t="shared" si="125"/>
        <v>1</v>
      </c>
      <c r="L1298" s="2">
        <v>363272</v>
      </c>
      <c r="M1298" s="4">
        <v>7</v>
      </c>
      <c r="N1298" s="4" t="str">
        <f t="shared" si="126"/>
        <v>40-49</v>
      </c>
      <c r="O1298" s="4" t="str">
        <f t="shared" si="121"/>
        <v>0-20</v>
      </c>
      <c r="P1298" s="4" t="str">
        <f t="shared" si="122"/>
        <v>1</v>
      </c>
      <c r="R1298" s="1" t="s">
        <v>800</v>
      </c>
    </row>
    <row r="1299" spans="1:18" x14ac:dyDescent="0.2">
      <c r="A1299" s="2">
        <v>1292</v>
      </c>
      <c r="B1299" s="2">
        <v>3</v>
      </c>
      <c r="C1299" s="2">
        <v>0</v>
      </c>
      <c r="D1299" t="s">
        <v>2064</v>
      </c>
      <c r="E1299" s="1" t="s">
        <v>2102</v>
      </c>
      <c r="G1299" t="str">
        <f t="shared" si="123"/>
        <v/>
      </c>
      <c r="H1299" t="str">
        <f t="shared" si="124"/>
        <v>Unknown</v>
      </c>
      <c r="I1299">
        <v>0</v>
      </c>
      <c r="J1299">
        <v>0</v>
      </c>
      <c r="K1299">
        <f t="shared" si="125"/>
        <v>0</v>
      </c>
      <c r="L1299" s="2">
        <v>3410</v>
      </c>
      <c r="M1299" s="4">
        <v>8.7125000000000004</v>
      </c>
      <c r="N1299" s="4" t="str">
        <f t="shared" si="126"/>
        <v/>
      </c>
      <c r="O1299" s="4" t="str">
        <f t="shared" si="121"/>
        <v>20-40</v>
      </c>
      <c r="P1299" s="4" t="str">
        <f t="shared" si="122"/>
        <v>0</v>
      </c>
      <c r="R1299" s="1" t="s">
        <v>800</v>
      </c>
    </row>
    <row r="1300" spans="1:18" x14ac:dyDescent="0.2">
      <c r="A1300" s="2">
        <v>1293</v>
      </c>
      <c r="B1300" s="2">
        <v>3</v>
      </c>
      <c r="C1300" s="2">
        <v>0</v>
      </c>
      <c r="D1300" t="s">
        <v>2065</v>
      </c>
      <c r="E1300" s="1" t="s">
        <v>2102</v>
      </c>
      <c r="G1300" t="str">
        <f t="shared" si="123"/>
        <v/>
      </c>
      <c r="H1300" t="str">
        <f t="shared" si="124"/>
        <v>Unknown</v>
      </c>
      <c r="I1300">
        <v>0</v>
      </c>
      <c r="J1300">
        <v>0</v>
      </c>
      <c r="K1300">
        <f t="shared" si="125"/>
        <v>0</v>
      </c>
      <c r="L1300" s="2" t="s">
        <v>2066</v>
      </c>
      <c r="M1300" s="4">
        <v>7.55</v>
      </c>
      <c r="N1300" s="4" t="str">
        <f t="shared" si="126"/>
        <v/>
      </c>
      <c r="O1300" s="4" t="str">
        <f t="shared" si="121"/>
        <v>0-20</v>
      </c>
      <c r="P1300" s="4" t="str">
        <f t="shared" si="122"/>
        <v>0</v>
      </c>
      <c r="R1300" s="1" t="s">
        <v>800</v>
      </c>
    </row>
    <row r="1301" spans="1:18" x14ac:dyDescent="0.2">
      <c r="A1301" s="2">
        <v>1294</v>
      </c>
      <c r="B1301" s="2">
        <v>3</v>
      </c>
      <c r="C1301" s="2">
        <v>0</v>
      </c>
      <c r="D1301" t="s">
        <v>2067</v>
      </c>
      <c r="E1301" s="1" t="s">
        <v>2102</v>
      </c>
      <c r="G1301" t="str">
        <f t="shared" si="123"/>
        <v/>
      </c>
      <c r="H1301" t="str">
        <f t="shared" si="124"/>
        <v>Unknown</v>
      </c>
      <c r="I1301">
        <v>0</v>
      </c>
      <c r="J1301">
        <v>0</v>
      </c>
      <c r="K1301">
        <f t="shared" si="125"/>
        <v>0</v>
      </c>
      <c r="L1301" s="2" t="s">
        <v>2068</v>
      </c>
      <c r="M1301" s="4">
        <v>8.0500000000000007</v>
      </c>
      <c r="N1301" s="4" t="str">
        <f t="shared" si="126"/>
        <v/>
      </c>
      <c r="O1301" s="4" t="str">
        <f t="shared" si="121"/>
        <v>20-40</v>
      </c>
      <c r="P1301" s="4" t="str">
        <f t="shared" si="122"/>
        <v>0</v>
      </c>
      <c r="R1301" s="1" t="s">
        <v>800</v>
      </c>
    </row>
    <row r="1302" spans="1:18" x14ac:dyDescent="0.2">
      <c r="A1302" s="2">
        <v>1295</v>
      </c>
      <c r="B1302" s="2">
        <v>3</v>
      </c>
      <c r="C1302" s="2">
        <v>0</v>
      </c>
      <c r="D1302" t="s">
        <v>2069</v>
      </c>
      <c r="E1302" s="1" t="s">
        <v>2102</v>
      </c>
      <c r="F1302">
        <v>28.5</v>
      </c>
      <c r="G1302">
        <f t="shared" si="123"/>
        <v>0</v>
      </c>
      <c r="H1302" t="str">
        <f t="shared" si="124"/>
        <v>No</v>
      </c>
      <c r="I1302">
        <v>0</v>
      </c>
      <c r="J1302">
        <v>0</v>
      </c>
      <c r="K1302">
        <f t="shared" si="125"/>
        <v>0</v>
      </c>
      <c r="L1302" s="2">
        <v>54636</v>
      </c>
      <c r="M1302" s="4">
        <v>16.100000000000001</v>
      </c>
      <c r="N1302" s="4" t="str">
        <f t="shared" si="126"/>
        <v>20-29</v>
      </c>
      <c r="O1302" s="4" t="str">
        <f t="shared" si="121"/>
        <v>40-60</v>
      </c>
      <c r="P1302" s="4" t="str">
        <f t="shared" si="122"/>
        <v>0</v>
      </c>
      <c r="R1302" s="1" t="s">
        <v>800</v>
      </c>
    </row>
    <row r="1303" spans="1:18" x14ac:dyDescent="0.2">
      <c r="A1303" s="2">
        <v>1296</v>
      </c>
      <c r="B1303" s="2">
        <v>3</v>
      </c>
      <c r="C1303" s="2">
        <v>0</v>
      </c>
      <c r="D1303" t="s">
        <v>2070</v>
      </c>
      <c r="E1303" s="1" t="s">
        <v>2102</v>
      </c>
      <c r="F1303">
        <v>21</v>
      </c>
      <c r="G1303">
        <f t="shared" si="123"/>
        <v>0</v>
      </c>
      <c r="H1303" t="str">
        <f t="shared" si="124"/>
        <v>No</v>
      </c>
      <c r="I1303">
        <v>0</v>
      </c>
      <c r="J1303">
        <v>0</v>
      </c>
      <c r="K1303">
        <f t="shared" si="125"/>
        <v>0</v>
      </c>
      <c r="L1303" s="2" t="s">
        <v>2071</v>
      </c>
      <c r="M1303" s="4">
        <v>7.25</v>
      </c>
      <c r="N1303" s="4" t="str">
        <f t="shared" si="126"/>
        <v>20-29</v>
      </c>
      <c r="O1303" s="4" t="str">
        <f t="shared" si="121"/>
        <v>0-20</v>
      </c>
      <c r="P1303" s="4" t="str">
        <f t="shared" si="122"/>
        <v>0</v>
      </c>
      <c r="R1303" s="1" t="s">
        <v>800</v>
      </c>
    </row>
    <row r="1304" spans="1:18" x14ac:dyDescent="0.2">
      <c r="A1304" s="2">
        <v>1297</v>
      </c>
      <c r="B1304" s="2">
        <v>3</v>
      </c>
      <c r="C1304" s="2">
        <v>0</v>
      </c>
      <c r="D1304" t="s">
        <v>2072</v>
      </c>
      <c r="E1304" s="1" t="s">
        <v>2102</v>
      </c>
      <c r="F1304">
        <v>27</v>
      </c>
      <c r="G1304">
        <f t="shared" si="123"/>
        <v>0</v>
      </c>
      <c r="H1304" t="str">
        <f t="shared" si="124"/>
        <v>No</v>
      </c>
      <c r="I1304">
        <v>0</v>
      </c>
      <c r="J1304">
        <v>0</v>
      </c>
      <c r="K1304">
        <f t="shared" si="125"/>
        <v>0</v>
      </c>
      <c r="L1304" s="2">
        <v>315154</v>
      </c>
      <c r="M1304" s="4">
        <v>8.6624999999999996</v>
      </c>
      <c r="N1304" s="4" t="str">
        <f t="shared" si="126"/>
        <v>20-29</v>
      </c>
      <c r="O1304" s="4" t="str">
        <f t="shared" si="121"/>
        <v>20-40</v>
      </c>
      <c r="P1304" s="4" t="str">
        <f t="shared" si="122"/>
        <v>0</v>
      </c>
      <c r="R1304" s="1" t="s">
        <v>800</v>
      </c>
    </row>
    <row r="1305" spans="1:18" x14ac:dyDescent="0.2">
      <c r="A1305" s="2">
        <v>1298</v>
      </c>
      <c r="B1305" s="2">
        <v>3</v>
      </c>
      <c r="C1305" s="2">
        <v>0</v>
      </c>
      <c r="D1305" t="s">
        <v>2073</v>
      </c>
      <c r="E1305" s="1" t="s">
        <v>2102</v>
      </c>
      <c r="G1305" t="str">
        <f t="shared" si="123"/>
        <v/>
      </c>
      <c r="H1305" t="str">
        <f t="shared" si="124"/>
        <v>Unknown</v>
      </c>
      <c r="I1305">
        <v>0</v>
      </c>
      <c r="J1305">
        <v>0</v>
      </c>
      <c r="K1305">
        <f t="shared" si="125"/>
        <v>0</v>
      </c>
      <c r="L1305" s="2" t="s">
        <v>2074</v>
      </c>
      <c r="M1305" s="4">
        <v>7.25</v>
      </c>
      <c r="N1305" s="4" t="str">
        <f t="shared" si="126"/>
        <v/>
      </c>
      <c r="O1305" s="4" t="str">
        <f t="shared" si="121"/>
        <v>0-20</v>
      </c>
      <c r="P1305" s="4" t="str">
        <f t="shared" si="122"/>
        <v>0</v>
      </c>
      <c r="R1305" s="1" t="s">
        <v>800</v>
      </c>
    </row>
    <row r="1306" spans="1:18" x14ac:dyDescent="0.2">
      <c r="A1306" s="2">
        <v>1299</v>
      </c>
      <c r="B1306" s="2">
        <v>3</v>
      </c>
      <c r="C1306" s="2">
        <v>0</v>
      </c>
      <c r="D1306" t="s">
        <v>2075</v>
      </c>
      <c r="E1306" s="1" t="s">
        <v>2102</v>
      </c>
      <c r="F1306">
        <v>36</v>
      </c>
      <c r="G1306">
        <f t="shared" si="123"/>
        <v>0</v>
      </c>
      <c r="H1306" t="str">
        <f t="shared" si="124"/>
        <v>No</v>
      </c>
      <c r="I1306">
        <v>0</v>
      </c>
      <c r="J1306">
        <v>0</v>
      </c>
      <c r="K1306">
        <f t="shared" si="125"/>
        <v>0</v>
      </c>
      <c r="L1306" s="2">
        <v>345771</v>
      </c>
      <c r="M1306" s="4">
        <v>9.5</v>
      </c>
      <c r="N1306" s="4" t="str">
        <f t="shared" si="126"/>
        <v>30-39</v>
      </c>
      <c r="O1306" s="4" t="str">
        <f t="shared" si="121"/>
        <v>20-40</v>
      </c>
      <c r="P1306" s="4" t="str">
        <f t="shared" si="122"/>
        <v>0</v>
      </c>
      <c r="R1306" s="1" t="s">
        <v>800</v>
      </c>
    </row>
    <row r="1307" spans="1:18" x14ac:dyDescent="0.2">
      <c r="A1307" s="2">
        <v>1300</v>
      </c>
      <c r="B1307" s="2">
        <v>3</v>
      </c>
      <c r="C1307" s="2">
        <v>0</v>
      </c>
      <c r="D1307" t="s">
        <v>2076</v>
      </c>
      <c r="E1307" s="1" t="s">
        <v>2102</v>
      </c>
      <c r="F1307">
        <v>27</v>
      </c>
      <c r="G1307">
        <f t="shared" si="123"/>
        <v>0</v>
      </c>
      <c r="H1307" t="str">
        <f t="shared" si="124"/>
        <v>No</v>
      </c>
      <c r="I1307">
        <v>1</v>
      </c>
      <c r="J1307">
        <v>0</v>
      </c>
      <c r="K1307">
        <f t="shared" si="125"/>
        <v>1</v>
      </c>
      <c r="L1307" s="2">
        <v>2659</v>
      </c>
      <c r="M1307" s="4">
        <v>14.4542</v>
      </c>
      <c r="N1307" s="4" t="str">
        <f t="shared" si="126"/>
        <v>20-29</v>
      </c>
      <c r="O1307" s="4" t="str">
        <f t="shared" si="121"/>
        <v>40-60</v>
      </c>
      <c r="P1307" s="4" t="str">
        <f t="shared" si="122"/>
        <v>1</v>
      </c>
      <c r="R1307" s="1" t="s">
        <v>2099</v>
      </c>
    </row>
    <row r="1308" spans="1:18" x14ac:dyDescent="0.2">
      <c r="A1308" s="2">
        <v>1301</v>
      </c>
      <c r="B1308" s="2">
        <v>3</v>
      </c>
      <c r="C1308" s="2">
        <v>1</v>
      </c>
      <c r="D1308" t="s">
        <v>2077</v>
      </c>
      <c r="E1308" s="1" t="s">
        <v>2101</v>
      </c>
      <c r="F1308">
        <v>15</v>
      </c>
      <c r="G1308">
        <f t="shared" si="123"/>
        <v>1</v>
      </c>
      <c r="H1308" t="str">
        <f t="shared" si="124"/>
        <v>Yes</v>
      </c>
      <c r="I1308">
        <v>1</v>
      </c>
      <c r="J1308">
        <v>0</v>
      </c>
      <c r="K1308">
        <f t="shared" si="125"/>
        <v>1</v>
      </c>
      <c r="L1308" s="2">
        <v>2659</v>
      </c>
      <c r="M1308" s="4">
        <v>14.4542</v>
      </c>
      <c r="N1308" s="4" t="str">
        <f t="shared" si="126"/>
        <v>10-19</v>
      </c>
      <c r="O1308" s="4" t="str">
        <f t="shared" si="121"/>
        <v>40-60</v>
      </c>
      <c r="P1308" s="4" t="str">
        <f t="shared" si="122"/>
        <v>1</v>
      </c>
      <c r="R1308" s="1" t="s">
        <v>2099</v>
      </c>
    </row>
    <row r="1309" spans="1:18" x14ac:dyDescent="0.2">
      <c r="A1309" s="2">
        <v>1302</v>
      </c>
      <c r="B1309" s="2">
        <v>3</v>
      </c>
      <c r="C1309" s="2">
        <v>0</v>
      </c>
      <c r="D1309" t="s">
        <v>2078</v>
      </c>
      <c r="E1309" s="1" t="s">
        <v>2102</v>
      </c>
      <c r="F1309">
        <v>45.5</v>
      </c>
      <c r="G1309">
        <f t="shared" si="123"/>
        <v>0</v>
      </c>
      <c r="H1309" t="str">
        <f t="shared" si="124"/>
        <v>No</v>
      </c>
      <c r="I1309">
        <v>0</v>
      </c>
      <c r="J1309">
        <v>0</v>
      </c>
      <c r="K1309">
        <f t="shared" si="125"/>
        <v>0</v>
      </c>
      <c r="L1309" s="2">
        <v>2628</v>
      </c>
      <c r="M1309" s="4">
        <v>7.2249999999999996</v>
      </c>
      <c r="N1309" s="4" t="str">
        <f t="shared" si="126"/>
        <v>40-49</v>
      </c>
      <c r="O1309" s="4" t="str">
        <f t="shared" si="121"/>
        <v>0-20</v>
      </c>
      <c r="P1309" s="4" t="str">
        <f t="shared" si="122"/>
        <v>0</v>
      </c>
      <c r="R1309" s="1" t="s">
        <v>2099</v>
      </c>
    </row>
    <row r="1310" spans="1:18" x14ac:dyDescent="0.2">
      <c r="A1310" s="2">
        <v>1303</v>
      </c>
      <c r="B1310" s="2">
        <v>3</v>
      </c>
      <c r="C1310" s="2">
        <v>0</v>
      </c>
      <c r="D1310" t="s">
        <v>2079</v>
      </c>
      <c r="E1310" s="1" t="s">
        <v>2102</v>
      </c>
      <c r="G1310" t="str">
        <f t="shared" si="123"/>
        <v/>
      </c>
      <c r="H1310" t="str">
        <f t="shared" si="124"/>
        <v>Unknown</v>
      </c>
      <c r="I1310">
        <v>0</v>
      </c>
      <c r="J1310">
        <v>0</v>
      </c>
      <c r="K1310">
        <f t="shared" si="125"/>
        <v>0</v>
      </c>
      <c r="L1310" s="2">
        <v>2647</v>
      </c>
      <c r="M1310" s="4">
        <v>7.2249999999999996</v>
      </c>
      <c r="N1310" s="4" t="str">
        <f t="shared" si="126"/>
        <v/>
      </c>
      <c r="O1310" s="4" t="str">
        <f t="shared" si="121"/>
        <v>0-20</v>
      </c>
      <c r="P1310" s="4" t="str">
        <f t="shared" si="122"/>
        <v>0</v>
      </c>
      <c r="R1310" s="1" t="s">
        <v>2099</v>
      </c>
    </row>
    <row r="1311" spans="1:18" x14ac:dyDescent="0.2">
      <c r="A1311" s="2">
        <v>1304</v>
      </c>
      <c r="B1311" s="2">
        <v>3</v>
      </c>
      <c r="C1311" s="2">
        <v>0</v>
      </c>
      <c r="D1311" t="s">
        <v>2080</v>
      </c>
      <c r="E1311" s="1" t="s">
        <v>2102</v>
      </c>
      <c r="G1311" t="str">
        <f t="shared" si="123"/>
        <v/>
      </c>
      <c r="H1311" t="str">
        <f t="shared" si="124"/>
        <v>Unknown</v>
      </c>
      <c r="I1311">
        <v>0</v>
      </c>
      <c r="J1311">
        <v>0</v>
      </c>
      <c r="K1311">
        <f t="shared" si="125"/>
        <v>0</v>
      </c>
      <c r="L1311" s="2">
        <v>2627</v>
      </c>
      <c r="M1311" s="4">
        <v>14.458299999999999</v>
      </c>
      <c r="N1311" s="4" t="str">
        <f t="shared" si="126"/>
        <v/>
      </c>
      <c r="O1311" s="4" t="str">
        <f t="shared" si="121"/>
        <v>40-60</v>
      </c>
      <c r="P1311" s="4" t="str">
        <f t="shared" si="122"/>
        <v>0</v>
      </c>
      <c r="R1311" s="1" t="s">
        <v>2099</v>
      </c>
    </row>
    <row r="1312" spans="1:18" x14ac:dyDescent="0.2">
      <c r="A1312" s="2">
        <v>1305</v>
      </c>
      <c r="B1312" s="2">
        <v>3</v>
      </c>
      <c r="C1312" s="2">
        <v>0</v>
      </c>
      <c r="D1312" t="s">
        <v>2081</v>
      </c>
      <c r="E1312" s="1" t="s">
        <v>2101</v>
      </c>
      <c r="F1312">
        <v>14.5</v>
      </c>
      <c r="G1312">
        <f t="shared" si="123"/>
        <v>1</v>
      </c>
      <c r="H1312" t="str">
        <f t="shared" si="124"/>
        <v>Yes</v>
      </c>
      <c r="I1312">
        <v>1</v>
      </c>
      <c r="J1312">
        <v>0</v>
      </c>
      <c r="K1312">
        <f t="shared" si="125"/>
        <v>1</v>
      </c>
      <c r="L1312" s="2">
        <v>2665</v>
      </c>
      <c r="M1312" s="4">
        <v>14.4542</v>
      </c>
      <c r="N1312" s="4" t="str">
        <f t="shared" si="126"/>
        <v>10-19</v>
      </c>
      <c r="O1312" s="4" t="str">
        <f t="shared" si="121"/>
        <v>40-60</v>
      </c>
      <c r="P1312" s="4" t="str">
        <f t="shared" si="122"/>
        <v>1</v>
      </c>
      <c r="R1312" s="1" t="s">
        <v>2099</v>
      </c>
    </row>
    <row r="1313" spans="1:18" x14ac:dyDescent="0.2">
      <c r="A1313" s="2">
        <v>1306</v>
      </c>
      <c r="B1313" s="2">
        <v>3</v>
      </c>
      <c r="C1313" s="2">
        <v>0</v>
      </c>
      <c r="D1313" t="s">
        <v>2082</v>
      </c>
      <c r="E1313" s="1" t="s">
        <v>2101</v>
      </c>
      <c r="G1313" t="str">
        <f t="shared" si="123"/>
        <v/>
      </c>
      <c r="H1313" t="str">
        <f t="shared" si="124"/>
        <v>Unknown</v>
      </c>
      <c r="I1313">
        <v>1</v>
      </c>
      <c r="J1313">
        <v>0</v>
      </c>
      <c r="K1313">
        <f t="shared" si="125"/>
        <v>1</v>
      </c>
      <c r="L1313" s="2">
        <v>2665</v>
      </c>
      <c r="M1313" s="4">
        <v>14.4542</v>
      </c>
      <c r="N1313" s="4" t="str">
        <f t="shared" si="126"/>
        <v/>
      </c>
      <c r="O1313" s="4" t="str">
        <f t="shared" si="121"/>
        <v>40-60</v>
      </c>
      <c r="P1313" s="4" t="str">
        <f t="shared" si="122"/>
        <v>1</v>
      </c>
      <c r="R1313" s="1" t="s">
        <v>2099</v>
      </c>
    </row>
    <row r="1314" spans="1:18" x14ac:dyDescent="0.2">
      <c r="A1314" s="2">
        <v>1307</v>
      </c>
      <c r="B1314" s="2">
        <v>3</v>
      </c>
      <c r="C1314" s="2">
        <v>0</v>
      </c>
      <c r="D1314" t="s">
        <v>2083</v>
      </c>
      <c r="E1314" s="1" t="s">
        <v>2102</v>
      </c>
      <c r="F1314">
        <v>26.5</v>
      </c>
      <c r="G1314">
        <f t="shared" si="123"/>
        <v>0</v>
      </c>
      <c r="H1314" t="str">
        <f t="shared" si="124"/>
        <v>No</v>
      </c>
      <c r="I1314">
        <v>0</v>
      </c>
      <c r="J1314">
        <v>0</v>
      </c>
      <c r="K1314">
        <f t="shared" si="125"/>
        <v>0</v>
      </c>
      <c r="L1314" s="2">
        <v>2656</v>
      </c>
      <c r="M1314" s="4">
        <v>7.2249999999999996</v>
      </c>
      <c r="N1314" s="4" t="str">
        <f t="shared" si="126"/>
        <v>20-29</v>
      </c>
      <c r="O1314" s="4" t="str">
        <f t="shared" si="121"/>
        <v>0-20</v>
      </c>
      <c r="P1314" s="4" t="str">
        <f t="shared" si="122"/>
        <v>0</v>
      </c>
      <c r="R1314" s="1" t="s">
        <v>2099</v>
      </c>
    </row>
    <row r="1315" spans="1:18" x14ac:dyDescent="0.2">
      <c r="A1315" s="2">
        <v>1308</v>
      </c>
      <c r="B1315" s="2">
        <v>3</v>
      </c>
      <c r="C1315" s="2">
        <v>0</v>
      </c>
      <c r="D1315" t="s">
        <v>2084</v>
      </c>
      <c r="E1315" s="1" t="s">
        <v>2102</v>
      </c>
      <c r="F1315">
        <v>27</v>
      </c>
      <c r="G1315">
        <f t="shared" si="123"/>
        <v>0</v>
      </c>
      <c r="H1315" t="str">
        <f t="shared" si="124"/>
        <v>No</v>
      </c>
      <c r="I1315">
        <v>0</v>
      </c>
      <c r="J1315">
        <v>0</v>
      </c>
      <c r="K1315">
        <f t="shared" si="125"/>
        <v>0</v>
      </c>
      <c r="L1315" s="2">
        <v>2670</v>
      </c>
      <c r="M1315" s="4">
        <v>7.2249999999999996</v>
      </c>
      <c r="N1315" s="4" t="str">
        <f t="shared" si="126"/>
        <v>20-29</v>
      </c>
      <c r="O1315" s="4" t="str">
        <f t="shared" si="121"/>
        <v>0-20</v>
      </c>
      <c r="P1315" s="4" t="str">
        <f t="shared" si="122"/>
        <v>0</v>
      </c>
      <c r="R1315" s="1" t="s">
        <v>2099</v>
      </c>
    </row>
    <row r="1316" spans="1:18" x14ac:dyDescent="0.2">
      <c r="A1316" s="2">
        <v>1309</v>
      </c>
      <c r="B1316" s="2">
        <v>3</v>
      </c>
      <c r="C1316" s="2">
        <v>0</v>
      </c>
      <c r="D1316" t="s">
        <v>2085</v>
      </c>
      <c r="E1316" s="1" t="s">
        <v>2102</v>
      </c>
      <c r="F1316">
        <v>29</v>
      </c>
      <c r="G1316">
        <f t="shared" si="123"/>
        <v>0</v>
      </c>
      <c r="H1316" t="str">
        <f t="shared" si="124"/>
        <v>No</v>
      </c>
      <c r="I1316">
        <v>0</v>
      </c>
      <c r="J1316">
        <v>0</v>
      </c>
      <c r="K1316">
        <f t="shared" si="125"/>
        <v>0</v>
      </c>
      <c r="L1316" s="2">
        <v>315082</v>
      </c>
      <c r="M1316" s="4">
        <v>7.875</v>
      </c>
      <c r="N1316" s="4" t="str">
        <f t="shared" si="126"/>
        <v>20-29</v>
      </c>
      <c r="O1316" s="4" t="str">
        <f t="shared" si="121"/>
        <v>20-40</v>
      </c>
      <c r="P1316" s="4" t="str">
        <f t="shared" si="122"/>
        <v>0</v>
      </c>
      <c r="R1316" s="1" t="s">
        <v>800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F236-AA54-9540-B389-A624EDAC87D4}">
  <dimension ref="B3:G92"/>
  <sheetViews>
    <sheetView workbookViewId="0"/>
  </sheetViews>
  <sheetFormatPr baseColWidth="10" defaultRowHeight="16" x14ac:dyDescent="0.2"/>
  <cols>
    <col min="2" max="2" width="20" bestFit="1" customWidth="1"/>
    <col min="3" max="3" width="9.1640625" bestFit="1" customWidth="1"/>
    <col min="4" max="5" width="13.6640625" bestFit="1" customWidth="1"/>
    <col min="6" max="6" width="10.83203125" bestFit="1" customWidth="1"/>
    <col min="7" max="7" width="20.1640625" bestFit="1" customWidth="1"/>
    <col min="8" max="8" width="21.1640625" bestFit="1" customWidth="1"/>
  </cols>
  <sheetData>
    <row r="3" spans="2:6" ht="18" thickBot="1" x14ac:dyDescent="0.25">
      <c r="B3" s="11" t="s">
        <v>2138</v>
      </c>
      <c r="C3" s="11"/>
    </row>
    <row r="4" spans="2:6" ht="17" thickTop="1" x14ac:dyDescent="0.2">
      <c r="B4" s="13" t="s">
        <v>2105</v>
      </c>
      <c r="C4">
        <v>15</v>
      </c>
    </row>
    <row r="5" spans="2:6" x14ac:dyDescent="0.2">
      <c r="B5" s="3"/>
    </row>
    <row r="6" spans="2:6" ht="18" thickBot="1" x14ac:dyDescent="0.25">
      <c r="B6" s="12" t="s">
        <v>2121</v>
      </c>
      <c r="C6" s="12"/>
      <c r="D6" s="12"/>
      <c r="E6" s="12"/>
      <c r="F6" s="12"/>
    </row>
    <row r="7" spans="2:6" ht="17" thickTop="1" x14ac:dyDescent="0.2"/>
    <row r="9" spans="2:6" x14ac:dyDescent="0.2">
      <c r="D9" s="5" t="s">
        <v>2088</v>
      </c>
    </row>
    <row r="10" spans="2:6" x14ac:dyDescent="0.2">
      <c r="B10" s="5" t="s">
        <v>2106</v>
      </c>
      <c r="C10" s="5" t="s">
        <v>2111</v>
      </c>
      <c r="D10" t="s">
        <v>2088</v>
      </c>
      <c r="E10" t="s">
        <v>2117</v>
      </c>
      <c r="F10" t="s">
        <v>2107</v>
      </c>
    </row>
    <row r="11" spans="2:6" x14ac:dyDescent="0.2">
      <c r="B11" t="s">
        <v>2108</v>
      </c>
      <c r="D11" s="6"/>
      <c r="E11" s="6"/>
      <c r="F11" s="6"/>
    </row>
    <row r="12" spans="2:6" x14ac:dyDescent="0.2">
      <c r="C12" t="s">
        <v>2114</v>
      </c>
      <c r="D12" s="6">
        <v>321</v>
      </c>
      <c r="E12" s="6">
        <v>126</v>
      </c>
      <c r="F12" s="6">
        <v>447</v>
      </c>
    </row>
    <row r="13" spans="2:6" x14ac:dyDescent="0.2">
      <c r="C13" t="s">
        <v>2112</v>
      </c>
      <c r="D13" s="7">
        <v>0.71812080536912748</v>
      </c>
      <c r="E13" s="7">
        <v>0.28187919463087246</v>
      </c>
      <c r="F13" s="7">
        <v>1</v>
      </c>
    </row>
    <row r="14" spans="2:6" x14ac:dyDescent="0.2">
      <c r="B14" t="s">
        <v>2109</v>
      </c>
      <c r="D14" s="6"/>
      <c r="E14" s="6"/>
      <c r="F14" s="6"/>
    </row>
    <row r="15" spans="2:6" x14ac:dyDescent="0.2">
      <c r="C15" t="s">
        <v>2114</v>
      </c>
      <c r="D15" s="6">
        <v>106</v>
      </c>
      <c r="E15" s="6">
        <v>493</v>
      </c>
      <c r="F15" s="6">
        <v>599</v>
      </c>
    </row>
    <row r="16" spans="2:6" x14ac:dyDescent="0.2">
      <c r="C16" t="s">
        <v>2112</v>
      </c>
      <c r="D16" s="7">
        <v>0.17696160267111852</v>
      </c>
      <c r="E16" s="7">
        <v>0.82303839732888151</v>
      </c>
      <c r="F16" s="7">
        <v>1</v>
      </c>
    </row>
    <row r="17" spans="2:6" x14ac:dyDescent="0.2">
      <c r="B17" t="s">
        <v>2110</v>
      </c>
      <c r="D17" s="6"/>
      <c r="E17" s="6"/>
      <c r="F17" s="6"/>
    </row>
    <row r="18" spans="2:6" x14ac:dyDescent="0.2">
      <c r="C18" t="s">
        <v>2114</v>
      </c>
      <c r="D18" s="6">
        <v>73</v>
      </c>
      <c r="E18" s="6">
        <v>190</v>
      </c>
      <c r="F18" s="6">
        <v>263</v>
      </c>
    </row>
    <row r="19" spans="2:6" x14ac:dyDescent="0.2">
      <c r="C19" t="s">
        <v>2112</v>
      </c>
      <c r="D19" s="7">
        <v>0.27756653992395436</v>
      </c>
      <c r="E19" s="7">
        <v>0.72243346007604559</v>
      </c>
      <c r="F19" s="7">
        <v>1</v>
      </c>
    </row>
    <row r="20" spans="2:6" x14ac:dyDescent="0.2">
      <c r="B20" t="s">
        <v>2115</v>
      </c>
      <c r="D20" s="6">
        <v>500</v>
      </c>
      <c r="E20" s="6">
        <v>809</v>
      </c>
      <c r="F20" s="6">
        <v>1309</v>
      </c>
    </row>
    <row r="21" spans="2:6" x14ac:dyDescent="0.2">
      <c r="B21" t="s">
        <v>2113</v>
      </c>
      <c r="D21" s="7">
        <v>0.3819709702062643</v>
      </c>
      <c r="E21" s="7">
        <v>0.61802902979373564</v>
      </c>
      <c r="F21" s="7">
        <v>1</v>
      </c>
    </row>
    <row r="31" spans="2:6" ht="18" thickBot="1" x14ac:dyDescent="0.25">
      <c r="B31" s="11" t="s">
        <v>2116</v>
      </c>
      <c r="C31" s="11"/>
      <c r="D31" s="11"/>
    </row>
    <row r="32" spans="2:6" ht="17" thickTop="1" x14ac:dyDescent="0.2"/>
    <row r="33" spans="2:4" x14ac:dyDescent="0.2">
      <c r="B33" s="5" t="s">
        <v>2112</v>
      </c>
      <c r="C33" s="5" t="s">
        <v>2088</v>
      </c>
    </row>
    <row r="34" spans="2:4" x14ac:dyDescent="0.2">
      <c r="B34" s="5" t="s">
        <v>2106</v>
      </c>
      <c r="C34" t="s">
        <v>2088</v>
      </c>
      <c r="D34" t="s">
        <v>2117</v>
      </c>
    </row>
    <row r="35" spans="2:4" x14ac:dyDescent="0.2">
      <c r="B35" t="s">
        <v>2108</v>
      </c>
      <c r="C35" s="7">
        <v>0.71812080536912748</v>
      </c>
      <c r="D35" s="7">
        <v>0.28187919463087246</v>
      </c>
    </row>
    <row r="36" spans="2:4" x14ac:dyDescent="0.2">
      <c r="B36" t="s">
        <v>2109</v>
      </c>
      <c r="C36" s="7">
        <v>0.17696160267111852</v>
      </c>
      <c r="D36" s="7">
        <v>0.82303839732888151</v>
      </c>
    </row>
    <row r="37" spans="2:4" x14ac:dyDescent="0.2">
      <c r="B37" t="s">
        <v>2110</v>
      </c>
      <c r="C37" s="7">
        <v>0.27756653992395436</v>
      </c>
      <c r="D37" s="7">
        <v>0.72243346007604559</v>
      </c>
    </row>
    <row r="38" spans="2:4" x14ac:dyDescent="0.2">
      <c r="B38" t="s">
        <v>2107</v>
      </c>
      <c r="C38" s="7">
        <v>0.3819709702062643</v>
      </c>
      <c r="D38" s="7">
        <v>0.61802902979373564</v>
      </c>
    </row>
    <row r="58" spans="2:7" ht="18" thickBot="1" x14ac:dyDescent="0.25">
      <c r="B58" s="11" t="s">
        <v>2118</v>
      </c>
      <c r="C58" s="11"/>
      <c r="D58" s="11"/>
      <c r="F58" s="8" t="s">
        <v>2150</v>
      </c>
    </row>
    <row r="59" spans="2:7" ht="17" thickTop="1" x14ac:dyDescent="0.2">
      <c r="F59">
        <v>1</v>
      </c>
      <c r="G59" t="s">
        <v>2151</v>
      </c>
    </row>
    <row r="60" spans="2:7" x14ac:dyDescent="0.2">
      <c r="C60" s="8" t="s">
        <v>2119</v>
      </c>
      <c r="F60">
        <v>2</v>
      </c>
      <c r="G60" t="s">
        <v>2152</v>
      </c>
    </row>
    <row r="61" spans="2:7" x14ac:dyDescent="0.2">
      <c r="B61" s="8" t="s">
        <v>2103</v>
      </c>
      <c r="C61" s="8" t="s">
        <v>2120</v>
      </c>
      <c r="F61">
        <v>3</v>
      </c>
      <c r="G61" t="s">
        <v>2153</v>
      </c>
    </row>
    <row r="62" spans="2:7" x14ac:dyDescent="0.2">
      <c r="B62" s="16"/>
      <c r="C62" s="17">
        <f>COUNTIFS(ShouldGetLifeboat,"Yes",Survived,1)/COUNTIF(ShouldGetLifeboat,"Yes")</f>
        <v>0.71812080536912748</v>
      </c>
    </row>
    <row r="63" spans="2:7" x14ac:dyDescent="0.2">
      <c r="B63" s="16">
        <v>1</v>
      </c>
      <c r="C63" s="17">
        <f t="dataTable" ref="C63:C92" dt2D="0" dtr="0" r1="C4"/>
        <v>0.75062344139650872</v>
      </c>
    </row>
    <row r="64" spans="2:7" x14ac:dyDescent="0.2">
      <c r="B64" s="16">
        <v>2</v>
      </c>
      <c r="C64" s="17">
        <v>0.74630541871921185</v>
      </c>
    </row>
    <row r="65" spans="2:3" x14ac:dyDescent="0.2">
      <c r="B65" s="16">
        <v>3</v>
      </c>
      <c r="C65" s="17">
        <v>0.74878048780487805</v>
      </c>
    </row>
    <row r="66" spans="2:3" x14ac:dyDescent="0.2">
      <c r="B66" s="16">
        <v>4</v>
      </c>
      <c r="C66" s="17">
        <v>0.74457831325301205</v>
      </c>
    </row>
    <row r="67" spans="2:3" x14ac:dyDescent="0.2">
      <c r="B67" s="16">
        <v>5</v>
      </c>
      <c r="C67" s="17">
        <v>0.74278846153846156</v>
      </c>
    </row>
    <row r="68" spans="2:3" x14ac:dyDescent="0.2">
      <c r="B68" s="16">
        <v>6</v>
      </c>
      <c r="C68" s="17">
        <v>0.74047619047619051</v>
      </c>
    </row>
    <row r="69" spans="2:3" x14ac:dyDescent="0.2">
      <c r="B69" s="16">
        <v>7</v>
      </c>
      <c r="C69" s="17">
        <v>0.73758865248226946</v>
      </c>
    </row>
    <row r="70" spans="2:3" x14ac:dyDescent="0.2">
      <c r="B70" s="16">
        <v>8</v>
      </c>
      <c r="C70" s="17">
        <v>0.73708920187793425</v>
      </c>
    </row>
    <row r="71" spans="2:3" x14ac:dyDescent="0.2">
      <c r="B71" s="16">
        <v>9</v>
      </c>
      <c r="C71" s="17">
        <v>0.73549883990719256</v>
      </c>
    </row>
    <row r="72" spans="2:3" x14ac:dyDescent="0.2">
      <c r="B72" s="16">
        <v>10</v>
      </c>
      <c r="C72" s="17">
        <v>0.73210161662817552</v>
      </c>
    </row>
    <row r="73" spans="2:3" x14ac:dyDescent="0.2">
      <c r="B73" s="16">
        <v>11</v>
      </c>
      <c r="C73" s="17">
        <v>0.72935779816513757</v>
      </c>
    </row>
    <row r="74" spans="2:3" x14ac:dyDescent="0.2">
      <c r="B74" s="16">
        <v>12</v>
      </c>
      <c r="C74" s="17">
        <v>0.72831050228310501</v>
      </c>
    </row>
    <row r="75" spans="2:3" x14ac:dyDescent="0.2">
      <c r="B75" s="16">
        <v>13</v>
      </c>
      <c r="C75" s="17">
        <v>0.7256235827664399</v>
      </c>
    </row>
    <row r="76" spans="2:3" x14ac:dyDescent="0.2">
      <c r="B76" s="16">
        <v>14</v>
      </c>
      <c r="C76" s="17">
        <v>0.72134831460674154</v>
      </c>
    </row>
    <row r="77" spans="2:3" x14ac:dyDescent="0.2">
      <c r="B77" s="16">
        <v>15</v>
      </c>
      <c r="C77" s="17">
        <v>0.71812080536912748</v>
      </c>
    </row>
    <row r="78" spans="2:3" x14ac:dyDescent="0.2">
      <c r="B78" s="16">
        <v>16</v>
      </c>
      <c r="C78" s="17">
        <v>0.70305676855895194</v>
      </c>
    </row>
    <row r="79" spans="2:3" x14ac:dyDescent="0.2">
      <c r="B79" s="16">
        <v>17</v>
      </c>
      <c r="C79" s="17">
        <v>0.68723404255319154</v>
      </c>
    </row>
    <row r="80" spans="2:3" x14ac:dyDescent="0.2">
      <c r="B80" s="16">
        <v>18</v>
      </c>
      <c r="C80" s="17">
        <v>0.66257668711656437</v>
      </c>
    </row>
    <row r="81" spans="2:3" x14ac:dyDescent="0.2">
      <c r="B81" s="16">
        <v>19</v>
      </c>
      <c r="C81" s="17">
        <v>0.63921568627450975</v>
      </c>
    </row>
    <row r="82" spans="2:3" x14ac:dyDescent="0.2">
      <c r="B82" s="16">
        <v>20</v>
      </c>
      <c r="C82" s="17">
        <v>0.62808349146110054</v>
      </c>
    </row>
    <row r="83" spans="2:3" x14ac:dyDescent="0.2">
      <c r="B83" s="16">
        <v>21</v>
      </c>
      <c r="C83" s="17">
        <v>0.60107334525939182</v>
      </c>
    </row>
    <row r="84" spans="2:3" x14ac:dyDescent="0.2">
      <c r="B84" s="16">
        <v>22</v>
      </c>
      <c r="C84" s="17">
        <v>0.58448275862068966</v>
      </c>
    </row>
    <row r="85" spans="2:3" x14ac:dyDescent="0.2">
      <c r="B85" s="16">
        <v>23</v>
      </c>
      <c r="C85" s="17">
        <v>0.57118927973199329</v>
      </c>
    </row>
    <row r="86" spans="2:3" x14ac:dyDescent="0.2">
      <c r="B86" s="16">
        <v>24</v>
      </c>
      <c r="C86" s="17">
        <v>0.55288461538461542</v>
      </c>
    </row>
    <row r="87" spans="2:3" x14ac:dyDescent="0.2">
      <c r="B87" s="16">
        <v>25</v>
      </c>
      <c r="C87" s="17">
        <v>0.5405819295558959</v>
      </c>
    </row>
    <row r="88" spans="2:3" x14ac:dyDescent="0.2">
      <c r="B88" s="16">
        <v>26</v>
      </c>
      <c r="C88" s="17">
        <v>0.53115727002967361</v>
      </c>
    </row>
    <row r="89" spans="2:3" x14ac:dyDescent="0.2">
      <c r="B89" s="16">
        <v>27</v>
      </c>
      <c r="C89" s="17">
        <v>0.52374100719424466</v>
      </c>
    </row>
    <row r="90" spans="2:3" x14ac:dyDescent="0.2">
      <c r="B90" s="16">
        <v>28</v>
      </c>
      <c r="C90" s="17">
        <v>0.50974930362116988</v>
      </c>
    </row>
    <row r="91" spans="2:3" x14ac:dyDescent="0.2">
      <c r="B91" s="16">
        <v>29</v>
      </c>
      <c r="C91" s="17">
        <v>0.50202976995940463</v>
      </c>
    </row>
    <row r="92" spans="2:3" x14ac:dyDescent="0.2">
      <c r="B92" s="16">
        <v>30</v>
      </c>
      <c r="C92" s="17">
        <v>0.49081364829396323</v>
      </c>
    </row>
  </sheetData>
  <pageMargins left="0.7" right="0.7" top="0.75" bottom="0.75" header="0.3" footer="0.3"/>
  <pageSetup orientation="portrait" horizontalDpi="0" verticalDpi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44ED-2253-E34B-A9B6-4C188674F9C0}">
  <dimension ref="B2:C47"/>
  <sheetViews>
    <sheetView workbookViewId="0"/>
  </sheetViews>
  <sheetFormatPr baseColWidth="10" defaultRowHeight="16" x14ac:dyDescent="0.2"/>
  <cols>
    <col min="2" max="2" width="36.33203125" bestFit="1" customWidth="1"/>
  </cols>
  <sheetData>
    <row r="2" spans="2:3" ht="18" thickBot="1" x14ac:dyDescent="0.25">
      <c r="B2" s="11" t="s">
        <v>2134</v>
      </c>
      <c r="C2" s="11"/>
    </row>
    <row r="3" spans="2:3" ht="17" thickTop="1" x14ac:dyDescent="0.2"/>
    <row r="4" spans="2:3" x14ac:dyDescent="0.2">
      <c r="B4" s="8" t="s">
        <v>2122</v>
      </c>
      <c r="C4" s="8" t="s">
        <v>2088</v>
      </c>
    </row>
    <row r="5" spans="2:3" x14ac:dyDescent="0.2">
      <c r="B5" t="str">
        <f>Titanic!V8</f>
        <v>0-9</v>
      </c>
      <c r="C5" s="9">
        <f t="shared" ref="C5:C12" si="0">COUNTIFS(AgeCohort,$B5,Survived,1)/COUNTIF(AgeCohort,$B5)</f>
        <v>0.6097560975609756</v>
      </c>
    </row>
    <row r="6" spans="2:3" x14ac:dyDescent="0.2">
      <c r="B6" t="str">
        <f>Titanic!V9</f>
        <v>10-19</v>
      </c>
      <c r="C6" s="9">
        <f t="shared" si="0"/>
        <v>0.39160839160839161</v>
      </c>
    </row>
    <row r="7" spans="2:3" x14ac:dyDescent="0.2">
      <c r="B7" t="str">
        <f>Titanic!V10</f>
        <v>20-29</v>
      </c>
      <c r="C7" s="9">
        <f t="shared" si="0"/>
        <v>0.3691860465116279</v>
      </c>
    </row>
    <row r="8" spans="2:3" x14ac:dyDescent="0.2">
      <c r="B8" t="str">
        <f>Titanic!V11</f>
        <v>30-39</v>
      </c>
      <c r="C8" s="9">
        <f t="shared" si="0"/>
        <v>0.42241379310344829</v>
      </c>
    </row>
    <row r="9" spans="2:3" x14ac:dyDescent="0.2">
      <c r="B9" t="str">
        <f>Titanic!V12</f>
        <v>40-49</v>
      </c>
      <c r="C9" s="9">
        <f t="shared" si="0"/>
        <v>0.38518518518518519</v>
      </c>
    </row>
    <row r="10" spans="2:3" x14ac:dyDescent="0.2">
      <c r="B10" t="str">
        <f>Titanic!V13</f>
        <v>50-59</v>
      </c>
      <c r="C10" s="9">
        <f t="shared" si="0"/>
        <v>0.45714285714285713</v>
      </c>
    </row>
    <row r="11" spans="2:3" x14ac:dyDescent="0.2">
      <c r="B11" t="str">
        <f>Titanic!V14</f>
        <v>60-69</v>
      </c>
      <c r="C11" s="9">
        <f t="shared" si="0"/>
        <v>0.3125</v>
      </c>
    </row>
    <row r="12" spans="2:3" x14ac:dyDescent="0.2">
      <c r="B12" t="str">
        <f>Titanic!V15</f>
        <v>70+</v>
      </c>
      <c r="C12" s="9">
        <f t="shared" si="0"/>
        <v>0.25</v>
      </c>
    </row>
    <row r="20" spans="2:3" ht="18" thickBot="1" x14ac:dyDescent="0.25">
      <c r="B20" s="11" t="s">
        <v>2137</v>
      </c>
      <c r="C20" s="11"/>
    </row>
    <row r="21" spans="2:3" ht="17" thickTop="1" x14ac:dyDescent="0.2"/>
    <row r="22" spans="2:3" x14ac:dyDescent="0.2">
      <c r="B22" s="8" t="s">
        <v>2136</v>
      </c>
      <c r="C22" s="8" t="s">
        <v>2088</v>
      </c>
    </row>
    <row r="23" spans="2:3" x14ac:dyDescent="0.2">
      <c r="B23" t="str">
        <f>Titanic!Z8</f>
        <v>0-20</v>
      </c>
      <c r="C23" s="9">
        <f>COUNTIFS(FareCategory,B23,Survived,1)/COUNTIF(FareCategory,B23)</f>
        <v>0.26377952755905509</v>
      </c>
    </row>
    <row r="24" spans="2:3" x14ac:dyDescent="0.2">
      <c r="B24" t="str">
        <f>Titanic!Z9</f>
        <v>20-40</v>
      </c>
      <c r="C24" s="9">
        <f>COUNTIFS(FareCategory,B24,Survived,1)/COUNTIF(FareCategory,B24)</f>
        <v>0.17916666666666667</v>
      </c>
    </row>
    <row r="25" spans="2:3" x14ac:dyDescent="0.2">
      <c r="B25" t="str">
        <f>Titanic!Z10</f>
        <v>40-60</v>
      </c>
      <c r="C25" s="9">
        <f>COUNTIFS(FareCategory,B25,Survived,1)/COUNTIF(FareCategory,B25)</f>
        <v>0.37931034482758619</v>
      </c>
    </row>
    <row r="26" spans="2:3" x14ac:dyDescent="0.2">
      <c r="B26" t="str">
        <f>Titanic!Z11</f>
        <v>60-80</v>
      </c>
      <c r="C26" s="9">
        <f>COUNTIFS(FareCategory,B26,Survived,1)/COUNTIF(FareCategory,B26)</f>
        <v>0.44827586206896552</v>
      </c>
    </row>
    <row r="27" spans="2:3" x14ac:dyDescent="0.2">
      <c r="B27" t="str">
        <f>Titanic!Z12</f>
        <v>80-100</v>
      </c>
      <c r="C27" s="9">
        <f>COUNTIFS(FareCategory,B27,Survived,1)/COUNTIF(FareCategory,B27)</f>
        <v>0.61977186311787069</v>
      </c>
    </row>
    <row r="38" spans="2:3" ht="18" thickBot="1" x14ac:dyDescent="0.25">
      <c r="B38" s="11" t="s">
        <v>2147</v>
      </c>
    </row>
    <row r="39" spans="2:3" ht="17" thickTop="1" x14ac:dyDescent="0.2"/>
    <row r="40" spans="2:3" x14ac:dyDescent="0.2">
      <c r="B40" s="8" t="s">
        <v>2148</v>
      </c>
      <c r="C40" s="8" t="s">
        <v>2088</v>
      </c>
    </row>
    <row r="41" spans="2:3" x14ac:dyDescent="0.2">
      <c r="B41" t="str">
        <f>Titanic!AC8</f>
        <v>0</v>
      </c>
      <c r="C41" s="9">
        <f t="shared" ref="C41:C46" si="1">COUNTIFS(FamilyCategory,B41,Survived,1)/COUNTIF(FamilyCategory,B41)</f>
        <v>0.30253164556962026</v>
      </c>
    </row>
    <row r="42" spans="2:3" x14ac:dyDescent="0.2">
      <c r="B42" t="str">
        <f>Titanic!AC9</f>
        <v>1</v>
      </c>
      <c r="C42" s="9">
        <f t="shared" si="1"/>
        <v>0.53617021276595744</v>
      </c>
    </row>
    <row r="43" spans="2:3" x14ac:dyDescent="0.2">
      <c r="B43" t="str">
        <f>Titanic!AC10</f>
        <v>2</v>
      </c>
      <c r="C43" s="9">
        <f t="shared" si="1"/>
        <v>0.56603773584905659</v>
      </c>
    </row>
    <row r="44" spans="2:3" x14ac:dyDescent="0.2">
      <c r="B44" t="str">
        <f>Titanic!AC11</f>
        <v>3</v>
      </c>
      <c r="C44" s="9">
        <f t="shared" si="1"/>
        <v>0.69767441860465118</v>
      </c>
    </row>
    <row r="45" spans="2:3" x14ac:dyDescent="0.2">
      <c r="B45" t="str">
        <f>Titanic!AC12</f>
        <v>4</v>
      </c>
      <c r="C45" s="9">
        <f t="shared" si="1"/>
        <v>0.27272727272727271</v>
      </c>
    </row>
    <row r="46" spans="2:3" x14ac:dyDescent="0.2">
      <c r="B46" t="str">
        <f>Titanic!AC13</f>
        <v>5+</v>
      </c>
      <c r="C46" s="9">
        <f t="shared" si="1"/>
        <v>0.15</v>
      </c>
    </row>
    <row r="47" spans="2:3" x14ac:dyDescent="0.2">
      <c r="C47" s="15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Titanic</vt:lpstr>
      <vt:lpstr>Analysis</vt:lpstr>
      <vt:lpstr>Other Visualizations</vt:lpstr>
      <vt:lpstr>Age</vt:lpstr>
      <vt:lpstr>AgeCohort</vt:lpstr>
      <vt:lpstr>AgeTable</vt:lpstr>
      <vt:lpstr>FamilyCategory</vt:lpstr>
      <vt:lpstr>FamilyTable</vt:lpstr>
      <vt:lpstr>Fare</vt:lpstr>
      <vt:lpstr>FareCategory</vt:lpstr>
      <vt:lpstr>FareTable</vt:lpstr>
      <vt:lpstr>MaxChildAge</vt:lpstr>
      <vt:lpstr>OnBoardFamily</vt:lpstr>
      <vt:lpstr>ShouldGetLifeboat</vt:lpstr>
      <vt:lpstr>Survived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Craig, Nathan</cp:lastModifiedBy>
  <dcterms:created xsi:type="dcterms:W3CDTF">2018-01-20T02:17:37Z</dcterms:created>
  <dcterms:modified xsi:type="dcterms:W3CDTF">2020-01-22T18:01:58Z</dcterms:modified>
</cp:coreProperties>
</file>