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/Library/Mobile Documents/com~apple~CloudDocs/Lori&amp;BradShared/Brad Work/AppliedAnodized/DXF2LASER/"/>
    </mc:Choice>
  </mc:AlternateContent>
  <xr:revisionPtr revIDLastSave="0" documentId="8_{F2341D6A-C71E-8C47-AFD9-517B51172BFD}" xr6:coauthVersionLast="47" xr6:coauthVersionMax="47" xr10:uidLastSave="{00000000-0000-0000-0000-000000000000}"/>
  <bookViews>
    <workbookView xWindow="0" yWindow="700" windowWidth="34200" windowHeight="19760" xr2:uid="{CCDC74E6-B48E-524C-A3B6-206EB20D01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R23" i="1"/>
  <c r="Q24" i="1"/>
  <c r="R24" i="1"/>
  <c r="R22" i="1"/>
  <c r="Q22" i="1"/>
  <c r="L24" i="1"/>
  <c r="L23" i="1"/>
  <c r="L22" i="1"/>
  <c r="J23" i="1"/>
  <c r="K23" i="1"/>
  <c r="J24" i="1"/>
  <c r="K24" i="1"/>
  <c r="K22" i="1"/>
  <c r="J22" i="1"/>
  <c r="F24" i="1"/>
  <c r="G24" i="1"/>
  <c r="E24" i="1"/>
  <c r="E23" i="1"/>
  <c r="G23" i="1" s="1"/>
  <c r="E22" i="1"/>
  <c r="G22" i="1" s="1"/>
  <c r="F23" i="1" l="1"/>
  <c r="F22" i="1"/>
</calcChain>
</file>

<file path=xl/sharedStrings.xml><?xml version="1.0" encoding="utf-8"?>
<sst xmlns="http://schemas.openxmlformats.org/spreadsheetml/2006/main" count="41" uniqueCount="34">
  <si>
    <t>Fitted Center: (-1.9000, 49.5835) mm</t>
  </si>
  <si>
    <t>Radius: 224.0661 mm</t>
  </si>
  <si>
    <t>Reference Points Used:</t>
  </si>
  <si>
    <t>----------------------------------------------------------------------</t>
  </si>
  <si>
    <t>Point      Expected X   Expected Y     Actual X     Actual Y</t>
  </si>
  <si>
    <t>Pt2         -224.0661      50.0000    -226.0750      50.0000</t>
  </si>
  <si>
    <t>Pt4           -0.0000    -174.0661       0.0000    -174.4750</t>
  </si>
  <si>
    <t>Pt6          224.0661      50.0000     222.2750      50.0000</t>
  </si>
  <si>
    <t>Point Errors:</t>
  </si>
  <si>
    <t>Pt2: +0.1093 mm ⚠ HIGH ERROR</t>
  </si>
  <si>
    <t>Pt4: +0.0004 mm</t>
  </si>
  <si>
    <t>Pt6: +0.1093 mm ⚠ HIGH ERROR</t>
  </si>
  <si>
    <t>RMS Error: 0.0892 mm</t>
  </si>
  <si>
    <t>Max Error: 0.1093 mm</t>
  </si>
  <si>
    <t>Point</t>
  </si>
  <si>
    <t>Angles</t>
  </si>
  <si>
    <t>Radians</t>
  </si>
  <si>
    <t>center</t>
  </si>
  <si>
    <t>Expected X</t>
  </si>
  <si>
    <t>Expected Y</t>
  </si>
  <si>
    <t>Radius</t>
  </si>
  <si>
    <t>Expected</t>
  </si>
  <si>
    <t>Actual</t>
  </si>
  <si>
    <t>X</t>
  </si>
  <si>
    <t>Y</t>
  </si>
  <si>
    <t>Error X</t>
  </si>
  <si>
    <t>Error Y</t>
  </si>
  <si>
    <t>Calc X</t>
  </si>
  <si>
    <t>Calc Y</t>
  </si>
  <si>
    <t>Measured X</t>
  </si>
  <si>
    <t>Measured Y</t>
  </si>
  <si>
    <t>Best-fit center: [-1.89999828 49.58345038]</t>
  </si>
  <si>
    <t>Radial errors at each point: [0.10928873 0.00040615 0.10928528]</t>
  </si>
  <si>
    <t>copilot's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</si>
</sst>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Helvetica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7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977B-16A7-024F-B259-A3794A31B680}">
  <dimension ref="A1:R28"/>
  <sheetViews>
    <sheetView tabSelected="1" topLeftCell="A2" zoomScale="125" zoomScaleNormal="150" workbookViewId="0">
      <selection activeCell="A29" sqref="A29"/>
    </sheetView>
  </sheetViews>
  <sheetFormatPr baseColWidth="10" defaultRowHeight="16" x14ac:dyDescent="0.2"/>
  <cols>
    <col min="7" max="7" width="12.83203125" bestFit="1" customWidth="1"/>
    <col min="9" max="9" width="4.33203125" customWidth="1"/>
    <col min="13" max="13" width="3.83203125" customWidth="1"/>
    <col min="16" max="16" width="3.83203125" customWidth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4" spans="1:11" x14ac:dyDescent="0.2">
      <c r="A4" s="1" t="s">
        <v>2</v>
      </c>
    </row>
    <row r="5" spans="1:11" x14ac:dyDescent="0.2">
      <c r="A5" s="1" t="s">
        <v>3</v>
      </c>
    </row>
    <row r="6" spans="1:11" x14ac:dyDescent="0.2">
      <c r="A6" s="1" t="s">
        <v>4</v>
      </c>
    </row>
    <row r="7" spans="1:11" x14ac:dyDescent="0.2">
      <c r="A7" s="1" t="s">
        <v>3</v>
      </c>
    </row>
    <row r="8" spans="1:11" x14ac:dyDescent="0.2">
      <c r="A8" s="1" t="s">
        <v>5</v>
      </c>
    </row>
    <row r="9" spans="1:11" x14ac:dyDescent="0.2">
      <c r="A9" s="1" t="s">
        <v>6</v>
      </c>
    </row>
    <row r="10" spans="1:11" x14ac:dyDescent="0.2">
      <c r="A10" s="1" t="s">
        <v>7</v>
      </c>
    </row>
    <row r="11" spans="1:11" x14ac:dyDescent="0.2">
      <c r="A11" s="1" t="s">
        <v>3</v>
      </c>
    </row>
    <row r="13" spans="1:11" x14ac:dyDescent="0.2">
      <c r="A13" s="1" t="s">
        <v>8</v>
      </c>
    </row>
    <row r="14" spans="1:11" x14ac:dyDescent="0.2">
      <c r="A14" s="1" t="s">
        <v>9</v>
      </c>
    </row>
    <row r="15" spans="1:11" x14ac:dyDescent="0.2">
      <c r="A15" s="1" t="s">
        <v>10</v>
      </c>
      <c r="G15" s="3" t="s">
        <v>21</v>
      </c>
      <c r="H15" s="5"/>
      <c r="I15" s="5"/>
      <c r="J15" s="5"/>
      <c r="K15" s="3" t="s">
        <v>22</v>
      </c>
    </row>
    <row r="16" spans="1:11" x14ac:dyDescent="0.2">
      <c r="A16" s="1" t="s">
        <v>11</v>
      </c>
      <c r="F16" s="2" t="s">
        <v>20</v>
      </c>
      <c r="G16">
        <v>224.06610000000001</v>
      </c>
      <c r="J16" s="2" t="s">
        <v>20</v>
      </c>
      <c r="K16">
        <v>224.06610000000001</v>
      </c>
    </row>
    <row r="17" spans="1:18" x14ac:dyDescent="0.2">
      <c r="F17" s="2"/>
      <c r="G17" s="3" t="s">
        <v>23</v>
      </c>
      <c r="H17" s="3" t="s">
        <v>24</v>
      </c>
      <c r="J17" s="2"/>
      <c r="K17" s="3" t="s">
        <v>23</v>
      </c>
      <c r="L17" s="3" t="s">
        <v>24</v>
      </c>
    </row>
    <row r="18" spans="1:18" x14ac:dyDescent="0.2">
      <c r="A18" s="1" t="s">
        <v>12</v>
      </c>
      <c r="F18" s="2" t="s">
        <v>17</v>
      </c>
      <c r="G18">
        <v>0</v>
      </c>
      <c r="H18">
        <v>50</v>
      </c>
      <c r="J18" s="2" t="s">
        <v>17</v>
      </c>
      <c r="K18">
        <v>-1.9</v>
      </c>
      <c r="L18">
        <v>49.583500000000001</v>
      </c>
    </row>
    <row r="19" spans="1:18" x14ac:dyDescent="0.2">
      <c r="A19" s="1" t="s">
        <v>13</v>
      </c>
    </row>
    <row r="21" spans="1:18" x14ac:dyDescent="0.2">
      <c r="C21" s="3" t="s">
        <v>14</v>
      </c>
      <c r="D21" s="3" t="s">
        <v>15</v>
      </c>
      <c r="E21" s="3" t="s">
        <v>16</v>
      </c>
      <c r="F21" s="3" t="s">
        <v>18</v>
      </c>
      <c r="G21" s="3" t="s">
        <v>19</v>
      </c>
      <c r="H21" s="3"/>
      <c r="J21" s="3" t="s">
        <v>27</v>
      </c>
      <c r="K21" s="3" t="s">
        <v>28</v>
      </c>
      <c r="L21" s="3" t="s">
        <v>20</v>
      </c>
      <c r="N21" s="3" t="s">
        <v>29</v>
      </c>
      <c r="O21" s="3" t="s">
        <v>30</v>
      </c>
      <c r="Q21" s="3" t="s">
        <v>25</v>
      </c>
      <c r="R21" s="3" t="s">
        <v>26</v>
      </c>
    </row>
    <row r="22" spans="1:18" x14ac:dyDescent="0.2">
      <c r="C22">
        <v>2</v>
      </c>
      <c r="D22">
        <v>180</v>
      </c>
      <c r="E22" s="4">
        <f>RADIANS(D22)</f>
        <v>3.1415926535897931</v>
      </c>
      <c r="F22" s="4">
        <f>$G$16*COS($E22)+$G$18</f>
        <v>-224.06610000000001</v>
      </c>
      <c r="G22" s="4">
        <f>$G$16*SIN($E22)+$H$18</f>
        <v>50.000000000000028</v>
      </c>
      <c r="J22" s="4">
        <f>$K$16*COS($E22)+$K$18</f>
        <v>-225.96610000000001</v>
      </c>
      <c r="K22" s="4">
        <f>$K$16*SIN($E22)+$L$18</f>
        <v>49.583500000000029</v>
      </c>
      <c r="L22">
        <f>SQRT((J22-$K$18)^2+(K22-$L$18)^2)</f>
        <v>224.06610000000001</v>
      </c>
      <c r="N22">
        <v>-226.07499999999999</v>
      </c>
      <c r="O22">
        <v>50</v>
      </c>
      <c r="Q22" s="4">
        <f>N22-J22</f>
        <v>-0.10889999999997713</v>
      </c>
      <c r="R22" s="4">
        <f>O22-K22</f>
        <v>0.41649999999997078</v>
      </c>
    </row>
    <row r="23" spans="1:18" x14ac:dyDescent="0.2">
      <c r="C23">
        <v>4</v>
      </c>
      <c r="D23">
        <v>270</v>
      </c>
      <c r="E23" s="4">
        <f>RADIANS(D23)</f>
        <v>4.7123889803846897</v>
      </c>
      <c r="F23" s="4">
        <f t="shared" ref="F23:F24" si="0">$G$16*COS($E23)+$G$18</f>
        <v>-4.1160274824364612E-14</v>
      </c>
      <c r="G23" s="4">
        <f>$G$16*SIN($E23)+$H$18</f>
        <v>-174.06610000000001</v>
      </c>
      <c r="J23" s="4">
        <f t="shared" ref="J23:J24" si="1">$K$16*COS($E23)+$K$18</f>
        <v>-1.900000000000041</v>
      </c>
      <c r="K23" s="4">
        <f t="shared" ref="K23:K24" si="2">$K$16*SIN($E23)+$L$18</f>
        <v>-174.48259999999999</v>
      </c>
      <c r="L23">
        <f>SQRT((J23-$K$18)^2+(K23-$L$18)^2)</f>
        <v>224.06610000000001</v>
      </c>
      <c r="N23">
        <v>0</v>
      </c>
      <c r="O23">
        <v>-174.47499999999999</v>
      </c>
      <c r="Q23" s="4">
        <f t="shared" ref="Q23:Q24" si="3">N23-J23</f>
        <v>1.900000000000041</v>
      </c>
      <c r="R23" s="4">
        <f t="shared" ref="R23:R24" si="4">O23-K23</f>
        <v>7.5999999999964984E-3</v>
      </c>
    </row>
    <row r="24" spans="1:18" x14ac:dyDescent="0.2">
      <c r="C24">
        <v>6</v>
      </c>
      <c r="D24">
        <v>0</v>
      </c>
      <c r="E24" s="4">
        <f>RADIANS(D24)</f>
        <v>0</v>
      </c>
      <c r="F24" s="4">
        <f t="shared" si="0"/>
        <v>224.06610000000001</v>
      </c>
      <c r="G24" s="4">
        <f t="shared" ref="G23:G24" si="5">$G$16*SIN($E24)+$H$18</f>
        <v>50</v>
      </c>
      <c r="J24" s="4">
        <f t="shared" si="1"/>
        <v>222.1661</v>
      </c>
      <c r="K24" s="4">
        <f t="shared" si="2"/>
        <v>49.583500000000001</v>
      </c>
      <c r="L24">
        <f>SQRT((J24-$K$18)^2+(K24-$L$18)^2)</f>
        <v>224.06610000000001</v>
      </c>
      <c r="N24">
        <v>222.27500000000001</v>
      </c>
      <c r="O24">
        <v>50</v>
      </c>
      <c r="Q24" s="4">
        <f t="shared" si="3"/>
        <v>0.10890000000000555</v>
      </c>
      <c r="R24" s="4">
        <f t="shared" si="4"/>
        <v>0.4164999999999992</v>
      </c>
    </row>
    <row r="26" spans="1:18" x14ac:dyDescent="0.2">
      <c r="A26" s="2" t="s">
        <v>33</v>
      </c>
    </row>
    <row r="27" spans="1:18" x14ac:dyDescent="0.2">
      <c r="A27" t="s">
        <v>31</v>
      </c>
    </row>
    <row r="28" spans="1:18" x14ac:dyDescent="0.2">
      <c r="A2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Robbins</dc:creator>
  <cp:lastModifiedBy>Brad Robbins</cp:lastModifiedBy>
  <dcterms:created xsi:type="dcterms:W3CDTF">2025-10-28T01:39:02Z</dcterms:created>
  <dcterms:modified xsi:type="dcterms:W3CDTF">2025-10-28T02:16:19Z</dcterms:modified>
</cp:coreProperties>
</file>