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busienei/Documents/Analytics-01/Nashville_electric_consumption/Nashville-Electric-Service-Monthly-Energy-Consumption-by-Customer-Type-and-ZIP-Code/images/"/>
    </mc:Choice>
  </mc:AlternateContent>
  <xr:revisionPtr revIDLastSave="0" documentId="13_ncr:1_{7A2F59A1-7175-F440-8F90-03D9FBFA4D5A}" xr6:coauthVersionLast="45" xr6:coauthVersionMax="45" xr10:uidLastSave="{00000000-0000-0000-0000-000000000000}"/>
  <bookViews>
    <workbookView xWindow="380" yWindow="460" windowWidth="28040" windowHeight="16320" xr2:uid="{40608A02-CFA1-EC47-B20C-105F3381E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C15" i="1"/>
  <c r="D14" i="1" s="1"/>
  <c r="E14" i="1" s="1"/>
  <c r="M5" i="1"/>
  <c r="B8" i="1"/>
  <c r="M6" i="1"/>
  <c r="M7" i="1"/>
  <c r="M4" i="1"/>
  <c r="D11" i="1" l="1"/>
  <c r="E11" i="1" s="1"/>
  <c r="D12" i="1"/>
  <c r="E12" i="1" s="1"/>
  <c r="L7" i="1"/>
  <c r="L5" i="1"/>
  <c r="L6" i="1"/>
  <c r="L4" i="1"/>
</calcChain>
</file>

<file path=xl/sharedStrings.xml><?xml version="1.0" encoding="utf-8"?>
<sst xmlns="http://schemas.openxmlformats.org/spreadsheetml/2006/main" count="23" uniqueCount="9">
  <si>
    <t>commercial</t>
  </si>
  <si>
    <t>outdoor_lighting</t>
  </si>
  <si>
    <t>residential</t>
  </si>
  <si>
    <t>seasonal</t>
  </si>
  <si>
    <t>customer_type/year</t>
  </si>
  <si>
    <t>Shortfall(kWh)</t>
  </si>
  <si>
    <t>Customer Type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</si>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</sst>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4" fillId="0" borderId="0" xfId="0" applyFont="1"/>
    <xf numFmtId="2" fontId="4" fillId="0" borderId="0" xfId="0" applyNumberFormat="1" applyFont="1"/>
    <xf numFmtId="2" fontId="0" fillId="0" borderId="0" xfId="0" applyNumberFormat="1"/>
    <xf numFmtId="2" fontId="3" fillId="0" borderId="0" xfId="0" applyNumberFormat="1" applyFo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Electricity demand growth by sector</a:t>
            </a:r>
            <a:endParaRPr lang="en-US" b="1"/>
          </a:p>
        </c:rich>
      </c:tx>
      <c:layout>
        <c:manualLayout>
          <c:xMode val="edge"/>
          <c:yMode val="edge"/>
          <c:x val="0.37911244397699384"/>
          <c:y val="3.4285714285714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790708471910332E-2"/>
          <c:y val="9.562924634420697E-2"/>
          <c:w val="0.92176885831509325"/>
          <c:h val="0.79725646794150729"/>
        </c:manualLayout>
      </c:layout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commercial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BA2-DB45-B5A5-5EC4E7CF4458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A2-DB45-B5A5-5EC4E7CF4458}"/>
                </c:ext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A2-DB45-B5A5-5EC4E7CF4458}"/>
                </c:ext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BA2-DB45-B5A5-5EC4E7CF44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Sheet1!$D$3:$L$3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Shortfall(kWh)</c:v>
                </c:pt>
              </c:strCache>
            </c:strRef>
          </c:cat>
          <c:val>
            <c:numRef>
              <c:f>Sheet1!$D$4:$L$4</c:f>
              <c:numCache>
                <c:formatCode>#,##0</c:formatCode>
                <c:ptCount val="9"/>
                <c:pt idx="0">
                  <c:v>1319054</c:v>
                </c:pt>
                <c:pt idx="1">
                  <c:v>1278837</c:v>
                </c:pt>
                <c:pt idx="2">
                  <c:v>1312226</c:v>
                </c:pt>
                <c:pt idx="3">
                  <c:v>1211121</c:v>
                </c:pt>
                <c:pt idx="4">
                  <c:v>1029250</c:v>
                </c:pt>
                <c:pt idx="5">
                  <c:v>904122.5</c:v>
                </c:pt>
                <c:pt idx="6">
                  <c:v>893324</c:v>
                </c:pt>
                <c:pt idx="7">
                  <c:v>879673</c:v>
                </c:pt>
                <c:pt idx="8">
                  <c:v>-439381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DB45-B5A5-5EC4E7CF4458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outdoor_lighting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Sheet1!$D$3:$L$3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Shortfall(kWh)</c:v>
                </c:pt>
              </c:strCache>
            </c:strRef>
          </c:cat>
          <c:val>
            <c:numRef>
              <c:f>Sheet1!$D$5:$L$5</c:f>
              <c:numCache>
                <c:formatCode>#,##0</c:formatCode>
                <c:ptCount val="9"/>
                <c:pt idx="0">
                  <c:v>5764</c:v>
                </c:pt>
                <c:pt idx="1">
                  <c:v>5867</c:v>
                </c:pt>
                <c:pt idx="2">
                  <c:v>5743.5</c:v>
                </c:pt>
                <c:pt idx="3">
                  <c:v>4890</c:v>
                </c:pt>
                <c:pt idx="4">
                  <c:v>5474.5</c:v>
                </c:pt>
                <c:pt idx="5">
                  <c:v>5080</c:v>
                </c:pt>
                <c:pt idx="6">
                  <c:v>3864.5</c:v>
                </c:pt>
                <c:pt idx="7">
                  <c:v>4437</c:v>
                </c:pt>
                <c:pt idx="8">
                  <c:v>-1327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2-DB45-B5A5-5EC4E7CF4458}"/>
            </c:ext>
          </c:extLst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residential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A2-DB45-B5A5-5EC4E7CF4458}"/>
                </c:ext>
              </c:extLst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BA2-DB45-B5A5-5EC4E7CF4458}"/>
                </c:ext>
              </c:extLst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A2-DB45-B5A5-5EC4E7CF4458}"/>
                </c:ext>
              </c:extLst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A2-DB45-B5A5-5EC4E7CF44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Sheet1!$D$3:$L$3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Shortfall(kWh)</c:v>
                </c:pt>
              </c:strCache>
            </c:strRef>
          </c:cat>
          <c:val>
            <c:numRef>
              <c:f>Sheet1!$D$6:$L$6</c:f>
              <c:numCache>
                <c:formatCode>#,##0</c:formatCode>
                <c:ptCount val="9"/>
                <c:pt idx="0">
                  <c:v>2317356</c:v>
                </c:pt>
                <c:pt idx="1">
                  <c:v>2300381</c:v>
                </c:pt>
                <c:pt idx="2">
                  <c:v>2290672.5</c:v>
                </c:pt>
                <c:pt idx="3">
                  <c:v>2040177.5</c:v>
                </c:pt>
                <c:pt idx="4">
                  <c:v>1900382</c:v>
                </c:pt>
                <c:pt idx="5">
                  <c:v>1751897</c:v>
                </c:pt>
                <c:pt idx="6">
                  <c:v>2000728.5</c:v>
                </c:pt>
                <c:pt idx="7">
                  <c:v>1808500.5</c:v>
                </c:pt>
                <c:pt idx="8">
                  <c:v>-508855.5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A2-DB45-B5A5-5EC4E7CF4458}"/>
            </c:ext>
          </c:extLst>
        </c:ser>
        <c:ser>
          <c:idx val="3"/>
          <c:order val="3"/>
          <c:tx>
            <c:strRef>
              <c:f>Sheet1!$C$7</c:f>
              <c:strCache>
                <c:ptCount val="1"/>
                <c:pt idx="0">
                  <c:v>seasonal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BA2-DB45-B5A5-5EC4E7CF4458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BA2-DB45-B5A5-5EC4E7CF4458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BA2-DB45-B5A5-5EC4E7CF44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Sheet1!$D$3:$L$3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Shortfall(kWh)</c:v>
                </c:pt>
              </c:strCache>
            </c:strRef>
          </c:cat>
          <c:val>
            <c:numRef>
              <c:f>Sheet1!$D$7:$L$7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480</c:v>
                </c:pt>
                <c:pt idx="4">
                  <c:v>760</c:v>
                </c:pt>
                <c:pt idx="5">
                  <c:v>469.5</c:v>
                </c:pt>
                <c:pt idx="6">
                  <c:v>720</c:v>
                </c:pt>
                <c:pt idx="7">
                  <c:v>760</c:v>
                </c:pt>
                <c:pt idx="8" formatCode="General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A2-DB45-B5A5-5EC4E7CF4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063631"/>
        <c:axId val="1194703183"/>
      </c:lineChart>
      <c:catAx>
        <c:axId val="11340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03183"/>
        <c:crosses val="autoZero"/>
        <c:auto val="1"/>
        <c:lblAlgn val="ctr"/>
        <c:lblOffset val="100"/>
        <c:noMultiLvlLbl val="0"/>
      </c:catAx>
      <c:valAx>
        <c:axId val="119470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6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84900082435541"/>
          <c:y val="0.91179932508436445"/>
          <c:w val="0.72917166491372687"/>
          <c:h val="4.8200674915635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Sheet1!$C$4:$K$4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1319054</c:v>
                </c:pt>
                <c:pt idx="2">
                  <c:v>1278837</c:v>
                </c:pt>
                <c:pt idx="3">
                  <c:v>1312226</c:v>
                </c:pt>
                <c:pt idx="4">
                  <c:v>1211121</c:v>
                </c:pt>
                <c:pt idx="5">
                  <c:v>1029250</c:v>
                </c:pt>
                <c:pt idx="6">
                  <c:v>904122.5</c:v>
                </c:pt>
                <c:pt idx="7">
                  <c:v>893324</c:v>
                </c:pt>
                <c:pt idx="8">
                  <c:v>879673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4-0E4C-9D6B-A783A5C2CFA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Sheet1!$C$5:$K$5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5764</c:v>
                </c:pt>
                <c:pt idx="2">
                  <c:v>5867</c:v>
                </c:pt>
                <c:pt idx="3">
                  <c:v>5743.5</c:v>
                </c:pt>
                <c:pt idx="4">
                  <c:v>4890</c:v>
                </c:pt>
                <c:pt idx="5">
                  <c:v>5474.5</c:v>
                </c:pt>
                <c:pt idx="6">
                  <c:v>5080</c:v>
                </c:pt>
                <c:pt idx="7">
                  <c:v>3864.5</c:v>
                </c:pt>
                <c:pt idx="8">
                  <c:v>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4-0E4C-9D6B-A783A5C2CFA5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Sheet1!$C$6:$K$6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2317356</c:v>
                </c:pt>
                <c:pt idx="2">
                  <c:v>2300381</c:v>
                </c:pt>
                <c:pt idx="3">
                  <c:v>2290672.5</c:v>
                </c:pt>
                <c:pt idx="4">
                  <c:v>2040177.5</c:v>
                </c:pt>
                <c:pt idx="5">
                  <c:v>1900382</c:v>
                </c:pt>
                <c:pt idx="6">
                  <c:v>1751897</c:v>
                </c:pt>
                <c:pt idx="7">
                  <c:v>2000728.5</c:v>
                </c:pt>
                <c:pt idx="8">
                  <c:v>1808500.5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4-0E4C-9D6B-A783A5C2CFA5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Sheet1!$C$7:$K$7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480</c:v>
                </c:pt>
                <c:pt idx="5">
                  <c:v>760</c:v>
                </c:pt>
                <c:pt idx="6">
                  <c:v>469.5</c:v>
                </c:pt>
                <c:pt idx="7">
                  <c:v>720</c:v>
                </c:pt>
                <c:pt idx="8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A4-0E4C-9D6B-A783A5C2CFA5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Sheet1!$C$8:$K$8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A4A4-0E4C-9D6B-A783A5C2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Sheet1!$B$10:$B$14</c:f>
              <c:strCache>
                <c:ptCount val="5"/>
                <c:pt idx="0">
                  <c:v>Customer Type</c:v>
                </c:pt>
                <c:pt idx="1">
                  <c:v>commercial</c:v>
                </c:pt>
                <c:pt idx="2">
                  <c:v>outdoor_lighting</c:v>
                </c:pt>
                <c:pt idx="3">
                  <c:v>residential</c:v>
                </c:pt>
                <c:pt idx="4">
                  <c:v>seasonal</c:v>
                </c:pt>
              </c:strCache>
            </c:strRef>
          </c:cat>
          <c:val>
            <c:numRef>
              <c:f>Sheet1!$C$10:$C$14</c:f>
              <c:numCache>
                <c:formatCode>#,##0</c:formatCode>
                <c:ptCount val="5"/>
                <c:pt idx="1">
                  <c:v>8827608</c:v>
                </c:pt>
                <c:pt idx="2">
                  <c:v>41121</c:v>
                </c:pt>
                <c:pt idx="3">
                  <c:v>16410095</c:v>
                </c:pt>
                <c:pt idx="4">
                  <c:v>3190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C-6B47-B084-8686E6425FC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Sheet1!$B$10:$B$14</c:f>
              <c:strCache>
                <c:ptCount val="5"/>
                <c:pt idx="0">
                  <c:v>Customer Type</c:v>
                </c:pt>
                <c:pt idx="1">
                  <c:v>commercial</c:v>
                </c:pt>
                <c:pt idx="2">
                  <c:v>outdoor_lighting</c:v>
                </c:pt>
                <c:pt idx="3">
                  <c:v>residential</c:v>
                </c:pt>
                <c:pt idx="4">
                  <c:v>seasonal</c:v>
                </c:pt>
              </c:strCache>
            </c:strRef>
          </c:cat>
          <c:val>
            <c:numRef>
              <c:f>Sheet1!$D$10:$D$14</c:f>
              <c:numCache>
                <c:formatCode>General</c:formatCode>
                <c:ptCount val="5"/>
                <c:pt idx="0">
                  <c:v>0</c:v>
                </c:pt>
                <c:pt idx="1">
                  <c:v>0.34916553720759747</c:v>
                </c:pt>
                <c:pt idx="2">
                  <c:v>1.6264922565108935E-3</c:v>
                </c:pt>
                <c:pt idx="3">
                  <c:v>0.64908179387923759</c:v>
                </c:pt>
                <c:pt idx="4">
                  <c:v>1.26176656654015E-4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C-6B47-B084-8686E6425FC1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Sheet1!$B$10:$B$14</c:f>
              <c:strCache>
                <c:ptCount val="5"/>
                <c:pt idx="0">
                  <c:v>Customer Type</c:v>
                </c:pt>
                <c:pt idx="1">
                  <c:v>commercial</c:v>
                </c:pt>
                <c:pt idx="2">
                  <c:v>outdoor_lighting</c:v>
                </c:pt>
                <c:pt idx="3">
                  <c:v>residential</c:v>
                </c:pt>
                <c:pt idx="4">
                  <c:v>seasonal</c:v>
                </c:pt>
              </c:strCache>
            </c:strRef>
          </c:cat>
          <c:val>
            <c:numRef>
              <c:f>Sheet1!$E$10:$E$14</c:f>
              <c:numCache>
                <c:formatCode>General</c:formatCode>
                <c:ptCount val="5"/>
                <c:pt idx="1">
                  <c:v>34.916553720759744</c:v>
                </c:pt>
                <c:pt idx="2">
                  <c:v>0.16264922565108936</c:v>
                </c:pt>
                <c:pt idx="3">
                  <c:v>64.908179387923752</c:v>
                </c:pt>
                <c:pt idx="4">
                  <c:v>1.26176656654015E-2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C-6B47-B084-8686E6425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</a:t>
            </a:r>
            <a:r>
              <a:rPr lang="en-US" baseline="0"/>
              <a:t>Energy Consumption Per Customer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Sheet1!$A$25:$A$29</c:f>
              <c:strCache>
                <c:ptCount val="5"/>
                <c:pt idx="0">
                  <c:v>Customer Type</c:v>
                </c:pt>
                <c:pt idx="1">
                  <c:v>commercial</c:v>
                </c:pt>
                <c:pt idx="2">
                  <c:v>outdoor_lighting</c:v>
                </c:pt>
                <c:pt idx="3">
                  <c:v>residential</c:v>
                </c:pt>
                <c:pt idx="4">
                  <c:v>seasonal</c:v>
                </c:pt>
              </c:strCache>
            </c:strRef>
          </c:cat>
          <c:val>
            <c:numRef>
              <c:f>Sheet1!$B$25:$B$29</c:f>
              <c:numCache>
                <c:formatCode>0.00</c:formatCode>
                <c:ptCount val="5"/>
                <c:pt idx="1">
                  <c:v>34.916553</c:v>
                </c:pt>
                <c:pt idx="2">
                  <c:v>0.16264899999999999</c:v>
                </c:pt>
                <c:pt idx="3">
                  <c:v>64.908179000000004</c:v>
                </c:pt>
                <c:pt idx="4">
                  <c:v>1.26176E-2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7-014C-B14B-FBED3EDC6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290169933137919E-2"/>
          <c:y val="0.86688844913717933"/>
          <c:w val="0.81541966013372413"/>
          <c:h val="0.11202191993136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9</xdr:row>
      <xdr:rowOff>127000</xdr:rowOff>
    </xdr:from>
    <xdr:to>
      <xdr:col>19</xdr:col>
      <xdr:colOff>609600</xdr:colOff>
      <xdr:row>31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0095D0-8CDE-E049-9DBF-F7F2D483F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781050</xdr:colOff>
      <xdr:row>24</xdr:row>
      <xdr:rowOff>50800</xdr:rowOff>
    </xdr:from>
    <xdr:to>
      <xdr:col>7</xdr:col>
      <xdr:colOff>406400</xdr:colOff>
      <xdr:row>40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6391D-F5D5-D545-89BD-1A24D7CCC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736600</xdr:colOff>
      <xdr:row>7</xdr:row>
      <xdr:rowOff>63500</xdr:rowOff>
    </xdr:from>
    <xdr:to>
      <xdr:col>13</xdr:col>
      <xdr:colOff>508000</xdr:colOff>
      <xdr:row>24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405CD9-6F44-254D-9AB5-9AFA4AB6F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457200</xdr:colOff>
      <xdr:row>3</xdr:row>
      <xdr:rowOff>152400</xdr:rowOff>
    </xdr:from>
    <xdr:to>
      <xdr:col>11</xdr:col>
      <xdr:colOff>76200</xdr:colOff>
      <xdr:row>23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F5C9F-4CC7-174C-862A-311324E65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763F-319A-E74C-901E-F5FFDAD3D041}">
  <dimension ref="A3:M29"/>
  <sheetViews>
    <sheetView tabSelected="1" workbookViewId="0">
      <selection activeCell="A25" sqref="A25:B29"/>
    </sheetView>
  </sheetViews>
  <sheetFormatPr baseColWidth="10" defaultRowHeight="16"/>
  <cols>
    <col min="1" max="2" width="15.6640625" customWidth="1"/>
    <col min="3" max="3" width="22.5" customWidth="1"/>
    <col min="12" max="12" width="14.1640625" customWidth="1"/>
  </cols>
  <sheetData>
    <row r="3" spans="2:13" ht="19">
      <c r="C3" s="2" t="s">
        <v>4</v>
      </c>
      <c r="D3" s="1">
        <v>2012</v>
      </c>
      <c r="E3" s="1">
        <v>2013</v>
      </c>
      <c r="F3" s="1">
        <v>2014</v>
      </c>
      <c r="G3" s="1">
        <v>2015</v>
      </c>
      <c r="H3" s="1">
        <v>2016</v>
      </c>
      <c r="I3" s="1">
        <v>2017</v>
      </c>
      <c r="J3" s="1">
        <v>2018</v>
      </c>
      <c r="K3" s="1">
        <v>2019</v>
      </c>
      <c r="L3" t="s">
        <v>5</v>
      </c>
    </row>
    <row r="4" spans="2:13" ht="17">
      <c r="B4" s="4">
        <v>8827608</v>
      </c>
      <c r="C4" s="3" t="s">
        <v>0</v>
      </c>
      <c r="D4" s="4">
        <v>1319054</v>
      </c>
      <c r="E4" s="4">
        <v>1278837</v>
      </c>
      <c r="F4" s="4">
        <v>1312226</v>
      </c>
      <c r="G4" s="4">
        <v>1211121</v>
      </c>
      <c r="H4" s="4">
        <v>1029250</v>
      </c>
      <c r="I4" s="4">
        <v>904122.5</v>
      </c>
      <c r="J4" s="4">
        <v>893324</v>
      </c>
      <c r="K4" s="4">
        <v>879673</v>
      </c>
      <c r="L4" s="4">
        <f>K4-D4</f>
        <v>-439381</v>
      </c>
      <c r="M4" s="4">
        <f>SUM(D4:K4)</f>
        <v>8827607.5</v>
      </c>
    </row>
    <row r="5" spans="2:13" ht="17">
      <c r="B5" s="4">
        <v>41121</v>
      </c>
      <c r="C5" s="3" t="s">
        <v>1</v>
      </c>
      <c r="D5" s="4">
        <v>5764</v>
      </c>
      <c r="E5" s="4">
        <v>5867</v>
      </c>
      <c r="F5" s="4">
        <v>5743.5</v>
      </c>
      <c r="G5" s="4">
        <v>4890</v>
      </c>
      <c r="H5" s="4">
        <v>5474.5</v>
      </c>
      <c r="I5" s="4">
        <v>5080</v>
      </c>
      <c r="J5" s="4">
        <v>3864.5</v>
      </c>
      <c r="K5" s="4">
        <v>4437</v>
      </c>
      <c r="L5" s="4">
        <f t="shared" ref="L5:L6" si="0">K5-D5</f>
        <v>-1327</v>
      </c>
      <c r="M5" s="4">
        <f>SUM(D5:K5)</f>
        <v>41120.5</v>
      </c>
    </row>
    <row r="6" spans="2:13" ht="17">
      <c r="B6" s="4">
        <v>16410095</v>
      </c>
      <c r="C6" s="3" t="s">
        <v>2</v>
      </c>
      <c r="D6" s="4">
        <v>2317356</v>
      </c>
      <c r="E6" s="4">
        <v>2300381</v>
      </c>
      <c r="F6" s="4">
        <v>2290672.5</v>
      </c>
      <c r="G6" s="4">
        <v>2040177.5</v>
      </c>
      <c r="H6" s="4">
        <v>1900382</v>
      </c>
      <c r="I6" s="4">
        <v>1751897</v>
      </c>
      <c r="J6" s="4">
        <v>2000728.5</v>
      </c>
      <c r="K6" s="4">
        <v>1808500.5</v>
      </c>
      <c r="L6" s="4">
        <f t="shared" si="0"/>
        <v>-508855.5</v>
      </c>
      <c r="M6" s="4">
        <f>SUM(D6:K6)</f>
        <v>16410095</v>
      </c>
    </row>
    <row r="7" spans="2:13" ht="17">
      <c r="B7" s="4">
        <v>3190</v>
      </c>
      <c r="C7" s="3" t="s">
        <v>3</v>
      </c>
      <c r="D7" s="4">
        <v>0</v>
      </c>
      <c r="E7" s="4">
        <v>0</v>
      </c>
      <c r="F7" s="4">
        <v>0</v>
      </c>
      <c r="G7" s="4">
        <v>480</v>
      </c>
      <c r="H7" s="4">
        <v>760</v>
      </c>
      <c r="I7" s="4">
        <v>469.5</v>
      </c>
      <c r="J7" s="4">
        <v>720</v>
      </c>
      <c r="K7" s="4">
        <v>760</v>
      </c>
      <c r="L7">
        <f>K7-G7</f>
        <v>280</v>
      </c>
      <c r="M7" s="4">
        <f>SUM(D7:K7)</f>
        <v>3189.5</v>
      </c>
    </row>
    <row r="8" spans="2:13">
      <c r="B8" s="4" t="e">
        <f>SUM(#REF!)</f>
        <v>#REF!</v>
      </c>
      <c r="M8" s="4"/>
    </row>
    <row r="10" spans="2:13" ht="19">
      <c r="B10" s="5" t="s">
        <v>6</v>
      </c>
      <c r="D10" t="s">
        <v>8</v>
      </c>
    </row>
    <row r="11" spans="2:13" ht="17">
      <c r="B11" s="3" t="s">
        <v>0</v>
      </c>
      <c r="C11" s="4">
        <v>8827608</v>
      </c>
      <c r="D11">
        <f>C11/C15</f>
        <v>0.34916553720759747</v>
      </c>
      <c r="E11">
        <f>D11*100</f>
        <v>34.916553720759744</v>
      </c>
    </row>
    <row r="12" spans="2:13" ht="17">
      <c r="B12" s="3" t="s">
        <v>1</v>
      </c>
      <c r="C12" s="4">
        <v>41121</v>
      </c>
      <c r="D12">
        <f>C12/C15</f>
        <v>1.6264922565108935E-3</v>
      </c>
      <c r="E12">
        <f>D12*100</f>
        <v>0.16264922565108936</v>
      </c>
    </row>
    <row r="13" spans="2:13" ht="17">
      <c r="B13" s="3" t="s">
        <v>2</v>
      </c>
      <c r="C13" s="4">
        <v>16410095</v>
      </c>
      <c r="D13">
        <f>C13/C15</f>
        <v>0.64908179387923759</v>
      </c>
      <c r="E13">
        <f t="shared" ref="E13:E14" si="1">D13*100</f>
        <v>64.908179387923752</v>
      </c>
    </row>
    <row r="14" spans="2:13" ht="17">
      <c r="B14" s="3" t="s">
        <v>3</v>
      </c>
      <c r="C14" s="4">
        <v>3190</v>
      </c>
      <c r="D14">
        <f>C14/C15</f>
        <v>1.26176656654015E-4</v>
      </c>
      <c r="E14">
        <f t="shared" si="1"/>
        <v>1.26176656654015E-2</v>
      </c>
    </row>
    <row r="15" spans="2:13" ht="17">
      <c r="B15" s="3" t="s">
        <v>7</v>
      </c>
      <c r="C15" s="4">
        <f>SUM(C11:C14)</f>
        <v>25282014</v>
      </c>
    </row>
    <row r="21" spans="1:11" ht="19">
      <c r="C21" s="2" t="s">
        <v>4</v>
      </c>
      <c r="D21" s="1">
        <v>2012</v>
      </c>
      <c r="E21" s="1">
        <v>2013</v>
      </c>
      <c r="F21" s="1">
        <v>2014</v>
      </c>
      <c r="G21" s="1">
        <v>2015</v>
      </c>
      <c r="H21" s="1">
        <v>2016</v>
      </c>
      <c r="I21" s="1">
        <v>2017</v>
      </c>
      <c r="J21" s="1">
        <v>2018</v>
      </c>
      <c r="K21" s="1">
        <v>2019</v>
      </c>
    </row>
    <row r="22" spans="1:11" ht="17">
      <c r="C22" s="3" t="s">
        <v>0</v>
      </c>
      <c r="D22" s="4">
        <v>1319054</v>
      </c>
      <c r="E22" s="4">
        <v>1278837</v>
      </c>
      <c r="F22" s="4">
        <v>1312226</v>
      </c>
      <c r="G22" s="4">
        <v>1211121</v>
      </c>
      <c r="H22" s="4">
        <v>1029250</v>
      </c>
      <c r="I22" s="4">
        <v>904122.5</v>
      </c>
      <c r="J22" s="4">
        <v>893324</v>
      </c>
      <c r="K22" s="4">
        <v>879673</v>
      </c>
    </row>
    <row r="23" spans="1:11" ht="17">
      <c r="C23" s="3" t="s">
        <v>1</v>
      </c>
      <c r="D23" s="4">
        <v>5764</v>
      </c>
      <c r="E23" s="4">
        <v>5867</v>
      </c>
      <c r="F23" s="4">
        <v>5743.5</v>
      </c>
      <c r="G23" s="4">
        <v>4890</v>
      </c>
      <c r="H23" s="4">
        <v>5474.5</v>
      </c>
      <c r="I23" s="4">
        <v>5080</v>
      </c>
      <c r="J23" s="4">
        <v>3864.5</v>
      </c>
      <c r="K23" s="4">
        <v>4437</v>
      </c>
    </row>
    <row r="24" spans="1:11" ht="17">
      <c r="C24" s="3" t="s">
        <v>2</v>
      </c>
      <c r="D24" s="4">
        <v>2317356</v>
      </c>
      <c r="E24" s="4">
        <v>2300381</v>
      </c>
      <c r="F24" s="4">
        <v>2290672.5</v>
      </c>
      <c r="G24" s="4">
        <v>2040177.5</v>
      </c>
      <c r="H24" s="4">
        <v>1900382</v>
      </c>
      <c r="I24" s="4">
        <v>1751897</v>
      </c>
      <c r="J24" s="4">
        <v>2000728.5</v>
      </c>
      <c r="K24" s="4">
        <v>1808500.5</v>
      </c>
    </row>
    <row r="25" spans="1:11" ht="19">
      <c r="A25" s="6" t="s">
        <v>6</v>
      </c>
      <c r="B25" s="7"/>
      <c r="C25" s="3" t="s">
        <v>3</v>
      </c>
      <c r="D25" s="4">
        <v>0</v>
      </c>
      <c r="E25" s="4">
        <v>0</v>
      </c>
      <c r="F25" s="4">
        <v>0</v>
      </c>
      <c r="G25" s="4">
        <v>480</v>
      </c>
      <c r="H25" s="4">
        <v>760</v>
      </c>
      <c r="I25" s="4">
        <v>469.5</v>
      </c>
      <c r="J25" s="4">
        <v>720</v>
      </c>
      <c r="K25" s="4">
        <v>760</v>
      </c>
    </row>
    <row r="26" spans="1:11" ht="17">
      <c r="A26" s="8" t="s">
        <v>0</v>
      </c>
      <c r="B26" s="7">
        <v>34.916553</v>
      </c>
    </row>
    <row r="27" spans="1:11" ht="17">
      <c r="A27" s="8" t="s">
        <v>1</v>
      </c>
      <c r="B27" s="7">
        <v>0.16264899999999999</v>
      </c>
    </row>
    <row r="28" spans="1:11" ht="17">
      <c r="A28" s="8" t="s">
        <v>2</v>
      </c>
      <c r="B28" s="7">
        <v>64.908179000000004</v>
      </c>
    </row>
    <row r="29" spans="1:11" ht="17">
      <c r="A29" s="8" t="s">
        <v>3</v>
      </c>
      <c r="B29" s="7">
        <v>1.26176E-2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2019-12-29T01:53:12Z</dcterms:created>
  <dcterms:modified xsi:type="dcterms:W3CDTF">2019-12-31T20:16:46Z</dcterms:modified>
</cp:coreProperties>
</file>