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an chaudhary\Desktop\"/>
    </mc:Choice>
  </mc:AlternateContent>
  <xr:revisionPtr revIDLastSave="0" documentId="13_ncr:1_{88A9110A-1B2D-4073-B701-5EDE5317032E}" xr6:coauthVersionLast="47" xr6:coauthVersionMax="47" xr10:uidLastSave="{00000000-0000-0000-0000-000000000000}"/>
  <bookViews>
    <workbookView xWindow="-110" yWindow="-110" windowWidth="21820" windowHeight="13900" xr2:uid="{E8F3C1F9-0460-4C03-96AF-824A088FFB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18" i="1"/>
  <c r="B19" i="1" s="1"/>
  <c r="C11" i="1"/>
  <c r="H14" i="1" s="1"/>
  <c r="D11" i="1"/>
  <c r="E11" i="1"/>
  <c r="F11" i="1"/>
  <c r="C18" i="1" l="1"/>
  <c r="D18" i="1" s="1"/>
  <c r="E18" i="1" s="1"/>
  <c r="F18" i="1" s="1"/>
  <c r="C19" i="1" l="1"/>
  <c r="D19" i="1"/>
  <c r="E19" i="1"/>
  <c r="F19" i="1" l="1"/>
  <c r="G18" i="1"/>
  <c r="G19" i="1" s="1"/>
  <c r="B22" i="1" l="1"/>
  <c r="B25" i="1" s="1"/>
  <c r="B27" i="1" s="1"/>
</calcChain>
</file>

<file path=xl/sharedStrings.xml><?xml version="1.0" encoding="utf-8"?>
<sst xmlns="http://schemas.openxmlformats.org/spreadsheetml/2006/main" count="21" uniqueCount="20">
  <si>
    <t>Year</t>
  </si>
  <si>
    <t>Free Cash Flow</t>
  </si>
  <si>
    <t>Groth</t>
  </si>
  <si>
    <t>Terminal Value</t>
  </si>
  <si>
    <t>Growth Rate</t>
  </si>
  <si>
    <t>Average Growth Rate</t>
  </si>
  <si>
    <t>Discounted Rate</t>
  </si>
  <si>
    <t>Perpetual Growth Rate</t>
  </si>
  <si>
    <t>Sum of FCF</t>
  </si>
  <si>
    <t>Cash &amp;  Cash Equlvalents</t>
  </si>
  <si>
    <t>Total Debt</t>
  </si>
  <si>
    <t>Equity value</t>
  </si>
  <si>
    <t>Shares Outstanding</t>
  </si>
  <si>
    <t>DCF Price Per Share:</t>
  </si>
  <si>
    <t xml:space="preserve"> </t>
  </si>
  <si>
    <t xml:space="preserve">                            TATA STEEL LTD</t>
  </si>
  <si>
    <t xml:space="preserve">                            Discounted Cash Flow Analysis Model</t>
  </si>
  <si>
    <t>Future Free Cash Flow</t>
  </si>
  <si>
    <t>PV of FFCF</t>
  </si>
  <si>
    <t>Perpetuity Growth Model: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</si>
</sst>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₹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16"/>
      <color theme="1"/>
      <name val="Times New Roman"/>
      <family val="1"/>
    </font>
    <font>
      <b/>
      <u/>
      <sz val="14"/>
      <color rgb="FF001D35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3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4" fillId="3" borderId="4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1" xfId="1" applyNumberFormat="1" applyFont="1" applyBorder="1"/>
    <xf numFmtId="0" fontId="0" fillId="0" borderId="0" xfId="0" applyAlignment="1">
      <alignment horizontal="center"/>
    </xf>
    <xf numFmtId="0" fontId="5" fillId="7" borderId="5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3609D-0202-46B0-84D6-3E1EEB35945D}">
  <dimension ref="A2:H27"/>
  <sheetViews>
    <sheetView tabSelected="1" topLeftCell="A3" workbookViewId="0">
      <selection activeCell="A7" sqref="A7"/>
    </sheetView>
  </sheetViews>
  <sheetFormatPr defaultRowHeight="14.5" x14ac:dyDescent="0.35"/>
  <cols>
    <col min="1" max="1" width="30.26953125" bestFit="1" customWidth="1"/>
    <col min="2" max="2" width="20.08984375" customWidth="1"/>
    <col min="3" max="3" width="23.6328125" customWidth="1"/>
    <col min="4" max="6" width="19.26953125" bestFit="1" customWidth="1"/>
    <col min="7" max="7" width="20.26953125" bestFit="1" customWidth="1"/>
  </cols>
  <sheetData>
    <row r="2" spans="1:8" ht="20.5" x14ac:dyDescent="0.45">
      <c r="C2" s="4" t="s">
        <v>15</v>
      </c>
      <c r="D2" s="5"/>
      <c r="E2" s="6"/>
    </row>
    <row r="4" spans="1:8" ht="25.5" x14ac:dyDescent="0.55000000000000004">
      <c r="B4" s="1" t="s">
        <v>16</v>
      </c>
      <c r="C4" s="2"/>
      <c r="D4" s="2"/>
      <c r="E4" s="2"/>
      <c r="F4" s="2"/>
      <c r="G4" s="2"/>
      <c r="H4" s="3"/>
    </row>
    <row r="7" spans="1:8" ht="17.5" x14ac:dyDescent="0.35">
      <c r="A7" s="19" t="s">
        <v>19</v>
      </c>
    </row>
    <row r="9" spans="1:8" x14ac:dyDescent="0.35">
      <c r="A9" s="10" t="s">
        <v>0</v>
      </c>
      <c r="B9" s="9">
        <v>2021</v>
      </c>
      <c r="C9" s="9">
        <v>2022</v>
      </c>
      <c r="D9" s="9">
        <v>2023</v>
      </c>
      <c r="E9" s="9">
        <v>2024</v>
      </c>
      <c r="F9" s="9">
        <v>2025</v>
      </c>
    </row>
    <row r="10" spans="1:8" x14ac:dyDescent="0.35">
      <c r="A10" s="10" t="s">
        <v>1</v>
      </c>
      <c r="B10" s="13">
        <v>373481000000</v>
      </c>
      <c r="C10" s="13">
        <v>338587900000</v>
      </c>
      <c r="D10" s="14">
        <v>75405900000</v>
      </c>
      <c r="E10" s="13">
        <v>20940700000</v>
      </c>
      <c r="F10" s="13">
        <v>78412900000</v>
      </c>
    </row>
    <row r="11" spans="1:8" x14ac:dyDescent="0.35">
      <c r="A11" s="10" t="s">
        <v>2</v>
      </c>
      <c r="B11" s="15"/>
      <c r="C11" s="15">
        <f t="shared" ref="C11:E11" si="0">(C10-B10)/B10</f>
        <v>-9.3426707114953642E-2</v>
      </c>
      <c r="D11" s="15">
        <f t="shared" si="0"/>
        <v>-0.77729298654795398</v>
      </c>
      <c r="E11" s="15">
        <f t="shared" si="0"/>
        <v>-0.72229361362970268</v>
      </c>
      <c r="F11" s="15">
        <f>(F10-E10)/E10</f>
        <v>2.744521434336006</v>
      </c>
    </row>
    <row r="12" spans="1:8" x14ac:dyDescent="0.35">
      <c r="D12" t="s">
        <v>14</v>
      </c>
    </row>
    <row r="13" spans="1:8" x14ac:dyDescent="0.35">
      <c r="G13" s="8" t="s">
        <v>4</v>
      </c>
      <c r="H13" s="15">
        <v>0.2</v>
      </c>
    </row>
    <row r="14" spans="1:8" x14ac:dyDescent="0.35">
      <c r="G14" s="8" t="s">
        <v>5</v>
      </c>
      <c r="H14" s="15">
        <f>AVERAGE(C11:F11)</f>
        <v>0.28787703176084894</v>
      </c>
    </row>
    <row r="16" spans="1:8" x14ac:dyDescent="0.35">
      <c r="B16" s="18">
        <v>1</v>
      </c>
      <c r="C16" s="18">
        <v>2</v>
      </c>
      <c r="D16" s="18">
        <v>3</v>
      </c>
      <c r="E16" s="18">
        <v>4</v>
      </c>
      <c r="F16" s="18">
        <v>5</v>
      </c>
      <c r="G16" s="18">
        <v>6</v>
      </c>
    </row>
    <row r="17" spans="1:8" x14ac:dyDescent="0.35">
      <c r="A17" s="10" t="s">
        <v>0</v>
      </c>
      <c r="B17" s="9">
        <v>2026</v>
      </c>
      <c r="C17" s="9">
        <v>2027</v>
      </c>
      <c r="D17" s="9">
        <v>2028</v>
      </c>
      <c r="E17" s="9">
        <v>2029</v>
      </c>
      <c r="F17" s="9">
        <v>2030</v>
      </c>
      <c r="G17" s="9" t="s">
        <v>3</v>
      </c>
    </row>
    <row r="18" spans="1:8" x14ac:dyDescent="0.35">
      <c r="A18" s="10" t="s">
        <v>17</v>
      </c>
      <c r="B18" s="13">
        <f>F10*(1+$H13)</f>
        <v>94095480000</v>
      </c>
      <c r="C18" s="13">
        <f>B18*(1+H13)</f>
        <v>112914576000</v>
      </c>
      <c r="D18" s="13">
        <f>C18*(1+H13)</f>
        <v>135497491200</v>
      </c>
      <c r="E18" s="13">
        <f>D18*(1+H13)</f>
        <v>162596989440</v>
      </c>
      <c r="F18" s="13">
        <f>E18*(1+H13)</f>
        <v>195116387328</v>
      </c>
      <c r="G18" s="13">
        <f>F18*(1+H22)/(H23-H22)</f>
        <v>2771998330315.0347</v>
      </c>
    </row>
    <row r="19" spans="1:8" x14ac:dyDescent="0.35">
      <c r="A19" s="10" t="s">
        <v>18</v>
      </c>
      <c r="B19" s="13">
        <f t="shared" ref="B19:F19" si="1">B18/(1+$H23)^B16</f>
        <v>85347374149.659866</v>
      </c>
      <c r="C19" s="13">
        <f t="shared" si="1"/>
        <v>92895101115.276047</v>
      </c>
      <c r="D19" s="13">
        <f t="shared" si="1"/>
        <v>101110314139.07597</v>
      </c>
      <c r="E19" s="13">
        <f t="shared" si="1"/>
        <v>110052042600.35478</v>
      </c>
      <c r="F19" s="13">
        <f t="shared" si="1"/>
        <v>119784536163.65146</v>
      </c>
      <c r="G19" s="13">
        <f>G18/(1+$H23)^G16</f>
        <v>1543552393445.1296</v>
      </c>
    </row>
    <row r="22" spans="1:8" x14ac:dyDescent="0.35">
      <c r="A22" s="11" t="s">
        <v>8</v>
      </c>
      <c r="B22" s="16">
        <f>SUM(B19:G19)</f>
        <v>2052741761613.1479</v>
      </c>
      <c r="G22" s="8" t="s">
        <v>7</v>
      </c>
      <c r="H22" s="15">
        <v>0.03</v>
      </c>
    </row>
    <row r="23" spans="1:8" x14ac:dyDescent="0.35">
      <c r="A23" s="11" t="s">
        <v>9</v>
      </c>
      <c r="B23" s="17">
        <v>96049600000</v>
      </c>
      <c r="G23" s="8" t="s">
        <v>6</v>
      </c>
      <c r="H23" s="15">
        <v>0.10249999999999999</v>
      </c>
    </row>
    <row r="24" spans="1:8" x14ac:dyDescent="0.35">
      <c r="A24" s="11" t="s">
        <v>10</v>
      </c>
      <c r="B24" s="16">
        <f>94801.05*10000000</f>
        <v>948010500000</v>
      </c>
    </row>
    <row r="25" spans="1:8" x14ac:dyDescent="0.35">
      <c r="A25" s="11" t="s">
        <v>11</v>
      </c>
      <c r="B25" s="16">
        <f>B22+B23-B24</f>
        <v>1200780861613.1479</v>
      </c>
    </row>
    <row r="26" spans="1:8" x14ac:dyDescent="0.35">
      <c r="A26" s="11" t="s">
        <v>12</v>
      </c>
      <c r="B26" s="7">
        <v>12483613139</v>
      </c>
    </row>
    <row r="27" spans="1:8" x14ac:dyDescent="0.35">
      <c r="A27" s="12" t="s">
        <v>13</v>
      </c>
      <c r="B27" s="16">
        <f>B25/B26</f>
        <v>96.188567223522313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Chaudhary</dc:creator>
  <cp:lastModifiedBy>Pawan Chaudhary</cp:lastModifiedBy>
  <dcterms:created xsi:type="dcterms:W3CDTF">2025-06-08T11:55:17Z</dcterms:created>
  <dcterms:modified xsi:type="dcterms:W3CDTF">2025-06-10T06:26:59Z</dcterms:modified>
</cp:coreProperties>
</file>