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0e8ad93e1344a/CS/Robotics/FRC/2023/"/>
    </mc:Choice>
  </mc:AlternateContent>
  <xr:revisionPtr revIDLastSave="127" documentId="8_{52380376-9186-4312-8767-D311FD6D8E1C}" xr6:coauthVersionLast="47" xr6:coauthVersionMax="47" xr10:uidLastSave="{C0897A7D-48BE-4732-9235-B9FAF523CBB2}"/>
  <bookViews>
    <workbookView xWindow="28680" yWindow="-120" windowWidth="29040" windowHeight="15990" xr2:uid="{C772AB2F-13EB-458D-853F-D88531456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16" i="1"/>
  <c r="B14" i="1"/>
  <c r="B24" i="1" s="1"/>
  <c r="C24" i="1" s="1"/>
  <c r="B13" i="1"/>
  <c r="B22" i="1" s="1"/>
  <c r="C22" i="1" s="1"/>
  <c r="D10" i="1"/>
  <c r="D11" i="1"/>
  <c r="D9" i="1"/>
  <c r="D22" i="1" l="1"/>
  <c r="E22" i="1" s="1"/>
  <c r="D24" i="1"/>
  <c r="E24" i="1" s="1"/>
  <c r="F23" i="1"/>
  <c r="G23" i="1" s="1"/>
  <c r="F25" i="1"/>
  <c r="G25" i="1" s="1"/>
  <c r="F22" i="1"/>
  <c r="G22" i="1" s="1"/>
  <c r="J23" i="1"/>
  <c r="K23" i="1" s="1"/>
  <c r="F24" i="1"/>
  <c r="G24" i="1" s="1"/>
  <c r="J22" i="1"/>
  <c r="H22" i="1"/>
  <c r="I22" i="1" s="1"/>
  <c r="J24" i="1"/>
  <c r="K24" i="1" s="1"/>
  <c r="H23" i="1"/>
  <c r="I23" i="1" s="1"/>
  <c r="J25" i="1"/>
  <c r="K25" i="1" s="1"/>
  <c r="B23" i="1"/>
  <c r="H25" i="1"/>
  <c r="I25" i="1" s="1"/>
  <c r="B25" i="1"/>
  <c r="H24" i="1"/>
  <c r="I24" i="1" s="1"/>
  <c r="L23" i="1"/>
  <c r="M23" i="1" s="1"/>
  <c r="L24" i="1"/>
  <c r="M24" i="1" s="1"/>
  <c r="C23" i="1" l="1"/>
  <c r="D23" i="1"/>
  <c r="E23" i="1" s="1"/>
  <c r="C25" i="1"/>
  <c r="D25" i="1"/>
  <c r="E25" i="1" s="1"/>
  <c r="L25" i="1"/>
  <c r="M25" i="1" s="1"/>
  <c r="L22" i="1"/>
  <c r="M22" i="1" s="1"/>
  <c r="K22" i="1"/>
</calcChain>
</file>

<file path=xl/sharedStrings.xml><?xml version="1.0" encoding="utf-8"?>
<sst xmlns="http://schemas.openxmlformats.org/spreadsheetml/2006/main" count="48" uniqueCount="30">
  <si>
    <t>FRC 2023 Arm Torque calculations for Team 1512</t>
  </si>
  <si>
    <t>kg</t>
  </si>
  <si>
    <t xml:space="preserve">Maximum length of the arm = </t>
  </si>
  <si>
    <t>m</t>
  </si>
  <si>
    <t xml:space="preserve">Minimum length of the arm = </t>
  </si>
  <si>
    <t>in</t>
  </si>
  <si>
    <t>lbs</t>
  </si>
  <si>
    <t>The arm mast is configured at the rear of the chassis.</t>
  </si>
  <si>
    <t>Mass of cone =</t>
  </si>
  <si>
    <t>Extra moment-arm with cone added</t>
  </si>
  <si>
    <t>Additional conditions when arm is parallel to the floor:</t>
  </si>
  <si>
    <t>Fully retracted, no cone</t>
  </si>
  <si>
    <t>Fully retracted, with cone</t>
  </si>
  <si>
    <t>Fully extended, no cone</t>
  </si>
  <si>
    <t>Fully extended, with cone</t>
  </si>
  <si>
    <t>Min Torque</t>
  </si>
  <si>
    <t>Nominal Torque</t>
  </si>
  <si>
    <t>Max Torque</t>
  </si>
  <si>
    <t>(Nm)</t>
  </si>
  <si>
    <t>The cone has a mass of 0.650kg (1.43lbs).</t>
  </si>
  <si>
    <t>ft-lb</t>
  </si>
  <si>
    <t>* All masses are measured from the end of the extension arm + gripper (with pneumatic cylinders).</t>
  </si>
  <si>
    <t xml:space="preserve">** 1.00Nm = </t>
  </si>
  <si>
    <t>(ft-lbs)**</t>
  </si>
  <si>
    <t xml:space="preserve">Minimum mass of the arm* = </t>
  </si>
  <si>
    <t xml:space="preserve">Nominal mass of the arm* = </t>
  </si>
  <si>
    <t xml:space="preserve">Maximum mass of the arm* = </t>
  </si>
  <si>
    <t>The moment arm of the cone is extended about 0.20m (8") further out from the end of the extension arm.</t>
  </si>
  <si>
    <t>(kg-m)</t>
  </si>
  <si>
    <t>(in-lbs)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</si>
</sst>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4B43516-5B5C-4A3F-8E39-E02DB2AE6D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F086-0FCF-4C29-9FE1-4742D0C7D4EF}">
  <dimension ref="A1:M27"/>
  <sheetViews>
    <sheetView tabSelected="1" workbookViewId="0">
      <selection activeCell="I10" sqref="I10"/>
    </sheetView>
  </sheetViews>
  <sheetFormatPr defaultRowHeight="14.4" x14ac:dyDescent="0.3"/>
  <cols>
    <col min="1" max="1" width="32.33203125" customWidth="1"/>
  </cols>
  <sheetData>
    <row r="1" spans="1:5" ht="18" x14ac:dyDescent="0.35">
      <c r="A1" s="8" t="s">
        <v>0</v>
      </c>
    </row>
    <row r="3" spans="1:5" x14ac:dyDescent="0.3">
      <c r="A3" t="s">
        <v>7</v>
      </c>
    </row>
    <row r="4" spans="1:5" x14ac:dyDescent="0.3">
      <c r="A4" t="s">
        <v>21</v>
      </c>
    </row>
    <row r="5" spans="1:5" x14ac:dyDescent="0.3">
      <c r="A5" t="s">
        <v>19</v>
      </c>
    </row>
    <row r="6" spans="1:5" x14ac:dyDescent="0.3">
      <c r="A6" t="s">
        <v>27</v>
      </c>
    </row>
    <row r="9" spans="1:5" x14ac:dyDescent="0.3">
      <c r="A9" s="1" t="s">
        <v>24</v>
      </c>
      <c r="B9" s="3">
        <v>3.5</v>
      </c>
      <c r="C9" t="s">
        <v>1</v>
      </c>
      <c r="D9" s="5">
        <f>CONVERT(B9*1000, "g", "lbm")</f>
        <v>7.7161791764707148</v>
      </c>
      <c r="E9" t="s">
        <v>6</v>
      </c>
    </row>
    <row r="10" spans="1:5" x14ac:dyDescent="0.3">
      <c r="A10" s="1" t="s">
        <v>25</v>
      </c>
      <c r="B10" s="3">
        <v>4.5</v>
      </c>
      <c r="C10" t="s">
        <v>1</v>
      </c>
      <c r="D10" s="5">
        <f t="shared" ref="D10:D11" si="0">CONVERT(B10*1000, "g", "lbm")</f>
        <v>9.9208017983194914</v>
      </c>
      <c r="E10" t="s">
        <v>6</v>
      </c>
    </row>
    <row r="11" spans="1:5" x14ac:dyDescent="0.3">
      <c r="A11" s="1" t="s">
        <v>26</v>
      </c>
      <c r="B11" s="3">
        <v>5</v>
      </c>
      <c r="C11" t="s">
        <v>1</v>
      </c>
      <c r="D11" s="5">
        <f t="shared" si="0"/>
        <v>11.023113109243878</v>
      </c>
      <c r="E11" t="s">
        <v>6</v>
      </c>
    </row>
    <row r="13" spans="1:5" x14ac:dyDescent="0.3">
      <c r="A13" s="1" t="s">
        <v>4</v>
      </c>
      <c r="B13" s="5">
        <f>CONVERT(D13, "in", "m")</f>
        <v>1.1938</v>
      </c>
      <c r="C13" t="s">
        <v>3</v>
      </c>
      <c r="D13" s="2">
        <v>47</v>
      </c>
      <c r="E13" t="s">
        <v>5</v>
      </c>
    </row>
    <row r="14" spans="1:5" x14ac:dyDescent="0.3">
      <c r="A14" s="1" t="s">
        <v>2</v>
      </c>
      <c r="B14" s="5">
        <f>CONVERT(D14, "in", "m")</f>
        <v>1.778</v>
      </c>
      <c r="C14" t="s">
        <v>3</v>
      </c>
      <c r="D14" s="2">
        <v>70</v>
      </c>
      <c r="E14" t="s">
        <v>5</v>
      </c>
    </row>
    <row r="16" spans="1:5" x14ac:dyDescent="0.3">
      <c r="A16" s="1" t="s">
        <v>8</v>
      </c>
      <c r="B16" s="4">
        <v>0.65</v>
      </c>
      <c r="C16" t="s">
        <v>1</v>
      </c>
      <c r="D16" s="5">
        <f>CONVERT(B16*1000, "g", "lbm")</f>
        <v>1.4330047042017042</v>
      </c>
      <c r="E16" t="s">
        <v>6</v>
      </c>
    </row>
    <row r="17" spans="1:13" x14ac:dyDescent="0.3">
      <c r="A17" s="1" t="s">
        <v>9</v>
      </c>
      <c r="B17" s="5">
        <f>CONVERT(D17, "in", "m")</f>
        <v>0.20319999999999999</v>
      </c>
      <c r="C17" t="s">
        <v>3</v>
      </c>
      <c r="D17" s="2">
        <v>8</v>
      </c>
      <c r="E17" t="s">
        <v>5</v>
      </c>
    </row>
    <row r="19" spans="1:13" ht="15" thickBot="1" x14ac:dyDescent="0.35"/>
    <row r="20" spans="1:13" x14ac:dyDescent="0.3">
      <c r="A20" s="20" t="s">
        <v>10</v>
      </c>
      <c r="B20" s="22" t="s">
        <v>15</v>
      </c>
      <c r="C20" s="23"/>
      <c r="D20" s="23"/>
      <c r="E20" s="24"/>
      <c r="F20" s="22" t="s">
        <v>16</v>
      </c>
      <c r="G20" s="23"/>
      <c r="H20" s="23"/>
      <c r="I20" s="24"/>
      <c r="J20" s="25" t="s">
        <v>17</v>
      </c>
      <c r="K20" s="26"/>
      <c r="L20" s="26"/>
      <c r="M20" s="27"/>
    </row>
    <row r="21" spans="1:13" ht="28.8" customHeight="1" x14ac:dyDescent="0.3">
      <c r="A21" s="21"/>
      <c r="B21" s="11" t="s">
        <v>18</v>
      </c>
      <c r="C21" s="6" t="s">
        <v>28</v>
      </c>
      <c r="D21" s="6" t="s">
        <v>23</v>
      </c>
      <c r="E21" s="12" t="s">
        <v>29</v>
      </c>
      <c r="F21" s="11" t="s">
        <v>18</v>
      </c>
      <c r="G21" s="6" t="s">
        <v>28</v>
      </c>
      <c r="H21" s="6" t="s">
        <v>23</v>
      </c>
      <c r="I21" s="12" t="s">
        <v>29</v>
      </c>
      <c r="J21" s="11" t="s">
        <v>18</v>
      </c>
      <c r="K21" s="6" t="s">
        <v>28</v>
      </c>
      <c r="L21" s="6" t="s">
        <v>23</v>
      </c>
      <c r="M21" s="12" t="s">
        <v>29</v>
      </c>
    </row>
    <row r="22" spans="1:13" x14ac:dyDescent="0.3">
      <c r="A22" s="10" t="s">
        <v>11</v>
      </c>
      <c r="B22" s="13">
        <f>B9*9.8*B13</f>
        <v>40.947340000000004</v>
      </c>
      <c r="C22" s="9">
        <f>B22/9.8</f>
        <v>4.1783000000000001</v>
      </c>
      <c r="D22" s="16">
        <f>B22*$C$27</f>
        <v>30.219136920000004</v>
      </c>
      <c r="E22" s="17">
        <f>D22*12</f>
        <v>362.62964304000002</v>
      </c>
      <c r="F22" s="13">
        <f>B10*9.8*B13</f>
        <v>52.64658</v>
      </c>
      <c r="G22" s="9">
        <f>F22/9.8</f>
        <v>5.3720999999999997</v>
      </c>
      <c r="H22" s="16">
        <f>F22*$C$27</f>
        <v>38.853176040000001</v>
      </c>
      <c r="I22" s="17">
        <f>H22*12</f>
        <v>466.23811248000004</v>
      </c>
      <c r="J22" s="13">
        <f>B11*9.8*B13</f>
        <v>58.496200000000002</v>
      </c>
      <c r="K22" s="9">
        <f>J22/9.8</f>
        <v>5.9689999999999994</v>
      </c>
      <c r="L22" s="16">
        <f>J22*$C$27</f>
        <v>43.1701956</v>
      </c>
      <c r="M22" s="17">
        <f>L22*12</f>
        <v>518.04234719999999</v>
      </c>
    </row>
    <row r="23" spans="1:13" x14ac:dyDescent="0.3">
      <c r="A23" s="10" t="s">
        <v>12</v>
      </c>
      <c r="B23" s="13">
        <f>(B9+B16)*9.8*(B13+B17)</f>
        <v>56.815990000000014</v>
      </c>
      <c r="C23" s="9">
        <f t="shared" ref="C23:C25" si="1">B23/9.8</f>
        <v>5.7975500000000011</v>
      </c>
      <c r="D23" s="16">
        <f t="shared" ref="D23:D25" si="2">B23*$C$27</f>
        <v>41.930200620000008</v>
      </c>
      <c r="E23" s="17">
        <f t="shared" ref="E23:E25" si="3">D23*12</f>
        <v>503.16240744000009</v>
      </c>
      <c r="F23" s="13">
        <f>(B10+B16)*9.8*(B13+B17)</f>
        <v>70.506590000000003</v>
      </c>
      <c r="G23" s="9">
        <f t="shared" ref="G23:G25" si="4">F23/9.8</f>
        <v>7.1945499999999996</v>
      </c>
      <c r="H23" s="16">
        <f>F23*$C$27</f>
        <v>52.033863420000003</v>
      </c>
      <c r="I23" s="17">
        <f t="shared" ref="I23:I25" si="5">H23*12</f>
        <v>624.40636104000009</v>
      </c>
      <c r="J23" s="13">
        <f>(B11+B16)*9.8*(B13+B17)</f>
        <v>77.351890000000012</v>
      </c>
      <c r="K23" s="9">
        <f t="shared" ref="K23:K25" si="6">J23/9.8</f>
        <v>7.8930500000000006</v>
      </c>
      <c r="L23" s="16">
        <f t="shared" ref="L23" si="7">J23*$C$27</f>
        <v>57.085694820000008</v>
      </c>
      <c r="M23" s="17">
        <f t="shared" ref="M23:M25" si="8">L23*12</f>
        <v>685.02833784000006</v>
      </c>
    </row>
    <row r="24" spans="1:13" x14ac:dyDescent="0.3">
      <c r="A24" s="10" t="s">
        <v>13</v>
      </c>
      <c r="B24" s="13">
        <f>B9*9.8*B14</f>
        <v>60.985400000000006</v>
      </c>
      <c r="C24" s="9">
        <f t="shared" si="1"/>
        <v>6.2229999999999999</v>
      </c>
      <c r="D24" s="16">
        <f t="shared" si="2"/>
        <v>45.007225200000001</v>
      </c>
      <c r="E24" s="17">
        <f t="shared" si="3"/>
        <v>540.08670240000004</v>
      </c>
      <c r="F24" s="13">
        <f>B10*9.8*B14</f>
        <v>78.409800000000004</v>
      </c>
      <c r="G24" s="9">
        <f t="shared" si="4"/>
        <v>8.0009999999999994</v>
      </c>
      <c r="H24" s="16">
        <f>F24*$C$27</f>
        <v>57.866432400000001</v>
      </c>
      <c r="I24" s="17">
        <f t="shared" si="5"/>
        <v>694.39718879999998</v>
      </c>
      <c r="J24" s="13">
        <f>B11*9.8*B14</f>
        <v>87.122</v>
      </c>
      <c r="K24" s="9">
        <f>J24/9.8</f>
        <v>8.8899999999999988</v>
      </c>
      <c r="L24" s="16">
        <f t="shared" ref="L24" si="9">J24*$C$27</f>
        <v>64.296036000000001</v>
      </c>
      <c r="M24" s="17">
        <f t="shared" si="8"/>
        <v>771.55243199999995</v>
      </c>
    </row>
    <row r="25" spans="1:13" ht="15" thickBot="1" x14ac:dyDescent="0.35">
      <c r="A25" s="10" t="s">
        <v>14</v>
      </c>
      <c r="B25" s="14">
        <f>(B9+B16)*9.8*(B14+B17)</f>
        <v>80.57540400000002</v>
      </c>
      <c r="C25" s="15">
        <f t="shared" si="1"/>
        <v>8.2219800000000021</v>
      </c>
      <c r="D25" s="16">
        <f t="shared" si="2"/>
        <v>59.464648152000017</v>
      </c>
      <c r="E25" s="19">
        <f t="shared" si="3"/>
        <v>713.57577782400017</v>
      </c>
      <c r="F25" s="14">
        <f>(B10+B16)*9.8*(B14+B17)</f>
        <v>99.991164000000012</v>
      </c>
      <c r="G25" s="15">
        <f t="shared" si="4"/>
        <v>10.20318</v>
      </c>
      <c r="H25" s="18">
        <f>F25*$C$27</f>
        <v>73.793479032000008</v>
      </c>
      <c r="I25" s="19">
        <f t="shared" si="5"/>
        <v>885.52174838400015</v>
      </c>
      <c r="J25" s="14">
        <f>(B11+B16)*9.8*(B14+B17)</f>
        <v>109.69904400000001</v>
      </c>
      <c r="K25" s="15">
        <f t="shared" si="6"/>
        <v>11.19378</v>
      </c>
      <c r="L25" s="18">
        <f t="shared" ref="L25" si="10">J25*$C$27</f>
        <v>80.957894472000007</v>
      </c>
      <c r="M25" s="19">
        <f t="shared" si="8"/>
        <v>971.49473366400002</v>
      </c>
    </row>
    <row r="27" spans="1:13" x14ac:dyDescent="0.3">
      <c r="B27" s="1" t="s">
        <v>22</v>
      </c>
      <c r="C27" s="2">
        <v>0.73799999999999999</v>
      </c>
      <c r="D27" s="7" t="s">
        <v>20</v>
      </c>
      <c r="E27" s="7"/>
    </row>
  </sheetData>
  <mergeCells count="4">
    <mergeCell ref="A20:A21"/>
    <mergeCell ref="B20:E20"/>
    <mergeCell ref="F20:I20"/>
    <mergeCell ref="J20:M20"/>
  </mergeCells>
  <pageMargins left="0.7" right="0.7" top="0.75" bottom="0.75" header="0.3" footer="0.3"/>
  <pageSetup paperSize="256" orientation="landscape" horizontalDpi="500" verticalDpi="5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D. Odom</dc:creator>
  <cp:lastModifiedBy>Chris D. Odom</cp:lastModifiedBy>
  <dcterms:created xsi:type="dcterms:W3CDTF">2023-01-21T01:20:24Z</dcterms:created>
  <dcterms:modified xsi:type="dcterms:W3CDTF">2023-01-23T18:09:19Z</dcterms:modified>
</cp:coreProperties>
</file>