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Documents\Equipo volley\"/>
    </mc:Choice>
  </mc:AlternateContent>
  <xr:revisionPtr revIDLastSave="0" documentId="13_ncr:1_{B68E4CF3-5255-4A36-9788-2F2A3D0B1C74}" xr6:coauthVersionLast="47" xr6:coauthVersionMax="47" xr10:uidLastSave="{00000000-0000-0000-0000-000000000000}"/>
  <bookViews>
    <workbookView xWindow="-120" yWindow="-120" windowWidth="29040" windowHeight="15720" activeTab="5" xr2:uid="{816F341F-38AF-4063-A624-8C140B16EE2F}"/>
  </bookViews>
  <sheets>
    <sheet name="progra" sheetId="2" r:id="rId1"/>
    <sheet name="marzo" sheetId="1" r:id="rId2"/>
    <sheet name="Abril" sheetId="3" r:id="rId3"/>
    <sheet name="Mayo" sheetId="4" r:id="rId4"/>
    <sheet name="Junio" sheetId="5" r:id="rId5"/>
    <sheet name="Agos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5" i="6" l="1"/>
  <c r="AL35" i="6"/>
  <c r="AM34" i="6"/>
  <c r="AL34" i="6"/>
  <c r="AM33" i="6"/>
  <c r="AL33" i="6"/>
  <c r="AM32" i="6"/>
  <c r="AL32" i="6"/>
  <c r="AM31" i="6"/>
  <c r="AL31" i="6"/>
  <c r="AM30" i="6"/>
  <c r="AL30" i="6"/>
  <c r="AM29" i="6"/>
  <c r="AL29" i="6"/>
  <c r="AM28" i="6"/>
  <c r="AL28" i="6"/>
  <c r="AM27" i="6"/>
  <c r="AL27" i="6"/>
  <c r="AM26" i="6"/>
  <c r="AL26" i="6"/>
  <c r="AM25" i="6"/>
  <c r="AL25" i="6"/>
  <c r="AM24" i="6"/>
  <c r="AL24" i="6"/>
  <c r="AM23" i="6"/>
  <c r="AL23" i="6"/>
  <c r="AM22" i="6"/>
  <c r="AL22" i="6"/>
  <c r="AM21" i="6"/>
  <c r="AL21" i="6"/>
  <c r="AM20" i="6"/>
  <c r="AL20" i="6"/>
  <c r="AM19" i="6"/>
  <c r="AL19" i="6"/>
  <c r="AM18" i="6"/>
  <c r="AL18" i="6"/>
  <c r="AM17" i="6"/>
  <c r="AL17" i="6"/>
  <c r="AM16" i="6"/>
  <c r="AL16" i="6"/>
  <c r="A16" i="6" a="1"/>
  <c r="A16" i="6" s="1"/>
  <c r="G13" i="6"/>
  <c r="G11" i="6"/>
  <c r="G15" i="6" s="1"/>
  <c r="AM35" i="5"/>
  <c r="AL35" i="5"/>
  <c r="AM34" i="5"/>
  <c r="AL34" i="5"/>
  <c r="AM33" i="5"/>
  <c r="AL33" i="5"/>
  <c r="AM32" i="5"/>
  <c r="AL32" i="5"/>
  <c r="AM31" i="5"/>
  <c r="AL31" i="5"/>
  <c r="AM30" i="5"/>
  <c r="AL30" i="5"/>
  <c r="AM29" i="5"/>
  <c r="AL29" i="5"/>
  <c r="AM28" i="5"/>
  <c r="AL28" i="5"/>
  <c r="AM27" i="5"/>
  <c r="AL27" i="5"/>
  <c r="AM26" i="5"/>
  <c r="AL26" i="5"/>
  <c r="AM25" i="5"/>
  <c r="AL25" i="5"/>
  <c r="AM24" i="5"/>
  <c r="AL24" i="5"/>
  <c r="AM23" i="5"/>
  <c r="AL23" i="5"/>
  <c r="AM22" i="5"/>
  <c r="AL22" i="5"/>
  <c r="AM21" i="5"/>
  <c r="AL21" i="5"/>
  <c r="AM20" i="5"/>
  <c r="AL20" i="5"/>
  <c r="AM19" i="5"/>
  <c r="AL19" i="5"/>
  <c r="AM18" i="5"/>
  <c r="AL18" i="5"/>
  <c r="AM17" i="5"/>
  <c r="AL17" i="5"/>
  <c r="AM16" i="5"/>
  <c r="AL16" i="5"/>
  <c r="A16" i="5" a="1"/>
  <c r="A16" i="5" s="1"/>
  <c r="G13" i="5"/>
  <c r="G11" i="5"/>
  <c r="G15" i="5" s="1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N13" i="4" s="1"/>
  <c r="A16" i="4" a="1"/>
  <c r="A16" i="4" s="1"/>
  <c r="G13" i="4"/>
  <c r="G11" i="4"/>
  <c r="G15" i="4" s="1"/>
  <c r="AM35" i="3"/>
  <c r="AL35" i="3"/>
  <c r="AM34" i="3"/>
  <c r="AL34" i="3"/>
  <c r="AM33" i="3"/>
  <c r="AL33" i="3"/>
  <c r="AM32" i="3"/>
  <c r="AL32" i="3"/>
  <c r="AM31" i="3"/>
  <c r="AL31" i="3"/>
  <c r="AM30" i="3"/>
  <c r="AL30" i="3"/>
  <c r="AM29" i="3"/>
  <c r="AL29" i="3"/>
  <c r="AM28" i="3"/>
  <c r="AL28" i="3"/>
  <c r="AM27" i="3"/>
  <c r="AL27" i="3"/>
  <c r="AM26" i="3"/>
  <c r="AL26" i="3"/>
  <c r="AM25" i="3"/>
  <c r="AL25" i="3"/>
  <c r="AM24" i="3"/>
  <c r="AL24" i="3"/>
  <c r="AM23" i="3"/>
  <c r="AL23" i="3"/>
  <c r="AM22" i="3"/>
  <c r="AL22" i="3"/>
  <c r="AM21" i="3"/>
  <c r="AL21" i="3"/>
  <c r="AM20" i="3"/>
  <c r="AL20" i="3"/>
  <c r="AM19" i="3"/>
  <c r="AL19" i="3"/>
  <c r="AM18" i="3"/>
  <c r="AL18" i="3"/>
  <c r="AM17" i="3"/>
  <c r="AL17" i="3"/>
  <c r="AM16" i="3"/>
  <c r="AL16" i="3"/>
  <c r="AN13" i="3" s="1"/>
  <c r="A16" i="3" a="1"/>
  <c r="A16" i="3" s="1"/>
  <c r="G13" i="3"/>
  <c r="G11" i="3"/>
  <c r="G15" i="3" s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16" i="1"/>
  <c r="G13" i="1"/>
  <c r="A16" i="1" a="1"/>
  <c r="A16" i="1" s="1"/>
  <c r="G11" i="1"/>
  <c r="L11" i="1" s="1"/>
  <c r="AN13" i="6" l="1"/>
  <c r="AN29" i="6" s="1"/>
  <c r="AN17" i="6"/>
  <c r="AN33" i="6"/>
  <c r="AN18" i="6"/>
  <c r="AN34" i="6"/>
  <c r="G14" i="6"/>
  <c r="AN20" i="6"/>
  <c r="AN28" i="6"/>
  <c r="AN25" i="6"/>
  <c r="AN22" i="6"/>
  <c r="AN26" i="6"/>
  <c r="AN30" i="6"/>
  <c r="AN19" i="6"/>
  <c r="AN27" i="6"/>
  <c r="AN35" i="6"/>
  <c r="L11" i="6"/>
  <c r="H15" i="6" s="1"/>
  <c r="AN13" i="5"/>
  <c r="AN19" i="5" s="1"/>
  <c r="L11" i="5"/>
  <c r="H15" i="5" s="1"/>
  <c r="AN20" i="5"/>
  <c r="AN28" i="5"/>
  <c r="AN29" i="5"/>
  <c r="AN26" i="5"/>
  <c r="AN21" i="5"/>
  <c r="AN27" i="5"/>
  <c r="AN32" i="5"/>
  <c r="AN24" i="5"/>
  <c r="AN16" i="5"/>
  <c r="AN31" i="5"/>
  <c r="AN25" i="5"/>
  <c r="AN33" i="5"/>
  <c r="G14" i="5"/>
  <c r="AN18" i="5"/>
  <c r="AN22" i="5"/>
  <c r="AN30" i="5"/>
  <c r="AN34" i="5"/>
  <c r="AN23" i="5"/>
  <c r="AN35" i="5"/>
  <c r="AN19" i="4"/>
  <c r="AN17" i="4"/>
  <c r="AN22" i="4"/>
  <c r="AN30" i="4"/>
  <c r="AN25" i="4"/>
  <c r="AN18" i="4"/>
  <c r="AN29" i="4"/>
  <c r="AN33" i="4"/>
  <c r="AN32" i="4"/>
  <c r="AN26" i="4"/>
  <c r="AN16" i="4"/>
  <c r="AN23" i="4"/>
  <c r="AN34" i="4"/>
  <c r="AN20" i="4"/>
  <c r="AN27" i="4"/>
  <c r="AN24" i="4"/>
  <c r="AN31" i="4"/>
  <c r="AN35" i="4"/>
  <c r="AN21" i="4"/>
  <c r="AN28" i="4"/>
  <c r="G14" i="4"/>
  <c r="L11" i="4"/>
  <c r="H15" i="4" s="1"/>
  <c r="AN24" i="3"/>
  <c r="AN30" i="3"/>
  <c r="AN22" i="3"/>
  <c r="AN17" i="3"/>
  <c r="AN32" i="3"/>
  <c r="AN25" i="3"/>
  <c r="AN29" i="3"/>
  <c r="AN18" i="3"/>
  <c r="AN33" i="3"/>
  <c r="AN26" i="3"/>
  <c r="AN21" i="3"/>
  <c r="AN19" i="3"/>
  <c r="AN34" i="3"/>
  <c r="AN27" i="3"/>
  <c r="AN20" i="3"/>
  <c r="AN31" i="3"/>
  <c r="AN35" i="3"/>
  <c r="AN28" i="3"/>
  <c r="G14" i="3"/>
  <c r="L11" i="3"/>
  <c r="H15" i="3" s="1"/>
  <c r="AN23" i="3"/>
  <c r="AN16" i="3"/>
  <c r="AN13" i="1"/>
  <c r="AN27" i="1" s="1"/>
  <c r="G15" i="1"/>
  <c r="AN16" i="6" l="1"/>
  <c r="AN32" i="6"/>
  <c r="AN23" i="6"/>
  <c r="AN31" i="6"/>
  <c r="AN24" i="6"/>
  <c r="AN21" i="6"/>
  <c r="I15" i="6"/>
  <c r="H14" i="6"/>
  <c r="AN17" i="5"/>
  <c r="I15" i="5"/>
  <c r="H14" i="5"/>
  <c r="I15" i="4"/>
  <c r="H14" i="4"/>
  <c r="I15" i="3"/>
  <c r="H14" i="3"/>
  <c r="AN30" i="1"/>
  <c r="AN22" i="1"/>
  <c r="AN23" i="1"/>
  <c r="AN24" i="1"/>
  <c r="AN25" i="1"/>
  <c r="AN26" i="1"/>
  <c r="AN20" i="1"/>
  <c r="AN16" i="1"/>
  <c r="AN17" i="1"/>
  <c r="AN35" i="1"/>
  <c r="AN18" i="1"/>
  <c r="AN19" i="1"/>
  <c r="AN29" i="1"/>
  <c r="AN31" i="1"/>
  <c r="AN32" i="1"/>
  <c r="AN33" i="1"/>
  <c r="AN34" i="1"/>
  <c r="AN28" i="1"/>
  <c r="AN21" i="1"/>
  <c r="H15" i="1"/>
  <c r="G14" i="1"/>
  <c r="J15" i="6" l="1"/>
  <c r="I14" i="6"/>
  <c r="J15" i="5"/>
  <c r="I14" i="5"/>
  <c r="J15" i="4"/>
  <c r="I14" i="4"/>
  <c r="J15" i="3"/>
  <c r="I14" i="3"/>
  <c r="I15" i="1"/>
  <c r="H14" i="1"/>
  <c r="K15" i="6" l="1"/>
  <c r="J14" i="6"/>
  <c r="K15" i="5"/>
  <c r="J14" i="5"/>
  <c r="K15" i="4"/>
  <c r="J14" i="4"/>
  <c r="K15" i="3"/>
  <c r="J14" i="3"/>
  <c r="J15" i="1"/>
  <c r="I14" i="1"/>
  <c r="L15" i="6" l="1"/>
  <c r="K14" i="6"/>
  <c r="L15" i="5"/>
  <c r="K14" i="5"/>
  <c r="L15" i="4"/>
  <c r="K14" i="4"/>
  <c r="L15" i="3"/>
  <c r="K14" i="3"/>
  <c r="K15" i="1"/>
  <c r="J14" i="1"/>
  <c r="M15" i="6" l="1"/>
  <c r="L14" i="6"/>
  <c r="M15" i="5"/>
  <c r="L14" i="5"/>
  <c r="M15" i="4"/>
  <c r="L14" i="4"/>
  <c r="M15" i="3"/>
  <c r="L14" i="3"/>
  <c r="L15" i="1"/>
  <c r="K14" i="1"/>
  <c r="N15" i="6" l="1"/>
  <c r="M14" i="6"/>
  <c r="N15" i="5"/>
  <c r="M14" i="5"/>
  <c r="M14" i="4"/>
  <c r="N15" i="4"/>
  <c r="M14" i="3"/>
  <c r="N15" i="3"/>
  <c r="M15" i="1"/>
  <c r="L14" i="1"/>
  <c r="O15" i="6" l="1"/>
  <c r="N14" i="6"/>
  <c r="O15" i="5"/>
  <c r="N14" i="5"/>
  <c r="O15" i="4"/>
  <c r="N14" i="4"/>
  <c r="N14" i="3"/>
  <c r="O15" i="3"/>
  <c r="N15" i="1"/>
  <c r="M14" i="1"/>
  <c r="P15" i="6" l="1"/>
  <c r="O14" i="6"/>
  <c r="P15" i="5"/>
  <c r="O14" i="5"/>
  <c r="P15" i="4"/>
  <c r="O14" i="4"/>
  <c r="P15" i="3"/>
  <c r="O14" i="3"/>
  <c r="O15" i="1"/>
  <c r="N14" i="1"/>
  <c r="Q15" i="6" l="1"/>
  <c r="P14" i="6"/>
  <c r="Q15" i="5"/>
  <c r="P14" i="5"/>
  <c r="Q15" i="4"/>
  <c r="P14" i="4"/>
  <c r="Q15" i="3"/>
  <c r="P14" i="3"/>
  <c r="P15" i="1"/>
  <c r="O14" i="1"/>
  <c r="R15" i="6" l="1"/>
  <c r="Q14" i="6"/>
  <c r="R15" i="5"/>
  <c r="Q14" i="5"/>
  <c r="R15" i="4"/>
  <c r="Q14" i="4"/>
  <c r="R15" i="3"/>
  <c r="Q14" i="3"/>
  <c r="Q15" i="1"/>
  <c r="P14" i="1"/>
  <c r="S15" i="6" l="1"/>
  <c r="R14" i="6"/>
  <c r="S15" i="5"/>
  <c r="R14" i="5"/>
  <c r="S15" i="4"/>
  <c r="R14" i="4"/>
  <c r="S15" i="3"/>
  <c r="R14" i="3"/>
  <c r="R15" i="1"/>
  <c r="Q14" i="1"/>
  <c r="T15" i="6" l="1"/>
  <c r="S14" i="6"/>
  <c r="T15" i="5"/>
  <c r="S14" i="5"/>
  <c r="T15" i="4"/>
  <c r="S14" i="4"/>
  <c r="T15" i="3"/>
  <c r="S14" i="3"/>
  <c r="S15" i="1"/>
  <c r="R14" i="1"/>
  <c r="U15" i="6" l="1"/>
  <c r="T14" i="6"/>
  <c r="U15" i="5"/>
  <c r="T14" i="5"/>
  <c r="T14" i="4"/>
  <c r="U15" i="4"/>
  <c r="U15" i="3"/>
  <c r="T14" i="3"/>
  <c r="T15" i="1"/>
  <c r="S14" i="1"/>
  <c r="V15" i="6" l="1"/>
  <c r="U14" i="6"/>
  <c r="V15" i="5"/>
  <c r="U14" i="5"/>
  <c r="U14" i="4"/>
  <c r="V15" i="4"/>
  <c r="V15" i="3"/>
  <c r="U14" i="3"/>
  <c r="U15" i="1"/>
  <c r="T14" i="1"/>
  <c r="W15" i="6" l="1"/>
  <c r="V14" i="6"/>
  <c r="W15" i="5"/>
  <c r="V14" i="5"/>
  <c r="V14" i="4"/>
  <c r="W15" i="4"/>
  <c r="V14" i="3"/>
  <c r="W15" i="3"/>
  <c r="V15" i="1"/>
  <c r="U14" i="1"/>
  <c r="X15" i="6" l="1"/>
  <c r="W14" i="6"/>
  <c r="X15" i="5"/>
  <c r="W14" i="5"/>
  <c r="X15" i="4"/>
  <c r="W14" i="4"/>
  <c r="X15" i="3"/>
  <c r="W14" i="3"/>
  <c r="W15" i="1"/>
  <c r="V14" i="1"/>
  <c r="Y15" i="6" l="1"/>
  <c r="X14" i="6"/>
  <c r="Y15" i="5"/>
  <c r="X14" i="5"/>
  <c r="Y15" i="4"/>
  <c r="X14" i="4"/>
  <c r="Y15" i="3"/>
  <c r="X14" i="3"/>
  <c r="X15" i="1"/>
  <c r="W14" i="1"/>
  <c r="Z15" i="6" l="1"/>
  <c r="Y14" i="6"/>
  <c r="Z15" i="5"/>
  <c r="Y14" i="5"/>
  <c r="Z15" i="4"/>
  <c r="Y14" i="4"/>
  <c r="Z15" i="3"/>
  <c r="Y14" i="3"/>
  <c r="Y15" i="1"/>
  <c r="X14" i="1"/>
  <c r="AA15" i="6" l="1"/>
  <c r="Z14" i="6"/>
  <c r="AA15" i="5"/>
  <c r="Z14" i="5"/>
  <c r="AA15" i="4"/>
  <c r="Z14" i="4"/>
  <c r="AA15" i="3"/>
  <c r="Z14" i="3"/>
  <c r="Z15" i="1"/>
  <c r="Y14" i="1"/>
  <c r="AB15" i="6" l="1"/>
  <c r="AA14" i="6"/>
  <c r="AB15" i="5"/>
  <c r="AA14" i="5"/>
  <c r="AA14" i="4"/>
  <c r="AB15" i="4"/>
  <c r="AB15" i="3"/>
  <c r="AA14" i="3"/>
  <c r="AA15" i="1"/>
  <c r="Z14" i="1"/>
  <c r="AC15" i="6" l="1"/>
  <c r="AB14" i="6"/>
  <c r="AC15" i="5"/>
  <c r="AB14" i="5"/>
  <c r="AB14" i="4"/>
  <c r="AC15" i="4"/>
  <c r="AC15" i="3"/>
  <c r="AB14" i="3"/>
  <c r="AB15" i="1"/>
  <c r="AA14" i="1"/>
  <c r="AD15" i="6" l="1"/>
  <c r="AC14" i="6"/>
  <c r="AD15" i="5"/>
  <c r="AC14" i="5"/>
  <c r="AD15" i="4"/>
  <c r="AC14" i="4"/>
  <c r="AC14" i="3"/>
  <c r="AD15" i="3"/>
  <c r="AC15" i="1"/>
  <c r="AB14" i="1"/>
  <c r="AE15" i="6" l="1"/>
  <c r="AD14" i="6"/>
  <c r="AE15" i="5"/>
  <c r="AD14" i="5"/>
  <c r="AE15" i="4"/>
  <c r="AD14" i="4"/>
  <c r="AE15" i="3"/>
  <c r="AD14" i="3"/>
  <c r="AD15" i="1"/>
  <c r="AC14" i="1"/>
  <c r="AF15" i="6" l="1"/>
  <c r="AE14" i="6"/>
  <c r="AF15" i="5"/>
  <c r="AE14" i="5"/>
  <c r="AF15" i="4"/>
  <c r="AE14" i="4"/>
  <c r="AF15" i="3"/>
  <c r="AE14" i="3"/>
  <c r="AE15" i="1"/>
  <c r="AD14" i="1"/>
  <c r="AG15" i="6" l="1"/>
  <c r="AF14" i="6"/>
  <c r="AG15" i="5"/>
  <c r="AF14" i="5"/>
  <c r="AG15" i="4"/>
  <c r="AF14" i="4"/>
  <c r="AG15" i="3"/>
  <c r="AF14" i="3"/>
  <c r="AF15" i="1"/>
  <c r="AE14" i="1"/>
  <c r="AH15" i="6" l="1"/>
  <c r="AG14" i="6"/>
  <c r="AH15" i="5"/>
  <c r="AG14" i="5"/>
  <c r="AH15" i="4"/>
  <c r="AG14" i="4"/>
  <c r="AH15" i="3"/>
  <c r="AG14" i="3"/>
  <c r="AG15" i="1"/>
  <c r="AF14" i="1"/>
  <c r="AI15" i="6" l="1"/>
  <c r="AH14" i="6"/>
  <c r="AI15" i="5"/>
  <c r="AH14" i="5"/>
  <c r="AI15" i="4"/>
  <c r="AH14" i="4"/>
  <c r="AI15" i="3"/>
  <c r="AH14" i="3"/>
  <c r="AH15" i="1"/>
  <c r="AG14" i="1"/>
  <c r="AJ15" i="6" l="1"/>
  <c r="AI14" i="6"/>
  <c r="AJ15" i="5"/>
  <c r="AI14" i="5"/>
  <c r="AJ15" i="4"/>
  <c r="AI14" i="4"/>
  <c r="AJ15" i="3"/>
  <c r="AI14" i="3"/>
  <c r="AI15" i="1"/>
  <c r="AH14" i="1"/>
  <c r="AK15" i="6" l="1"/>
  <c r="AK14" i="6" s="1"/>
  <c r="AJ14" i="6"/>
  <c r="AK15" i="5"/>
  <c r="AK14" i="5" s="1"/>
  <c r="AJ14" i="5"/>
  <c r="AK15" i="4"/>
  <c r="AK14" i="4" s="1"/>
  <c r="AJ14" i="4"/>
  <c r="AK15" i="3"/>
  <c r="AK14" i="3" s="1"/>
  <c r="AJ14" i="3"/>
  <c r="AJ15" i="1"/>
  <c r="AI14" i="1"/>
  <c r="AK15" i="1" l="1"/>
  <c r="AK14" i="1" s="1"/>
  <c r="AJ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<sst xmlns="http://schemas.openxmlformats.org/spreadsheetml/2006/main" count="363" uniqueCount="85">
  <si>
    <t>Universidad</t>
  </si>
  <si>
    <t>DEPORTE</t>
  </si>
  <si>
    <t>SECCION</t>
  </si>
  <si>
    <t>NOMBRE</t>
  </si>
  <si>
    <t>MES</t>
  </si>
  <si>
    <t>MESES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</si>
  <si>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</si>
  <si>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</si>
  <si>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</si>
  <si>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</si>
  <si>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</si>
  <si>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</si>
  <si>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</si>
  <si>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</si>
  <si>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</si>
  <si>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</si>
  <si>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</si>
  <si>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</si>
  <si>
    <t>Dias festivos</t>
  </si>
  <si>
    <t>Año</t>
  </si>
  <si>
    <t>al</t>
  </si>
  <si>
    <t>No. Orden</t>
  </si>
  <si>
    <t>Nombre y Apellidos</t>
  </si>
  <si>
    <t>Asistencia</t>
  </si>
  <si>
    <t>Faltas</t>
  </si>
  <si>
    <t>series</t>
  </si>
  <si>
    <t>faltas</t>
  </si>
  <si>
    <t>Tecnologico</t>
  </si>
  <si>
    <t>Voleyboll</t>
  </si>
  <si>
    <t>Duvan wing</t>
  </si>
  <si>
    <t>Universitarios</t>
  </si>
  <si>
    <t>Control de asistencia</t>
  </si>
  <si>
    <t>Cedula</t>
  </si>
  <si>
    <t>Carnet</t>
  </si>
  <si>
    <t>Correo</t>
  </si>
  <si>
    <t>Numero#</t>
  </si>
  <si>
    <t>% asis</t>
  </si>
  <si>
    <t>7-02960611</t>
  </si>
  <si>
    <t>Duvan wing morales</t>
  </si>
  <si>
    <t xml:space="preserve">Bayron Rodriguez Centeno </t>
  </si>
  <si>
    <t>7-02890416</t>
  </si>
  <si>
    <t>Bayronrodriguez4@estudiantec.cr</t>
  </si>
  <si>
    <t>duvanwm2002@estudiantec.cr</t>
  </si>
  <si>
    <t xml:space="preserve">Johan Vargas Quesada </t>
  </si>
  <si>
    <t>1-18460054</t>
  </si>
  <si>
    <t>johanvargas146@estudiantec.cr</t>
  </si>
  <si>
    <t xml:space="preserve">Brasly Villarebia Morales </t>
  </si>
  <si>
    <t>1-19200156</t>
  </si>
  <si>
    <t>braslymorales@gmail.com</t>
  </si>
  <si>
    <t xml:space="preserve">kendall Cabalceta Navarrete </t>
  </si>
  <si>
    <t>7-03050350</t>
  </si>
  <si>
    <t>kendall203131@gmail.com</t>
  </si>
  <si>
    <t xml:space="preserve">Keingell Moodie Jaentschke </t>
  </si>
  <si>
    <t>7-03000885</t>
  </si>
  <si>
    <t xml:space="preserve">Keingellmoodie.km@gmail.com </t>
  </si>
  <si>
    <t xml:space="preserve">Elder León Pérez </t>
  </si>
  <si>
    <t>7-03080520</t>
  </si>
  <si>
    <t xml:space="preserve">Colegioempresarial20@gmail.com </t>
  </si>
  <si>
    <t>Keylan Álvarez Forbed</t>
  </si>
  <si>
    <t>7-03180354</t>
  </si>
  <si>
    <t>kealvarez@estudiantec.cr</t>
  </si>
  <si>
    <t>7-02940685</t>
  </si>
  <si>
    <t>Jegutierrez@estudiantec.cr</t>
  </si>
  <si>
    <t xml:space="preserve">Jeremy Gutierrez Gutierrez </t>
  </si>
  <si>
    <t xml:space="preserve">Yeremi Calvo Porras </t>
  </si>
  <si>
    <t>7-03190397</t>
  </si>
  <si>
    <t xml:space="preserve">Yecalvo@estudiantec.cr </t>
  </si>
  <si>
    <t xml:space="preserve">Gilberth Aguilar Hernández </t>
  </si>
  <si>
    <t>7-03170892</t>
  </si>
  <si>
    <t>giaguilar@estudiantec.cr</t>
  </si>
  <si>
    <t xml:space="preserve">Yahir Rodríguez Fallas </t>
  </si>
  <si>
    <t>7-03060997</t>
  </si>
  <si>
    <t>yahrodriguez@estudiantec.cr</t>
  </si>
  <si>
    <t>Esteban Ramirez Arrieta</t>
  </si>
  <si>
    <t>1-18510656</t>
  </si>
  <si>
    <t>ramirezshule@estudiantec.cr</t>
  </si>
  <si>
    <t xml:space="preserve">Dylan Montiel Zúñiga </t>
  </si>
  <si>
    <t>7-03050437</t>
  </si>
  <si>
    <t>dylanmmz01@gmail.com</t>
  </si>
  <si>
    <t xml:space="preserve">Aarón Piñar Mora </t>
  </si>
  <si>
    <t xml:space="preserve">1-17900074 </t>
  </si>
  <si>
    <t xml:space="preserve">pixar@estudiantec.cr </t>
  </si>
  <si>
    <t>7-02980178</t>
  </si>
  <si>
    <t>chedrickda014@estudiantec.cr</t>
  </si>
  <si>
    <t>Chedrick Daniel Uzaga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</si>
</sst>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ookman Old Style"/>
      <family val="1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sz val="28"/>
      <color theme="0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  <font>
      <sz val="12"/>
      <color rgb="FF20212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textRotation="90"/>
    </xf>
    <xf numFmtId="9" fontId="0" fillId="9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9" fillId="0" borderId="1" xfId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textRotation="90"/>
    </xf>
    <xf numFmtId="0" fontId="0" fillId="8" borderId="2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 wrapText="1"/>
    </xf>
    <xf numFmtId="0" fontId="0" fillId="9" borderId="2" xfId="0" applyFill="1" applyBorder="1" applyAlignment="1">
      <alignment horizontal="center" vertical="center" textRotation="90" wrapText="1"/>
    </xf>
    <xf numFmtId="0" fontId="7" fillId="7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ealvarez@estudiantec.cr" TargetMode="External"/><Relationship Id="rId13" Type="http://schemas.openxmlformats.org/officeDocument/2006/relationships/hyperlink" Target="mailto:ramirezshule@estudiantec.cr" TargetMode="External"/><Relationship Id="rId3" Type="http://schemas.openxmlformats.org/officeDocument/2006/relationships/hyperlink" Target="mailto:johanvargas146@estudiantec.cr" TargetMode="External"/><Relationship Id="rId7" Type="http://schemas.openxmlformats.org/officeDocument/2006/relationships/hyperlink" Target="mailto:Colegioempresarial20@gmail.com" TargetMode="External"/><Relationship Id="rId12" Type="http://schemas.openxmlformats.org/officeDocument/2006/relationships/hyperlink" Target="mailto:yahrodriguez@estudiantec.cr" TargetMode="External"/><Relationship Id="rId2" Type="http://schemas.openxmlformats.org/officeDocument/2006/relationships/hyperlink" Target="mailto:Bayronrodriguez4@estudiantec.c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uvanwm2002@estudiantec.cr" TargetMode="External"/><Relationship Id="rId6" Type="http://schemas.openxmlformats.org/officeDocument/2006/relationships/hyperlink" Target="mailto:Keingellmoodie.km@gmail.com" TargetMode="External"/><Relationship Id="rId11" Type="http://schemas.openxmlformats.org/officeDocument/2006/relationships/hyperlink" Target="mailto:giaguilar@estudiantec.cr" TargetMode="External"/><Relationship Id="rId5" Type="http://schemas.openxmlformats.org/officeDocument/2006/relationships/hyperlink" Target="mailto:braslymorales@gmail.com" TargetMode="External"/><Relationship Id="rId15" Type="http://schemas.openxmlformats.org/officeDocument/2006/relationships/hyperlink" Target="mailto:pixar@estudiantec.cr" TargetMode="External"/><Relationship Id="rId10" Type="http://schemas.openxmlformats.org/officeDocument/2006/relationships/hyperlink" Target="mailto:Yecalvo@estudiantec.cr" TargetMode="External"/><Relationship Id="rId4" Type="http://schemas.openxmlformats.org/officeDocument/2006/relationships/hyperlink" Target="mailto:kendall203131@gmail.com" TargetMode="External"/><Relationship Id="rId9" Type="http://schemas.openxmlformats.org/officeDocument/2006/relationships/hyperlink" Target="mailto:Jegutierrez@estudiantec.cr" TargetMode="External"/><Relationship Id="rId14" Type="http://schemas.openxmlformats.org/officeDocument/2006/relationships/hyperlink" Target="mailto:dylanmmz0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ealvarez@estudiantec.cr" TargetMode="External"/><Relationship Id="rId13" Type="http://schemas.openxmlformats.org/officeDocument/2006/relationships/hyperlink" Target="mailto:ramirezshule@estudiantec.cr" TargetMode="External"/><Relationship Id="rId3" Type="http://schemas.openxmlformats.org/officeDocument/2006/relationships/hyperlink" Target="mailto:johanvargas146@estudiantec.cr" TargetMode="External"/><Relationship Id="rId7" Type="http://schemas.openxmlformats.org/officeDocument/2006/relationships/hyperlink" Target="mailto:Colegioempresarial20@gmail.com" TargetMode="External"/><Relationship Id="rId12" Type="http://schemas.openxmlformats.org/officeDocument/2006/relationships/hyperlink" Target="mailto:yahrodriguez@estudiantec.cr" TargetMode="External"/><Relationship Id="rId2" Type="http://schemas.openxmlformats.org/officeDocument/2006/relationships/hyperlink" Target="mailto:Bayronrodriguez4@estudiantec.cr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duvanwm2002@estudiantec.cr" TargetMode="External"/><Relationship Id="rId6" Type="http://schemas.openxmlformats.org/officeDocument/2006/relationships/hyperlink" Target="mailto:Keingellmoodie.km@gmail.com" TargetMode="External"/><Relationship Id="rId11" Type="http://schemas.openxmlformats.org/officeDocument/2006/relationships/hyperlink" Target="mailto:giaguilar@estudiantec.cr" TargetMode="External"/><Relationship Id="rId5" Type="http://schemas.openxmlformats.org/officeDocument/2006/relationships/hyperlink" Target="mailto:braslymorales@gmail.com" TargetMode="External"/><Relationship Id="rId15" Type="http://schemas.openxmlformats.org/officeDocument/2006/relationships/hyperlink" Target="mailto:pixar@estudiantec.cr" TargetMode="External"/><Relationship Id="rId10" Type="http://schemas.openxmlformats.org/officeDocument/2006/relationships/hyperlink" Target="mailto:Yecalvo@estudiantec.cr" TargetMode="External"/><Relationship Id="rId4" Type="http://schemas.openxmlformats.org/officeDocument/2006/relationships/hyperlink" Target="mailto:kendall203131@gmail.com" TargetMode="External"/><Relationship Id="rId9" Type="http://schemas.openxmlformats.org/officeDocument/2006/relationships/hyperlink" Target="mailto:Jegutierrez@estudiantec.cr" TargetMode="External"/><Relationship Id="rId14" Type="http://schemas.openxmlformats.org/officeDocument/2006/relationships/hyperlink" Target="mailto:dylanmmz0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ealvarez@estudiantec.cr" TargetMode="External"/><Relationship Id="rId13" Type="http://schemas.openxmlformats.org/officeDocument/2006/relationships/hyperlink" Target="mailto:ramirezshule@estudiantec.cr" TargetMode="External"/><Relationship Id="rId3" Type="http://schemas.openxmlformats.org/officeDocument/2006/relationships/hyperlink" Target="mailto:johanvargas146@estudiantec.cr" TargetMode="External"/><Relationship Id="rId7" Type="http://schemas.openxmlformats.org/officeDocument/2006/relationships/hyperlink" Target="mailto:Colegioempresarial20@gmail.com" TargetMode="External"/><Relationship Id="rId12" Type="http://schemas.openxmlformats.org/officeDocument/2006/relationships/hyperlink" Target="mailto:yahrodriguez@estudiantec.cr" TargetMode="External"/><Relationship Id="rId2" Type="http://schemas.openxmlformats.org/officeDocument/2006/relationships/hyperlink" Target="mailto:Bayronrodriguez4@estudiantec.cr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duvanwm2002@estudiantec.cr" TargetMode="External"/><Relationship Id="rId6" Type="http://schemas.openxmlformats.org/officeDocument/2006/relationships/hyperlink" Target="mailto:Keingellmoodie.km@gmail.com" TargetMode="External"/><Relationship Id="rId11" Type="http://schemas.openxmlformats.org/officeDocument/2006/relationships/hyperlink" Target="mailto:giaguilar@estudiantec.cr" TargetMode="External"/><Relationship Id="rId5" Type="http://schemas.openxmlformats.org/officeDocument/2006/relationships/hyperlink" Target="mailto:braslymorales@gmail.com" TargetMode="External"/><Relationship Id="rId15" Type="http://schemas.openxmlformats.org/officeDocument/2006/relationships/hyperlink" Target="mailto:pixar@estudiantec.cr" TargetMode="External"/><Relationship Id="rId10" Type="http://schemas.openxmlformats.org/officeDocument/2006/relationships/hyperlink" Target="mailto:Yecalvo@estudiantec.cr" TargetMode="External"/><Relationship Id="rId4" Type="http://schemas.openxmlformats.org/officeDocument/2006/relationships/hyperlink" Target="mailto:kendall203131@gmail.com" TargetMode="External"/><Relationship Id="rId9" Type="http://schemas.openxmlformats.org/officeDocument/2006/relationships/hyperlink" Target="mailto:Jegutierrez@estudiantec.cr" TargetMode="External"/><Relationship Id="rId14" Type="http://schemas.openxmlformats.org/officeDocument/2006/relationships/hyperlink" Target="mailto:dylanmmz0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ealvarez@estudiantec.cr" TargetMode="External"/><Relationship Id="rId13" Type="http://schemas.openxmlformats.org/officeDocument/2006/relationships/hyperlink" Target="mailto:ramirezshule@estudiantec.cr" TargetMode="External"/><Relationship Id="rId3" Type="http://schemas.openxmlformats.org/officeDocument/2006/relationships/hyperlink" Target="mailto:johanvargas146@estudiantec.cr" TargetMode="External"/><Relationship Id="rId7" Type="http://schemas.openxmlformats.org/officeDocument/2006/relationships/hyperlink" Target="mailto:Colegioempresarial20@gmail.com" TargetMode="External"/><Relationship Id="rId12" Type="http://schemas.openxmlformats.org/officeDocument/2006/relationships/hyperlink" Target="mailto:yahrodriguez@estudiantec.cr" TargetMode="External"/><Relationship Id="rId2" Type="http://schemas.openxmlformats.org/officeDocument/2006/relationships/hyperlink" Target="mailto:Bayronrodriguez4@estudiantec.cr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duvanwm2002@estudiantec.cr" TargetMode="External"/><Relationship Id="rId6" Type="http://schemas.openxmlformats.org/officeDocument/2006/relationships/hyperlink" Target="mailto:Keingellmoodie.km@gmail.com" TargetMode="External"/><Relationship Id="rId11" Type="http://schemas.openxmlformats.org/officeDocument/2006/relationships/hyperlink" Target="mailto:giaguilar@estudiantec.cr" TargetMode="External"/><Relationship Id="rId5" Type="http://schemas.openxmlformats.org/officeDocument/2006/relationships/hyperlink" Target="mailto:braslymorales@gmail.com" TargetMode="External"/><Relationship Id="rId15" Type="http://schemas.openxmlformats.org/officeDocument/2006/relationships/hyperlink" Target="mailto:pixar@estudiantec.cr" TargetMode="External"/><Relationship Id="rId10" Type="http://schemas.openxmlformats.org/officeDocument/2006/relationships/hyperlink" Target="mailto:Yecalvo@estudiantec.cr" TargetMode="External"/><Relationship Id="rId4" Type="http://schemas.openxmlformats.org/officeDocument/2006/relationships/hyperlink" Target="mailto:kendall203131@gmail.com" TargetMode="External"/><Relationship Id="rId9" Type="http://schemas.openxmlformats.org/officeDocument/2006/relationships/hyperlink" Target="mailto:Jegutierrez@estudiantec.cr" TargetMode="External"/><Relationship Id="rId14" Type="http://schemas.openxmlformats.org/officeDocument/2006/relationships/hyperlink" Target="mailto:dylanmmz0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ealvarez@estudiantec.cr" TargetMode="External"/><Relationship Id="rId13" Type="http://schemas.openxmlformats.org/officeDocument/2006/relationships/hyperlink" Target="mailto:ramirezshule@estudiantec.cr" TargetMode="External"/><Relationship Id="rId3" Type="http://schemas.openxmlformats.org/officeDocument/2006/relationships/hyperlink" Target="mailto:johanvargas146@estudiantec.cr" TargetMode="External"/><Relationship Id="rId7" Type="http://schemas.openxmlformats.org/officeDocument/2006/relationships/hyperlink" Target="mailto:Colegioempresarial20@gmail.com" TargetMode="External"/><Relationship Id="rId12" Type="http://schemas.openxmlformats.org/officeDocument/2006/relationships/hyperlink" Target="mailto:yahrodriguez@estudiantec.cr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Bayronrodriguez4@estudiantec.cr" TargetMode="External"/><Relationship Id="rId16" Type="http://schemas.openxmlformats.org/officeDocument/2006/relationships/hyperlink" Target="mailto:chedrickda014@estudiantec.cr" TargetMode="External"/><Relationship Id="rId1" Type="http://schemas.openxmlformats.org/officeDocument/2006/relationships/hyperlink" Target="mailto:duvanwm2002@estudiantec.cr" TargetMode="External"/><Relationship Id="rId6" Type="http://schemas.openxmlformats.org/officeDocument/2006/relationships/hyperlink" Target="mailto:Keingellmoodie.km@gmail.com" TargetMode="External"/><Relationship Id="rId11" Type="http://schemas.openxmlformats.org/officeDocument/2006/relationships/hyperlink" Target="mailto:giaguilar@estudiantec.cr" TargetMode="External"/><Relationship Id="rId5" Type="http://schemas.openxmlformats.org/officeDocument/2006/relationships/hyperlink" Target="mailto:braslymorales@gmail.com" TargetMode="External"/><Relationship Id="rId15" Type="http://schemas.openxmlformats.org/officeDocument/2006/relationships/hyperlink" Target="mailto:pixar@estudiantec.cr" TargetMode="External"/><Relationship Id="rId10" Type="http://schemas.openxmlformats.org/officeDocument/2006/relationships/hyperlink" Target="mailto:Yecalvo@estudiantec.cr" TargetMode="External"/><Relationship Id="rId4" Type="http://schemas.openxmlformats.org/officeDocument/2006/relationships/hyperlink" Target="mailto:kendall203131@gmail.com" TargetMode="External"/><Relationship Id="rId9" Type="http://schemas.openxmlformats.org/officeDocument/2006/relationships/hyperlink" Target="mailto:Jegutierrez@estudiantec.cr" TargetMode="External"/><Relationship Id="rId14" Type="http://schemas.openxmlformats.org/officeDocument/2006/relationships/hyperlink" Target="mailto:dylanmmz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5E36-75AC-4D43-96BC-51FF5E58E627}">
  <dimension ref="A1:E13"/>
  <sheetViews>
    <sheetView workbookViewId="0">
      <selection activeCell="E4" sqref="E4"/>
    </sheetView>
  </sheetViews>
  <sheetFormatPr baseColWidth="10" defaultRowHeight="15" x14ac:dyDescent="0.25"/>
  <cols>
    <col min="3" max="3" width="11.85546875" customWidth="1"/>
  </cols>
  <sheetData>
    <row r="1" spans="1:5" x14ac:dyDescent="0.25">
      <c r="A1" t="s">
        <v>5</v>
      </c>
      <c r="C1" t="s">
        <v>18</v>
      </c>
      <c r="E1" t="s">
        <v>25</v>
      </c>
    </row>
    <row r="2" spans="1:5" x14ac:dyDescent="0.25">
      <c r="A2" s="2" t="s">
        <v>6</v>
      </c>
      <c r="C2" s="3">
        <v>45020</v>
      </c>
      <c r="E2">
        <v>1</v>
      </c>
    </row>
    <row r="3" spans="1:5" x14ac:dyDescent="0.25">
      <c r="A3" s="2" t="s">
        <v>7</v>
      </c>
      <c r="C3" s="3">
        <v>45025</v>
      </c>
      <c r="E3">
        <v>0</v>
      </c>
    </row>
    <row r="4" spans="1:5" x14ac:dyDescent="0.25">
      <c r="A4" s="2" t="s">
        <v>8</v>
      </c>
      <c r="C4" s="3">
        <v>45008</v>
      </c>
    </row>
    <row r="5" spans="1:5" x14ac:dyDescent="0.25">
      <c r="A5" s="2" t="s">
        <v>17</v>
      </c>
    </row>
    <row r="6" spans="1:5" x14ac:dyDescent="0.25">
      <c r="A6" s="2" t="s">
        <v>9</v>
      </c>
    </row>
    <row r="7" spans="1:5" x14ac:dyDescent="0.25">
      <c r="A7" s="2" t="s">
        <v>10</v>
      </c>
    </row>
    <row r="8" spans="1:5" x14ac:dyDescent="0.25">
      <c r="A8" s="2" t="s">
        <v>11</v>
      </c>
    </row>
    <row r="9" spans="1:5" x14ac:dyDescent="0.25">
      <c r="A9" s="2" t="s">
        <v>12</v>
      </c>
    </row>
    <row r="10" spans="1:5" x14ac:dyDescent="0.25">
      <c r="A10" s="2" t="s">
        <v>13</v>
      </c>
    </row>
    <row r="11" spans="1:5" x14ac:dyDescent="0.25">
      <c r="A11" s="2" t="s">
        <v>14</v>
      </c>
    </row>
    <row r="12" spans="1:5" x14ac:dyDescent="0.25">
      <c r="A12" s="2" t="s">
        <v>15</v>
      </c>
    </row>
    <row r="13" spans="1:5" x14ac:dyDescent="0.25">
      <c r="A1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AC88-92F6-47D0-833F-A39ADACC6CC0}">
  <dimension ref="A1:AO35"/>
  <sheetViews>
    <sheetView topLeftCell="A4" zoomScale="64" zoomScaleNormal="64" workbookViewId="0">
      <selection activeCell="B31" sqref="B31"/>
    </sheetView>
  </sheetViews>
  <sheetFormatPr baseColWidth="10" defaultRowHeight="15" x14ac:dyDescent="0.25"/>
  <cols>
    <col min="1" max="1" width="11.5703125" style="1"/>
    <col min="2" max="2" width="15.7109375" style="1" customWidth="1"/>
    <col min="3" max="3" width="17.5703125" style="1" customWidth="1"/>
    <col min="4" max="4" width="38.7109375" style="1" customWidth="1"/>
    <col min="5" max="5" width="13.7109375" style="1" customWidth="1"/>
    <col min="6" max="6" width="37.5703125" style="1" customWidth="1"/>
    <col min="7" max="38" width="4.7109375" customWidth="1"/>
  </cols>
  <sheetData>
    <row r="1" spans="1:41" ht="14.45" customHeight="1" x14ac:dyDescent="0.25">
      <c r="B1" s="21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14.45" customHeight="1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3" spans="1:41" ht="14.4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14.4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6" spans="1:41" ht="18.75" x14ac:dyDescent="0.3">
      <c r="F6" s="4" t="s">
        <v>0</v>
      </c>
      <c r="G6" s="29" t="s">
        <v>27</v>
      </c>
      <c r="H6" s="29"/>
      <c r="I6" s="29"/>
      <c r="J6" s="29"/>
      <c r="K6" s="29"/>
      <c r="L6" s="29"/>
      <c r="M6" s="29"/>
      <c r="N6" s="5"/>
      <c r="O6" s="5"/>
    </row>
    <row r="7" spans="1:41" ht="18.75" x14ac:dyDescent="0.3">
      <c r="F7" s="4" t="s">
        <v>1</v>
      </c>
      <c r="G7" s="29" t="s">
        <v>28</v>
      </c>
      <c r="H7" s="29"/>
      <c r="I7" s="29"/>
      <c r="J7" s="29"/>
      <c r="K7" s="29"/>
      <c r="L7" s="29"/>
      <c r="M7" s="29"/>
      <c r="N7" s="5"/>
      <c r="O7" s="5"/>
    </row>
    <row r="8" spans="1:41" ht="18.75" x14ac:dyDescent="0.3">
      <c r="F8" s="4" t="s">
        <v>3</v>
      </c>
      <c r="G8" s="29" t="s">
        <v>29</v>
      </c>
      <c r="H8" s="29"/>
      <c r="I8" s="29"/>
      <c r="J8" s="29"/>
      <c r="K8" s="29"/>
      <c r="L8" s="29"/>
      <c r="M8" s="29"/>
      <c r="N8" s="5"/>
      <c r="O8" s="5"/>
    </row>
    <row r="9" spans="1:41" ht="18.75" x14ac:dyDescent="0.3">
      <c r="F9" s="4" t="s">
        <v>2</v>
      </c>
      <c r="G9" s="30" t="s">
        <v>30</v>
      </c>
      <c r="H9" s="30"/>
      <c r="I9" s="30"/>
      <c r="J9" s="30"/>
      <c r="K9" s="30"/>
      <c r="L9" s="30"/>
      <c r="M9" s="30"/>
      <c r="N9" s="5"/>
      <c r="O9" s="5"/>
      <c r="AA9" s="34" t="s">
        <v>23</v>
      </c>
      <c r="AB9" s="34"/>
      <c r="AC9" s="34"/>
      <c r="AD9" s="8">
        <v>1</v>
      </c>
    </row>
    <row r="10" spans="1:41" ht="18" x14ac:dyDescent="0.25">
      <c r="F10" s="4" t="s">
        <v>4</v>
      </c>
      <c r="G10" s="35" t="s">
        <v>8</v>
      </c>
      <c r="H10" s="35"/>
      <c r="I10" s="35"/>
      <c r="J10" s="35"/>
      <c r="K10" s="14" t="s">
        <v>19</v>
      </c>
      <c r="L10" s="35">
        <v>2023</v>
      </c>
      <c r="M10" s="35"/>
      <c r="N10" s="35"/>
      <c r="O10" s="35"/>
      <c r="AA10" s="34" t="s">
        <v>24</v>
      </c>
      <c r="AB10" s="34"/>
      <c r="AC10" s="34"/>
      <c r="AD10" s="8">
        <v>0</v>
      </c>
    </row>
    <row r="11" spans="1:41" ht="16.5" x14ac:dyDescent="0.3">
      <c r="F11" s="6"/>
      <c r="G11" s="36">
        <f>+_xlfn.NUMBERVALUE(1&amp;G10&amp;L10)</f>
        <v>44986</v>
      </c>
      <c r="H11" s="36"/>
      <c r="I11" s="36"/>
      <c r="J11" s="36"/>
      <c r="K11" s="14" t="s">
        <v>20</v>
      </c>
      <c r="L11" s="36">
        <f>+EOMONTH(G11,0)</f>
        <v>45016</v>
      </c>
      <c r="M11" s="36"/>
      <c r="N11" s="36"/>
      <c r="O11" s="36"/>
      <c r="AN11" s="22"/>
    </row>
    <row r="12" spans="1:41" ht="14.45" customHeight="1" x14ac:dyDescent="0.25">
      <c r="AN12" s="22"/>
    </row>
    <row r="13" spans="1:41" ht="34.15" customHeight="1" x14ac:dyDescent="0.25">
      <c r="A13" s="31" t="s">
        <v>21</v>
      </c>
      <c r="B13" s="31" t="s">
        <v>32</v>
      </c>
      <c r="C13" s="37" t="s">
        <v>33</v>
      </c>
      <c r="D13" s="37" t="s">
        <v>34</v>
      </c>
      <c r="E13" s="31" t="s">
        <v>35</v>
      </c>
      <c r="F13" s="31" t="s">
        <v>22</v>
      </c>
      <c r="G13" s="32" t="str">
        <f>+G10&amp;" "&amp;L10</f>
        <v>Marzo 2023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23" t="s">
        <v>23</v>
      </c>
      <c r="AM13" s="25" t="s">
        <v>26</v>
      </c>
      <c r="AN13" s="11">
        <f>+SUM(AL16+AM16)</f>
        <v>2</v>
      </c>
    </row>
    <row r="14" spans="1:41" x14ac:dyDescent="0.25">
      <c r="A14" s="31"/>
      <c r="B14" s="31"/>
      <c r="C14" s="37"/>
      <c r="D14" s="37"/>
      <c r="E14" s="31"/>
      <c r="F14" s="31"/>
      <c r="G14" s="1" t="str">
        <f>+TEXT(G15,"ddd")</f>
        <v>mié</v>
      </c>
      <c r="H14" s="1" t="str">
        <f t="shared" ref="H14:AK14" si="0">+TEXT(H15,"ddd")</f>
        <v>jue</v>
      </c>
      <c r="I14" s="1" t="str">
        <f t="shared" si="0"/>
        <v>vie</v>
      </c>
      <c r="J14" s="1" t="str">
        <f t="shared" si="0"/>
        <v>sáb</v>
      </c>
      <c r="K14" s="1" t="str">
        <f t="shared" si="0"/>
        <v>dom</v>
      </c>
      <c r="L14" s="1" t="str">
        <f t="shared" si="0"/>
        <v>lun</v>
      </c>
      <c r="M14" s="1" t="str">
        <f t="shared" si="0"/>
        <v>mar</v>
      </c>
      <c r="N14" s="1" t="str">
        <f t="shared" si="0"/>
        <v>mié</v>
      </c>
      <c r="O14" s="1" t="str">
        <f t="shared" si="0"/>
        <v>jue</v>
      </c>
      <c r="P14" s="1" t="str">
        <f t="shared" si="0"/>
        <v>vie</v>
      </c>
      <c r="Q14" s="1" t="str">
        <f t="shared" si="0"/>
        <v>sáb</v>
      </c>
      <c r="R14" s="1" t="str">
        <f t="shared" si="0"/>
        <v>dom</v>
      </c>
      <c r="S14" s="1" t="str">
        <f t="shared" si="0"/>
        <v>lun</v>
      </c>
      <c r="T14" s="1" t="str">
        <f t="shared" si="0"/>
        <v>mar</v>
      </c>
      <c r="U14" s="1" t="str">
        <f t="shared" si="0"/>
        <v>mié</v>
      </c>
      <c r="V14" s="1" t="str">
        <f t="shared" si="0"/>
        <v>jue</v>
      </c>
      <c r="W14" s="1" t="str">
        <f t="shared" si="0"/>
        <v>vie</v>
      </c>
      <c r="X14" s="1" t="str">
        <f t="shared" si="0"/>
        <v>sáb</v>
      </c>
      <c r="Y14" s="1" t="str">
        <f t="shared" si="0"/>
        <v>dom</v>
      </c>
      <c r="Z14" s="1" t="str">
        <f t="shared" si="0"/>
        <v>lun</v>
      </c>
      <c r="AA14" s="1" t="str">
        <f t="shared" si="0"/>
        <v>mar</v>
      </c>
      <c r="AB14" s="1" t="str">
        <f t="shared" si="0"/>
        <v>mié</v>
      </c>
      <c r="AC14" s="1" t="str">
        <f t="shared" si="0"/>
        <v>jue</v>
      </c>
      <c r="AD14" s="1" t="str">
        <f t="shared" si="0"/>
        <v>vie</v>
      </c>
      <c r="AE14" s="1" t="str">
        <f t="shared" si="0"/>
        <v>sáb</v>
      </c>
      <c r="AF14" s="1" t="str">
        <f t="shared" si="0"/>
        <v>dom</v>
      </c>
      <c r="AG14" s="1" t="str">
        <f t="shared" si="0"/>
        <v>lun</v>
      </c>
      <c r="AH14" s="1" t="str">
        <f t="shared" si="0"/>
        <v>mar</v>
      </c>
      <c r="AI14" s="1" t="str">
        <f t="shared" si="0"/>
        <v>mié</v>
      </c>
      <c r="AJ14" s="1" t="str">
        <f t="shared" si="0"/>
        <v>jue</v>
      </c>
      <c r="AK14" s="1" t="str">
        <f t="shared" si="0"/>
        <v>vie</v>
      </c>
      <c r="AL14" s="23"/>
      <c r="AM14" s="25"/>
      <c r="AN14" s="27" t="s">
        <v>36</v>
      </c>
    </row>
    <row r="15" spans="1:41" x14ac:dyDescent="0.25">
      <c r="A15" s="31"/>
      <c r="B15" s="31"/>
      <c r="C15" s="37"/>
      <c r="D15" s="37"/>
      <c r="E15" s="31"/>
      <c r="F15" s="31"/>
      <c r="G15" s="15">
        <f>+G11</f>
        <v>44986</v>
      </c>
      <c r="H15" s="15">
        <f>+IF(G15&lt;$L$11,G15+1,"")</f>
        <v>44987</v>
      </c>
      <c r="I15" s="15">
        <f t="shared" ref="I15:AK15" si="1">+IF(H15&lt;$L$11,H15+1,"")</f>
        <v>44988</v>
      </c>
      <c r="J15" s="15">
        <f t="shared" si="1"/>
        <v>44989</v>
      </c>
      <c r="K15" s="15">
        <f t="shared" si="1"/>
        <v>44990</v>
      </c>
      <c r="L15" s="15">
        <f t="shared" si="1"/>
        <v>44991</v>
      </c>
      <c r="M15" s="15">
        <f t="shared" si="1"/>
        <v>44992</v>
      </c>
      <c r="N15" s="15">
        <f t="shared" si="1"/>
        <v>44993</v>
      </c>
      <c r="O15" s="15">
        <f t="shared" si="1"/>
        <v>44994</v>
      </c>
      <c r="P15" s="15">
        <f t="shared" si="1"/>
        <v>44995</v>
      </c>
      <c r="Q15" s="15">
        <f t="shared" si="1"/>
        <v>44996</v>
      </c>
      <c r="R15" s="15">
        <f t="shared" si="1"/>
        <v>44997</v>
      </c>
      <c r="S15" s="15">
        <f t="shared" si="1"/>
        <v>44998</v>
      </c>
      <c r="T15" s="15">
        <f t="shared" si="1"/>
        <v>44999</v>
      </c>
      <c r="U15" s="15">
        <f t="shared" si="1"/>
        <v>45000</v>
      </c>
      <c r="V15" s="15">
        <f t="shared" si="1"/>
        <v>45001</v>
      </c>
      <c r="W15" s="15">
        <f t="shared" si="1"/>
        <v>45002</v>
      </c>
      <c r="X15" s="15">
        <f t="shared" si="1"/>
        <v>45003</v>
      </c>
      <c r="Y15" s="15">
        <f t="shared" si="1"/>
        <v>45004</v>
      </c>
      <c r="Z15" s="15">
        <f t="shared" si="1"/>
        <v>45005</v>
      </c>
      <c r="AA15" s="15">
        <f t="shared" si="1"/>
        <v>45006</v>
      </c>
      <c r="AB15" s="15">
        <f t="shared" si="1"/>
        <v>45007</v>
      </c>
      <c r="AC15" s="15">
        <f t="shared" si="1"/>
        <v>45008</v>
      </c>
      <c r="AD15" s="15">
        <f t="shared" si="1"/>
        <v>45009</v>
      </c>
      <c r="AE15" s="15">
        <f t="shared" si="1"/>
        <v>45010</v>
      </c>
      <c r="AF15" s="15">
        <f t="shared" si="1"/>
        <v>45011</v>
      </c>
      <c r="AG15" s="15">
        <f t="shared" si="1"/>
        <v>45012</v>
      </c>
      <c r="AH15" s="15">
        <f t="shared" si="1"/>
        <v>45013</v>
      </c>
      <c r="AI15" s="15">
        <f t="shared" si="1"/>
        <v>45014</v>
      </c>
      <c r="AJ15" s="15">
        <f t="shared" si="1"/>
        <v>45015</v>
      </c>
      <c r="AK15" s="15">
        <f t="shared" si="1"/>
        <v>45016</v>
      </c>
      <c r="AL15" s="24"/>
      <c r="AM15" s="26"/>
      <c r="AN15" s="28"/>
    </row>
    <row r="16" spans="1:41" ht="15.75" x14ac:dyDescent="0.25">
      <c r="A16" s="13" cm="1">
        <f t="array" ref="A16:A35">+_xlfn.SEQUENCE(20)</f>
        <v>1</v>
      </c>
      <c r="B16" s="13" t="s">
        <v>37</v>
      </c>
      <c r="C16" s="13">
        <v>2020148600</v>
      </c>
      <c r="D16" s="16" t="s">
        <v>42</v>
      </c>
      <c r="E16" s="13">
        <v>63177038</v>
      </c>
      <c r="F16" s="13" t="s">
        <v>38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>
        <v>1</v>
      </c>
      <c r="AD16" s="7"/>
      <c r="AE16" s="7"/>
      <c r="AF16" s="7"/>
      <c r="AG16" s="7"/>
      <c r="AH16" s="7"/>
      <c r="AI16" s="7"/>
      <c r="AJ16" s="7">
        <v>1</v>
      </c>
      <c r="AK16" s="7"/>
      <c r="AL16" s="9">
        <f>+COUNTIF(G16:AK16,"1")</f>
        <v>2</v>
      </c>
      <c r="AM16" s="10">
        <f>+COUNTIF(G16:AK16,0)</f>
        <v>0</v>
      </c>
      <c r="AN16" s="12">
        <f>+AL16/$AN$13</f>
        <v>1</v>
      </c>
    </row>
    <row r="17" spans="1:40" ht="15.75" x14ac:dyDescent="0.25">
      <c r="A17" s="13">
        <v>2</v>
      </c>
      <c r="B17" s="13" t="s">
        <v>40</v>
      </c>
      <c r="C17" s="17">
        <v>2020114659</v>
      </c>
      <c r="D17" s="16" t="s">
        <v>41</v>
      </c>
      <c r="E17" s="13">
        <v>63379564</v>
      </c>
      <c r="F17" s="13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>
        <v>1</v>
      </c>
      <c r="AD17" s="7"/>
      <c r="AE17" s="7"/>
      <c r="AF17" s="7"/>
      <c r="AG17" s="7"/>
      <c r="AH17" s="7"/>
      <c r="AI17" s="7"/>
      <c r="AJ17" s="7">
        <v>1</v>
      </c>
      <c r="AK17" s="7"/>
      <c r="AL17" s="9">
        <f t="shared" ref="AL17:AL35" si="2">+COUNTIF(G17:AK17,"1")</f>
        <v>2</v>
      </c>
      <c r="AM17" s="10">
        <f t="shared" ref="AM17:AM35" si="3">+COUNTIF(G17:AK17,0)</f>
        <v>0</v>
      </c>
      <c r="AN17" s="12">
        <f t="shared" ref="AN17:AN35" si="4">+AL17/$AN$13</f>
        <v>1</v>
      </c>
    </row>
    <row r="18" spans="1:40" ht="15.75" x14ac:dyDescent="0.25">
      <c r="A18" s="13">
        <v>3</v>
      </c>
      <c r="B18" s="20" t="s">
        <v>44</v>
      </c>
      <c r="C18" s="13">
        <v>2020124293</v>
      </c>
      <c r="D18" s="16" t="s">
        <v>45</v>
      </c>
      <c r="E18" s="13">
        <v>83945681</v>
      </c>
      <c r="F18" s="13" t="s">
        <v>43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v>1</v>
      </c>
      <c r="AD18" s="7"/>
      <c r="AE18" s="7"/>
      <c r="AF18" s="7"/>
      <c r="AG18" s="7"/>
      <c r="AH18" s="7"/>
      <c r="AI18" s="7"/>
      <c r="AJ18" s="7">
        <v>1</v>
      </c>
      <c r="AK18" s="7"/>
      <c r="AL18" s="9">
        <f t="shared" si="2"/>
        <v>2</v>
      </c>
      <c r="AM18" s="10">
        <f t="shared" si="3"/>
        <v>0</v>
      </c>
      <c r="AN18" s="12">
        <f t="shared" si="4"/>
        <v>1</v>
      </c>
    </row>
    <row r="19" spans="1:40" ht="15.75" x14ac:dyDescent="0.25">
      <c r="A19" s="13">
        <v>4</v>
      </c>
      <c r="B19" s="20" t="s">
        <v>47</v>
      </c>
      <c r="C19" s="13">
        <v>2023105915</v>
      </c>
      <c r="D19" s="16" t="s">
        <v>48</v>
      </c>
      <c r="E19" s="13">
        <v>64505214</v>
      </c>
      <c r="F19" s="13" t="s">
        <v>46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>
        <v>1</v>
      </c>
      <c r="AD19" s="7"/>
      <c r="AE19" s="7"/>
      <c r="AF19" s="7"/>
      <c r="AG19" s="7"/>
      <c r="AH19" s="7"/>
      <c r="AI19" s="7"/>
      <c r="AJ19" s="7">
        <v>1</v>
      </c>
      <c r="AK19" s="7"/>
      <c r="AL19" s="9">
        <f t="shared" si="2"/>
        <v>2</v>
      </c>
      <c r="AM19" s="10">
        <f t="shared" si="3"/>
        <v>0</v>
      </c>
      <c r="AN19" s="12">
        <f t="shared" si="4"/>
        <v>1</v>
      </c>
    </row>
    <row r="20" spans="1:40" ht="15.75" x14ac:dyDescent="0.25">
      <c r="A20" s="13">
        <v>5</v>
      </c>
      <c r="B20" s="13" t="s">
        <v>50</v>
      </c>
      <c r="C20" s="13">
        <v>2022063876</v>
      </c>
      <c r="D20" s="16" t="s">
        <v>51</v>
      </c>
      <c r="E20" s="13">
        <v>84151856</v>
      </c>
      <c r="F20" s="13" t="s">
        <v>49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>
        <v>1</v>
      </c>
      <c r="AD20" s="7"/>
      <c r="AE20" s="7"/>
      <c r="AF20" s="7"/>
      <c r="AG20" s="7"/>
      <c r="AH20" s="7"/>
      <c r="AI20" s="7"/>
      <c r="AJ20" s="7">
        <v>1</v>
      </c>
      <c r="AK20" s="7"/>
      <c r="AL20" s="9">
        <f t="shared" si="2"/>
        <v>2</v>
      </c>
      <c r="AM20" s="10">
        <f t="shared" si="3"/>
        <v>0</v>
      </c>
      <c r="AN20" s="12">
        <f t="shared" si="4"/>
        <v>1</v>
      </c>
    </row>
    <row r="21" spans="1:40" ht="15.75" x14ac:dyDescent="0.25">
      <c r="A21" s="13">
        <v>6</v>
      </c>
      <c r="B21" s="18" t="s">
        <v>53</v>
      </c>
      <c r="C21" s="13">
        <v>2021495925</v>
      </c>
      <c r="D21" s="16" t="s">
        <v>54</v>
      </c>
      <c r="E21" s="13">
        <v>89681810</v>
      </c>
      <c r="F21" s="13" t="s">
        <v>52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>
        <v>1</v>
      </c>
      <c r="AD21" s="7"/>
      <c r="AE21" s="7"/>
      <c r="AF21" s="7"/>
      <c r="AG21" s="7"/>
      <c r="AH21" s="7"/>
      <c r="AI21" s="7"/>
      <c r="AJ21" s="7">
        <v>1</v>
      </c>
      <c r="AK21" s="7"/>
      <c r="AL21" s="9">
        <f t="shared" si="2"/>
        <v>2</v>
      </c>
      <c r="AM21" s="10">
        <f t="shared" si="3"/>
        <v>0</v>
      </c>
      <c r="AN21" s="12">
        <f t="shared" si="4"/>
        <v>1</v>
      </c>
    </row>
    <row r="22" spans="1:40" ht="19.5" customHeight="1" x14ac:dyDescent="0.25">
      <c r="A22" s="13">
        <v>7</v>
      </c>
      <c r="B22" s="19" t="s">
        <v>56</v>
      </c>
      <c r="C22" s="13">
        <v>2023166120</v>
      </c>
      <c r="D22" s="16" t="s">
        <v>57</v>
      </c>
      <c r="E22" s="13">
        <v>71950212</v>
      </c>
      <c r="F22" s="13" t="s">
        <v>55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>
        <v>1</v>
      </c>
      <c r="AD22" s="7"/>
      <c r="AE22" s="7"/>
      <c r="AF22" s="7"/>
      <c r="AG22" s="7"/>
      <c r="AH22" s="7"/>
      <c r="AI22" s="7"/>
      <c r="AJ22" s="7">
        <v>1</v>
      </c>
      <c r="AK22" s="7"/>
      <c r="AL22" s="9">
        <f t="shared" si="2"/>
        <v>2</v>
      </c>
      <c r="AM22" s="10">
        <f t="shared" si="3"/>
        <v>0</v>
      </c>
      <c r="AN22" s="12">
        <f t="shared" si="4"/>
        <v>1</v>
      </c>
    </row>
    <row r="23" spans="1:40" ht="15.75" x14ac:dyDescent="0.25">
      <c r="A23" s="13">
        <v>8</v>
      </c>
      <c r="B23" s="18" t="s">
        <v>59</v>
      </c>
      <c r="C23" s="13">
        <v>2023208076</v>
      </c>
      <c r="D23" s="16" t="s">
        <v>60</v>
      </c>
      <c r="E23" s="13">
        <v>85413461</v>
      </c>
      <c r="F23" s="13" t="s">
        <v>58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>
        <v>1</v>
      </c>
      <c r="AD23" s="7"/>
      <c r="AE23" s="7"/>
      <c r="AF23" s="7"/>
      <c r="AG23" s="7"/>
      <c r="AH23" s="7"/>
      <c r="AI23" s="7"/>
      <c r="AJ23" s="7">
        <v>1</v>
      </c>
      <c r="AK23" s="7"/>
      <c r="AL23" s="9">
        <f t="shared" si="2"/>
        <v>2</v>
      </c>
      <c r="AM23" s="10">
        <f t="shared" si="3"/>
        <v>0</v>
      </c>
      <c r="AN23" s="12">
        <f t="shared" si="4"/>
        <v>1</v>
      </c>
    </row>
    <row r="24" spans="1:40" ht="15.75" x14ac:dyDescent="0.25">
      <c r="A24" s="13">
        <v>9</v>
      </c>
      <c r="B24" s="13" t="s">
        <v>61</v>
      </c>
      <c r="C24" s="13">
        <v>2022437372</v>
      </c>
      <c r="D24" s="16" t="s">
        <v>62</v>
      </c>
      <c r="E24" s="13">
        <v>88816113</v>
      </c>
      <c r="F24" s="13" t="s">
        <v>63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v>1</v>
      </c>
      <c r="AD24" s="7"/>
      <c r="AE24" s="7"/>
      <c r="AF24" s="7"/>
      <c r="AG24" s="7"/>
      <c r="AH24" s="7"/>
      <c r="AI24" s="7"/>
      <c r="AJ24" s="7">
        <v>1</v>
      </c>
      <c r="AK24" s="7"/>
      <c r="AL24" s="9">
        <f t="shared" si="2"/>
        <v>2</v>
      </c>
      <c r="AM24" s="10">
        <f t="shared" si="3"/>
        <v>0</v>
      </c>
      <c r="AN24" s="12">
        <f t="shared" si="4"/>
        <v>1</v>
      </c>
    </row>
    <row r="25" spans="1:40" ht="15.75" x14ac:dyDescent="0.25">
      <c r="A25" s="13">
        <v>10</v>
      </c>
      <c r="B25" s="13" t="s">
        <v>65</v>
      </c>
      <c r="C25" s="13">
        <v>2023083332</v>
      </c>
      <c r="D25" s="16" t="s">
        <v>66</v>
      </c>
      <c r="E25" s="13">
        <v>85538794</v>
      </c>
      <c r="F25" s="13" t="s">
        <v>64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>
        <v>1</v>
      </c>
      <c r="AD25" s="7"/>
      <c r="AE25" s="7"/>
      <c r="AF25" s="7"/>
      <c r="AG25" s="7"/>
      <c r="AH25" s="7"/>
      <c r="AI25" s="7"/>
      <c r="AJ25" s="7">
        <v>1</v>
      </c>
      <c r="AK25" s="7"/>
      <c r="AL25" s="9">
        <f t="shared" si="2"/>
        <v>2</v>
      </c>
      <c r="AM25" s="10">
        <f t="shared" si="3"/>
        <v>0</v>
      </c>
      <c r="AN25" s="12">
        <f t="shared" si="4"/>
        <v>1</v>
      </c>
    </row>
    <row r="26" spans="1:40" ht="15.75" x14ac:dyDescent="0.25">
      <c r="A26" s="13">
        <v>11</v>
      </c>
      <c r="B26" s="13" t="s">
        <v>68</v>
      </c>
      <c r="C26" s="13">
        <v>2023127740</v>
      </c>
      <c r="D26" s="16" t="s">
        <v>69</v>
      </c>
      <c r="E26" s="13">
        <v>84260683</v>
      </c>
      <c r="F26" s="13" t="s">
        <v>67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>
        <v>0</v>
      </c>
      <c r="AD26" s="7"/>
      <c r="AE26" s="7"/>
      <c r="AF26" s="7"/>
      <c r="AG26" s="7"/>
      <c r="AH26" s="7"/>
      <c r="AI26" s="7"/>
      <c r="AJ26" s="7">
        <v>1</v>
      </c>
      <c r="AK26" s="7"/>
      <c r="AL26" s="9">
        <f t="shared" si="2"/>
        <v>1</v>
      </c>
      <c r="AM26" s="10">
        <f t="shared" si="3"/>
        <v>1</v>
      </c>
      <c r="AN26" s="12">
        <f t="shared" si="4"/>
        <v>0.5</v>
      </c>
    </row>
    <row r="27" spans="1:40" ht="15.75" x14ac:dyDescent="0.25">
      <c r="A27" s="13">
        <v>12</v>
      </c>
      <c r="B27" s="13" t="s">
        <v>71</v>
      </c>
      <c r="C27" s="13">
        <v>2023234926</v>
      </c>
      <c r="D27" s="16" t="s">
        <v>72</v>
      </c>
      <c r="E27" s="13">
        <v>63849538</v>
      </c>
      <c r="F27" s="13" t="s">
        <v>70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>
        <v>0</v>
      </c>
      <c r="AD27" s="7"/>
      <c r="AE27" s="7"/>
      <c r="AF27" s="7"/>
      <c r="AG27" s="7"/>
      <c r="AH27" s="7"/>
      <c r="AI27" s="7"/>
      <c r="AJ27" s="7">
        <v>0</v>
      </c>
      <c r="AK27" s="7"/>
      <c r="AL27" s="9">
        <f t="shared" si="2"/>
        <v>0</v>
      </c>
      <c r="AM27" s="10">
        <f t="shared" si="3"/>
        <v>2</v>
      </c>
      <c r="AN27" s="12">
        <f t="shared" si="4"/>
        <v>0</v>
      </c>
    </row>
    <row r="28" spans="1:40" ht="15.75" x14ac:dyDescent="0.25">
      <c r="A28" s="13">
        <v>13</v>
      </c>
      <c r="B28" s="13" t="s">
        <v>74</v>
      </c>
      <c r="C28" s="13">
        <v>2020408583</v>
      </c>
      <c r="D28" s="16" t="s">
        <v>75</v>
      </c>
      <c r="E28" s="13">
        <v>85482495</v>
      </c>
      <c r="F28" s="13" t="s">
        <v>73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0</v>
      </c>
      <c r="AD28" s="7"/>
      <c r="AE28" s="7"/>
      <c r="AF28" s="7"/>
      <c r="AG28" s="7"/>
      <c r="AH28" s="7"/>
      <c r="AI28" s="7"/>
      <c r="AJ28" s="7">
        <v>1</v>
      </c>
      <c r="AK28" s="7"/>
      <c r="AL28" s="9">
        <f t="shared" si="2"/>
        <v>1</v>
      </c>
      <c r="AM28" s="10">
        <f t="shared" si="3"/>
        <v>1</v>
      </c>
      <c r="AN28" s="12">
        <f t="shared" si="4"/>
        <v>0.5</v>
      </c>
    </row>
    <row r="29" spans="1:40" ht="15.75" x14ac:dyDescent="0.25">
      <c r="A29" s="13">
        <v>14</v>
      </c>
      <c r="B29" s="13" t="s">
        <v>77</v>
      </c>
      <c r="C29" s="13">
        <v>2023205654</v>
      </c>
      <c r="D29" s="16" t="s">
        <v>78</v>
      </c>
      <c r="E29" s="13">
        <v>62609932</v>
      </c>
      <c r="F29" s="13" t="s">
        <v>76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>
        <v>1</v>
      </c>
      <c r="AD29" s="7"/>
      <c r="AE29" s="7"/>
      <c r="AF29" s="7"/>
      <c r="AG29" s="7"/>
      <c r="AH29" s="7"/>
      <c r="AI29" s="7"/>
      <c r="AJ29" s="7">
        <v>1</v>
      </c>
      <c r="AK29" s="7"/>
      <c r="AL29" s="9">
        <f t="shared" si="2"/>
        <v>2</v>
      </c>
      <c r="AM29" s="10">
        <f t="shared" si="3"/>
        <v>0</v>
      </c>
      <c r="AN29" s="12">
        <f t="shared" si="4"/>
        <v>1</v>
      </c>
    </row>
    <row r="30" spans="1:40" ht="15.75" x14ac:dyDescent="0.25">
      <c r="A30" s="13">
        <v>15</v>
      </c>
      <c r="B30" s="13" t="s">
        <v>80</v>
      </c>
      <c r="C30" s="13">
        <v>2019063903</v>
      </c>
      <c r="D30" s="16" t="s">
        <v>81</v>
      </c>
      <c r="E30" s="13">
        <v>83369496</v>
      </c>
      <c r="F30" s="13" t="s">
        <v>79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1</v>
      </c>
      <c r="AD30" s="7"/>
      <c r="AE30" s="7"/>
      <c r="AF30" s="7"/>
      <c r="AG30" s="7"/>
      <c r="AH30" s="7"/>
      <c r="AI30" s="7"/>
      <c r="AJ30" s="7">
        <v>1</v>
      </c>
      <c r="AK30" s="7"/>
      <c r="AL30" s="9">
        <f t="shared" si="2"/>
        <v>2</v>
      </c>
      <c r="AM30" s="10">
        <f t="shared" si="3"/>
        <v>0</v>
      </c>
      <c r="AN30" s="12">
        <f t="shared" si="4"/>
        <v>1</v>
      </c>
    </row>
    <row r="31" spans="1:40" ht="15.75" x14ac:dyDescent="0.25">
      <c r="A31" s="13">
        <v>16</v>
      </c>
      <c r="B31" s="13"/>
      <c r="C31" s="13"/>
      <c r="D31" s="13"/>
      <c r="E31" s="13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9">
        <f t="shared" si="2"/>
        <v>0</v>
      </c>
      <c r="AM31" s="10">
        <f t="shared" si="3"/>
        <v>0</v>
      </c>
      <c r="AN31" s="12">
        <f t="shared" si="4"/>
        <v>0</v>
      </c>
    </row>
    <row r="32" spans="1:40" ht="15.75" x14ac:dyDescent="0.25">
      <c r="A32" s="13">
        <v>17</v>
      </c>
      <c r="B32" s="13"/>
      <c r="C32" s="13"/>
      <c r="D32" s="13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>
        <f t="shared" si="2"/>
        <v>0</v>
      </c>
      <c r="AM32" s="10">
        <f t="shared" si="3"/>
        <v>0</v>
      </c>
      <c r="AN32" s="12">
        <f t="shared" si="4"/>
        <v>0</v>
      </c>
    </row>
    <row r="33" spans="1:40" ht="15.75" x14ac:dyDescent="0.25">
      <c r="A33" s="13">
        <v>18</v>
      </c>
      <c r="B33" s="13"/>
      <c r="C33" s="13"/>
      <c r="D33" s="13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9">
        <f t="shared" si="2"/>
        <v>0</v>
      </c>
      <c r="AM33" s="10">
        <f t="shared" si="3"/>
        <v>0</v>
      </c>
      <c r="AN33" s="12">
        <f t="shared" si="4"/>
        <v>0</v>
      </c>
    </row>
    <row r="34" spans="1:40" ht="15.75" x14ac:dyDescent="0.25">
      <c r="A34" s="13">
        <v>19</v>
      </c>
      <c r="B34" s="13"/>
      <c r="C34" s="13"/>
      <c r="D34" s="13"/>
      <c r="E34" s="13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>
        <f t="shared" si="2"/>
        <v>0</v>
      </c>
      <c r="AM34" s="10">
        <f t="shared" si="3"/>
        <v>0</v>
      </c>
      <c r="AN34" s="12">
        <f t="shared" si="4"/>
        <v>0</v>
      </c>
    </row>
    <row r="35" spans="1:40" ht="15.75" x14ac:dyDescent="0.25">
      <c r="A35" s="13">
        <v>20</v>
      </c>
      <c r="B35" s="13"/>
      <c r="C35" s="13"/>
      <c r="D35" s="13"/>
      <c r="E35" s="13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>
        <f t="shared" si="2"/>
        <v>0</v>
      </c>
      <c r="AM35" s="10">
        <f t="shared" si="3"/>
        <v>0</v>
      </c>
      <c r="AN35" s="12">
        <f t="shared" si="4"/>
        <v>0</v>
      </c>
    </row>
  </sheetData>
  <mergeCells count="22">
    <mergeCell ref="L11:O11"/>
    <mergeCell ref="A13:A15"/>
    <mergeCell ref="B13:B15"/>
    <mergeCell ref="C13:C15"/>
    <mergeCell ref="D13:D15"/>
    <mergeCell ref="E13:E15"/>
    <mergeCell ref="B1:AO4"/>
    <mergeCell ref="AN11:AN12"/>
    <mergeCell ref="AL13:AL15"/>
    <mergeCell ref="AM13:AM15"/>
    <mergeCell ref="AN14:AN15"/>
    <mergeCell ref="G7:M7"/>
    <mergeCell ref="G8:M8"/>
    <mergeCell ref="G9:M9"/>
    <mergeCell ref="F13:F15"/>
    <mergeCell ref="G13:AK13"/>
    <mergeCell ref="G6:M6"/>
    <mergeCell ref="AA9:AC9"/>
    <mergeCell ref="AA10:AC10"/>
    <mergeCell ref="G10:J10"/>
    <mergeCell ref="L10:O10"/>
    <mergeCell ref="G11:J11"/>
  </mergeCells>
  <conditionalFormatting sqref="G14:AJ35">
    <cfRule type="expression" dxfId="9" priority="5">
      <formula>G$14="dom"</formula>
    </cfRule>
  </conditionalFormatting>
  <conditionalFormatting sqref="G14:AK35">
    <cfRule type="expression" dxfId="8" priority="3">
      <formula>"coincidir(D$15;Hoja2!$C$1:$C$14;0)&gt;0"</formula>
    </cfRule>
  </conditionalFormatting>
  <hyperlinks>
    <hyperlink ref="D16" r:id="rId1" xr:uid="{A3EB1F53-CFBF-4BCF-A1D2-67DB9A82A269}"/>
    <hyperlink ref="D17" r:id="rId2" xr:uid="{7D0D1104-ED1E-47DE-A5E3-C541FDD01A31}"/>
    <hyperlink ref="D18" r:id="rId3" xr:uid="{7106000F-A05B-4412-B0B5-14D916F492F1}"/>
    <hyperlink ref="D20" r:id="rId4" xr:uid="{50B5A75B-0653-45CA-8F07-45973DB6F0C9}"/>
    <hyperlink ref="D19" r:id="rId5" xr:uid="{EA82C818-BE2F-4E7A-91B3-8C7DE93DBEF1}"/>
    <hyperlink ref="D21" r:id="rId6" xr:uid="{B2BA3132-F96B-4B46-BE4D-8302B4734364}"/>
    <hyperlink ref="D22" r:id="rId7" xr:uid="{B1508A2D-B0FE-4598-A985-9FB207271E5B}"/>
    <hyperlink ref="D23" r:id="rId8" xr:uid="{B788A121-A106-4AE2-A970-2429ECE7929C}"/>
    <hyperlink ref="D24" r:id="rId9" xr:uid="{621CE8B3-D62E-407A-9570-F8AD5F1379BC}"/>
    <hyperlink ref="D25" r:id="rId10" xr:uid="{87AE404E-909B-4904-A72A-06774631FBBE}"/>
    <hyperlink ref="D26" r:id="rId11" xr:uid="{55706F02-09A1-412E-BE02-2752F75669A4}"/>
    <hyperlink ref="D27" r:id="rId12" xr:uid="{002BF878-CA30-43D5-876A-B4BD4FEDBDE4}"/>
    <hyperlink ref="D28" r:id="rId13" xr:uid="{F74B0890-23FA-402F-9CEB-D4F8AAADD8F1}"/>
    <hyperlink ref="D29" r:id="rId14" xr:uid="{000E7CB2-6D53-4444-9690-47FBF6BB374C}"/>
    <hyperlink ref="D30" r:id="rId15" xr:uid="{E395336F-330D-4452-975D-6A30BFF7A83A}"/>
  </hyperlinks>
  <pageMargins left="0.7" right="0.7" top="0.75" bottom="0.75" header="0.3" footer="0.3"/>
  <pageSetup paperSize="9" orientation="portrait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F789327-57F4-4A94-9E3A-D61232D8AB9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G16:AK35</xm:sqref>
        </x14:conditionalFormatting>
        <x14:conditionalFormatting xmlns:xm="http://schemas.microsoft.com/office/excel/2006/main">
          <x14:cfRule type="iconSet" priority="2" id="{D80BB7F0-7757-433E-9881-7BDAD476E9C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AD9:AD10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BE14FB-F3FA-4E4B-A698-CF8AEDD78767}">
          <x14:formula1>
            <xm:f>progra!$A$2:$A$13</xm:f>
          </x14:formula1>
          <xm:sqref>G10:J10</xm:sqref>
        </x14:dataValidation>
        <x14:dataValidation type="list" allowBlank="1" showInputMessage="1" showErrorMessage="1" xr:uid="{D2F0969F-A37B-4D63-B3D6-440DD7BDD6F6}">
          <x14:formula1>
            <xm:f>progra!$E$2:$E$3</xm:f>
          </x14:formula1>
          <xm:sqref>G16:AK35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18FB-C14F-4420-B695-664E74EA5824}">
  <dimension ref="A1:AO35"/>
  <sheetViews>
    <sheetView topLeftCell="A4" zoomScale="64" zoomScaleNormal="64" workbookViewId="0">
      <selection activeCell="AG20" sqref="AG20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17.5703125" style="1" customWidth="1"/>
    <col min="4" max="4" width="38.7109375" style="1" customWidth="1"/>
    <col min="5" max="5" width="13.7109375" style="1" customWidth="1"/>
    <col min="6" max="6" width="37.5703125" style="1" customWidth="1"/>
    <col min="7" max="38" width="4.7109375" customWidth="1"/>
  </cols>
  <sheetData>
    <row r="1" spans="1:41" ht="14.45" customHeight="1" x14ac:dyDescent="0.25">
      <c r="B1" s="21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14.45" customHeight="1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3" spans="1:41" ht="14.4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14.4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6" spans="1:41" ht="18.75" x14ac:dyDescent="0.3">
      <c r="F6" s="4" t="s">
        <v>0</v>
      </c>
      <c r="G6" s="29" t="s">
        <v>27</v>
      </c>
      <c r="H6" s="29"/>
      <c r="I6" s="29"/>
      <c r="J6" s="29"/>
      <c r="K6" s="29"/>
      <c r="L6" s="29"/>
      <c r="M6" s="29"/>
      <c r="N6" s="5"/>
      <c r="O6" s="5"/>
    </row>
    <row r="7" spans="1:41" ht="18.75" x14ac:dyDescent="0.3">
      <c r="F7" s="4" t="s">
        <v>1</v>
      </c>
      <c r="G7" s="29" t="s">
        <v>28</v>
      </c>
      <c r="H7" s="29"/>
      <c r="I7" s="29"/>
      <c r="J7" s="29"/>
      <c r="K7" s="29"/>
      <c r="L7" s="29"/>
      <c r="M7" s="29"/>
      <c r="N7" s="5"/>
      <c r="O7" s="5"/>
    </row>
    <row r="8" spans="1:41" ht="18.75" x14ac:dyDescent="0.3">
      <c r="F8" s="4" t="s">
        <v>3</v>
      </c>
      <c r="G8" s="29" t="s">
        <v>29</v>
      </c>
      <c r="H8" s="29"/>
      <c r="I8" s="29"/>
      <c r="J8" s="29"/>
      <c r="K8" s="29"/>
      <c r="L8" s="29"/>
      <c r="M8" s="29"/>
      <c r="N8" s="5"/>
      <c r="O8" s="5"/>
    </row>
    <row r="9" spans="1:41" ht="18.75" x14ac:dyDescent="0.3">
      <c r="F9" s="4" t="s">
        <v>2</v>
      </c>
      <c r="G9" s="30" t="s">
        <v>30</v>
      </c>
      <c r="H9" s="30"/>
      <c r="I9" s="30"/>
      <c r="J9" s="30"/>
      <c r="K9" s="30"/>
      <c r="L9" s="30"/>
      <c r="M9" s="30"/>
      <c r="N9" s="5"/>
      <c r="O9" s="5"/>
      <c r="AA9" s="34" t="s">
        <v>23</v>
      </c>
      <c r="AB9" s="34"/>
      <c r="AC9" s="34"/>
      <c r="AD9" s="8">
        <v>1</v>
      </c>
    </row>
    <row r="10" spans="1:41" ht="18" x14ac:dyDescent="0.25">
      <c r="F10" s="4" t="s">
        <v>4</v>
      </c>
      <c r="G10" s="35" t="s">
        <v>9</v>
      </c>
      <c r="H10" s="35"/>
      <c r="I10" s="35"/>
      <c r="J10" s="35"/>
      <c r="K10" s="14" t="s">
        <v>19</v>
      </c>
      <c r="L10" s="35">
        <v>2023</v>
      </c>
      <c r="M10" s="35"/>
      <c r="N10" s="35"/>
      <c r="O10" s="35"/>
      <c r="AA10" s="34" t="s">
        <v>24</v>
      </c>
      <c r="AB10" s="34"/>
      <c r="AC10" s="34"/>
      <c r="AD10" s="8">
        <v>0</v>
      </c>
    </row>
    <row r="11" spans="1:41" ht="16.5" x14ac:dyDescent="0.3">
      <c r="F11" s="6"/>
      <c r="G11" s="36">
        <f>+_xlfn.NUMBERVALUE(1&amp;G10&amp;L10)</f>
        <v>45017</v>
      </c>
      <c r="H11" s="36"/>
      <c r="I11" s="36"/>
      <c r="J11" s="36"/>
      <c r="K11" s="14" t="s">
        <v>20</v>
      </c>
      <c r="L11" s="36">
        <f>+EOMONTH(G11,0)</f>
        <v>45046</v>
      </c>
      <c r="M11" s="36"/>
      <c r="N11" s="36"/>
      <c r="O11" s="36"/>
      <c r="AN11" s="22"/>
    </row>
    <row r="12" spans="1:41" ht="14.45" customHeight="1" x14ac:dyDescent="0.25">
      <c r="AN12" s="22"/>
    </row>
    <row r="13" spans="1:41" ht="34.15" customHeight="1" x14ac:dyDescent="0.25">
      <c r="A13" s="31" t="s">
        <v>21</v>
      </c>
      <c r="B13" s="31" t="s">
        <v>32</v>
      </c>
      <c r="C13" s="37" t="s">
        <v>33</v>
      </c>
      <c r="D13" s="37" t="s">
        <v>34</v>
      </c>
      <c r="E13" s="31" t="s">
        <v>35</v>
      </c>
      <c r="F13" s="31" t="s">
        <v>22</v>
      </c>
      <c r="G13" s="32" t="str">
        <f>+G10&amp;" "&amp;L10</f>
        <v>Abril 2023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23" t="s">
        <v>23</v>
      </c>
      <c r="AM13" s="25" t="s">
        <v>26</v>
      </c>
      <c r="AN13" s="11">
        <f>+SUM(AL16+AM16)</f>
        <v>4</v>
      </c>
    </row>
    <row r="14" spans="1:41" x14ac:dyDescent="0.25">
      <c r="A14" s="31"/>
      <c r="B14" s="31"/>
      <c r="C14" s="37"/>
      <c r="D14" s="37"/>
      <c r="E14" s="31"/>
      <c r="F14" s="31"/>
      <c r="G14" s="1" t="str">
        <f>+TEXT(G15,"ddd")</f>
        <v>sáb</v>
      </c>
      <c r="H14" s="1" t="str">
        <f t="shared" ref="H14:AK14" si="0">+TEXT(H15,"ddd")</f>
        <v>dom</v>
      </c>
      <c r="I14" s="1" t="str">
        <f t="shared" si="0"/>
        <v>lun</v>
      </c>
      <c r="J14" s="1" t="str">
        <f t="shared" si="0"/>
        <v>mar</v>
      </c>
      <c r="K14" s="1" t="str">
        <f t="shared" si="0"/>
        <v>mié</v>
      </c>
      <c r="L14" s="1" t="str">
        <f t="shared" si="0"/>
        <v>jue</v>
      </c>
      <c r="M14" s="1" t="str">
        <f t="shared" si="0"/>
        <v>vie</v>
      </c>
      <c r="N14" s="1" t="str">
        <f t="shared" si="0"/>
        <v>sáb</v>
      </c>
      <c r="O14" s="1" t="str">
        <f t="shared" si="0"/>
        <v>dom</v>
      </c>
      <c r="P14" s="1" t="str">
        <f t="shared" si="0"/>
        <v>lun</v>
      </c>
      <c r="Q14" s="1" t="str">
        <f t="shared" si="0"/>
        <v>mar</v>
      </c>
      <c r="R14" s="1" t="str">
        <f t="shared" si="0"/>
        <v>mié</v>
      </c>
      <c r="S14" s="1" t="str">
        <f t="shared" si="0"/>
        <v>jue</v>
      </c>
      <c r="T14" s="1" t="str">
        <f t="shared" si="0"/>
        <v>vie</v>
      </c>
      <c r="U14" s="1" t="str">
        <f t="shared" si="0"/>
        <v>sáb</v>
      </c>
      <c r="V14" s="1" t="str">
        <f t="shared" si="0"/>
        <v>dom</v>
      </c>
      <c r="W14" s="1" t="str">
        <f t="shared" si="0"/>
        <v>lun</v>
      </c>
      <c r="X14" s="1" t="str">
        <f t="shared" si="0"/>
        <v>mar</v>
      </c>
      <c r="Y14" s="1" t="str">
        <f t="shared" si="0"/>
        <v>mié</v>
      </c>
      <c r="Z14" s="1" t="str">
        <f t="shared" si="0"/>
        <v>jue</v>
      </c>
      <c r="AA14" s="1" t="str">
        <f t="shared" si="0"/>
        <v>vie</v>
      </c>
      <c r="AB14" s="1" t="str">
        <f t="shared" si="0"/>
        <v>sáb</v>
      </c>
      <c r="AC14" s="1" t="str">
        <f t="shared" si="0"/>
        <v>dom</v>
      </c>
      <c r="AD14" s="1" t="str">
        <f t="shared" si="0"/>
        <v>lun</v>
      </c>
      <c r="AE14" s="1" t="str">
        <f t="shared" si="0"/>
        <v>mar</v>
      </c>
      <c r="AF14" s="1" t="str">
        <f t="shared" si="0"/>
        <v>mié</v>
      </c>
      <c r="AG14" s="1" t="str">
        <f t="shared" si="0"/>
        <v>jue</v>
      </c>
      <c r="AH14" s="1" t="str">
        <f t="shared" si="0"/>
        <v>vie</v>
      </c>
      <c r="AI14" s="1" t="str">
        <f t="shared" si="0"/>
        <v>sáb</v>
      </c>
      <c r="AJ14" s="1" t="str">
        <f t="shared" si="0"/>
        <v>dom</v>
      </c>
      <c r="AK14" s="1" t="str">
        <f t="shared" si="0"/>
        <v/>
      </c>
      <c r="AL14" s="23"/>
      <c r="AM14" s="25"/>
      <c r="AN14" s="27" t="s">
        <v>36</v>
      </c>
    </row>
    <row r="15" spans="1:41" x14ac:dyDescent="0.25">
      <c r="A15" s="31"/>
      <c r="B15" s="31"/>
      <c r="C15" s="37"/>
      <c r="D15" s="37"/>
      <c r="E15" s="31"/>
      <c r="F15" s="31"/>
      <c r="G15" s="15">
        <f>+G11</f>
        <v>45017</v>
      </c>
      <c r="H15" s="15">
        <f>+IF(G15&lt;$L$11,G15+1,"")</f>
        <v>45018</v>
      </c>
      <c r="I15" s="15">
        <f t="shared" ref="I15:AK15" si="1">+IF(H15&lt;$L$11,H15+1,"")</f>
        <v>45019</v>
      </c>
      <c r="J15" s="15">
        <f t="shared" si="1"/>
        <v>45020</v>
      </c>
      <c r="K15" s="15">
        <f t="shared" si="1"/>
        <v>45021</v>
      </c>
      <c r="L15" s="15">
        <f t="shared" si="1"/>
        <v>45022</v>
      </c>
      <c r="M15" s="15">
        <f t="shared" si="1"/>
        <v>45023</v>
      </c>
      <c r="N15" s="15">
        <f t="shared" si="1"/>
        <v>45024</v>
      </c>
      <c r="O15" s="15">
        <f t="shared" si="1"/>
        <v>45025</v>
      </c>
      <c r="P15" s="15">
        <f t="shared" si="1"/>
        <v>45026</v>
      </c>
      <c r="Q15" s="15">
        <f t="shared" si="1"/>
        <v>45027</v>
      </c>
      <c r="R15" s="15">
        <f t="shared" si="1"/>
        <v>45028</v>
      </c>
      <c r="S15" s="15">
        <f t="shared" si="1"/>
        <v>45029</v>
      </c>
      <c r="T15" s="15">
        <f t="shared" si="1"/>
        <v>45030</v>
      </c>
      <c r="U15" s="15">
        <f t="shared" si="1"/>
        <v>45031</v>
      </c>
      <c r="V15" s="15">
        <f t="shared" si="1"/>
        <v>45032</v>
      </c>
      <c r="W15" s="15">
        <f t="shared" si="1"/>
        <v>45033</v>
      </c>
      <c r="X15" s="15">
        <f t="shared" si="1"/>
        <v>45034</v>
      </c>
      <c r="Y15" s="15">
        <f t="shared" si="1"/>
        <v>45035</v>
      </c>
      <c r="Z15" s="15">
        <f t="shared" si="1"/>
        <v>45036</v>
      </c>
      <c r="AA15" s="15">
        <f t="shared" si="1"/>
        <v>45037</v>
      </c>
      <c r="AB15" s="15">
        <f t="shared" si="1"/>
        <v>45038</v>
      </c>
      <c r="AC15" s="15">
        <f t="shared" si="1"/>
        <v>45039</v>
      </c>
      <c r="AD15" s="15">
        <f t="shared" si="1"/>
        <v>45040</v>
      </c>
      <c r="AE15" s="15">
        <f t="shared" si="1"/>
        <v>45041</v>
      </c>
      <c r="AF15" s="15">
        <f t="shared" si="1"/>
        <v>45042</v>
      </c>
      <c r="AG15" s="15">
        <f t="shared" si="1"/>
        <v>45043</v>
      </c>
      <c r="AH15" s="15">
        <f t="shared" si="1"/>
        <v>45044</v>
      </c>
      <c r="AI15" s="15">
        <f t="shared" si="1"/>
        <v>45045</v>
      </c>
      <c r="AJ15" s="15">
        <f t="shared" si="1"/>
        <v>45046</v>
      </c>
      <c r="AK15" s="15" t="str">
        <f t="shared" si="1"/>
        <v/>
      </c>
      <c r="AL15" s="24"/>
      <c r="AM15" s="26"/>
      <c r="AN15" s="28"/>
    </row>
    <row r="16" spans="1:41" ht="15.75" x14ac:dyDescent="0.25">
      <c r="A16" s="13" cm="1">
        <f t="array" ref="A16:A35">+_xlfn.SEQUENCE(20)</f>
        <v>1</v>
      </c>
      <c r="B16" s="13" t="s">
        <v>37</v>
      </c>
      <c r="C16" s="13">
        <v>2020148600</v>
      </c>
      <c r="D16" s="16" t="s">
        <v>42</v>
      </c>
      <c r="E16" s="13">
        <v>63177038</v>
      </c>
      <c r="F16" s="13" t="s">
        <v>38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>
        <v>1</v>
      </c>
      <c r="X16" s="7"/>
      <c r="Y16" s="7"/>
      <c r="Z16" s="7">
        <v>1</v>
      </c>
      <c r="AA16" s="7"/>
      <c r="AB16" s="7"/>
      <c r="AC16" s="7"/>
      <c r="AD16" s="7">
        <v>1</v>
      </c>
      <c r="AE16" s="7"/>
      <c r="AF16" s="7"/>
      <c r="AG16" s="7">
        <v>1</v>
      </c>
      <c r="AH16" s="7"/>
      <c r="AI16" s="7"/>
      <c r="AJ16" s="7"/>
      <c r="AK16" s="7"/>
      <c r="AL16" s="9">
        <f>+COUNTIF(G16:AK16,"1")</f>
        <v>4</v>
      </c>
      <c r="AM16" s="10">
        <f>+COUNTIF(G16:AK16,0)</f>
        <v>0</v>
      </c>
      <c r="AN16" s="12">
        <f>+AL16/$AN$13</f>
        <v>1</v>
      </c>
    </row>
    <row r="17" spans="1:40" ht="15.75" x14ac:dyDescent="0.25">
      <c r="A17" s="13">
        <v>2</v>
      </c>
      <c r="B17" s="13" t="s">
        <v>40</v>
      </c>
      <c r="C17" s="17">
        <v>2020114659</v>
      </c>
      <c r="D17" s="16" t="s">
        <v>41</v>
      </c>
      <c r="E17" s="13">
        <v>63379564</v>
      </c>
      <c r="F17" s="13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>
        <v>1</v>
      </c>
      <c r="X17" s="7"/>
      <c r="Y17" s="7"/>
      <c r="Z17" s="7">
        <v>1</v>
      </c>
      <c r="AA17" s="7"/>
      <c r="AB17" s="7"/>
      <c r="AC17" s="7"/>
      <c r="AD17" s="7">
        <v>1</v>
      </c>
      <c r="AE17" s="7"/>
      <c r="AF17" s="7"/>
      <c r="AG17" s="7">
        <v>1</v>
      </c>
      <c r="AH17" s="7"/>
      <c r="AI17" s="7"/>
      <c r="AJ17" s="7"/>
      <c r="AK17" s="7"/>
      <c r="AL17" s="9">
        <f t="shared" ref="AL17:AL35" si="2">+COUNTIF(G17:AK17,"1")</f>
        <v>4</v>
      </c>
      <c r="AM17" s="10">
        <f t="shared" ref="AM17:AM35" si="3">+COUNTIF(G17:AK17,0)</f>
        <v>0</v>
      </c>
      <c r="AN17" s="12">
        <f t="shared" ref="AN17:AN35" si="4">+AL17/$AN$13</f>
        <v>1</v>
      </c>
    </row>
    <row r="18" spans="1:40" ht="15.75" x14ac:dyDescent="0.25">
      <c r="A18" s="13">
        <v>3</v>
      </c>
      <c r="B18" s="20" t="s">
        <v>44</v>
      </c>
      <c r="C18" s="13">
        <v>2020124293</v>
      </c>
      <c r="D18" s="16" t="s">
        <v>45</v>
      </c>
      <c r="E18" s="13">
        <v>83945681</v>
      </c>
      <c r="F18" s="13" t="s">
        <v>43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0</v>
      </c>
      <c r="X18" s="7"/>
      <c r="Y18" s="7"/>
      <c r="Z18" s="7">
        <v>1</v>
      </c>
      <c r="AA18" s="7"/>
      <c r="AB18" s="7"/>
      <c r="AC18" s="7"/>
      <c r="AD18" s="7">
        <v>1</v>
      </c>
      <c r="AE18" s="7"/>
      <c r="AF18" s="7"/>
      <c r="AG18" s="7">
        <v>1</v>
      </c>
      <c r="AH18" s="7"/>
      <c r="AI18" s="7"/>
      <c r="AJ18" s="7"/>
      <c r="AK18" s="7"/>
      <c r="AL18" s="9">
        <f t="shared" si="2"/>
        <v>3</v>
      </c>
      <c r="AM18" s="10">
        <f t="shared" si="3"/>
        <v>1</v>
      </c>
      <c r="AN18" s="12">
        <f t="shared" si="4"/>
        <v>0.75</v>
      </c>
    </row>
    <row r="19" spans="1:40" ht="15.75" x14ac:dyDescent="0.25">
      <c r="A19" s="13">
        <v>4</v>
      </c>
      <c r="B19" s="20" t="s">
        <v>47</v>
      </c>
      <c r="C19" s="13">
        <v>2023105915</v>
      </c>
      <c r="D19" s="16" t="s">
        <v>48</v>
      </c>
      <c r="E19" s="13">
        <v>64505214</v>
      </c>
      <c r="F19" s="13" t="s">
        <v>46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1</v>
      </c>
      <c r="X19" s="7"/>
      <c r="Y19" s="7"/>
      <c r="Z19" s="7">
        <v>1</v>
      </c>
      <c r="AA19" s="7"/>
      <c r="AB19" s="7"/>
      <c r="AC19" s="7"/>
      <c r="AD19" s="7">
        <v>1</v>
      </c>
      <c r="AE19" s="7"/>
      <c r="AF19" s="7"/>
      <c r="AG19" s="7">
        <v>1</v>
      </c>
      <c r="AH19" s="7"/>
      <c r="AI19" s="7"/>
      <c r="AJ19" s="7"/>
      <c r="AK19" s="7"/>
      <c r="AL19" s="9">
        <f t="shared" si="2"/>
        <v>4</v>
      </c>
      <c r="AM19" s="10">
        <f t="shared" si="3"/>
        <v>0</v>
      </c>
      <c r="AN19" s="12">
        <f t="shared" si="4"/>
        <v>1</v>
      </c>
    </row>
    <row r="20" spans="1:40" ht="15.75" x14ac:dyDescent="0.25">
      <c r="A20" s="13">
        <v>5</v>
      </c>
      <c r="B20" s="13" t="s">
        <v>50</v>
      </c>
      <c r="C20" s="13">
        <v>2022063876</v>
      </c>
      <c r="D20" s="16" t="s">
        <v>51</v>
      </c>
      <c r="E20" s="13">
        <v>84151856</v>
      </c>
      <c r="F20" s="13" t="s">
        <v>49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>
        <v>1</v>
      </c>
      <c r="X20" s="7"/>
      <c r="Y20" s="7"/>
      <c r="Z20" s="7">
        <v>1</v>
      </c>
      <c r="AA20" s="7"/>
      <c r="AB20" s="7"/>
      <c r="AC20" s="7"/>
      <c r="AD20" s="7">
        <v>1</v>
      </c>
      <c r="AE20" s="7"/>
      <c r="AF20" s="7"/>
      <c r="AG20" s="7">
        <v>1</v>
      </c>
      <c r="AH20" s="7"/>
      <c r="AI20" s="7"/>
      <c r="AJ20" s="7"/>
      <c r="AK20" s="7"/>
      <c r="AL20" s="9">
        <f t="shared" si="2"/>
        <v>4</v>
      </c>
      <c r="AM20" s="10">
        <f t="shared" si="3"/>
        <v>0</v>
      </c>
      <c r="AN20" s="12">
        <f t="shared" si="4"/>
        <v>1</v>
      </c>
    </row>
    <row r="21" spans="1:40" ht="15.75" x14ac:dyDescent="0.25">
      <c r="A21" s="13">
        <v>6</v>
      </c>
      <c r="B21" s="18" t="s">
        <v>53</v>
      </c>
      <c r="C21" s="13">
        <v>2021495925</v>
      </c>
      <c r="D21" s="16" t="s">
        <v>54</v>
      </c>
      <c r="E21" s="13">
        <v>89681810</v>
      </c>
      <c r="F21" s="13" t="s">
        <v>52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>
        <v>0</v>
      </c>
      <c r="X21" s="7"/>
      <c r="Y21" s="7"/>
      <c r="Z21" s="7">
        <v>1</v>
      </c>
      <c r="AA21" s="7"/>
      <c r="AB21" s="7"/>
      <c r="AC21" s="7"/>
      <c r="AD21" s="7">
        <v>0</v>
      </c>
      <c r="AE21" s="7"/>
      <c r="AF21" s="7"/>
      <c r="AG21" s="7">
        <v>1</v>
      </c>
      <c r="AH21" s="7"/>
      <c r="AI21" s="7"/>
      <c r="AJ21" s="7"/>
      <c r="AK21" s="7"/>
      <c r="AL21" s="9">
        <f t="shared" si="2"/>
        <v>2</v>
      </c>
      <c r="AM21" s="10">
        <f t="shared" si="3"/>
        <v>2</v>
      </c>
      <c r="AN21" s="12">
        <f t="shared" si="4"/>
        <v>0.5</v>
      </c>
    </row>
    <row r="22" spans="1:40" ht="19.5" customHeight="1" x14ac:dyDescent="0.25">
      <c r="A22" s="13">
        <v>7</v>
      </c>
      <c r="B22" s="19" t="s">
        <v>56</v>
      </c>
      <c r="C22" s="13">
        <v>2023166120</v>
      </c>
      <c r="D22" s="16" t="s">
        <v>57</v>
      </c>
      <c r="E22" s="13">
        <v>71950212</v>
      </c>
      <c r="F22" s="13" t="s">
        <v>55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1</v>
      </c>
      <c r="X22" s="7"/>
      <c r="Y22" s="7"/>
      <c r="Z22" s="7">
        <v>1</v>
      </c>
      <c r="AA22" s="7"/>
      <c r="AB22" s="7"/>
      <c r="AC22" s="7"/>
      <c r="AD22" s="7">
        <v>1</v>
      </c>
      <c r="AE22" s="7"/>
      <c r="AF22" s="7"/>
      <c r="AG22" s="7">
        <v>1</v>
      </c>
      <c r="AH22" s="7"/>
      <c r="AI22" s="7"/>
      <c r="AJ22" s="7"/>
      <c r="AK22" s="7"/>
      <c r="AL22" s="9">
        <f t="shared" si="2"/>
        <v>4</v>
      </c>
      <c r="AM22" s="10">
        <f t="shared" si="3"/>
        <v>0</v>
      </c>
      <c r="AN22" s="12">
        <f t="shared" si="4"/>
        <v>1</v>
      </c>
    </row>
    <row r="23" spans="1:40" ht="15.75" x14ac:dyDescent="0.25">
      <c r="A23" s="13">
        <v>8</v>
      </c>
      <c r="B23" s="18" t="s">
        <v>59</v>
      </c>
      <c r="C23" s="13">
        <v>2023208076</v>
      </c>
      <c r="D23" s="16" t="s">
        <v>60</v>
      </c>
      <c r="E23" s="13">
        <v>85413461</v>
      </c>
      <c r="F23" s="13" t="s">
        <v>58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1</v>
      </c>
      <c r="X23" s="7"/>
      <c r="Y23" s="7"/>
      <c r="Z23" s="7">
        <v>1</v>
      </c>
      <c r="AA23" s="7"/>
      <c r="AB23" s="7"/>
      <c r="AC23" s="7"/>
      <c r="AD23" s="7">
        <v>1</v>
      </c>
      <c r="AE23" s="7"/>
      <c r="AF23" s="7"/>
      <c r="AG23" s="7">
        <v>1</v>
      </c>
      <c r="AH23" s="7"/>
      <c r="AI23" s="7"/>
      <c r="AJ23" s="7"/>
      <c r="AK23" s="7"/>
      <c r="AL23" s="9">
        <f t="shared" si="2"/>
        <v>4</v>
      </c>
      <c r="AM23" s="10">
        <f t="shared" si="3"/>
        <v>0</v>
      </c>
      <c r="AN23" s="12">
        <f t="shared" si="4"/>
        <v>1</v>
      </c>
    </row>
    <row r="24" spans="1:40" ht="15.75" x14ac:dyDescent="0.25">
      <c r="A24" s="13">
        <v>9</v>
      </c>
      <c r="B24" s="13" t="s">
        <v>61</v>
      </c>
      <c r="C24" s="13">
        <v>2022437372</v>
      </c>
      <c r="D24" s="16" t="s">
        <v>62</v>
      </c>
      <c r="E24" s="13">
        <v>88816113</v>
      </c>
      <c r="F24" s="13" t="s">
        <v>63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>
        <v>0</v>
      </c>
      <c r="X24" s="7"/>
      <c r="Y24" s="7"/>
      <c r="Z24" s="7">
        <v>1</v>
      </c>
      <c r="AA24" s="7"/>
      <c r="AB24" s="7"/>
      <c r="AC24" s="7"/>
      <c r="AD24" s="7">
        <v>1</v>
      </c>
      <c r="AE24" s="7"/>
      <c r="AF24" s="7"/>
      <c r="AG24" s="7">
        <v>1</v>
      </c>
      <c r="AH24" s="7"/>
      <c r="AI24" s="7"/>
      <c r="AJ24" s="7"/>
      <c r="AK24" s="7"/>
      <c r="AL24" s="9">
        <f t="shared" si="2"/>
        <v>3</v>
      </c>
      <c r="AM24" s="10">
        <f t="shared" si="3"/>
        <v>1</v>
      </c>
      <c r="AN24" s="12">
        <f t="shared" si="4"/>
        <v>0.75</v>
      </c>
    </row>
    <row r="25" spans="1:40" ht="15.75" x14ac:dyDescent="0.25">
      <c r="A25" s="13">
        <v>10</v>
      </c>
      <c r="B25" s="13" t="s">
        <v>65</v>
      </c>
      <c r="C25" s="13">
        <v>2023083332</v>
      </c>
      <c r="D25" s="16" t="s">
        <v>66</v>
      </c>
      <c r="E25" s="13">
        <v>85538794</v>
      </c>
      <c r="F25" s="13" t="s">
        <v>64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1</v>
      </c>
      <c r="X25" s="7"/>
      <c r="Y25" s="7"/>
      <c r="Z25" s="7">
        <v>1</v>
      </c>
      <c r="AA25" s="7"/>
      <c r="AB25" s="7"/>
      <c r="AC25" s="7"/>
      <c r="AD25" s="7">
        <v>1</v>
      </c>
      <c r="AE25" s="7"/>
      <c r="AF25" s="7"/>
      <c r="AG25" s="7">
        <v>1</v>
      </c>
      <c r="AH25" s="7"/>
      <c r="AI25" s="7"/>
      <c r="AJ25" s="7"/>
      <c r="AK25" s="7"/>
      <c r="AL25" s="9">
        <f t="shared" si="2"/>
        <v>4</v>
      </c>
      <c r="AM25" s="10">
        <f t="shared" si="3"/>
        <v>0</v>
      </c>
      <c r="AN25" s="12">
        <f t="shared" si="4"/>
        <v>1</v>
      </c>
    </row>
    <row r="26" spans="1:40" ht="15.75" x14ac:dyDescent="0.25">
      <c r="A26" s="13">
        <v>11</v>
      </c>
      <c r="B26" s="13" t="s">
        <v>68</v>
      </c>
      <c r="C26" s="13">
        <v>2023127740</v>
      </c>
      <c r="D26" s="16" t="s">
        <v>69</v>
      </c>
      <c r="E26" s="13">
        <v>84260683</v>
      </c>
      <c r="F26" s="13" t="s">
        <v>67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>
        <v>1</v>
      </c>
      <c r="X26" s="7"/>
      <c r="Y26" s="7"/>
      <c r="Z26" s="7">
        <v>1</v>
      </c>
      <c r="AA26" s="7"/>
      <c r="AB26" s="7"/>
      <c r="AC26" s="7"/>
      <c r="AD26" s="7">
        <v>1</v>
      </c>
      <c r="AE26" s="7"/>
      <c r="AF26" s="7"/>
      <c r="AG26" s="7">
        <v>1</v>
      </c>
      <c r="AH26" s="7"/>
      <c r="AI26" s="7"/>
      <c r="AJ26" s="7"/>
      <c r="AK26" s="7"/>
      <c r="AL26" s="9">
        <f t="shared" si="2"/>
        <v>4</v>
      </c>
      <c r="AM26" s="10">
        <f t="shared" si="3"/>
        <v>0</v>
      </c>
      <c r="AN26" s="12">
        <f t="shared" si="4"/>
        <v>1</v>
      </c>
    </row>
    <row r="27" spans="1:40" ht="15.75" x14ac:dyDescent="0.25">
      <c r="A27" s="13">
        <v>12</v>
      </c>
      <c r="B27" s="13" t="s">
        <v>71</v>
      </c>
      <c r="C27" s="13">
        <v>2023234926</v>
      </c>
      <c r="D27" s="16" t="s">
        <v>72</v>
      </c>
      <c r="E27" s="13">
        <v>63849538</v>
      </c>
      <c r="F27" s="13" t="s">
        <v>70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>
        <v>0</v>
      </c>
      <c r="X27" s="7"/>
      <c r="Y27" s="7"/>
      <c r="Z27" s="7">
        <v>0</v>
      </c>
      <c r="AA27" s="7"/>
      <c r="AB27" s="7"/>
      <c r="AC27" s="7"/>
      <c r="AD27" s="7">
        <v>0</v>
      </c>
      <c r="AE27" s="7"/>
      <c r="AF27" s="7"/>
      <c r="AG27" s="7">
        <v>0</v>
      </c>
      <c r="AH27" s="7"/>
      <c r="AI27" s="7"/>
      <c r="AJ27" s="7"/>
      <c r="AK27" s="7"/>
      <c r="AL27" s="9">
        <f t="shared" si="2"/>
        <v>0</v>
      </c>
      <c r="AM27" s="10">
        <f t="shared" si="3"/>
        <v>4</v>
      </c>
      <c r="AN27" s="12">
        <f t="shared" si="4"/>
        <v>0</v>
      </c>
    </row>
    <row r="28" spans="1:40" ht="15.75" x14ac:dyDescent="0.25">
      <c r="A28" s="13">
        <v>13</v>
      </c>
      <c r="B28" s="13" t="s">
        <v>74</v>
      </c>
      <c r="C28" s="13">
        <v>2020408583</v>
      </c>
      <c r="D28" s="16" t="s">
        <v>75</v>
      </c>
      <c r="E28" s="13">
        <v>85482495</v>
      </c>
      <c r="F28" s="13" t="s">
        <v>73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1</v>
      </c>
      <c r="X28" s="7"/>
      <c r="Y28" s="7"/>
      <c r="Z28" s="7">
        <v>1</v>
      </c>
      <c r="AA28" s="7"/>
      <c r="AB28" s="7"/>
      <c r="AC28" s="7"/>
      <c r="AD28" s="7">
        <v>1</v>
      </c>
      <c r="AE28" s="7"/>
      <c r="AF28" s="7"/>
      <c r="AG28" s="7">
        <v>1</v>
      </c>
      <c r="AH28" s="7"/>
      <c r="AI28" s="7"/>
      <c r="AJ28" s="7"/>
      <c r="AK28" s="7"/>
      <c r="AL28" s="9">
        <f t="shared" si="2"/>
        <v>4</v>
      </c>
      <c r="AM28" s="10">
        <f t="shared" si="3"/>
        <v>0</v>
      </c>
      <c r="AN28" s="12">
        <f t="shared" si="4"/>
        <v>1</v>
      </c>
    </row>
    <row r="29" spans="1:40" ht="15.75" x14ac:dyDescent="0.25">
      <c r="A29" s="13">
        <v>14</v>
      </c>
      <c r="B29" s="13" t="s">
        <v>77</v>
      </c>
      <c r="C29" s="13">
        <v>2023205654</v>
      </c>
      <c r="D29" s="16" t="s">
        <v>78</v>
      </c>
      <c r="E29" s="13">
        <v>62609932</v>
      </c>
      <c r="F29" s="13" t="s">
        <v>76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>
        <v>1</v>
      </c>
      <c r="X29" s="7"/>
      <c r="Y29" s="7"/>
      <c r="Z29" s="7">
        <v>1</v>
      </c>
      <c r="AA29" s="7"/>
      <c r="AB29" s="7"/>
      <c r="AC29" s="7"/>
      <c r="AD29" s="7">
        <v>1</v>
      </c>
      <c r="AE29" s="7"/>
      <c r="AF29" s="7"/>
      <c r="AG29" s="7">
        <v>1</v>
      </c>
      <c r="AH29" s="7"/>
      <c r="AI29" s="7"/>
      <c r="AJ29" s="7"/>
      <c r="AK29" s="7"/>
      <c r="AL29" s="9">
        <f t="shared" si="2"/>
        <v>4</v>
      </c>
      <c r="AM29" s="10">
        <f t="shared" si="3"/>
        <v>0</v>
      </c>
      <c r="AN29" s="12">
        <f t="shared" si="4"/>
        <v>1</v>
      </c>
    </row>
    <row r="30" spans="1:40" ht="15.75" x14ac:dyDescent="0.25">
      <c r="A30" s="13">
        <v>15</v>
      </c>
      <c r="B30" s="13" t="s">
        <v>80</v>
      </c>
      <c r="C30" s="13">
        <v>2019063903</v>
      </c>
      <c r="D30" s="16" t="s">
        <v>81</v>
      </c>
      <c r="E30" s="13">
        <v>83369496</v>
      </c>
      <c r="F30" s="13" t="s">
        <v>79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1</v>
      </c>
      <c r="X30" s="7"/>
      <c r="Y30" s="7"/>
      <c r="Z30" s="7">
        <v>1</v>
      </c>
      <c r="AA30" s="7"/>
      <c r="AB30" s="7"/>
      <c r="AC30" s="7"/>
      <c r="AD30" s="7">
        <v>1</v>
      </c>
      <c r="AE30" s="7"/>
      <c r="AF30" s="7"/>
      <c r="AG30" s="7">
        <v>1</v>
      </c>
      <c r="AH30" s="7"/>
      <c r="AI30" s="7"/>
      <c r="AJ30" s="7"/>
      <c r="AK30" s="7"/>
      <c r="AL30" s="9">
        <f t="shared" si="2"/>
        <v>4</v>
      </c>
      <c r="AM30" s="10">
        <f t="shared" si="3"/>
        <v>0</v>
      </c>
      <c r="AN30" s="12">
        <f t="shared" si="4"/>
        <v>1</v>
      </c>
    </row>
    <row r="31" spans="1:40" ht="15.75" x14ac:dyDescent="0.25">
      <c r="A31" s="13">
        <v>16</v>
      </c>
      <c r="B31" s="13"/>
      <c r="C31" s="13"/>
      <c r="D31" s="13"/>
      <c r="E31" s="13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9">
        <f t="shared" si="2"/>
        <v>0</v>
      </c>
      <c r="AM31" s="10">
        <f t="shared" si="3"/>
        <v>0</v>
      </c>
      <c r="AN31" s="12">
        <f t="shared" si="4"/>
        <v>0</v>
      </c>
    </row>
    <row r="32" spans="1:40" ht="15.75" x14ac:dyDescent="0.25">
      <c r="A32" s="13">
        <v>17</v>
      </c>
      <c r="B32" s="13"/>
      <c r="C32" s="13"/>
      <c r="D32" s="13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>
        <f t="shared" si="2"/>
        <v>0</v>
      </c>
      <c r="AM32" s="10">
        <f t="shared" si="3"/>
        <v>0</v>
      </c>
      <c r="AN32" s="12">
        <f t="shared" si="4"/>
        <v>0</v>
      </c>
    </row>
    <row r="33" spans="1:40" ht="15.75" x14ac:dyDescent="0.25">
      <c r="A33" s="13">
        <v>18</v>
      </c>
      <c r="B33" s="13"/>
      <c r="C33" s="13"/>
      <c r="D33" s="13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9">
        <f t="shared" si="2"/>
        <v>0</v>
      </c>
      <c r="AM33" s="10">
        <f t="shared" si="3"/>
        <v>0</v>
      </c>
      <c r="AN33" s="12">
        <f t="shared" si="4"/>
        <v>0</v>
      </c>
    </row>
    <row r="34" spans="1:40" ht="15.75" x14ac:dyDescent="0.25">
      <c r="A34" s="13">
        <v>19</v>
      </c>
      <c r="B34" s="13"/>
      <c r="C34" s="13"/>
      <c r="D34" s="13"/>
      <c r="E34" s="13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>
        <f t="shared" si="2"/>
        <v>0</v>
      </c>
      <c r="AM34" s="10">
        <f t="shared" si="3"/>
        <v>0</v>
      </c>
      <c r="AN34" s="12">
        <f t="shared" si="4"/>
        <v>0</v>
      </c>
    </row>
    <row r="35" spans="1:40" ht="15.75" x14ac:dyDescent="0.25">
      <c r="A35" s="13">
        <v>20</v>
      </c>
      <c r="B35" s="13"/>
      <c r="C35" s="13"/>
      <c r="D35" s="13"/>
      <c r="E35" s="13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>
        <f t="shared" si="2"/>
        <v>0</v>
      </c>
      <c r="AM35" s="10">
        <f t="shared" si="3"/>
        <v>0</v>
      </c>
      <c r="AN35" s="12">
        <f t="shared" si="4"/>
        <v>0</v>
      </c>
    </row>
  </sheetData>
  <mergeCells count="22">
    <mergeCell ref="AN11:AN12"/>
    <mergeCell ref="B1:AO4"/>
    <mergeCell ref="G6:M6"/>
    <mergeCell ref="G7:M7"/>
    <mergeCell ref="G8:M8"/>
    <mergeCell ref="G9:M9"/>
    <mergeCell ref="AA9:AC9"/>
    <mergeCell ref="G10:J10"/>
    <mergeCell ref="L10:O10"/>
    <mergeCell ref="AA10:AC10"/>
    <mergeCell ref="G11:J11"/>
    <mergeCell ref="L11:O11"/>
    <mergeCell ref="G13:AK13"/>
    <mergeCell ref="AL13:AL15"/>
    <mergeCell ref="AM13:AM15"/>
    <mergeCell ref="AN14:AN15"/>
    <mergeCell ref="A13:A15"/>
    <mergeCell ref="B13:B15"/>
    <mergeCell ref="C13:C15"/>
    <mergeCell ref="D13:D15"/>
    <mergeCell ref="E13:E15"/>
    <mergeCell ref="F13:F15"/>
  </mergeCells>
  <conditionalFormatting sqref="G14:AJ35">
    <cfRule type="expression" dxfId="7" priority="4">
      <formula>G$14="dom"</formula>
    </cfRule>
  </conditionalFormatting>
  <conditionalFormatting sqref="G14:AK35">
    <cfRule type="expression" dxfId="6" priority="3">
      <formula>"coincidir(D$15;Hoja2!$C$1:$C$14;0)&gt;0"</formula>
    </cfRule>
  </conditionalFormatting>
  <hyperlinks>
    <hyperlink ref="D16" r:id="rId1" xr:uid="{DC4728D2-170C-40E3-BE24-4629D8568006}"/>
    <hyperlink ref="D17" r:id="rId2" xr:uid="{F03332B5-EB50-456C-BFC7-D1BA91D409EA}"/>
    <hyperlink ref="D18" r:id="rId3" xr:uid="{7506B8B7-F4DC-400A-B6E0-9428CC2E6281}"/>
    <hyperlink ref="D20" r:id="rId4" xr:uid="{731C9EA9-2D29-4EE2-86DD-09E9CF189B16}"/>
    <hyperlink ref="D19" r:id="rId5" xr:uid="{ED1FB961-372A-4B72-9ADD-6A38D0FCD373}"/>
    <hyperlink ref="D21" r:id="rId6" xr:uid="{F4160428-F7CB-4073-A63B-426F1B8AFC88}"/>
    <hyperlink ref="D22" r:id="rId7" xr:uid="{69563047-3261-4E0A-BE1F-567C5D38578C}"/>
    <hyperlink ref="D23" r:id="rId8" xr:uid="{024E081A-D11B-4657-9476-FE89A06F49B1}"/>
    <hyperlink ref="D24" r:id="rId9" xr:uid="{291E5323-EAFB-4EF5-A59A-64E2B07DD8EA}"/>
    <hyperlink ref="D25" r:id="rId10" xr:uid="{A64D0220-EB2F-4E6D-B434-30162F0B29E6}"/>
    <hyperlink ref="D26" r:id="rId11" xr:uid="{F9C281E3-C93A-4D6C-B150-3542975EE156}"/>
    <hyperlink ref="D27" r:id="rId12" xr:uid="{A65FBF3E-911B-45D2-8C81-7F49FF69EC4F}"/>
    <hyperlink ref="D28" r:id="rId13" xr:uid="{C6A39507-5367-4226-92EA-CD683D6F46B9}"/>
    <hyperlink ref="D29" r:id="rId14" xr:uid="{FC66E76C-AF77-4B5C-824F-52766AAF5710}"/>
    <hyperlink ref="D30" r:id="rId15" xr:uid="{EAFF47F9-104D-40EB-9A9E-65431DEE5E0A}"/>
  </hyperlinks>
  <pageMargins left="0.7" right="0.7" top="0.75" bottom="0.75" header="0.3" footer="0.3"/>
  <pageSetup paperSize="9" orientation="portrait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30B5819-7A56-4A89-8851-D19A08CA8EF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G16:AK35</xm:sqref>
        </x14:conditionalFormatting>
        <x14:conditionalFormatting xmlns:xm="http://schemas.microsoft.com/office/excel/2006/main">
          <x14:cfRule type="iconSet" priority="2" id="{2CB675A0-FB56-452B-B1E0-563FB2A673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AD9:AD10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44F1C7-A847-47CD-9703-C5741845704D}">
          <x14:formula1>
            <xm:f>progra!$E$2:$E$3</xm:f>
          </x14:formula1>
          <xm:sqref>G16:AK35</xm:sqref>
        </x14:dataValidation>
        <x14:dataValidation type="list" allowBlank="1" showInputMessage="1" showErrorMessage="1" xr:uid="{571235E3-5CC7-4BD7-B800-EF0E94AD6C6F}">
          <x14:formula1>
            <xm:f>progra!$A$2:$A$13</xm:f>
          </x14:formula1>
          <xm:sqref>G10:J10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147A-6AD0-48DB-AA33-1889DA6C3DC1}">
  <dimension ref="A1:AO35"/>
  <sheetViews>
    <sheetView zoomScale="64" zoomScaleNormal="64" workbookViewId="0">
      <selection activeCell="AA47" sqref="AA47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17.5703125" style="1" customWidth="1"/>
    <col min="4" max="4" width="38.7109375" style="1" customWidth="1"/>
    <col min="5" max="5" width="13.7109375" style="1" customWidth="1"/>
    <col min="6" max="6" width="37.5703125" style="1" customWidth="1"/>
    <col min="7" max="38" width="4.7109375" customWidth="1"/>
  </cols>
  <sheetData>
    <row r="1" spans="1:41" ht="14.45" customHeight="1" x14ac:dyDescent="0.25">
      <c r="B1" s="21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14.45" customHeight="1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3" spans="1:41" ht="14.4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14.4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6" spans="1:41" ht="18.75" x14ac:dyDescent="0.3">
      <c r="F6" s="4" t="s">
        <v>0</v>
      </c>
      <c r="G6" s="29" t="s">
        <v>27</v>
      </c>
      <c r="H6" s="29"/>
      <c r="I6" s="29"/>
      <c r="J6" s="29"/>
      <c r="K6" s="29"/>
      <c r="L6" s="29"/>
      <c r="M6" s="29"/>
      <c r="N6" s="5"/>
      <c r="O6" s="5"/>
    </row>
    <row r="7" spans="1:41" ht="18.75" x14ac:dyDescent="0.3">
      <c r="F7" s="4" t="s">
        <v>1</v>
      </c>
      <c r="G7" s="29" t="s">
        <v>28</v>
      </c>
      <c r="H7" s="29"/>
      <c r="I7" s="29"/>
      <c r="J7" s="29"/>
      <c r="K7" s="29"/>
      <c r="L7" s="29"/>
      <c r="M7" s="29"/>
      <c r="N7" s="5"/>
      <c r="O7" s="5"/>
    </row>
    <row r="8" spans="1:41" ht="18.75" x14ac:dyDescent="0.3">
      <c r="F8" s="4" t="s">
        <v>3</v>
      </c>
      <c r="G8" s="29" t="s">
        <v>29</v>
      </c>
      <c r="H8" s="29"/>
      <c r="I8" s="29"/>
      <c r="J8" s="29"/>
      <c r="K8" s="29"/>
      <c r="L8" s="29"/>
      <c r="M8" s="29"/>
      <c r="N8" s="5"/>
      <c r="O8" s="5"/>
    </row>
    <row r="9" spans="1:41" ht="18.75" x14ac:dyDescent="0.3">
      <c r="F9" s="4" t="s">
        <v>2</v>
      </c>
      <c r="G9" s="30" t="s">
        <v>30</v>
      </c>
      <c r="H9" s="30"/>
      <c r="I9" s="30"/>
      <c r="J9" s="30"/>
      <c r="K9" s="30"/>
      <c r="L9" s="30"/>
      <c r="M9" s="30"/>
      <c r="N9" s="5"/>
      <c r="O9" s="5"/>
      <c r="AA9" s="34" t="s">
        <v>23</v>
      </c>
      <c r="AB9" s="34"/>
      <c r="AC9" s="34"/>
      <c r="AD9" s="8">
        <v>1</v>
      </c>
    </row>
    <row r="10" spans="1:41" ht="18" x14ac:dyDescent="0.25">
      <c r="F10" s="4" t="s">
        <v>4</v>
      </c>
      <c r="G10" s="35" t="s">
        <v>17</v>
      </c>
      <c r="H10" s="35"/>
      <c r="I10" s="35"/>
      <c r="J10" s="35"/>
      <c r="K10" s="14" t="s">
        <v>19</v>
      </c>
      <c r="L10" s="35">
        <v>2023</v>
      </c>
      <c r="M10" s="35"/>
      <c r="N10" s="35"/>
      <c r="O10" s="35"/>
      <c r="AA10" s="34" t="s">
        <v>24</v>
      </c>
      <c r="AB10" s="34"/>
      <c r="AC10" s="34"/>
      <c r="AD10" s="8">
        <v>0</v>
      </c>
    </row>
    <row r="11" spans="1:41" ht="16.5" x14ac:dyDescent="0.3">
      <c r="F11" s="6"/>
      <c r="G11" s="36">
        <f>+_xlfn.NUMBERVALUE(1&amp;G10&amp;L10)</f>
        <v>45047</v>
      </c>
      <c r="H11" s="36"/>
      <c r="I11" s="36"/>
      <c r="J11" s="36"/>
      <c r="K11" s="14" t="s">
        <v>20</v>
      </c>
      <c r="L11" s="36">
        <f>+EOMONTH(G11,0)</f>
        <v>45077</v>
      </c>
      <c r="M11" s="36"/>
      <c r="N11" s="36"/>
      <c r="O11" s="36"/>
      <c r="AN11" s="22"/>
    </row>
    <row r="12" spans="1:41" ht="14.45" customHeight="1" x14ac:dyDescent="0.25">
      <c r="AN12" s="22"/>
    </row>
    <row r="13" spans="1:41" ht="34.15" customHeight="1" x14ac:dyDescent="0.25">
      <c r="A13" s="31" t="s">
        <v>21</v>
      </c>
      <c r="B13" s="31" t="s">
        <v>32</v>
      </c>
      <c r="C13" s="37" t="s">
        <v>33</v>
      </c>
      <c r="D13" s="37" t="s">
        <v>34</v>
      </c>
      <c r="E13" s="31" t="s">
        <v>35</v>
      </c>
      <c r="F13" s="31" t="s">
        <v>22</v>
      </c>
      <c r="G13" s="32" t="str">
        <f>+G10&amp;" "&amp;L10</f>
        <v>Mayo 2023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23" t="s">
        <v>23</v>
      </c>
      <c r="AM13" s="25" t="s">
        <v>26</v>
      </c>
      <c r="AN13" s="11">
        <f>+SUM(AL16+AM16)</f>
        <v>7</v>
      </c>
    </row>
    <row r="14" spans="1:41" x14ac:dyDescent="0.25">
      <c r="A14" s="31"/>
      <c r="B14" s="31"/>
      <c r="C14" s="37"/>
      <c r="D14" s="37"/>
      <c r="E14" s="31"/>
      <c r="F14" s="31"/>
      <c r="G14" s="1" t="str">
        <f>+TEXT(G15,"ddd")</f>
        <v>lun</v>
      </c>
      <c r="H14" s="1" t="str">
        <f t="shared" ref="H14:AK14" si="0">+TEXT(H15,"ddd")</f>
        <v>mar</v>
      </c>
      <c r="I14" s="1" t="str">
        <f t="shared" si="0"/>
        <v>mié</v>
      </c>
      <c r="J14" s="1" t="str">
        <f t="shared" si="0"/>
        <v>jue</v>
      </c>
      <c r="K14" s="1" t="str">
        <f t="shared" si="0"/>
        <v>vie</v>
      </c>
      <c r="L14" s="1" t="str">
        <f t="shared" si="0"/>
        <v>sáb</v>
      </c>
      <c r="M14" s="1" t="str">
        <f t="shared" si="0"/>
        <v>dom</v>
      </c>
      <c r="N14" s="1" t="str">
        <f t="shared" si="0"/>
        <v>lun</v>
      </c>
      <c r="O14" s="1" t="str">
        <f t="shared" si="0"/>
        <v>mar</v>
      </c>
      <c r="P14" s="1" t="str">
        <f t="shared" si="0"/>
        <v>mié</v>
      </c>
      <c r="Q14" s="1" t="str">
        <f t="shared" si="0"/>
        <v>jue</v>
      </c>
      <c r="R14" s="1" t="str">
        <f t="shared" si="0"/>
        <v>vie</v>
      </c>
      <c r="S14" s="1" t="str">
        <f t="shared" si="0"/>
        <v>sáb</v>
      </c>
      <c r="T14" s="1" t="str">
        <f t="shared" si="0"/>
        <v>dom</v>
      </c>
      <c r="U14" s="1" t="str">
        <f t="shared" si="0"/>
        <v>lun</v>
      </c>
      <c r="V14" s="1" t="str">
        <f t="shared" si="0"/>
        <v>mar</v>
      </c>
      <c r="W14" s="1" t="str">
        <f t="shared" si="0"/>
        <v>mié</v>
      </c>
      <c r="X14" s="1" t="str">
        <f t="shared" si="0"/>
        <v>jue</v>
      </c>
      <c r="Y14" s="1" t="str">
        <f t="shared" si="0"/>
        <v>vie</v>
      </c>
      <c r="Z14" s="1" t="str">
        <f t="shared" si="0"/>
        <v>sáb</v>
      </c>
      <c r="AA14" s="1" t="str">
        <f t="shared" si="0"/>
        <v>dom</v>
      </c>
      <c r="AB14" s="1" t="str">
        <f t="shared" si="0"/>
        <v>lun</v>
      </c>
      <c r="AC14" s="1" t="str">
        <f t="shared" si="0"/>
        <v>mar</v>
      </c>
      <c r="AD14" s="1" t="str">
        <f t="shared" si="0"/>
        <v>mié</v>
      </c>
      <c r="AE14" s="1" t="str">
        <f t="shared" si="0"/>
        <v>jue</v>
      </c>
      <c r="AF14" s="1" t="str">
        <f t="shared" si="0"/>
        <v>vie</v>
      </c>
      <c r="AG14" s="1" t="str">
        <f t="shared" si="0"/>
        <v>sáb</v>
      </c>
      <c r="AH14" s="1" t="str">
        <f t="shared" si="0"/>
        <v>dom</v>
      </c>
      <c r="AI14" s="1" t="str">
        <f t="shared" si="0"/>
        <v>lun</v>
      </c>
      <c r="AJ14" s="1" t="str">
        <f t="shared" si="0"/>
        <v>mar</v>
      </c>
      <c r="AK14" s="1" t="str">
        <f t="shared" si="0"/>
        <v>mié</v>
      </c>
      <c r="AL14" s="23"/>
      <c r="AM14" s="25"/>
      <c r="AN14" s="27" t="s">
        <v>36</v>
      </c>
    </row>
    <row r="15" spans="1:41" x14ac:dyDescent="0.25">
      <c r="A15" s="31"/>
      <c r="B15" s="31"/>
      <c r="C15" s="37"/>
      <c r="D15" s="37"/>
      <c r="E15" s="31"/>
      <c r="F15" s="31"/>
      <c r="G15" s="15">
        <f>+G11</f>
        <v>45047</v>
      </c>
      <c r="H15" s="15">
        <f>+IF(G15&lt;$L$11,G15+1,"")</f>
        <v>45048</v>
      </c>
      <c r="I15" s="15">
        <f t="shared" ref="I15:AK15" si="1">+IF(H15&lt;$L$11,H15+1,"")</f>
        <v>45049</v>
      </c>
      <c r="J15" s="15">
        <f t="shared" si="1"/>
        <v>45050</v>
      </c>
      <c r="K15" s="15">
        <f t="shared" si="1"/>
        <v>45051</v>
      </c>
      <c r="L15" s="15">
        <f t="shared" si="1"/>
        <v>45052</v>
      </c>
      <c r="M15" s="15">
        <f t="shared" si="1"/>
        <v>45053</v>
      </c>
      <c r="N15" s="15">
        <f t="shared" si="1"/>
        <v>45054</v>
      </c>
      <c r="O15" s="15">
        <f t="shared" si="1"/>
        <v>45055</v>
      </c>
      <c r="P15" s="15">
        <f t="shared" si="1"/>
        <v>45056</v>
      </c>
      <c r="Q15" s="15">
        <f t="shared" si="1"/>
        <v>45057</v>
      </c>
      <c r="R15" s="15">
        <f t="shared" si="1"/>
        <v>45058</v>
      </c>
      <c r="S15" s="15">
        <f t="shared" si="1"/>
        <v>45059</v>
      </c>
      <c r="T15" s="15">
        <f t="shared" si="1"/>
        <v>45060</v>
      </c>
      <c r="U15" s="15">
        <f t="shared" si="1"/>
        <v>45061</v>
      </c>
      <c r="V15" s="15">
        <f t="shared" si="1"/>
        <v>45062</v>
      </c>
      <c r="W15" s="15">
        <f t="shared" si="1"/>
        <v>45063</v>
      </c>
      <c r="X15" s="15">
        <f t="shared" si="1"/>
        <v>45064</v>
      </c>
      <c r="Y15" s="15">
        <f t="shared" si="1"/>
        <v>45065</v>
      </c>
      <c r="Z15" s="15">
        <f t="shared" si="1"/>
        <v>45066</v>
      </c>
      <c r="AA15" s="15">
        <f t="shared" si="1"/>
        <v>45067</v>
      </c>
      <c r="AB15" s="15">
        <f t="shared" si="1"/>
        <v>45068</v>
      </c>
      <c r="AC15" s="15">
        <f t="shared" si="1"/>
        <v>45069</v>
      </c>
      <c r="AD15" s="15">
        <f t="shared" si="1"/>
        <v>45070</v>
      </c>
      <c r="AE15" s="15">
        <f t="shared" si="1"/>
        <v>45071</v>
      </c>
      <c r="AF15" s="15">
        <f t="shared" si="1"/>
        <v>45072</v>
      </c>
      <c r="AG15" s="15">
        <f t="shared" si="1"/>
        <v>45073</v>
      </c>
      <c r="AH15" s="15">
        <f t="shared" si="1"/>
        <v>45074</v>
      </c>
      <c r="AI15" s="15">
        <f t="shared" si="1"/>
        <v>45075</v>
      </c>
      <c r="AJ15" s="15">
        <f t="shared" si="1"/>
        <v>45076</v>
      </c>
      <c r="AK15" s="15">
        <f t="shared" si="1"/>
        <v>45077</v>
      </c>
      <c r="AL15" s="24"/>
      <c r="AM15" s="26"/>
      <c r="AN15" s="28"/>
    </row>
    <row r="16" spans="1:41" ht="15.75" x14ac:dyDescent="0.25">
      <c r="A16" s="13" cm="1">
        <f t="array" ref="A16:A35">+_xlfn.SEQUENCE(20)</f>
        <v>1</v>
      </c>
      <c r="B16" s="13" t="s">
        <v>37</v>
      </c>
      <c r="C16" s="13">
        <v>2020148600</v>
      </c>
      <c r="D16" s="16" t="s">
        <v>42</v>
      </c>
      <c r="E16" s="13">
        <v>63177038</v>
      </c>
      <c r="F16" s="13" t="s">
        <v>38</v>
      </c>
      <c r="G16" s="7"/>
      <c r="H16" s="7"/>
      <c r="I16" s="7"/>
      <c r="J16" s="7">
        <v>0</v>
      </c>
      <c r="K16" s="7"/>
      <c r="L16" s="7"/>
      <c r="M16" s="7"/>
      <c r="N16" s="7">
        <v>1</v>
      </c>
      <c r="O16" s="7"/>
      <c r="P16" s="7"/>
      <c r="Q16" s="7"/>
      <c r="R16" s="7"/>
      <c r="S16" s="7"/>
      <c r="T16" s="7"/>
      <c r="U16" s="7">
        <v>1</v>
      </c>
      <c r="V16" s="7"/>
      <c r="W16" s="7"/>
      <c r="X16" s="7">
        <v>1</v>
      </c>
      <c r="Y16" s="7"/>
      <c r="Z16" s="7"/>
      <c r="AA16" s="7"/>
      <c r="AB16" s="7">
        <v>1</v>
      </c>
      <c r="AC16" s="7"/>
      <c r="AD16" s="7"/>
      <c r="AE16" s="7">
        <v>1</v>
      </c>
      <c r="AF16" s="7"/>
      <c r="AG16" s="7"/>
      <c r="AH16" s="7"/>
      <c r="AI16" s="7">
        <v>1</v>
      </c>
      <c r="AJ16" s="7"/>
      <c r="AK16" s="7"/>
      <c r="AL16" s="9">
        <f>+COUNTIF(G16:AK16,"1")</f>
        <v>6</v>
      </c>
      <c r="AM16" s="10">
        <f>+COUNTIF(G16:AK16,0)</f>
        <v>1</v>
      </c>
      <c r="AN16" s="12">
        <f>+AL16/$AN$13</f>
        <v>0.8571428571428571</v>
      </c>
    </row>
    <row r="17" spans="1:40" ht="15.75" x14ac:dyDescent="0.25">
      <c r="A17" s="13">
        <v>2</v>
      </c>
      <c r="B17" s="13" t="s">
        <v>40</v>
      </c>
      <c r="C17" s="17">
        <v>2020114659</v>
      </c>
      <c r="D17" s="16" t="s">
        <v>41</v>
      </c>
      <c r="E17" s="13">
        <v>63379564</v>
      </c>
      <c r="F17" s="13" t="s">
        <v>39</v>
      </c>
      <c r="G17" s="7"/>
      <c r="H17" s="7"/>
      <c r="I17" s="7"/>
      <c r="J17" s="7">
        <v>0</v>
      </c>
      <c r="K17" s="7"/>
      <c r="L17" s="7"/>
      <c r="M17" s="7"/>
      <c r="N17" s="7">
        <v>1</v>
      </c>
      <c r="O17" s="7"/>
      <c r="P17" s="7"/>
      <c r="Q17" s="7"/>
      <c r="R17" s="7"/>
      <c r="S17" s="7"/>
      <c r="T17" s="7"/>
      <c r="U17" s="7">
        <v>1</v>
      </c>
      <c r="V17" s="7"/>
      <c r="W17" s="7"/>
      <c r="X17" s="7">
        <v>1</v>
      </c>
      <c r="Y17" s="7"/>
      <c r="Z17" s="7"/>
      <c r="AA17" s="7"/>
      <c r="AB17" s="7">
        <v>1</v>
      </c>
      <c r="AC17" s="7"/>
      <c r="AD17" s="7"/>
      <c r="AE17" s="7">
        <v>1</v>
      </c>
      <c r="AF17" s="7"/>
      <c r="AG17" s="7"/>
      <c r="AH17" s="7"/>
      <c r="AI17" s="7">
        <v>1</v>
      </c>
      <c r="AJ17" s="7"/>
      <c r="AK17" s="7"/>
      <c r="AL17" s="9">
        <f t="shared" ref="AL17:AL35" si="2">+COUNTIF(G17:AK17,"1")</f>
        <v>6</v>
      </c>
      <c r="AM17" s="10">
        <f t="shared" ref="AM17:AM35" si="3">+COUNTIF(G17:AK17,0)</f>
        <v>1</v>
      </c>
      <c r="AN17" s="12">
        <f t="shared" ref="AN17:AN35" si="4">+AL17/$AN$13</f>
        <v>0.8571428571428571</v>
      </c>
    </row>
    <row r="18" spans="1:40" ht="15.75" x14ac:dyDescent="0.25">
      <c r="A18" s="13">
        <v>3</v>
      </c>
      <c r="B18" s="20" t="s">
        <v>44</v>
      </c>
      <c r="C18" s="13">
        <v>2020124293</v>
      </c>
      <c r="D18" s="16" t="s">
        <v>45</v>
      </c>
      <c r="E18" s="13">
        <v>83945681</v>
      </c>
      <c r="F18" s="13" t="s">
        <v>43</v>
      </c>
      <c r="G18" s="7"/>
      <c r="H18" s="7"/>
      <c r="I18" s="7"/>
      <c r="J18" s="7">
        <v>0</v>
      </c>
      <c r="K18" s="7"/>
      <c r="L18" s="7"/>
      <c r="M18" s="7"/>
      <c r="N18" s="7">
        <v>1</v>
      </c>
      <c r="O18" s="7"/>
      <c r="P18" s="7"/>
      <c r="Q18" s="7"/>
      <c r="R18" s="7"/>
      <c r="S18" s="7"/>
      <c r="T18" s="7"/>
      <c r="U18" s="7">
        <v>1</v>
      </c>
      <c r="V18" s="7"/>
      <c r="W18" s="7"/>
      <c r="X18" s="7">
        <v>1</v>
      </c>
      <c r="Y18" s="7"/>
      <c r="Z18" s="7"/>
      <c r="AA18" s="7"/>
      <c r="AB18" s="7">
        <v>1</v>
      </c>
      <c r="AC18" s="7"/>
      <c r="AD18" s="7"/>
      <c r="AE18" s="7">
        <v>1</v>
      </c>
      <c r="AF18" s="7"/>
      <c r="AG18" s="7"/>
      <c r="AH18" s="7"/>
      <c r="AI18" s="7">
        <v>1</v>
      </c>
      <c r="AJ18" s="7"/>
      <c r="AK18" s="7"/>
      <c r="AL18" s="9">
        <f t="shared" si="2"/>
        <v>6</v>
      </c>
      <c r="AM18" s="10">
        <f t="shared" si="3"/>
        <v>1</v>
      </c>
      <c r="AN18" s="12">
        <f t="shared" si="4"/>
        <v>0.8571428571428571</v>
      </c>
    </row>
    <row r="19" spans="1:40" ht="15.75" x14ac:dyDescent="0.25">
      <c r="A19" s="13">
        <v>4</v>
      </c>
      <c r="B19" s="20" t="s">
        <v>47</v>
      </c>
      <c r="C19" s="13">
        <v>2023105915</v>
      </c>
      <c r="D19" s="16" t="s">
        <v>48</v>
      </c>
      <c r="E19" s="13">
        <v>64505214</v>
      </c>
      <c r="F19" s="13" t="s">
        <v>46</v>
      </c>
      <c r="G19" s="7"/>
      <c r="H19" s="7"/>
      <c r="I19" s="7"/>
      <c r="J19" s="7">
        <v>1</v>
      </c>
      <c r="K19" s="7"/>
      <c r="L19" s="7"/>
      <c r="M19" s="7"/>
      <c r="N19" s="7">
        <v>1</v>
      </c>
      <c r="O19" s="7"/>
      <c r="P19" s="7"/>
      <c r="Q19" s="7"/>
      <c r="R19" s="7"/>
      <c r="S19" s="7"/>
      <c r="T19" s="7"/>
      <c r="U19" s="7">
        <v>1</v>
      </c>
      <c r="V19" s="7"/>
      <c r="W19" s="7"/>
      <c r="X19" s="7">
        <v>1</v>
      </c>
      <c r="Y19" s="7"/>
      <c r="Z19" s="7"/>
      <c r="AA19" s="7"/>
      <c r="AB19" s="7">
        <v>1</v>
      </c>
      <c r="AC19" s="7"/>
      <c r="AD19" s="7"/>
      <c r="AE19" s="7">
        <v>1</v>
      </c>
      <c r="AF19" s="7"/>
      <c r="AG19" s="7"/>
      <c r="AH19" s="7"/>
      <c r="AI19" s="7">
        <v>1</v>
      </c>
      <c r="AJ19" s="7"/>
      <c r="AK19" s="7"/>
      <c r="AL19" s="9">
        <f t="shared" si="2"/>
        <v>7</v>
      </c>
      <c r="AM19" s="10">
        <f t="shared" si="3"/>
        <v>0</v>
      </c>
      <c r="AN19" s="12">
        <f t="shared" si="4"/>
        <v>1</v>
      </c>
    </row>
    <row r="20" spans="1:40" ht="15.75" x14ac:dyDescent="0.25">
      <c r="A20" s="13">
        <v>5</v>
      </c>
      <c r="B20" s="13" t="s">
        <v>50</v>
      </c>
      <c r="C20" s="13">
        <v>2022063876</v>
      </c>
      <c r="D20" s="16" t="s">
        <v>51</v>
      </c>
      <c r="E20" s="13">
        <v>84151856</v>
      </c>
      <c r="F20" s="13" t="s">
        <v>49</v>
      </c>
      <c r="G20" s="7"/>
      <c r="H20" s="7"/>
      <c r="I20" s="7"/>
      <c r="J20" s="7">
        <v>1</v>
      </c>
      <c r="K20" s="7"/>
      <c r="L20" s="7"/>
      <c r="M20" s="7"/>
      <c r="N20" s="7">
        <v>1</v>
      </c>
      <c r="O20" s="7"/>
      <c r="P20" s="7"/>
      <c r="Q20" s="7"/>
      <c r="R20" s="7"/>
      <c r="S20" s="7"/>
      <c r="T20" s="7"/>
      <c r="U20" s="7">
        <v>1</v>
      </c>
      <c r="V20" s="7"/>
      <c r="W20" s="7"/>
      <c r="X20" s="7">
        <v>1</v>
      </c>
      <c r="Y20" s="7"/>
      <c r="Z20" s="7"/>
      <c r="AA20" s="7"/>
      <c r="AB20" s="7">
        <v>1</v>
      </c>
      <c r="AC20" s="7"/>
      <c r="AD20" s="7"/>
      <c r="AE20" s="7">
        <v>1</v>
      </c>
      <c r="AF20" s="7"/>
      <c r="AG20" s="7"/>
      <c r="AH20" s="7"/>
      <c r="AI20" s="7">
        <v>1</v>
      </c>
      <c r="AJ20" s="7"/>
      <c r="AK20" s="7"/>
      <c r="AL20" s="9">
        <f t="shared" si="2"/>
        <v>7</v>
      </c>
      <c r="AM20" s="10">
        <f t="shared" si="3"/>
        <v>0</v>
      </c>
      <c r="AN20" s="12">
        <f t="shared" si="4"/>
        <v>1</v>
      </c>
    </row>
    <row r="21" spans="1:40" ht="15.75" x14ac:dyDescent="0.25">
      <c r="A21" s="13">
        <v>6</v>
      </c>
      <c r="B21" s="18" t="s">
        <v>53</v>
      </c>
      <c r="C21" s="13">
        <v>2021495925</v>
      </c>
      <c r="D21" s="16" t="s">
        <v>54</v>
      </c>
      <c r="E21" s="13">
        <v>89681810</v>
      </c>
      <c r="F21" s="13" t="s">
        <v>52</v>
      </c>
      <c r="G21" s="7"/>
      <c r="H21" s="7"/>
      <c r="I21" s="7"/>
      <c r="J21" s="7">
        <v>0</v>
      </c>
      <c r="K21" s="7"/>
      <c r="L21" s="7"/>
      <c r="M21" s="7"/>
      <c r="N21" s="7">
        <v>1</v>
      </c>
      <c r="O21" s="7"/>
      <c r="P21" s="7"/>
      <c r="Q21" s="7"/>
      <c r="R21" s="7"/>
      <c r="S21" s="7"/>
      <c r="T21" s="7"/>
      <c r="U21" s="7">
        <v>0</v>
      </c>
      <c r="V21" s="7"/>
      <c r="W21" s="7"/>
      <c r="X21" s="7">
        <v>1</v>
      </c>
      <c r="Y21" s="7"/>
      <c r="Z21" s="7"/>
      <c r="AA21" s="7"/>
      <c r="AB21" s="7">
        <v>0</v>
      </c>
      <c r="AC21" s="7"/>
      <c r="AD21" s="7"/>
      <c r="AE21" s="7">
        <v>0</v>
      </c>
      <c r="AF21" s="7"/>
      <c r="AG21" s="7"/>
      <c r="AH21" s="7"/>
      <c r="AI21" s="7">
        <v>1</v>
      </c>
      <c r="AJ21" s="7"/>
      <c r="AK21" s="7"/>
      <c r="AL21" s="9">
        <f t="shared" si="2"/>
        <v>3</v>
      </c>
      <c r="AM21" s="10">
        <f t="shared" si="3"/>
        <v>4</v>
      </c>
      <c r="AN21" s="12">
        <f t="shared" si="4"/>
        <v>0.42857142857142855</v>
      </c>
    </row>
    <row r="22" spans="1:40" ht="19.5" customHeight="1" x14ac:dyDescent="0.25">
      <c r="A22" s="13">
        <v>7</v>
      </c>
      <c r="B22" s="19" t="s">
        <v>56</v>
      </c>
      <c r="C22" s="13">
        <v>2023166120</v>
      </c>
      <c r="D22" s="16" t="s">
        <v>57</v>
      </c>
      <c r="E22" s="13">
        <v>71950212</v>
      </c>
      <c r="F22" s="13" t="s">
        <v>55</v>
      </c>
      <c r="G22" s="7"/>
      <c r="H22" s="7"/>
      <c r="I22" s="7"/>
      <c r="J22" s="7">
        <v>1</v>
      </c>
      <c r="K22" s="7"/>
      <c r="L22" s="7"/>
      <c r="M22" s="7"/>
      <c r="N22" s="7">
        <v>1</v>
      </c>
      <c r="O22" s="7"/>
      <c r="P22" s="7"/>
      <c r="Q22" s="7"/>
      <c r="R22" s="7"/>
      <c r="S22" s="7"/>
      <c r="T22" s="7"/>
      <c r="U22" s="7">
        <v>1</v>
      </c>
      <c r="V22" s="7"/>
      <c r="W22" s="7"/>
      <c r="X22" s="7">
        <v>1</v>
      </c>
      <c r="Y22" s="7"/>
      <c r="Z22" s="7"/>
      <c r="AA22" s="7"/>
      <c r="AB22" s="7">
        <v>0</v>
      </c>
      <c r="AC22" s="7"/>
      <c r="AD22" s="7"/>
      <c r="AE22" s="7">
        <v>1</v>
      </c>
      <c r="AF22" s="7"/>
      <c r="AG22" s="7"/>
      <c r="AH22" s="7"/>
      <c r="AI22" s="7">
        <v>1</v>
      </c>
      <c r="AJ22" s="7"/>
      <c r="AK22" s="7"/>
      <c r="AL22" s="9">
        <f t="shared" si="2"/>
        <v>6</v>
      </c>
      <c r="AM22" s="10">
        <f t="shared" si="3"/>
        <v>1</v>
      </c>
      <c r="AN22" s="12">
        <f t="shared" si="4"/>
        <v>0.8571428571428571</v>
      </c>
    </row>
    <row r="23" spans="1:40" ht="15.75" x14ac:dyDescent="0.25">
      <c r="A23" s="13">
        <v>8</v>
      </c>
      <c r="B23" s="18" t="s">
        <v>59</v>
      </c>
      <c r="C23" s="13">
        <v>2023208076</v>
      </c>
      <c r="D23" s="16" t="s">
        <v>60</v>
      </c>
      <c r="E23" s="13">
        <v>85413461</v>
      </c>
      <c r="F23" s="13" t="s">
        <v>58</v>
      </c>
      <c r="G23" s="7"/>
      <c r="H23" s="7"/>
      <c r="I23" s="7"/>
      <c r="J23" s="7">
        <v>1</v>
      </c>
      <c r="K23" s="7"/>
      <c r="L23" s="7"/>
      <c r="M23" s="7"/>
      <c r="N23" s="7">
        <v>1</v>
      </c>
      <c r="O23" s="7"/>
      <c r="P23" s="7"/>
      <c r="Q23" s="7"/>
      <c r="R23" s="7"/>
      <c r="S23" s="7"/>
      <c r="T23" s="7"/>
      <c r="U23" s="7">
        <v>1</v>
      </c>
      <c r="V23" s="7"/>
      <c r="W23" s="7"/>
      <c r="X23" s="7">
        <v>1</v>
      </c>
      <c r="Y23" s="7"/>
      <c r="Z23" s="7"/>
      <c r="AA23" s="7"/>
      <c r="AB23" s="7">
        <v>1</v>
      </c>
      <c r="AC23" s="7"/>
      <c r="AD23" s="7"/>
      <c r="AE23" s="7">
        <v>1</v>
      </c>
      <c r="AF23" s="7"/>
      <c r="AG23" s="7"/>
      <c r="AH23" s="7"/>
      <c r="AI23" s="7">
        <v>1</v>
      </c>
      <c r="AJ23" s="7"/>
      <c r="AK23" s="7"/>
      <c r="AL23" s="9">
        <f t="shared" si="2"/>
        <v>7</v>
      </c>
      <c r="AM23" s="10">
        <f t="shared" si="3"/>
        <v>0</v>
      </c>
      <c r="AN23" s="12">
        <f t="shared" si="4"/>
        <v>1</v>
      </c>
    </row>
    <row r="24" spans="1:40" ht="15.75" x14ac:dyDescent="0.25">
      <c r="A24" s="13">
        <v>9</v>
      </c>
      <c r="B24" s="13" t="s">
        <v>61</v>
      </c>
      <c r="C24" s="13">
        <v>2022437372</v>
      </c>
      <c r="D24" s="16" t="s">
        <v>62</v>
      </c>
      <c r="E24" s="13">
        <v>88816113</v>
      </c>
      <c r="F24" s="13" t="s">
        <v>63</v>
      </c>
      <c r="G24" s="7"/>
      <c r="H24" s="7"/>
      <c r="I24" s="7"/>
      <c r="J24" s="7">
        <v>1</v>
      </c>
      <c r="K24" s="7"/>
      <c r="L24" s="7"/>
      <c r="M24" s="7"/>
      <c r="N24" s="7">
        <v>0</v>
      </c>
      <c r="O24" s="7"/>
      <c r="P24" s="7"/>
      <c r="Q24" s="7"/>
      <c r="R24" s="7"/>
      <c r="S24" s="7"/>
      <c r="T24" s="7"/>
      <c r="U24" s="7">
        <v>1</v>
      </c>
      <c r="V24" s="7"/>
      <c r="W24" s="7"/>
      <c r="X24" s="7">
        <v>1</v>
      </c>
      <c r="Y24" s="7"/>
      <c r="Z24" s="7"/>
      <c r="AA24" s="7"/>
      <c r="AB24" s="7">
        <v>1</v>
      </c>
      <c r="AC24" s="7"/>
      <c r="AD24" s="7"/>
      <c r="AE24" s="7">
        <v>1</v>
      </c>
      <c r="AF24" s="7"/>
      <c r="AG24" s="7"/>
      <c r="AH24" s="7"/>
      <c r="AI24" s="7">
        <v>1</v>
      </c>
      <c r="AJ24" s="7"/>
      <c r="AK24" s="7"/>
      <c r="AL24" s="9">
        <f t="shared" si="2"/>
        <v>6</v>
      </c>
      <c r="AM24" s="10">
        <f t="shared" si="3"/>
        <v>1</v>
      </c>
      <c r="AN24" s="12">
        <f t="shared" si="4"/>
        <v>0.8571428571428571</v>
      </c>
    </row>
    <row r="25" spans="1:40" ht="15.75" x14ac:dyDescent="0.25">
      <c r="A25" s="13">
        <v>10</v>
      </c>
      <c r="B25" s="13" t="s">
        <v>65</v>
      </c>
      <c r="C25" s="13">
        <v>2023083332</v>
      </c>
      <c r="D25" s="16" t="s">
        <v>66</v>
      </c>
      <c r="E25" s="13">
        <v>85538794</v>
      </c>
      <c r="F25" s="13" t="s">
        <v>64</v>
      </c>
      <c r="G25" s="7"/>
      <c r="H25" s="7"/>
      <c r="I25" s="7"/>
      <c r="J25" s="7">
        <v>1</v>
      </c>
      <c r="K25" s="7"/>
      <c r="L25" s="7"/>
      <c r="M25" s="7"/>
      <c r="N25" s="7">
        <v>1</v>
      </c>
      <c r="O25" s="7"/>
      <c r="P25" s="7"/>
      <c r="Q25" s="7"/>
      <c r="R25" s="7"/>
      <c r="S25" s="7"/>
      <c r="T25" s="7"/>
      <c r="U25" s="7">
        <v>1</v>
      </c>
      <c r="V25" s="7"/>
      <c r="W25" s="7"/>
      <c r="X25" s="7">
        <v>1</v>
      </c>
      <c r="Y25" s="7"/>
      <c r="Z25" s="7"/>
      <c r="AA25" s="7"/>
      <c r="AB25" s="7">
        <v>1</v>
      </c>
      <c r="AC25" s="7"/>
      <c r="AD25" s="7"/>
      <c r="AE25" s="7">
        <v>1</v>
      </c>
      <c r="AF25" s="7"/>
      <c r="AG25" s="7"/>
      <c r="AH25" s="7"/>
      <c r="AI25" s="7">
        <v>1</v>
      </c>
      <c r="AJ25" s="7"/>
      <c r="AK25" s="7"/>
      <c r="AL25" s="9">
        <f t="shared" si="2"/>
        <v>7</v>
      </c>
      <c r="AM25" s="10">
        <f t="shared" si="3"/>
        <v>0</v>
      </c>
      <c r="AN25" s="12">
        <f t="shared" si="4"/>
        <v>1</v>
      </c>
    </row>
    <row r="26" spans="1:40" ht="15.75" x14ac:dyDescent="0.25">
      <c r="A26" s="13">
        <v>11</v>
      </c>
      <c r="B26" s="13" t="s">
        <v>68</v>
      </c>
      <c r="C26" s="13">
        <v>2023127740</v>
      </c>
      <c r="D26" s="16" t="s">
        <v>69</v>
      </c>
      <c r="E26" s="13">
        <v>84260683</v>
      </c>
      <c r="F26" s="13" t="s">
        <v>67</v>
      </c>
      <c r="G26" s="7"/>
      <c r="H26" s="7"/>
      <c r="I26" s="7"/>
      <c r="J26" s="7">
        <v>1</v>
      </c>
      <c r="K26" s="7"/>
      <c r="L26" s="7"/>
      <c r="M26" s="7"/>
      <c r="N26" s="7">
        <v>1</v>
      </c>
      <c r="O26" s="7"/>
      <c r="P26" s="7"/>
      <c r="Q26" s="7"/>
      <c r="R26" s="7"/>
      <c r="S26" s="7"/>
      <c r="T26" s="7"/>
      <c r="U26" s="7">
        <v>1</v>
      </c>
      <c r="V26" s="7"/>
      <c r="W26" s="7"/>
      <c r="X26" s="7">
        <v>1</v>
      </c>
      <c r="Y26" s="7"/>
      <c r="Z26" s="7"/>
      <c r="AA26" s="7"/>
      <c r="AB26" s="7">
        <v>1</v>
      </c>
      <c r="AC26" s="7"/>
      <c r="AD26" s="7"/>
      <c r="AE26" s="7">
        <v>1</v>
      </c>
      <c r="AF26" s="7"/>
      <c r="AG26" s="7"/>
      <c r="AH26" s="7"/>
      <c r="AI26" s="7">
        <v>1</v>
      </c>
      <c r="AJ26" s="7"/>
      <c r="AK26" s="7"/>
      <c r="AL26" s="9">
        <f t="shared" si="2"/>
        <v>7</v>
      </c>
      <c r="AM26" s="10">
        <f t="shared" si="3"/>
        <v>0</v>
      </c>
      <c r="AN26" s="12">
        <f t="shared" si="4"/>
        <v>1</v>
      </c>
    </row>
    <row r="27" spans="1:40" ht="15.75" x14ac:dyDescent="0.25">
      <c r="A27" s="13">
        <v>12</v>
      </c>
      <c r="B27" s="13" t="s">
        <v>71</v>
      </c>
      <c r="C27" s="13">
        <v>2023234926</v>
      </c>
      <c r="D27" s="16" t="s">
        <v>72</v>
      </c>
      <c r="E27" s="13">
        <v>63849538</v>
      </c>
      <c r="F27" s="13" t="s">
        <v>70</v>
      </c>
      <c r="G27" s="7"/>
      <c r="H27" s="7"/>
      <c r="I27" s="7"/>
      <c r="J27" s="7">
        <v>0</v>
      </c>
      <c r="K27" s="7"/>
      <c r="L27" s="7"/>
      <c r="M27" s="7"/>
      <c r="N27" s="7">
        <v>0</v>
      </c>
      <c r="O27" s="7"/>
      <c r="P27" s="7"/>
      <c r="Q27" s="7"/>
      <c r="R27" s="7"/>
      <c r="S27" s="7"/>
      <c r="T27" s="7"/>
      <c r="U27" s="7">
        <v>0</v>
      </c>
      <c r="V27" s="7"/>
      <c r="W27" s="7"/>
      <c r="X27" s="7">
        <v>0</v>
      </c>
      <c r="Y27" s="7"/>
      <c r="Z27" s="7"/>
      <c r="AA27" s="7"/>
      <c r="AB27" s="7">
        <v>0</v>
      </c>
      <c r="AC27" s="7"/>
      <c r="AD27" s="7"/>
      <c r="AE27" s="7">
        <v>0</v>
      </c>
      <c r="AF27" s="7"/>
      <c r="AG27" s="7"/>
      <c r="AH27" s="7"/>
      <c r="AI27" s="7">
        <v>1</v>
      </c>
      <c r="AJ27" s="7"/>
      <c r="AK27" s="7"/>
      <c r="AL27" s="9">
        <f t="shared" si="2"/>
        <v>1</v>
      </c>
      <c r="AM27" s="10">
        <f t="shared" si="3"/>
        <v>6</v>
      </c>
      <c r="AN27" s="12">
        <f t="shared" si="4"/>
        <v>0.14285714285714285</v>
      </c>
    </row>
    <row r="28" spans="1:40" ht="15.75" x14ac:dyDescent="0.25">
      <c r="A28" s="13">
        <v>13</v>
      </c>
      <c r="B28" s="13" t="s">
        <v>74</v>
      </c>
      <c r="C28" s="13">
        <v>2020408583</v>
      </c>
      <c r="D28" s="16" t="s">
        <v>75</v>
      </c>
      <c r="E28" s="13">
        <v>85482495</v>
      </c>
      <c r="F28" s="13" t="s">
        <v>73</v>
      </c>
      <c r="G28" s="7"/>
      <c r="H28" s="7"/>
      <c r="I28" s="7"/>
      <c r="J28" s="7">
        <v>1</v>
      </c>
      <c r="K28" s="7"/>
      <c r="L28" s="7"/>
      <c r="M28" s="7"/>
      <c r="N28" s="7">
        <v>1</v>
      </c>
      <c r="O28" s="7"/>
      <c r="P28" s="7"/>
      <c r="Q28" s="7"/>
      <c r="R28" s="7"/>
      <c r="S28" s="7"/>
      <c r="T28" s="7"/>
      <c r="U28" s="7">
        <v>1</v>
      </c>
      <c r="V28" s="7"/>
      <c r="W28" s="7"/>
      <c r="X28" s="7">
        <v>1</v>
      </c>
      <c r="Y28" s="7"/>
      <c r="Z28" s="7"/>
      <c r="AA28" s="7"/>
      <c r="AB28" s="7">
        <v>1</v>
      </c>
      <c r="AC28" s="7"/>
      <c r="AD28" s="7"/>
      <c r="AE28" s="7">
        <v>0</v>
      </c>
      <c r="AF28" s="7"/>
      <c r="AG28" s="7"/>
      <c r="AH28" s="7"/>
      <c r="AI28" s="7">
        <v>1</v>
      </c>
      <c r="AJ28" s="7"/>
      <c r="AK28" s="7"/>
      <c r="AL28" s="9">
        <f t="shared" si="2"/>
        <v>6</v>
      </c>
      <c r="AM28" s="10">
        <f t="shared" si="3"/>
        <v>1</v>
      </c>
      <c r="AN28" s="12">
        <f t="shared" si="4"/>
        <v>0.8571428571428571</v>
      </c>
    </row>
    <row r="29" spans="1:40" ht="15.75" x14ac:dyDescent="0.25">
      <c r="A29" s="13">
        <v>14</v>
      </c>
      <c r="B29" s="13" t="s">
        <v>77</v>
      </c>
      <c r="C29" s="13">
        <v>2023205654</v>
      </c>
      <c r="D29" s="16" t="s">
        <v>78</v>
      </c>
      <c r="E29" s="13">
        <v>62609932</v>
      </c>
      <c r="F29" s="13" t="s">
        <v>76</v>
      </c>
      <c r="G29" s="7"/>
      <c r="H29" s="7"/>
      <c r="I29" s="7"/>
      <c r="J29" s="7">
        <v>1</v>
      </c>
      <c r="K29" s="7"/>
      <c r="L29" s="7"/>
      <c r="M29" s="7"/>
      <c r="N29" s="7">
        <v>1</v>
      </c>
      <c r="O29" s="7"/>
      <c r="P29" s="7"/>
      <c r="Q29" s="7"/>
      <c r="R29" s="7"/>
      <c r="S29" s="7"/>
      <c r="T29" s="7"/>
      <c r="U29" s="7">
        <v>1</v>
      </c>
      <c r="V29" s="7"/>
      <c r="W29" s="7"/>
      <c r="X29" s="7">
        <v>1</v>
      </c>
      <c r="Y29" s="7"/>
      <c r="Z29" s="7"/>
      <c r="AA29" s="7"/>
      <c r="AB29" s="7">
        <v>1</v>
      </c>
      <c r="AC29" s="7"/>
      <c r="AD29" s="7"/>
      <c r="AE29" s="7">
        <v>1</v>
      </c>
      <c r="AF29" s="7"/>
      <c r="AG29" s="7"/>
      <c r="AH29" s="7"/>
      <c r="AI29" s="7">
        <v>1</v>
      </c>
      <c r="AJ29" s="7"/>
      <c r="AK29" s="7"/>
      <c r="AL29" s="9">
        <f t="shared" si="2"/>
        <v>7</v>
      </c>
      <c r="AM29" s="10">
        <f t="shared" si="3"/>
        <v>0</v>
      </c>
      <c r="AN29" s="12">
        <f t="shared" si="4"/>
        <v>1</v>
      </c>
    </row>
    <row r="30" spans="1:40" ht="15.75" x14ac:dyDescent="0.25">
      <c r="A30" s="13">
        <v>15</v>
      </c>
      <c r="B30" s="13" t="s">
        <v>80</v>
      </c>
      <c r="C30" s="13">
        <v>2019063903</v>
      </c>
      <c r="D30" s="16" t="s">
        <v>81</v>
      </c>
      <c r="E30" s="13">
        <v>83369496</v>
      </c>
      <c r="F30" s="13" t="s">
        <v>79</v>
      </c>
      <c r="G30" s="7"/>
      <c r="H30" s="7"/>
      <c r="I30" s="7"/>
      <c r="J30" s="7">
        <v>1</v>
      </c>
      <c r="K30" s="7"/>
      <c r="L30" s="7"/>
      <c r="M30" s="7"/>
      <c r="N30" s="7">
        <v>1</v>
      </c>
      <c r="O30" s="7"/>
      <c r="P30" s="7"/>
      <c r="Q30" s="7"/>
      <c r="R30" s="7"/>
      <c r="S30" s="7"/>
      <c r="T30" s="7"/>
      <c r="U30" s="7">
        <v>1</v>
      </c>
      <c r="V30" s="7"/>
      <c r="W30" s="7"/>
      <c r="X30" s="7">
        <v>1</v>
      </c>
      <c r="Y30" s="7"/>
      <c r="Z30" s="7"/>
      <c r="AA30" s="7"/>
      <c r="AB30" s="7">
        <v>1</v>
      </c>
      <c r="AC30" s="7"/>
      <c r="AD30" s="7"/>
      <c r="AE30" s="7">
        <v>0</v>
      </c>
      <c r="AF30" s="7"/>
      <c r="AG30" s="7"/>
      <c r="AH30" s="7"/>
      <c r="AI30" s="7">
        <v>1</v>
      </c>
      <c r="AJ30" s="7"/>
      <c r="AK30" s="7"/>
      <c r="AL30" s="9">
        <f t="shared" si="2"/>
        <v>6</v>
      </c>
      <c r="AM30" s="10">
        <f t="shared" si="3"/>
        <v>1</v>
      </c>
      <c r="AN30" s="12">
        <f t="shared" si="4"/>
        <v>0.8571428571428571</v>
      </c>
    </row>
    <row r="31" spans="1:40" ht="15.75" x14ac:dyDescent="0.25">
      <c r="A31" s="13">
        <v>16</v>
      </c>
      <c r="B31" s="13"/>
      <c r="C31" s="13"/>
      <c r="D31" s="13"/>
      <c r="E31" s="13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9">
        <f t="shared" si="2"/>
        <v>0</v>
      </c>
      <c r="AM31" s="10">
        <f t="shared" si="3"/>
        <v>0</v>
      </c>
      <c r="AN31" s="12">
        <f t="shared" si="4"/>
        <v>0</v>
      </c>
    </row>
    <row r="32" spans="1:40" ht="15.75" x14ac:dyDescent="0.25">
      <c r="A32" s="13">
        <v>17</v>
      </c>
      <c r="B32" s="13"/>
      <c r="C32" s="13"/>
      <c r="D32" s="13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>
        <f t="shared" si="2"/>
        <v>0</v>
      </c>
      <c r="AM32" s="10">
        <f t="shared" si="3"/>
        <v>0</v>
      </c>
      <c r="AN32" s="12">
        <f t="shared" si="4"/>
        <v>0</v>
      </c>
    </row>
    <row r="33" spans="1:40" ht="15.75" x14ac:dyDescent="0.25">
      <c r="A33" s="13">
        <v>18</v>
      </c>
      <c r="B33" s="13"/>
      <c r="C33" s="13"/>
      <c r="D33" s="13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9">
        <f t="shared" si="2"/>
        <v>0</v>
      </c>
      <c r="AM33" s="10">
        <f t="shared" si="3"/>
        <v>0</v>
      </c>
      <c r="AN33" s="12">
        <f t="shared" si="4"/>
        <v>0</v>
      </c>
    </row>
    <row r="34" spans="1:40" ht="15.75" x14ac:dyDescent="0.25">
      <c r="A34" s="13">
        <v>19</v>
      </c>
      <c r="B34" s="13"/>
      <c r="C34" s="13"/>
      <c r="D34" s="13"/>
      <c r="E34" s="13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>
        <f t="shared" si="2"/>
        <v>0</v>
      </c>
      <c r="AM34" s="10">
        <f t="shared" si="3"/>
        <v>0</v>
      </c>
      <c r="AN34" s="12">
        <f t="shared" si="4"/>
        <v>0</v>
      </c>
    </row>
    <row r="35" spans="1:40" ht="15.75" x14ac:dyDescent="0.25">
      <c r="A35" s="13">
        <v>20</v>
      </c>
      <c r="B35" s="13"/>
      <c r="C35" s="13"/>
      <c r="D35" s="13"/>
      <c r="E35" s="13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>
        <f t="shared" si="2"/>
        <v>0</v>
      </c>
      <c r="AM35" s="10">
        <f t="shared" si="3"/>
        <v>0</v>
      </c>
      <c r="AN35" s="12">
        <f t="shared" si="4"/>
        <v>0</v>
      </c>
    </row>
  </sheetData>
  <mergeCells count="22">
    <mergeCell ref="G13:AK13"/>
    <mergeCell ref="AL13:AL15"/>
    <mergeCell ref="AM13:AM15"/>
    <mergeCell ref="AN14:AN15"/>
    <mergeCell ref="A13:A15"/>
    <mergeCell ref="B13:B15"/>
    <mergeCell ref="C13:C15"/>
    <mergeCell ref="D13:D15"/>
    <mergeCell ref="E13:E15"/>
    <mergeCell ref="F13:F15"/>
    <mergeCell ref="AN11:AN12"/>
    <mergeCell ref="B1:AO4"/>
    <mergeCell ref="G6:M6"/>
    <mergeCell ref="G7:M7"/>
    <mergeCell ref="G8:M8"/>
    <mergeCell ref="G9:M9"/>
    <mergeCell ref="AA9:AC9"/>
    <mergeCell ref="G10:J10"/>
    <mergeCell ref="L10:O10"/>
    <mergeCell ref="AA10:AC10"/>
    <mergeCell ref="G11:J11"/>
    <mergeCell ref="L11:O11"/>
  </mergeCells>
  <conditionalFormatting sqref="G14:AJ35">
    <cfRule type="expression" dxfId="5" priority="4">
      <formula>G$14="dom"</formula>
    </cfRule>
  </conditionalFormatting>
  <conditionalFormatting sqref="G14:AK35">
    <cfRule type="expression" dxfId="4" priority="3">
      <formula>"coincidir(D$15;Hoja2!$C$1:$C$14;0)&gt;0"</formula>
    </cfRule>
  </conditionalFormatting>
  <hyperlinks>
    <hyperlink ref="D16" r:id="rId1" xr:uid="{B95EE284-E3B4-4C51-9BF1-AB80EDE23AA2}"/>
    <hyperlink ref="D17" r:id="rId2" xr:uid="{966A26D2-E385-411B-9ED5-27D4947B8BEF}"/>
    <hyperlink ref="D18" r:id="rId3" xr:uid="{355FE93D-4335-4C00-A779-F4CFFA255936}"/>
    <hyperlink ref="D20" r:id="rId4" xr:uid="{A4FE7367-6081-425D-BA30-8FF6D7AEBD0F}"/>
    <hyperlink ref="D19" r:id="rId5" xr:uid="{AAAEEA9F-77D0-43B5-B52C-12B2B4C6A2A9}"/>
    <hyperlink ref="D21" r:id="rId6" xr:uid="{5126FF40-BFAC-4FBF-8CDC-910E3D575514}"/>
    <hyperlink ref="D22" r:id="rId7" xr:uid="{BA2D0AEF-7408-4A64-A5BD-2917C1B81EDC}"/>
    <hyperlink ref="D23" r:id="rId8" xr:uid="{04903401-DB06-4A82-9C68-806DC980B993}"/>
    <hyperlink ref="D24" r:id="rId9" xr:uid="{2B40D336-25FA-4F0C-B374-15F587A2C2B8}"/>
    <hyperlink ref="D25" r:id="rId10" xr:uid="{C06CDF5F-F869-4B48-824A-90E5661DAE93}"/>
    <hyperlink ref="D26" r:id="rId11" xr:uid="{56618FC8-0519-449B-B2FD-52BE7882C2BD}"/>
    <hyperlink ref="D27" r:id="rId12" xr:uid="{8F914CA3-65E8-4083-AD91-9A797D8EF469}"/>
    <hyperlink ref="D28" r:id="rId13" xr:uid="{D4C47947-99A8-4D9E-A8E9-EC0E4A16D925}"/>
    <hyperlink ref="D29" r:id="rId14" xr:uid="{1BE0AB30-8207-45F0-A676-996178F95BC5}"/>
    <hyperlink ref="D30" r:id="rId15" xr:uid="{C3234F9E-CC99-473A-847F-F8CC7675CA13}"/>
  </hyperlinks>
  <pageMargins left="0.7" right="0.7" top="0.75" bottom="0.75" header="0.3" footer="0.3"/>
  <pageSetup paperSize="9" orientation="portrait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550DB46-A4A0-4A89-AE91-E50D7394B8D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G16:AK35</xm:sqref>
        </x14:conditionalFormatting>
        <x14:conditionalFormatting xmlns:xm="http://schemas.microsoft.com/office/excel/2006/main">
          <x14:cfRule type="iconSet" priority="2" id="{CDA88A72-7145-4B1F-8032-464BEC442D5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AD9:AD10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9F654A-DC43-4EB8-997C-D368225A425E}">
          <x14:formula1>
            <xm:f>progra!$A$2:$A$13</xm:f>
          </x14:formula1>
          <xm:sqref>G10:J10</xm:sqref>
        </x14:dataValidation>
        <x14:dataValidation type="list" allowBlank="1" showInputMessage="1" showErrorMessage="1" xr:uid="{2D8AD8AB-41DF-4841-B419-8BE00EEAF70D}">
          <x14:formula1>
            <xm:f>progra!$E$2:$E$3</xm:f>
          </x14:formula1>
          <xm:sqref>G16:AK35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8205-7C9A-4087-98F4-D8152C3B36FF}">
  <dimension ref="A1:AO35"/>
  <sheetViews>
    <sheetView zoomScale="64" zoomScaleNormal="64" workbookViewId="0">
      <selection activeCell="Y17" sqref="Y17:AJ34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17.5703125" style="1" customWidth="1"/>
    <col min="4" max="4" width="38.7109375" style="1" customWidth="1"/>
    <col min="5" max="5" width="13.7109375" style="1" customWidth="1"/>
    <col min="6" max="6" width="37.5703125" style="1" customWidth="1"/>
    <col min="7" max="38" width="4.7109375" customWidth="1"/>
  </cols>
  <sheetData>
    <row r="1" spans="1:41" ht="14.45" customHeight="1" x14ac:dyDescent="0.25">
      <c r="B1" s="21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14.45" customHeight="1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3" spans="1:41" ht="14.4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14.4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6" spans="1:41" ht="18.75" x14ac:dyDescent="0.3">
      <c r="F6" s="4" t="s">
        <v>0</v>
      </c>
      <c r="G6" s="29" t="s">
        <v>27</v>
      </c>
      <c r="H6" s="29"/>
      <c r="I6" s="29"/>
      <c r="J6" s="29"/>
      <c r="K6" s="29"/>
      <c r="L6" s="29"/>
      <c r="M6" s="29"/>
      <c r="N6" s="5"/>
      <c r="O6" s="5"/>
    </row>
    <row r="7" spans="1:41" ht="18.75" x14ac:dyDescent="0.3">
      <c r="F7" s="4" t="s">
        <v>1</v>
      </c>
      <c r="G7" s="29" t="s">
        <v>28</v>
      </c>
      <c r="H7" s="29"/>
      <c r="I7" s="29"/>
      <c r="J7" s="29"/>
      <c r="K7" s="29"/>
      <c r="L7" s="29"/>
      <c r="M7" s="29"/>
      <c r="N7" s="5"/>
      <c r="O7" s="5"/>
    </row>
    <row r="8" spans="1:41" ht="18.75" x14ac:dyDescent="0.3">
      <c r="F8" s="4" t="s">
        <v>3</v>
      </c>
      <c r="G8" s="29" t="s">
        <v>29</v>
      </c>
      <c r="H8" s="29"/>
      <c r="I8" s="29"/>
      <c r="J8" s="29"/>
      <c r="K8" s="29"/>
      <c r="L8" s="29"/>
      <c r="M8" s="29"/>
      <c r="N8" s="5"/>
      <c r="O8" s="5"/>
    </row>
    <row r="9" spans="1:41" ht="18.75" x14ac:dyDescent="0.3">
      <c r="F9" s="4" t="s">
        <v>2</v>
      </c>
      <c r="G9" s="30" t="s">
        <v>30</v>
      </c>
      <c r="H9" s="30"/>
      <c r="I9" s="30"/>
      <c r="J9" s="30"/>
      <c r="K9" s="30"/>
      <c r="L9" s="30"/>
      <c r="M9" s="30"/>
      <c r="N9" s="5"/>
      <c r="O9" s="5"/>
      <c r="AA9" s="34" t="s">
        <v>23</v>
      </c>
      <c r="AB9" s="34"/>
      <c r="AC9" s="34"/>
      <c r="AD9" s="8">
        <v>1</v>
      </c>
    </row>
    <row r="10" spans="1:41" ht="18" x14ac:dyDescent="0.25">
      <c r="F10" s="4" t="s">
        <v>4</v>
      </c>
      <c r="G10" s="35" t="s">
        <v>10</v>
      </c>
      <c r="H10" s="35"/>
      <c r="I10" s="35"/>
      <c r="J10" s="35"/>
      <c r="K10" s="14" t="s">
        <v>19</v>
      </c>
      <c r="L10" s="35">
        <v>2023</v>
      </c>
      <c r="M10" s="35"/>
      <c r="N10" s="35"/>
      <c r="O10" s="35"/>
      <c r="AA10" s="34" t="s">
        <v>24</v>
      </c>
      <c r="AB10" s="34"/>
      <c r="AC10" s="34"/>
      <c r="AD10" s="8">
        <v>0</v>
      </c>
    </row>
    <row r="11" spans="1:41" ht="16.5" x14ac:dyDescent="0.3">
      <c r="F11" s="6"/>
      <c r="G11" s="36">
        <f>+_xlfn.NUMBERVALUE(1&amp;G10&amp;L10)</f>
        <v>45078</v>
      </c>
      <c r="H11" s="36"/>
      <c r="I11" s="36"/>
      <c r="J11" s="36"/>
      <c r="K11" s="14" t="s">
        <v>20</v>
      </c>
      <c r="L11" s="36">
        <f>+EOMONTH(G11,0)</f>
        <v>45107</v>
      </c>
      <c r="M11" s="36"/>
      <c r="N11" s="36"/>
      <c r="O11" s="36"/>
      <c r="AN11" s="22"/>
    </row>
    <row r="12" spans="1:41" ht="14.45" customHeight="1" x14ac:dyDescent="0.25">
      <c r="AN12" s="22"/>
    </row>
    <row r="13" spans="1:41" ht="34.15" customHeight="1" x14ac:dyDescent="0.25">
      <c r="A13" s="31" t="s">
        <v>21</v>
      </c>
      <c r="B13" s="31" t="s">
        <v>32</v>
      </c>
      <c r="C13" s="37" t="s">
        <v>33</v>
      </c>
      <c r="D13" s="37" t="s">
        <v>34</v>
      </c>
      <c r="E13" s="31" t="s">
        <v>35</v>
      </c>
      <c r="F13" s="31" t="s">
        <v>22</v>
      </c>
      <c r="G13" s="32" t="str">
        <f>+G10&amp;" "&amp;L10</f>
        <v>Junio 2023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23" t="s">
        <v>23</v>
      </c>
      <c r="AM13" s="25" t="s">
        <v>26</v>
      </c>
      <c r="AN13" s="11">
        <f>+SUM(AL16+AM16)</f>
        <v>5</v>
      </c>
    </row>
    <row r="14" spans="1:41" x14ac:dyDescent="0.25">
      <c r="A14" s="31"/>
      <c r="B14" s="31"/>
      <c r="C14" s="37"/>
      <c r="D14" s="37"/>
      <c r="E14" s="31"/>
      <c r="F14" s="31"/>
      <c r="G14" s="1" t="str">
        <f>+TEXT(G15,"ddd")</f>
        <v>jue</v>
      </c>
      <c r="H14" s="1" t="str">
        <f t="shared" ref="H14:AK14" si="0">+TEXT(H15,"ddd")</f>
        <v>vie</v>
      </c>
      <c r="I14" s="1" t="str">
        <f t="shared" si="0"/>
        <v>sáb</v>
      </c>
      <c r="J14" s="1" t="str">
        <f t="shared" si="0"/>
        <v>dom</v>
      </c>
      <c r="K14" s="1" t="str">
        <f t="shared" si="0"/>
        <v>lun</v>
      </c>
      <c r="L14" s="1" t="str">
        <f t="shared" si="0"/>
        <v>mar</v>
      </c>
      <c r="M14" s="1" t="str">
        <f t="shared" si="0"/>
        <v>mié</v>
      </c>
      <c r="N14" s="1" t="str">
        <f t="shared" si="0"/>
        <v>jue</v>
      </c>
      <c r="O14" s="1" t="str">
        <f t="shared" si="0"/>
        <v>vie</v>
      </c>
      <c r="P14" s="1" t="str">
        <f t="shared" si="0"/>
        <v>sáb</v>
      </c>
      <c r="Q14" s="1" t="str">
        <f t="shared" si="0"/>
        <v>dom</v>
      </c>
      <c r="R14" s="1" t="str">
        <f t="shared" si="0"/>
        <v>lun</v>
      </c>
      <c r="S14" s="1" t="str">
        <f t="shared" si="0"/>
        <v>mar</v>
      </c>
      <c r="T14" s="1" t="str">
        <f t="shared" si="0"/>
        <v>mié</v>
      </c>
      <c r="U14" s="1" t="str">
        <f t="shared" si="0"/>
        <v>jue</v>
      </c>
      <c r="V14" s="1" t="str">
        <f t="shared" si="0"/>
        <v>vie</v>
      </c>
      <c r="W14" s="1" t="str">
        <f t="shared" si="0"/>
        <v>sáb</v>
      </c>
      <c r="X14" s="1" t="str">
        <f t="shared" si="0"/>
        <v>dom</v>
      </c>
      <c r="Y14" s="1" t="str">
        <f t="shared" si="0"/>
        <v>lun</v>
      </c>
      <c r="Z14" s="1" t="str">
        <f t="shared" si="0"/>
        <v>mar</v>
      </c>
      <c r="AA14" s="1" t="str">
        <f t="shared" si="0"/>
        <v>mié</v>
      </c>
      <c r="AB14" s="1" t="str">
        <f t="shared" si="0"/>
        <v>jue</v>
      </c>
      <c r="AC14" s="1" t="str">
        <f t="shared" si="0"/>
        <v>vie</v>
      </c>
      <c r="AD14" s="1" t="str">
        <f t="shared" si="0"/>
        <v>sáb</v>
      </c>
      <c r="AE14" s="1" t="str">
        <f t="shared" si="0"/>
        <v>dom</v>
      </c>
      <c r="AF14" s="1" t="str">
        <f t="shared" si="0"/>
        <v>lun</v>
      </c>
      <c r="AG14" s="1" t="str">
        <f t="shared" si="0"/>
        <v>mar</v>
      </c>
      <c r="AH14" s="1" t="str">
        <f t="shared" si="0"/>
        <v>mié</v>
      </c>
      <c r="AI14" s="1" t="str">
        <f t="shared" si="0"/>
        <v>jue</v>
      </c>
      <c r="AJ14" s="1" t="str">
        <f t="shared" si="0"/>
        <v>vie</v>
      </c>
      <c r="AK14" s="1" t="str">
        <f t="shared" si="0"/>
        <v/>
      </c>
      <c r="AL14" s="23"/>
      <c r="AM14" s="25"/>
      <c r="AN14" s="27" t="s">
        <v>36</v>
      </c>
    </row>
    <row r="15" spans="1:41" x14ac:dyDescent="0.25">
      <c r="A15" s="31"/>
      <c r="B15" s="31"/>
      <c r="C15" s="37"/>
      <c r="D15" s="37"/>
      <c r="E15" s="31"/>
      <c r="F15" s="31"/>
      <c r="G15" s="15">
        <f>+G11</f>
        <v>45078</v>
      </c>
      <c r="H15" s="15">
        <f>+IF(G15&lt;$L$11,G15+1,"")</f>
        <v>45079</v>
      </c>
      <c r="I15" s="15">
        <f t="shared" ref="I15:AK15" si="1">+IF(H15&lt;$L$11,H15+1,"")</f>
        <v>45080</v>
      </c>
      <c r="J15" s="15">
        <f t="shared" si="1"/>
        <v>45081</v>
      </c>
      <c r="K15" s="15">
        <f t="shared" si="1"/>
        <v>45082</v>
      </c>
      <c r="L15" s="15">
        <f t="shared" si="1"/>
        <v>45083</v>
      </c>
      <c r="M15" s="15">
        <f t="shared" si="1"/>
        <v>45084</v>
      </c>
      <c r="N15" s="15">
        <f t="shared" si="1"/>
        <v>45085</v>
      </c>
      <c r="O15" s="15">
        <f t="shared" si="1"/>
        <v>45086</v>
      </c>
      <c r="P15" s="15">
        <f t="shared" si="1"/>
        <v>45087</v>
      </c>
      <c r="Q15" s="15">
        <f t="shared" si="1"/>
        <v>45088</v>
      </c>
      <c r="R15" s="15">
        <f t="shared" si="1"/>
        <v>45089</v>
      </c>
      <c r="S15" s="15">
        <f t="shared" si="1"/>
        <v>45090</v>
      </c>
      <c r="T15" s="15">
        <f t="shared" si="1"/>
        <v>45091</v>
      </c>
      <c r="U15" s="15">
        <f t="shared" si="1"/>
        <v>45092</v>
      </c>
      <c r="V15" s="15">
        <f t="shared" si="1"/>
        <v>45093</v>
      </c>
      <c r="W15" s="15">
        <f t="shared" si="1"/>
        <v>45094</v>
      </c>
      <c r="X15" s="15">
        <f t="shared" si="1"/>
        <v>45095</v>
      </c>
      <c r="Y15" s="15">
        <f t="shared" si="1"/>
        <v>45096</v>
      </c>
      <c r="Z15" s="15">
        <f t="shared" si="1"/>
        <v>45097</v>
      </c>
      <c r="AA15" s="15">
        <f t="shared" si="1"/>
        <v>45098</v>
      </c>
      <c r="AB15" s="15">
        <f t="shared" si="1"/>
        <v>45099</v>
      </c>
      <c r="AC15" s="15">
        <f t="shared" si="1"/>
        <v>45100</v>
      </c>
      <c r="AD15" s="15">
        <f t="shared" si="1"/>
        <v>45101</v>
      </c>
      <c r="AE15" s="15">
        <f t="shared" si="1"/>
        <v>45102</v>
      </c>
      <c r="AF15" s="15">
        <f t="shared" si="1"/>
        <v>45103</v>
      </c>
      <c r="AG15" s="15">
        <f t="shared" si="1"/>
        <v>45104</v>
      </c>
      <c r="AH15" s="15">
        <f t="shared" si="1"/>
        <v>45105</v>
      </c>
      <c r="AI15" s="15">
        <f t="shared" si="1"/>
        <v>45106</v>
      </c>
      <c r="AJ15" s="15">
        <f t="shared" si="1"/>
        <v>45107</v>
      </c>
      <c r="AK15" s="15" t="str">
        <f t="shared" si="1"/>
        <v/>
      </c>
      <c r="AL15" s="24"/>
      <c r="AM15" s="26"/>
      <c r="AN15" s="28"/>
    </row>
    <row r="16" spans="1:41" ht="15.75" x14ac:dyDescent="0.25">
      <c r="A16" s="13" cm="1">
        <f t="array" ref="A16:A35">+_xlfn.SEQUENCE(20)</f>
        <v>1</v>
      </c>
      <c r="B16" s="13" t="s">
        <v>37</v>
      </c>
      <c r="C16" s="13">
        <v>2020148600</v>
      </c>
      <c r="D16" s="16" t="s">
        <v>42</v>
      </c>
      <c r="E16" s="13">
        <v>63177038</v>
      </c>
      <c r="F16" s="13" t="s">
        <v>38</v>
      </c>
      <c r="G16" s="7">
        <v>1</v>
      </c>
      <c r="H16" s="7"/>
      <c r="I16" s="7"/>
      <c r="J16" s="7">
        <v>1</v>
      </c>
      <c r="K16" s="7">
        <v>1</v>
      </c>
      <c r="L16" s="7"/>
      <c r="M16" s="7"/>
      <c r="N16" s="7">
        <v>1</v>
      </c>
      <c r="O16" s="7"/>
      <c r="P16" s="7"/>
      <c r="Q16" s="7"/>
      <c r="R16" s="7">
        <v>1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9">
        <f>+COUNTIF(G16:AK16,"1")</f>
        <v>5</v>
      </c>
      <c r="AM16" s="10">
        <f>+COUNTIF(G16:AK16,0)</f>
        <v>0</v>
      </c>
      <c r="AN16" s="12">
        <f>+AL16/$AN$13</f>
        <v>1</v>
      </c>
    </row>
    <row r="17" spans="1:40" ht="15.75" x14ac:dyDescent="0.25">
      <c r="A17" s="13">
        <v>2</v>
      </c>
      <c r="B17" s="13" t="s">
        <v>40</v>
      </c>
      <c r="C17" s="17">
        <v>2020114659</v>
      </c>
      <c r="D17" s="16" t="s">
        <v>41</v>
      </c>
      <c r="E17" s="13">
        <v>63379564</v>
      </c>
      <c r="F17" s="13" t="s">
        <v>39</v>
      </c>
      <c r="G17" s="7">
        <v>1</v>
      </c>
      <c r="H17" s="7"/>
      <c r="I17" s="7"/>
      <c r="J17" s="7">
        <v>1</v>
      </c>
      <c r="K17" s="7">
        <v>1</v>
      </c>
      <c r="L17" s="7"/>
      <c r="M17" s="7"/>
      <c r="N17" s="7">
        <v>1</v>
      </c>
      <c r="O17" s="7"/>
      <c r="P17" s="7"/>
      <c r="Q17" s="7"/>
      <c r="R17" s="7">
        <v>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9">
        <f t="shared" ref="AL17:AL35" si="2">+COUNTIF(G17:AK17,"1")</f>
        <v>5</v>
      </c>
      <c r="AM17" s="10">
        <f t="shared" ref="AM17:AM35" si="3">+COUNTIF(G17:AK17,0)</f>
        <v>0</v>
      </c>
      <c r="AN17" s="12">
        <f t="shared" ref="AN17:AN35" si="4">+AL17/$AN$13</f>
        <v>1</v>
      </c>
    </row>
    <row r="18" spans="1:40" ht="15.75" x14ac:dyDescent="0.25">
      <c r="A18" s="13">
        <v>3</v>
      </c>
      <c r="B18" s="20" t="s">
        <v>44</v>
      </c>
      <c r="C18" s="13">
        <v>2020124293</v>
      </c>
      <c r="D18" s="16" t="s">
        <v>45</v>
      </c>
      <c r="E18" s="13">
        <v>83945681</v>
      </c>
      <c r="F18" s="13" t="s">
        <v>43</v>
      </c>
      <c r="G18" s="7">
        <v>1</v>
      </c>
      <c r="H18" s="7"/>
      <c r="I18" s="7"/>
      <c r="J18" s="7">
        <v>1</v>
      </c>
      <c r="K18" s="7">
        <v>1</v>
      </c>
      <c r="L18" s="7"/>
      <c r="M18" s="7"/>
      <c r="N18" s="7">
        <v>1</v>
      </c>
      <c r="O18" s="7"/>
      <c r="P18" s="7"/>
      <c r="Q18" s="7"/>
      <c r="R18" s="7">
        <v>1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9">
        <f t="shared" si="2"/>
        <v>5</v>
      </c>
      <c r="AM18" s="10">
        <f t="shared" si="3"/>
        <v>0</v>
      </c>
      <c r="AN18" s="12">
        <f t="shared" si="4"/>
        <v>1</v>
      </c>
    </row>
    <row r="19" spans="1:40" ht="15.75" x14ac:dyDescent="0.25">
      <c r="A19" s="13">
        <v>4</v>
      </c>
      <c r="B19" s="20" t="s">
        <v>47</v>
      </c>
      <c r="C19" s="13">
        <v>2023105915</v>
      </c>
      <c r="D19" s="16" t="s">
        <v>48</v>
      </c>
      <c r="E19" s="13">
        <v>64505214</v>
      </c>
      <c r="F19" s="13" t="s">
        <v>46</v>
      </c>
      <c r="G19" s="7">
        <v>1</v>
      </c>
      <c r="H19" s="7"/>
      <c r="I19" s="7"/>
      <c r="J19" s="7">
        <v>0</v>
      </c>
      <c r="K19" s="7">
        <v>1</v>
      </c>
      <c r="L19" s="7"/>
      <c r="M19" s="7"/>
      <c r="N19" s="7">
        <v>1</v>
      </c>
      <c r="O19" s="7"/>
      <c r="P19" s="7"/>
      <c r="Q19" s="7"/>
      <c r="R19" s="7">
        <v>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9">
        <f t="shared" si="2"/>
        <v>4</v>
      </c>
      <c r="AM19" s="10">
        <f t="shared" si="3"/>
        <v>1</v>
      </c>
      <c r="AN19" s="12">
        <f t="shared" si="4"/>
        <v>0.8</v>
      </c>
    </row>
    <row r="20" spans="1:40" ht="15.75" x14ac:dyDescent="0.25">
      <c r="A20" s="13">
        <v>5</v>
      </c>
      <c r="B20" s="13" t="s">
        <v>50</v>
      </c>
      <c r="C20" s="13">
        <v>2022063876</v>
      </c>
      <c r="D20" s="16" t="s">
        <v>51</v>
      </c>
      <c r="E20" s="13">
        <v>84151856</v>
      </c>
      <c r="F20" s="13" t="s">
        <v>49</v>
      </c>
      <c r="G20" s="7">
        <v>1</v>
      </c>
      <c r="H20" s="7"/>
      <c r="I20" s="7"/>
      <c r="J20" s="7">
        <v>1</v>
      </c>
      <c r="K20" s="7">
        <v>1</v>
      </c>
      <c r="L20" s="7"/>
      <c r="M20" s="7"/>
      <c r="N20" s="7">
        <v>1</v>
      </c>
      <c r="O20" s="7"/>
      <c r="P20" s="7"/>
      <c r="Q20" s="7"/>
      <c r="R20" s="7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9">
        <f t="shared" si="2"/>
        <v>5</v>
      </c>
      <c r="AM20" s="10">
        <f t="shared" si="3"/>
        <v>0</v>
      </c>
      <c r="AN20" s="12">
        <f t="shared" si="4"/>
        <v>1</v>
      </c>
    </row>
    <row r="21" spans="1:40" ht="15.75" x14ac:dyDescent="0.25">
      <c r="A21" s="13">
        <v>6</v>
      </c>
      <c r="B21" s="18" t="s">
        <v>53</v>
      </c>
      <c r="C21" s="13">
        <v>2021495925</v>
      </c>
      <c r="D21" s="16" t="s">
        <v>54</v>
      </c>
      <c r="E21" s="13">
        <v>89681810</v>
      </c>
      <c r="F21" s="13" t="s">
        <v>52</v>
      </c>
      <c r="G21" s="7">
        <v>0</v>
      </c>
      <c r="H21" s="7"/>
      <c r="I21" s="7"/>
      <c r="J21" s="7">
        <v>0</v>
      </c>
      <c r="K21" s="7">
        <v>1</v>
      </c>
      <c r="L21" s="7"/>
      <c r="M21" s="7"/>
      <c r="N21" s="7">
        <v>0</v>
      </c>
      <c r="O21" s="7"/>
      <c r="P21" s="7"/>
      <c r="Q21" s="7"/>
      <c r="R21" s="7">
        <v>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9">
        <f t="shared" si="2"/>
        <v>2</v>
      </c>
      <c r="AM21" s="10">
        <f t="shared" si="3"/>
        <v>3</v>
      </c>
      <c r="AN21" s="12">
        <f t="shared" si="4"/>
        <v>0.4</v>
      </c>
    </row>
    <row r="22" spans="1:40" ht="19.5" customHeight="1" x14ac:dyDescent="0.25">
      <c r="A22" s="13">
        <v>7</v>
      </c>
      <c r="B22" s="19" t="s">
        <v>56</v>
      </c>
      <c r="C22" s="13">
        <v>2023166120</v>
      </c>
      <c r="D22" s="16" t="s">
        <v>57</v>
      </c>
      <c r="E22" s="13">
        <v>71950212</v>
      </c>
      <c r="F22" s="13" t="s">
        <v>55</v>
      </c>
      <c r="G22" s="7">
        <v>1</v>
      </c>
      <c r="H22" s="7"/>
      <c r="I22" s="7"/>
      <c r="J22" s="7">
        <v>1</v>
      </c>
      <c r="K22" s="7">
        <v>1</v>
      </c>
      <c r="L22" s="7"/>
      <c r="M22" s="7"/>
      <c r="N22" s="7">
        <v>1</v>
      </c>
      <c r="O22" s="7"/>
      <c r="P22" s="7"/>
      <c r="Q22" s="7"/>
      <c r="R22" s="7">
        <v>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9">
        <f t="shared" si="2"/>
        <v>5</v>
      </c>
      <c r="AM22" s="10">
        <f t="shared" si="3"/>
        <v>0</v>
      </c>
      <c r="AN22" s="12">
        <f t="shared" si="4"/>
        <v>1</v>
      </c>
    </row>
    <row r="23" spans="1:40" ht="15.75" x14ac:dyDescent="0.25">
      <c r="A23" s="13">
        <v>8</v>
      </c>
      <c r="B23" s="18" t="s">
        <v>59</v>
      </c>
      <c r="C23" s="13">
        <v>2023208076</v>
      </c>
      <c r="D23" s="16" t="s">
        <v>60</v>
      </c>
      <c r="E23" s="13">
        <v>85413461</v>
      </c>
      <c r="F23" s="13" t="s">
        <v>58</v>
      </c>
      <c r="G23" s="7">
        <v>0</v>
      </c>
      <c r="H23" s="7"/>
      <c r="I23" s="7"/>
      <c r="J23" s="7">
        <v>1</v>
      </c>
      <c r="K23" s="7">
        <v>0</v>
      </c>
      <c r="L23" s="7"/>
      <c r="M23" s="7"/>
      <c r="N23" s="7">
        <v>1</v>
      </c>
      <c r="O23" s="7"/>
      <c r="P23" s="7"/>
      <c r="Q23" s="7"/>
      <c r="R23" s="7">
        <v>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9">
        <f t="shared" si="2"/>
        <v>3</v>
      </c>
      <c r="AM23" s="10">
        <f t="shared" si="3"/>
        <v>2</v>
      </c>
      <c r="AN23" s="12">
        <f t="shared" si="4"/>
        <v>0.6</v>
      </c>
    </row>
    <row r="24" spans="1:40" ht="15.75" x14ac:dyDescent="0.25">
      <c r="A24" s="13">
        <v>9</v>
      </c>
      <c r="B24" s="13" t="s">
        <v>61</v>
      </c>
      <c r="C24" s="13">
        <v>2022437372</v>
      </c>
      <c r="D24" s="16" t="s">
        <v>62</v>
      </c>
      <c r="E24" s="13">
        <v>88816113</v>
      </c>
      <c r="F24" s="13" t="s">
        <v>63</v>
      </c>
      <c r="G24" s="7">
        <v>1</v>
      </c>
      <c r="H24" s="7"/>
      <c r="I24" s="7"/>
      <c r="J24" s="7">
        <v>1</v>
      </c>
      <c r="K24" s="7">
        <v>1</v>
      </c>
      <c r="L24" s="7"/>
      <c r="M24" s="7"/>
      <c r="N24" s="7">
        <v>1</v>
      </c>
      <c r="O24" s="7"/>
      <c r="P24" s="7"/>
      <c r="Q24" s="7"/>
      <c r="R24" s="7">
        <v>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9">
        <f t="shared" si="2"/>
        <v>5</v>
      </c>
      <c r="AM24" s="10">
        <f t="shared" si="3"/>
        <v>0</v>
      </c>
      <c r="AN24" s="12">
        <f t="shared" si="4"/>
        <v>1</v>
      </c>
    </row>
    <row r="25" spans="1:40" ht="15.75" x14ac:dyDescent="0.25">
      <c r="A25" s="13">
        <v>10</v>
      </c>
      <c r="B25" s="13" t="s">
        <v>65</v>
      </c>
      <c r="C25" s="13">
        <v>2023083332</v>
      </c>
      <c r="D25" s="16" t="s">
        <v>66</v>
      </c>
      <c r="E25" s="13">
        <v>85538794</v>
      </c>
      <c r="F25" s="13" t="s">
        <v>64</v>
      </c>
      <c r="G25" s="7">
        <v>1</v>
      </c>
      <c r="H25" s="7"/>
      <c r="I25" s="7"/>
      <c r="J25" s="7">
        <v>1</v>
      </c>
      <c r="K25" s="7">
        <v>1</v>
      </c>
      <c r="L25" s="7"/>
      <c r="M25" s="7"/>
      <c r="N25" s="7">
        <v>1</v>
      </c>
      <c r="O25" s="7"/>
      <c r="P25" s="7"/>
      <c r="Q25" s="7"/>
      <c r="R25" s="7">
        <v>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9">
        <f t="shared" si="2"/>
        <v>5</v>
      </c>
      <c r="AM25" s="10">
        <f t="shared" si="3"/>
        <v>0</v>
      </c>
      <c r="AN25" s="12">
        <f t="shared" si="4"/>
        <v>1</v>
      </c>
    </row>
    <row r="26" spans="1:40" ht="15.75" x14ac:dyDescent="0.25">
      <c r="A26" s="13">
        <v>11</v>
      </c>
      <c r="B26" s="13" t="s">
        <v>68</v>
      </c>
      <c r="C26" s="13">
        <v>2023127740</v>
      </c>
      <c r="D26" s="16" t="s">
        <v>69</v>
      </c>
      <c r="E26" s="13">
        <v>84260683</v>
      </c>
      <c r="F26" s="13" t="s">
        <v>67</v>
      </c>
      <c r="G26" s="7">
        <v>0</v>
      </c>
      <c r="H26" s="7"/>
      <c r="I26" s="7"/>
      <c r="J26" s="7">
        <v>1</v>
      </c>
      <c r="K26" s="7">
        <v>1</v>
      </c>
      <c r="L26" s="7"/>
      <c r="M26" s="7"/>
      <c r="N26" s="7">
        <v>1</v>
      </c>
      <c r="O26" s="7"/>
      <c r="P26" s="7"/>
      <c r="Q26" s="7"/>
      <c r="R26" s="7">
        <v>1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9">
        <f t="shared" si="2"/>
        <v>4</v>
      </c>
      <c r="AM26" s="10">
        <f t="shared" si="3"/>
        <v>1</v>
      </c>
      <c r="AN26" s="12">
        <f t="shared" si="4"/>
        <v>0.8</v>
      </c>
    </row>
    <row r="27" spans="1:40" ht="15.75" x14ac:dyDescent="0.25">
      <c r="A27" s="13">
        <v>12</v>
      </c>
      <c r="B27" s="13" t="s">
        <v>71</v>
      </c>
      <c r="C27" s="13">
        <v>2023234926</v>
      </c>
      <c r="D27" s="16" t="s">
        <v>72</v>
      </c>
      <c r="E27" s="13">
        <v>63849538</v>
      </c>
      <c r="F27" s="13" t="s">
        <v>70</v>
      </c>
      <c r="G27" s="7">
        <v>0</v>
      </c>
      <c r="H27" s="7"/>
      <c r="I27" s="7"/>
      <c r="J27" s="7">
        <v>1</v>
      </c>
      <c r="K27" s="7">
        <v>1</v>
      </c>
      <c r="L27" s="7"/>
      <c r="M27" s="7"/>
      <c r="N27" s="7">
        <v>1</v>
      </c>
      <c r="O27" s="7"/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9">
        <f t="shared" si="2"/>
        <v>3</v>
      </c>
      <c r="AM27" s="10">
        <f t="shared" si="3"/>
        <v>2</v>
      </c>
      <c r="AN27" s="12">
        <f t="shared" si="4"/>
        <v>0.6</v>
      </c>
    </row>
    <row r="28" spans="1:40" ht="15.75" x14ac:dyDescent="0.25">
      <c r="A28" s="13">
        <v>13</v>
      </c>
      <c r="B28" s="13" t="s">
        <v>74</v>
      </c>
      <c r="C28" s="13">
        <v>2020408583</v>
      </c>
      <c r="D28" s="16" t="s">
        <v>75</v>
      </c>
      <c r="E28" s="13">
        <v>85482495</v>
      </c>
      <c r="F28" s="13" t="s">
        <v>73</v>
      </c>
      <c r="G28" s="7">
        <v>1</v>
      </c>
      <c r="H28" s="7"/>
      <c r="I28" s="7"/>
      <c r="J28" s="7">
        <v>1</v>
      </c>
      <c r="K28" s="7">
        <v>1</v>
      </c>
      <c r="L28" s="7"/>
      <c r="M28" s="7"/>
      <c r="N28" s="7">
        <v>1</v>
      </c>
      <c r="O28" s="7"/>
      <c r="P28" s="7"/>
      <c r="Q28" s="7"/>
      <c r="R28" s="7">
        <v>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9">
        <f t="shared" si="2"/>
        <v>5</v>
      </c>
      <c r="AM28" s="10">
        <f t="shared" si="3"/>
        <v>0</v>
      </c>
      <c r="AN28" s="12">
        <f t="shared" si="4"/>
        <v>1</v>
      </c>
    </row>
    <row r="29" spans="1:40" ht="15.75" x14ac:dyDescent="0.25">
      <c r="A29" s="13">
        <v>14</v>
      </c>
      <c r="B29" s="13" t="s">
        <v>77</v>
      </c>
      <c r="C29" s="13">
        <v>2023205654</v>
      </c>
      <c r="D29" s="16" t="s">
        <v>78</v>
      </c>
      <c r="E29" s="13">
        <v>62609932</v>
      </c>
      <c r="F29" s="13" t="s">
        <v>76</v>
      </c>
      <c r="G29" s="7">
        <v>1</v>
      </c>
      <c r="H29" s="7"/>
      <c r="I29" s="7"/>
      <c r="J29" s="7">
        <v>0</v>
      </c>
      <c r="K29" s="7">
        <v>1</v>
      </c>
      <c r="L29" s="7"/>
      <c r="M29" s="7"/>
      <c r="N29" s="7">
        <v>1</v>
      </c>
      <c r="O29" s="7"/>
      <c r="P29" s="7"/>
      <c r="Q29" s="7"/>
      <c r="R29" s="7">
        <v>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9">
        <f t="shared" si="2"/>
        <v>4</v>
      </c>
      <c r="AM29" s="10">
        <f t="shared" si="3"/>
        <v>1</v>
      </c>
      <c r="AN29" s="12">
        <f t="shared" si="4"/>
        <v>0.8</v>
      </c>
    </row>
    <row r="30" spans="1:40" ht="15.75" x14ac:dyDescent="0.25">
      <c r="A30" s="13">
        <v>15</v>
      </c>
      <c r="B30" s="13" t="s">
        <v>80</v>
      </c>
      <c r="C30" s="13">
        <v>2019063903</v>
      </c>
      <c r="D30" s="16" t="s">
        <v>81</v>
      </c>
      <c r="E30" s="13">
        <v>83369496</v>
      </c>
      <c r="F30" s="13" t="s">
        <v>79</v>
      </c>
      <c r="G30" s="7">
        <v>1</v>
      </c>
      <c r="H30" s="7"/>
      <c r="I30" s="7"/>
      <c r="J30" s="7">
        <v>1</v>
      </c>
      <c r="K30" s="7">
        <v>1</v>
      </c>
      <c r="L30" s="7"/>
      <c r="M30" s="7"/>
      <c r="N30" s="7">
        <v>1</v>
      </c>
      <c r="O30" s="7"/>
      <c r="P30" s="7"/>
      <c r="Q30" s="7"/>
      <c r="R30" s="7">
        <v>1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9">
        <f t="shared" si="2"/>
        <v>5</v>
      </c>
      <c r="AM30" s="10">
        <f t="shared" si="3"/>
        <v>0</v>
      </c>
      <c r="AN30" s="12">
        <f t="shared" si="4"/>
        <v>1</v>
      </c>
    </row>
    <row r="31" spans="1:40" ht="15.75" x14ac:dyDescent="0.25">
      <c r="A31" s="13">
        <v>16</v>
      </c>
      <c r="B31" s="13"/>
      <c r="C31" s="13"/>
      <c r="D31" s="13"/>
      <c r="E31" s="13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9">
        <f t="shared" si="2"/>
        <v>0</v>
      </c>
      <c r="AM31" s="10">
        <f t="shared" si="3"/>
        <v>0</v>
      </c>
      <c r="AN31" s="12">
        <f t="shared" si="4"/>
        <v>0</v>
      </c>
    </row>
    <row r="32" spans="1:40" ht="15.75" x14ac:dyDescent="0.25">
      <c r="A32" s="13">
        <v>17</v>
      </c>
      <c r="B32" s="13"/>
      <c r="C32" s="13"/>
      <c r="D32" s="13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>
        <f t="shared" si="2"/>
        <v>0</v>
      </c>
      <c r="AM32" s="10">
        <f t="shared" si="3"/>
        <v>0</v>
      </c>
      <c r="AN32" s="12">
        <f t="shared" si="4"/>
        <v>0</v>
      </c>
    </row>
    <row r="33" spans="1:40" ht="15.75" x14ac:dyDescent="0.25">
      <c r="A33" s="13">
        <v>18</v>
      </c>
      <c r="B33" s="13"/>
      <c r="C33" s="13"/>
      <c r="D33" s="13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9">
        <f t="shared" si="2"/>
        <v>0</v>
      </c>
      <c r="AM33" s="10">
        <f t="shared" si="3"/>
        <v>0</v>
      </c>
      <c r="AN33" s="12">
        <f t="shared" si="4"/>
        <v>0</v>
      </c>
    </row>
    <row r="34" spans="1:40" ht="15.75" x14ac:dyDescent="0.25">
      <c r="A34" s="13">
        <v>19</v>
      </c>
      <c r="B34" s="13"/>
      <c r="C34" s="13"/>
      <c r="D34" s="13"/>
      <c r="E34" s="13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>
        <f t="shared" si="2"/>
        <v>0</v>
      </c>
      <c r="AM34" s="10">
        <f t="shared" si="3"/>
        <v>0</v>
      </c>
      <c r="AN34" s="12">
        <f t="shared" si="4"/>
        <v>0</v>
      </c>
    </row>
    <row r="35" spans="1:40" ht="15.75" x14ac:dyDescent="0.25">
      <c r="A35" s="13">
        <v>20</v>
      </c>
      <c r="B35" s="13"/>
      <c r="C35" s="13"/>
      <c r="D35" s="13"/>
      <c r="E35" s="13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>
        <f t="shared" si="2"/>
        <v>0</v>
      </c>
      <c r="AM35" s="10">
        <f t="shared" si="3"/>
        <v>0</v>
      </c>
      <c r="AN35" s="12">
        <f t="shared" si="4"/>
        <v>0</v>
      </c>
    </row>
  </sheetData>
  <mergeCells count="22">
    <mergeCell ref="AN11:AN12"/>
    <mergeCell ref="B1:AO4"/>
    <mergeCell ref="G6:M6"/>
    <mergeCell ref="G7:M7"/>
    <mergeCell ref="G8:M8"/>
    <mergeCell ref="G9:M9"/>
    <mergeCell ref="AA9:AC9"/>
    <mergeCell ref="G10:J10"/>
    <mergeCell ref="L10:O10"/>
    <mergeCell ref="AA10:AC10"/>
    <mergeCell ref="G11:J11"/>
    <mergeCell ref="L11:O11"/>
    <mergeCell ref="G13:AK13"/>
    <mergeCell ref="AL13:AL15"/>
    <mergeCell ref="AM13:AM15"/>
    <mergeCell ref="AN14:AN15"/>
    <mergeCell ref="A13:A15"/>
    <mergeCell ref="B13:B15"/>
    <mergeCell ref="C13:C15"/>
    <mergeCell ref="D13:D15"/>
    <mergeCell ref="E13:E15"/>
    <mergeCell ref="F13:F15"/>
  </mergeCells>
  <conditionalFormatting sqref="G14:AJ35">
    <cfRule type="expression" dxfId="3" priority="4">
      <formula>G$14="dom"</formula>
    </cfRule>
  </conditionalFormatting>
  <conditionalFormatting sqref="G14:AK35">
    <cfRule type="expression" dxfId="2" priority="3">
      <formula>"coincidir(D$15;Hoja2!$C$1:$C$14;0)&gt;0"</formula>
    </cfRule>
  </conditionalFormatting>
  <hyperlinks>
    <hyperlink ref="D16" r:id="rId1" xr:uid="{91BD4412-3D9D-49B0-A2B3-23C3A5292FCB}"/>
    <hyperlink ref="D17" r:id="rId2" xr:uid="{8A836D6D-5AE4-41D6-A504-F055C3B0B142}"/>
    <hyperlink ref="D18" r:id="rId3" xr:uid="{BCA743DC-E816-46CC-8122-7EAE929404D6}"/>
    <hyperlink ref="D20" r:id="rId4" xr:uid="{34A58483-B61A-4A19-9041-D58B672DFC73}"/>
    <hyperlink ref="D19" r:id="rId5" xr:uid="{2A2D7219-7B25-4C99-AFAE-ECA1935F39B1}"/>
    <hyperlink ref="D21" r:id="rId6" xr:uid="{7539BA05-CDBB-4B5A-9A04-3AFEBFD5BE78}"/>
    <hyperlink ref="D22" r:id="rId7" xr:uid="{B32D0934-BE24-4CA0-B893-522466AEFEE5}"/>
    <hyperlink ref="D23" r:id="rId8" xr:uid="{C3F40FD5-3124-4A4F-AF1B-3BC8B6411B28}"/>
    <hyperlink ref="D24" r:id="rId9" xr:uid="{7F1D1EAB-99C6-4E30-8372-3E1997919F21}"/>
    <hyperlink ref="D25" r:id="rId10" xr:uid="{E31B9655-E326-48FB-8507-E65118D6D819}"/>
    <hyperlink ref="D26" r:id="rId11" xr:uid="{16FBD2C4-D533-4B58-A6F1-2303FE228218}"/>
    <hyperlink ref="D27" r:id="rId12" xr:uid="{150CF09D-FE2A-4EA6-84DF-5E0B876054C8}"/>
    <hyperlink ref="D28" r:id="rId13" xr:uid="{9F89C461-4763-46BB-998B-B12567F640BC}"/>
    <hyperlink ref="D29" r:id="rId14" xr:uid="{518A9071-395C-4055-A728-91D7EE35A1A7}"/>
    <hyperlink ref="D30" r:id="rId15" xr:uid="{2F0C4A52-8FDD-421F-88C6-CD1B83456F2E}"/>
  </hyperlinks>
  <pageMargins left="0.7" right="0.7" top="0.75" bottom="0.75" header="0.3" footer="0.3"/>
  <pageSetup paperSize="9" orientation="portrait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38516F3-9922-46E5-A67D-CB4AAA78A36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G16:AK35</xm:sqref>
        </x14:conditionalFormatting>
        <x14:conditionalFormatting xmlns:xm="http://schemas.microsoft.com/office/excel/2006/main">
          <x14:cfRule type="iconSet" priority="2" id="{11FD4028-2E83-4045-819E-F34AC00EE1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AD9:AD10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2A7FE-A56E-4DB3-A4AC-F1CB5303554B}">
          <x14:formula1>
            <xm:f>progra!$E$2:$E$3</xm:f>
          </x14:formula1>
          <xm:sqref>G16:AK35</xm:sqref>
        </x14:dataValidation>
        <x14:dataValidation type="list" allowBlank="1" showInputMessage="1" showErrorMessage="1" xr:uid="{3873F594-AB86-465E-BE62-69D02EFD9307}">
          <x14:formula1>
            <xm:f>progra!$A$2:$A$13</xm:f>
          </x14:formula1>
          <xm:sqref>G10:J10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6624-D80B-459F-937D-8FECCE5A57D5}">
  <dimension ref="A1:AO35"/>
  <sheetViews>
    <sheetView tabSelected="1" topLeftCell="E5" zoomScale="106" zoomScaleNormal="106" workbookViewId="0">
      <selection activeCell="AB30" sqref="AB30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17.5703125" style="1" customWidth="1"/>
    <col min="4" max="4" width="38.7109375" style="1" customWidth="1"/>
    <col min="5" max="5" width="13.7109375" style="1" customWidth="1"/>
    <col min="6" max="6" width="37.5703125" style="1" customWidth="1"/>
    <col min="7" max="38" width="4.7109375" customWidth="1"/>
  </cols>
  <sheetData>
    <row r="1" spans="1:41" ht="14.45" customHeight="1" x14ac:dyDescent="0.25">
      <c r="B1" s="21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14.45" customHeight="1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3" spans="1:41" ht="14.4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14.4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6" spans="1:41" ht="18.75" x14ac:dyDescent="0.3">
      <c r="F6" s="4" t="s">
        <v>0</v>
      </c>
      <c r="G6" s="29" t="s">
        <v>27</v>
      </c>
      <c r="H6" s="29"/>
      <c r="I6" s="29"/>
      <c r="J6" s="29"/>
      <c r="K6" s="29"/>
      <c r="L6" s="29"/>
      <c r="M6" s="29"/>
      <c r="N6" s="5"/>
      <c r="O6" s="5"/>
    </row>
    <row r="7" spans="1:41" ht="18.75" x14ac:dyDescent="0.3">
      <c r="F7" s="4" t="s">
        <v>1</v>
      </c>
      <c r="G7" s="29" t="s">
        <v>28</v>
      </c>
      <c r="H7" s="29"/>
      <c r="I7" s="29"/>
      <c r="J7" s="29"/>
      <c r="K7" s="29"/>
      <c r="L7" s="29"/>
      <c r="M7" s="29"/>
      <c r="N7" s="5"/>
      <c r="O7" s="5"/>
    </row>
    <row r="8" spans="1:41" ht="18.75" x14ac:dyDescent="0.3">
      <c r="F8" s="4" t="s">
        <v>3</v>
      </c>
      <c r="G8" s="29" t="s">
        <v>29</v>
      </c>
      <c r="H8" s="29"/>
      <c r="I8" s="29"/>
      <c r="J8" s="29"/>
      <c r="K8" s="29"/>
      <c r="L8" s="29"/>
      <c r="M8" s="29"/>
      <c r="N8" s="5"/>
      <c r="O8" s="5"/>
    </row>
    <row r="9" spans="1:41" ht="18.75" x14ac:dyDescent="0.3">
      <c r="F9" s="4" t="s">
        <v>2</v>
      </c>
      <c r="G9" s="30" t="s">
        <v>30</v>
      </c>
      <c r="H9" s="30"/>
      <c r="I9" s="30"/>
      <c r="J9" s="30"/>
      <c r="K9" s="30"/>
      <c r="L9" s="30"/>
      <c r="M9" s="30"/>
      <c r="N9" s="5"/>
      <c r="O9" s="5"/>
      <c r="AA9" s="34" t="s">
        <v>23</v>
      </c>
      <c r="AB9" s="34"/>
      <c r="AC9" s="34"/>
      <c r="AD9" s="8">
        <v>1</v>
      </c>
    </row>
    <row r="10" spans="1:41" ht="18" x14ac:dyDescent="0.25">
      <c r="F10" s="4" t="s">
        <v>4</v>
      </c>
      <c r="G10" s="35" t="s">
        <v>12</v>
      </c>
      <c r="H10" s="35"/>
      <c r="I10" s="35"/>
      <c r="J10" s="35"/>
      <c r="K10" s="14" t="s">
        <v>19</v>
      </c>
      <c r="L10" s="35">
        <v>2023</v>
      </c>
      <c r="M10" s="35"/>
      <c r="N10" s="35"/>
      <c r="O10" s="35"/>
      <c r="AA10" s="34" t="s">
        <v>24</v>
      </c>
      <c r="AB10" s="34"/>
      <c r="AC10" s="34"/>
      <c r="AD10" s="8">
        <v>0</v>
      </c>
    </row>
    <row r="11" spans="1:41" ht="16.5" x14ac:dyDescent="0.3">
      <c r="F11" s="6"/>
      <c r="G11" s="36">
        <f>+_xlfn.NUMBERVALUE(1&amp;G10&amp;L10)</f>
        <v>45139</v>
      </c>
      <c r="H11" s="36"/>
      <c r="I11" s="36"/>
      <c r="J11" s="36"/>
      <c r="K11" s="14" t="s">
        <v>20</v>
      </c>
      <c r="L11" s="36">
        <f>+EOMONTH(G11,0)</f>
        <v>45169</v>
      </c>
      <c r="M11" s="36"/>
      <c r="N11" s="36"/>
      <c r="O11" s="36"/>
      <c r="AN11" s="22"/>
    </row>
    <row r="12" spans="1:41" ht="14.45" customHeight="1" x14ac:dyDescent="0.25">
      <c r="AN12" s="22"/>
    </row>
    <row r="13" spans="1:41" ht="34.15" customHeight="1" x14ac:dyDescent="0.25">
      <c r="A13" s="31" t="s">
        <v>21</v>
      </c>
      <c r="B13" s="31" t="s">
        <v>32</v>
      </c>
      <c r="C13" s="37" t="s">
        <v>33</v>
      </c>
      <c r="D13" s="37" t="s">
        <v>34</v>
      </c>
      <c r="E13" s="31" t="s">
        <v>35</v>
      </c>
      <c r="F13" s="31" t="s">
        <v>22</v>
      </c>
      <c r="G13" s="32" t="str">
        <f>+G10&amp;" "&amp;L10</f>
        <v>Agosto 2023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23" t="s">
        <v>23</v>
      </c>
      <c r="AM13" s="25" t="s">
        <v>26</v>
      </c>
      <c r="AN13" s="11">
        <f>+SUM(AL16+AM16)</f>
        <v>3</v>
      </c>
    </row>
    <row r="14" spans="1:41" x14ac:dyDescent="0.25">
      <c r="A14" s="31"/>
      <c r="B14" s="31"/>
      <c r="C14" s="37"/>
      <c r="D14" s="37"/>
      <c r="E14" s="31"/>
      <c r="F14" s="31"/>
      <c r="G14" s="1" t="str">
        <f>+TEXT(G15,"ddd")</f>
        <v>mar</v>
      </c>
      <c r="H14" s="1" t="str">
        <f t="shared" ref="H14:AK14" si="0">+TEXT(H15,"ddd")</f>
        <v>mié</v>
      </c>
      <c r="I14" s="1" t="str">
        <f t="shared" si="0"/>
        <v>jue</v>
      </c>
      <c r="J14" s="1" t="str">
        <f t="shared" si="0"/>
        <v>vie</v>
      </c>
      <c r="K14" s="1" t="str">
        <f t="shared" si="0"/>
        <v>sáb</v>
      </c>
      <c r="L14" s="1" t="str">
        <f t="shared" si="0"/>
        <v>dom</v>
      </c>
      <c r="M14" s="1" t="str">
        <f t="shared" si="0"/>
        <v>lun</v>
      </c>
      <c r="N14" s="1" t="str">
        <f t="shared" si="0"/>
        <v>mar</v>
      </c>
      <c r="O14" s="1" t="str">
        <f t="shared" si="0"/>
        <v>mié</v>
      </c>
      <c r="P14" s="1" t="str">
        <f t="shared" si="0"/>
        <v>jue</v>
      </c>
      <c r="Q14" s="1" t="str">
        <f t="shared" si="0"/>
        <v>vie</v>
      </c>
      <c r="R14" s="1" t="str">
        <f t="shared" si="0"/>
        <v>sáb</v>
      </c>
      <c r="S14" s="1" t="str">
        <f t="shared" si="0"/>
        <v>dom</v>
      </c>
      <c r="T14" s="1" t="str">
        <f t="shared" si="0"/>
        <v>lun</v>
      </c>
      <c r="U14" s="1" t="str">
        <f t="shared" si="0"/>
        <v>mar</v>
      </c>
      <c r="V14" s="1" t="str">
        <f t="shared" si="0"/>
        <v>mié</v>
      </c>
      <c r="W14" s="1" t="str">
        <f t="shared" si="0"/>
        <v>jue</v>
      </c>
      <c r="X14" s="1" t="str">
        <f t="shared" si="0"/>
        <v>vie</v>
      </c>
      <c r="Y14" s="1" t="str">
        <f t="shared" si="0"/>
        <v>sáb</v>
      </c>
      <c r="Z14" s="1" t="str">
        <f t="shared" si="0"/>
        <v>dom</v>
      </c>
      <c r="AA14" s="1" t="str">
        <f t="shared" si="0"/>
        <v>lun</v>
      </c>
      <c r="AB14" s="1" t="str">
        <f t="shared" si="0"/>
        <v>mar</v>
      </c>
      <c r="AC14" s="1" t="str">
        <f t="shared" si="0"/>
        <v>mié</v>
      </c>
      <c r="AD14" s="1" t="str">
        <f t="shared" si="0"/>
        <v>jue</v>
      </c>
      <c r="AE14" s="1" t="str">
        <f t="shared" si="0"/>
        <v>vie</v>
      </c>
      <c r="AF14" s="1" t="str">
        <f t="shared" si="0"/>
        <v>sáb</v>
      </c>
      <c r="AG14" s="1" t="str">
        <f t="shared" si="0"/>
        <v>dom</v>
      </c>
      <c r="AH14" s="1" t="str">
        <f t="shared" si="0"/>
        <v>lun</v>
      </c>
      <c r="AI14" s="1" t="str">
        <f t="shared" si="0"/>
        <v>mar</v>
      </c>
      <c r="AJ14" s="1" t="str">
        <f t="shared" si="0"/>
        <v>mié</v>
      </c>
      <c r="AK14" s="1" t="str">
        <f t="shared" si="0"/>
        <v>jue</v>
      </c>
      <c r="AL14" s="23"/>
      <c r="AM14" s="25"/>
      <c r="AN14" s="27" t="s">
        <v>36</v>
      </c>
    </row>
    <row r="15" spans="1:41" x14ac:dyDescent="0.25">
      <c r="A15" s="31"/>
      <c r="B15" s="31"/>
      <c r="C15" s="37"/>
      <c r="D15" s="37"/>
      <c r="E15" s="31"/>
      <c r="F15" s="31"/>
      <c r="G15" s="15">
        <f>+G11</f>
        <v>45139</v>
      </c>
      <c r="H15" s="15">
        <f>+IF(G15&lt;$L$11,G15+1,"")</f>
        <v>45140</v>
      </c>
      <c r="I15" s="15">
        <f t="shared" ref="I15:AK15" si="1">+IF(H15&lt;$L$11,H15+1,"")</f>
        <v>45141</v>
      </c>
      <c r="J15" s="15">
        <f t="shared" si="1"/>
        <v>45142</v>
      </c>
      <c r="K15" s="15">
        <f t="shared" si="1"/>
        <v>45143</v>
      </c>
      <c r="L15" s="15">
        <f t="shared" si="1"/>
        <v>45144</v>
      </c>
      <c r="M15" s="15">
        <f t="shared" si="1"/>
        <v>45145</v>
      </c>
      <c r="N15" s="15">
        <f t="shared" si="1"/>
        <v>45146</v>
      </c>
      <c r="O15" s="15">
        <f t="shared" si="1"/>
        <v>45147</v>
      </c>
      <c r="P15" s="15">
        <f t="shared" si="1"/>
        <v>45148</v>
      </c>
      <c r="Q15" s="15">
        <f t="shared" si="1"/>
        <v>45149</v>
      </c>
      <c r="R15" s="15">
        <f t="shared" si="1"/>
        <v>45150</v>
      </c>
      <c r="S15" s="15">
        <f t="shared" si="1"/>
        <v>45151</v>
      </c>
      <c r="T15" s="15">
        <f t="shared" si="1"/>
        <v>45152</v>
      </c>
      <c r="U15" s="15">
        <f t="shared" si="1"/>
        <v>45153</v>
      </c>
      <c r="V15" s="15">
        <f t="shared" si="1"/>
        <v>45154</v>
      </c>
      <c r="W15" s="15">
        <f t="shared" si="1"/>
        <v>45155</v>
      </c>
      <c r="X15" s="15">
        <f t="shared" si="1"/>
        <v>45156</v>
      </c>
      <c r="Y15" s="15">
        <f t="shared" si="1"/>
        <v>45157</v>
      </c>
      <c r="Z15" s="15">
        <f t="shared" si="1"/>
        <v>45158</v>
      </c>
      <c r="AA15" s="15">
        <f t="shared" si="1"/>
        <v>45159</v>
      </c>
      <c r="AB15" s="15">
        <f t="shared" si="1"/>
        <v>45160</v>
      </c>
      <c r="AC15" s="15">
        <f t="shared" si="1"/>
        <v>45161</v>
      </c>
      <c r="AD15" s="15">
        <f t="shared" si="1"/>
        <v>45162</v>
      </c>
      <c r="AE15" s="15">
        <f t="shared" si="1"/>
        <v>45163</v>
      </c>
      <c r="AF15" s="15">
        <f t="shared" si="1"/>
        <v>45164</v>
      </c>
      <c r="AG15" s="15">
        <f t="shared" si="1"/>
        <v>45165</v>
      </c>
      <c r="AH15" s="15">
        <f t="shared" si="1"/>
        <v>45166</v>
      </c>
      <c r="AI15" s="15">
        <f t="shared" si="1"/>
        <v>45167</v>
      </c>
      <c r="AJ15" s="15">
        <f t="shared" si="1"/>
        <v>45168</v>
      </c>
      <c r="AK15" s="15">
        <f t="shared" si="1"/>
        <v>45169</v>
      </c>
      <c r="AL15" s="24"/>
      <c r="AM15" s="26"/>
      <c r="AN15" s="28"/>
    </row>
    <row r="16" spans="1:41" ht="15.75" x14ac:dyDescent="0.25">
      <c r="A16" s="13" cm="1">
        <f t="array" ref="A16:A35">+_xlfn.SEQUENCE(20)</f>
        <v>1</v>
      </c>
      <c r="B16" s="13" t="s">
        <v>37</v>
      </c>
      <c r="C16" s="13">
        <v>2020148600</v>
      </c>
      <c r="D16" s="16" t="s">
        <v>42</v>
      </c>
      <c r="E16" s="13">
        <v>63177038</v>
      </c>
      <c r="F16" s="13" t="s">
        <v>38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1</v>
      </c>
      <c r="R16" s="7"/>
      <c r="S16" s="7"/>
      <c r="T16" s="7"/>
      <c r="U16" s="7"/>
      <c r="V16" s="7">
        <v>1</v>
      </c>
      <c r="W16" s="7">
        <v>1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9">
        <f>+COUNTIF(G16:AK16,"1")</f>
        <v>3</v>
      </c>
      <c r="AM16" s="10">
        <f>+COUNTIF(G16:AK16,0)</f>
        <v>0</v>
      </c>
      <c r="AN16" s="12">
        <f>+AL16/$AN$13</f>
        <v>1</v>
      </c>
    </row>
    <row r="17" spans="1:40" ht="15.75" x14ac:dyDescent="0.25">
      <c r="A17" s="13">
        <v>2</v>
      </c>
      <c r="B17" s="13" t="s">
        <v>40</v>
      </c>
      <c r="C17" s="17">
        <v>2020114659</v>
      </c>
      <c r="D17" s="16" t="s">
        <v>41</v>
      </c>
      <c r="E17" s="13">
        <v>63379564</v>
      </c>
      <c r="F17" s="13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1</v>
      </c>
      <c r="R17" s="7"/>
      <c r="S17" s="7"/>
      <c r="T17" s="7"/>
      <c r="U17" s="7"/>
      <c r="V17" s="7">
        <v>1</v>
      </c>
      <c r="W17" s="7">
        <v>1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9">
        <f t="shared" ref="AL17:AL35" si="2">+COUNTIF(G17:AK17,"1")</f>
        <v>3</v>
      </c>
      <c r="AM17" s="10">
        <f t="shared" ref="AM17:AM35" si="3">+COUNTIF(G17:AK17,0)</f>
        <v>0</v>
      </c>
      <c r="AN17" s="12">
        <f t="shared" ref="AN17:AN35" si="4">+AL17/$AN$13</f>
        <v>1</v>
      </c>
    </row>
    <row r="18" spans="1:40" ht="15.75" x14ac:dyDescent="0.25">
      <c r="A18" s="13">
        <v>3</v>
      </c>
      <c r="B18" s="20" t="s">
        <v>44</v>
      </c>
      <c r="C18" s="13">
        <v>2020124293</v>
      </c>
      <c r="D18" s="16" t="s">
        <v>45</v>
      </c>
      <c r="E18" s="13">
        <v>83945681</v>
      </c>
      <c r="F18" s="13" t="s">
        <v>43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1</v>
      </c>
      <c r="R18" s="7"/>
      <c r="S18" s="7"/>
      <c r="T18" s="7"/>
      <c r="U18" s="7"/>
      <c r="V18" s="7">
        <v>1</v>
      </c>
      <c r="W18" s="7">
        <v>1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9">
        <f t="shared" si="2"/>
        <v>3</v>
      </c>
      <c r="AM18" s="10">
        <f t="shared" si="3"/>
        <v>0</v>
      </c>
      <c r="AN18" s="12">
        <f t="shared" si="4"/>
        <v>1</v>
      </c>
    </row>
    <row r="19" spans="1:40" ht="15.75" x14ac:dyDescent="0.25">
      <c r="A19" s="13">
        <v>4</v>
      </c>
      <c r="B19" s="20" t="s">
        <v>47</v>
      </c>
      <c r="C19" s="13">
        <v>2023105915</v>
      </c>
      <c r="D19" s="16" t="s">
        <v>48</v>
      </c>
      <c r="E19" s="13">
        <v>64505214</v>
      </c>
      <c r="F19" s="13" t="s">
        <v>46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0</v>
      </c>
      <c r="R19" s="7"/>
      <c r="S19" s="7"/>
      <c r="T19" s="7"/>
      <c r="U19" s="7"/>
      <c r="V19" s="7">
        <v>0</v>
      </c>
      <c r="W19" s="7">
        <v>1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9">
        <f t="shared" si="2"/>
        <v>1</v>
      </c>
      <c r="AM19" s="10">
        <f t="shared" si="3"/>
        <v>2</v>
      </c>
      <c r="AN19" s="12">
        <f t="shared" si="4"/>
        <v>0.33333333333333331</v>
      </c>
    </row>
    <row r="20" spans="1:40" ht="15.75" x14ac:dyDescent="0.25">
      <c r="A20" s="13">
        <v>5</v>
      </c>
      <c r="B20" s="13" t="s">
        <v>50</v>
      </c>
      <c r="C20" s="13">
        <v>2022063876</v>
      </c>
      <c r="D20" s="16" t="s">
        <v>51</v>
      </c>
      <c r="E20" s="13">
        <v>84151856</v>
      </c>
      <c r="F20" s="13" t="s">
        <v>49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>
        <v>1</v>
      </c>
      <c r="R20" s="7"/>
      <c r="S20" s="7"/>
      <c r="T20" s="7"/>
      <c r="U20" s="7"/>
      <c r="V20" s="7">
        <v>1</v>
      </c>
      <c r="W20" s="7">
        <v>0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9">
        <f t="shared" si="2"/>
        <v>2</v>
      </c>
      <c r="AM20" s="10">
        <f t="shared" si="3"/>
        <v>1</v>
      </c>
      <c r="AN20" s="12">
        <f t="shared" si="4"/>
        <v>0.66666666666666663</v>
      </c>
    </row>
    <row r="21" spans="1:40" ht="15.75" x14ac:dyDescent="0.25">
      <c r="A21" s="13">
        <v>6</v>
      </c>
      <c r="B21" s="18" t="s">
        <v>53</v>
      </c>
      <c r="C21" s="13">
        <v>2021495925</v>
      </c>
      <c r="D21" s="16" t="s">
        <v>54</v>
      </c>
      <c r="E21" s="13">
        <v>89681810</v>
      </c>
      <c r="F21" s="13" t="s">
        <v>52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0</v>
      </c>
      <c r="R21" s="7"/>
      <c r="S21" s="7"/>
      <c r="T21" s="7"/>
      <c r="U21" s="7"/>
      <c r="V21" s="7">
        <v>1</v>
      </c>
      <c r="W21" s="7">
        <v>0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9">
        <f t="shared" si="2"/>
        <v>1</v>
      </c>
      <c r="AM21" s="10">
        <f t="shared" si="3"/>
        <v>2</v>
      </c>
      <c r="AN21" s="12">
        <f t="shared" si="4"/>
        <v>0.33333333333333331</v>
      </c>
    </row>
    <row r="22" spans="1:40" ht="19.5" customHeight="1" x14ac:dyDescent="0.25">
      <c r="A22" s="13">
        <v>7</v>
      </c>
      <c r="B22" s="19" t="s">
        <v>56</v>
      </c>
      <c r="C22" s="13">
        <v>2023166120</v>
      </c>
      <c r="D22" s="16" t="s">
        <v>57</v>
      </c>
      <c r="E22" s="13">
        <v>71950212</v>
      </c>
      <c r="F22" s="13" t="s">
        <v>55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>
        <v>1</v>
      </c>
      <c r="R22" s="7"/>
      <c r="S22" s="7"/>
      <c r="T22" s="7"/>
      <c r="U22" s="7"/>
      <c r="V22" s="7">
        <v>0</v>
      </c>
      <c r="W22" s="7">
        <v>1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9">
        <f t="shared" si="2"/>
        <v>2</v>
      </c>
      <c r="AM22" s="10">
        <f t="shared" si="3"/>
        <v>1</v>
      </c>
      <c r="AN22" s="12">
        <f t="shared" si="4"/>
        <v>0.66666666666666663</v>
      </c>
    </row>
    <row r="23" spans="1:40" ht="15.75" x14ac:dyDescent="0.25">
      <c r="A23" s="13">
        <v>8</v>
      </c>
      <c r="B23" s="18" t="s">
        <v>59</v>
      </c>
      <c r="C23" s="13">
        <v>2023208076</v>
      </c>
      <c r="D23" s="16" t="s">
        <v>60</v>
      </c>
      <c r="E23" s="13">
        <v>85413461</v>
      </c>
      <c r="F23" s="13" t="s">
        <v>58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>
        <v>0</v>
      </c>
      <c r="R23" s="7"/>
      <c r="S23" s="7"/>
      <c r="T23" s="7"/>
      <c r="U23" s="7"/>
      <c r="V23" s="7">
        <v>0</v>
      </c>
      <c r="W23" s="7">
        <v>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9">
        <f t="shared" si="2"/>
        <v>0</v>
      </c>
      <c r="AM23" s="10">
        <f t="shared" si="3"/>
        <v>3</v>
      </c>
      <c r="AN23" s="12">
        <f t="shared" si="4"/>
        <v>0</v>
      </c>
    </row>
    <row r="24" spans="1:40" ht="15.75" x14ac:dyDescent="0.25">
      <c r="A24" s="13">
        <v>9</v>
      </c>
      <c r="B24" s="13" t="s">
        <v>61</v>
      </c>
      <c r="C24" s="13">
        <v>2022437372</v>
      </c>
      <c r="D24" s="16" t="s">
        <v>62</v>
      </c>
      <c r="E24" s="13">
        <v>88816113</v>
      </c>
      <c r="F24" s="13" t="s">
        <v>63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>
        <v>0</v>
      </c>
      <c r="R24" s="7"/>
      <c r="S24" s="7"/>
      <c r="T24" s="7"/>
      <c r="U24" s="7"/>
      <c r="V24" s="7">
        <v>0</v>
      </c>
      <c r="W24" s="7">
        <v>0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9">
        <f t="shared" si="2"/>
        <v>0</v>
      </c>
      <c r="AM24" s="10">
        <f t="shared" si="3"/>
        <v>3</v>
      </c>
      <c r="AN24" s="12">
        <f t="shared" si="4"/>
        <v>0</v>
      </c>
    </row>
    <row r="25" spans="1:40" ht="15.75" x14ac:dyDescent="0.25">
      <c r="A25" s="13">
        <v>10</v>
      </c>
      <c r="B25" s="13" t="s">
        <v>65</v>
      </c>
      <c r="C25" s="13">
        <v>2023083332</v>
      </c>
      <c r="D25" s="16" t="s">
        <v>66</v>
      </c>
      <c r="E25" s="13">
        <v>85538794</v>
      </c>
      <c r="F25" s="13" t="s">
        <v>64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>
        <v>1</v>
      </c>
      <c r="R25" s="7"/>
      <c r="S25" s="7"/>
      <c r="T25" s="7"/>
      <c r="U25" s="7"/>
      <c r="V25" s="7">
        <v>1</v>
      </c>
      <c r="W25" s="7">
        <v>1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9">
        <f t="shared" si="2"/>
        <v>3</v>
      </c>
      <c r="AM25" s="10">
        <f t="shared" si="3"/>
        <v>0</v>
      </c>
      <c r="AN25" s="12">
        <f t="shared" si="4"/>
        <v>1</v>
      </c>
    </row>
    <row r="26" spans="1:40" ht="15.75" x14ac:dyDescent="0.25">
      <c r="A26" s="13">
        <v>11</v>
      </c>
      <c r="B26" s="13" t="s">
        <v>68</v>
      </c>
      <c r="C26" s="13">
        <v>2023127740</v>
      </c>
      <c r="D26" s="16" t="s">
        <v>69</v>
      </c>
      <c r="E26" s="13">
        <v>84260683</v>
      </c>
      <c r="F26" s="13" t="s">
        <v>67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>
        <v>0</v>
      </c>
      <c r="R26" s="7"/>
      <c r="S26" s="7"/>
      <c r="T26" s="7"/>
      <c r="U26" s="7"/>
      <c r="V26" s="7">
        <v>1</v>
      </c>
      <c r="W26" s="7">
        <v>0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9">
        <f t="shared" si="2"/>
        <v>1</v>
      </c>
      <c r="AM26" s="10">
        <f t="shared" si="3"/>
        <v>2</v>
      </c>
      <c r="AN26" s="12">
        <f t="shared" si="4"/>
        <v>0.33333333333333331</v>
      </c>
    </row>
    <row r="27" spans="1:40" ht="15.75" x14ac:dyDescent="0.25">
      <c r="A27" s="13">
        <v>12</v>
      </c>
      <c r="B27" s="13" t="s">
        <v>71</v>
      </c>
      <c r="C27" s="13">
        <v>2023234926</v>
      </c>
      <c r="D27" s="16" t="s">
        <v>72</v>
      </c>
      <c r="E27" s="13">
        <v>63849538</v>
      </c>
      <c r="F27" s="13" t="s">
        <v>70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>
        <v>1</v>
      </c>
      <c r="R27" s="7"/>
      <c r="S27" s="7"/>
      <c r="T27" s="7"/>
      <c r="U27" s="7"/>
      <c r="V27" s="7">
        <v>1</v>
      </c>
      <c r="W27" s="7">
        <v>0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9">
        <f t="shared" si="2"/>
        <v>2</v>
      </c>
      <c r="AM27" s="10">
        <f t="shared" si="3"/>
        <v>1</v>
      </c>
      <c r="AN27" s="12">
        <f t="shared" si="4"/>
        <v>0.66666666666666663</v>
      </c>
    </row>
    <row r="28" spans="1:40" ht="15.75" x14ac:dyDescent="0.25">
      <c r="A28" s="13">
        <v>13</v>
      </c>
      <c r="B28" s="13" t="s">
        <v>74</v>
      </c>
      <c r="C28" s="13">
        <v>2020408583</v>
      </c>
      <c r="D28" s="16" t="s">
        <v>75</v>
      </c>
      <c r="E28" s="13">
        <v>85482495</v>
      </c>
      <c r="F28" s="13" t="s">
        <v>73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>
        <v>1</v>
      </c>
      <c r="R28" s="7"/>
      <c r="S28" s="7"/>
      <c r="T28" s="7"/>
      <c r="U28" s="7"/>
      <c r="V28" s="7">
        <v>1</v>
      </c>
      <c r="W28" s="7">
        <v>1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9">
        <f t="shared" si="2"/>
        <v>3</v>
      </c>
      <c r="AM28" s="10">
        <f t="shared" si="3"/>
        <v>0</v>
      </c>
      <c r="AN28" s="12">
        <f t="shared" si="4"/>
        <v>1</v>
      </c>
    </row>
    <row r="29" spans="1:40" ht="15.75" x14ac:dyDescent="0.25">
      <c r="A29" s="13">
        <v>14</v>
      </c>
      <c r="B29" s="13" t="s">
        <v>77</v>
      </c>
      <c r="C29" s="13">
        <v>2023205654</v>
      </c>
      <c r="D29" s="16" t="s">
        <v>78</v>
      </c>
      <c r="E29" s="13">
        <v>62609932</v>
      </c>
      <c r="F29" s="13" t="s">
        <v>76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>
        <v>0</v>
      </c>
      <c r="R29" s="7"/>
      <c r="S29" s="7"/>
      <c r="T29" s="7"/>
      <c r="U29" s="7"/>
      <c r="V29" s="7">
        <v>1</v>
      </c>
      <c r="W29" s="7">
        <v>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9">
        <f t="shared" si="2"/>
        <v>1</v>
      </c>
      <c r="AM29" s="10">
        <f t="shared" si="3"/>
        <v>2</v>
      </c>
      <c r="AN29" s="12">
        <f t="shared" si="4"/>
        <v>0.33333333333333331</v>
      </c>
    </row>
    <row r="30" spans="1:40" ht="15.75" x14ac:dyDescent="0.25">
      <c r="A30" s="13">
        <v>15</v>
      </c>
      <c r="B30" s="13" t="s">
        <v>80</v>
      </c>
      <c r="C30" s="13">
        <v>2019063903</v>
      </c>
      <c r="D30" s="16" t="s">
        <v>81</v>
      </c>
      <c r="E30" s="13">
        <v>83369496</v>
      </c>
      <c r="F30" s="13" t="s">
        <v>79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>
        <v>1</v>
      </c>
      <c r="R30" s="7"/>
      <c r="S30" s="7"/>
      <c r="T30" s="7"/>
      <c r="U30" s="7"/>
      <c r="V30" s="7">
        <v>1</v>
      </c>
      <c r="W30" s="7">
        <v>1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9">
        <f t="shared" si="2"/>
        <v>3</v>
      </c>
      <c r="AM30" s="10">
        <f t="shared" si="3"/>
        <v>0</v>
      </c>
      <c r="AN30" s="12">
        <f t="shared" si="4"/>
        <v>1</v>
      </c>
    </row>
    <row r="31" spans="1:40" ht="15.75" x14ac:dyDescent="0.25">
      <c r="A31" s="13">
        <v>16</v>
      </c>
      <c r="B31" s="13" t="s">
        <v>82</v>
      </c>
      <c r="C31" s="13">
        <v>2021144175</v>
      </c>
      <c r="D31" s="16" t="s">
        <v>83</v>
      </c>
      <c r="E31" s="13">
        <v>83783228</v>
      </c>
      <c r="F31" s="13" t="s">
        <v>84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>
        <v>1</v>
      </c>
      <c r="R31" s="7"/>
      <c r="S31" s="7"/>
      <c r="T31" s="7"/>
      <c r="U31" s="7"/>
      <c r="V31" s="7">
        <v>1</v>
      </c>
      <c r="W31" s="7">
        <v>1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9">
        <f t="shared" si="2"/>
        <v>3</v>
      </c>
      <c r="AM31" s="10">
        <f t="shared" si="3"/>
        <v>0</v>
      </c>
      <c r="AN31" s="12">
        <f t="shared" si="4"/>
        <v>1</v>
      </c>
    </row>
    <row r="32" spans="1:40" ht="15.75" x14ac:dyDescent="0.25">
      <c r="A32" s="13">
        <v>17</v>
      </c>
      <c r="B32" s="13"/>
      <c r="C32" s="13"/>
      <c r="D32" s="13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9">
        <f t="shared" si="2"/>
        <v>0</v>
      </c>
      <c r="AM32" s="10">
        <f t="shared" si="3"/>
        <v>0</v>
      </c>
      <c r="AN32" s="12">
        <f t="shared" si="4"/>
        <v>0</v>
      </c>
    </row>
    <row r="33" spans="1:40" ht="15.75" x14ac:dyDescent="0.25">
      <c r="A33" s="13">
        <v>18</v>
      </c>
      <c r="B33" s="13"/>
      <c r="C33" s="13"/>
      <c r="D33" s="13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9">
        <f t="shared" si="2"/>
        <v>0</v>
      </c>
      <c r="AM33" s="10">
        <f t="shared" si="3"/>
        <v>0</v>
      </c>
      <c r="AN33" s="12">
        <f t="shared" si="4"/>
        <v>0</v>
      </c>
    </row>
    <row r="34" spans="1:40" ht="15.75" x14ac:dyDescent="0.25">
      <c r="A34" s="13">
        <v>19</v>
      </c>
      <c r="B34" s="13"/>
      <c r="C34" s="13"/>
      <c r="D34" s="13"/>
      <c r="E34" s="13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9">
        <f t="shared" si="2"/>
        <v>0</v>
      </c>
      <c r="AM34" s="10">
        <f t="shared" si="3"/>
        <v>0</v>
      </c>
      <c r="AN34" s="12">
        <f t="shared" si="4"/>
        <v>0</v>
      </c>
    </row>
    <row r="35" spans="1:40" ht="15.75" x14ac:dyDescent="0.25">
      <c r="A35" s="13">
        <v>20</v>
      </c>
      <c r="B35" s="13"/>
      <c r="C35" s="13"/>
      <c r="D35" s="13"/>
      <c r="E35" s="13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9">
        <f t="shared" si="2"/>
        <v>0</v>
      </c>
      <c r="AM35" s="10">
        <f t="shared" si="3"/>
        <v>0</v>
      </c>
      <c r="AN35" s="12">
        <f t="shared" si="4"/>
        <v>0</v>
      </c>
    </row>
  </sheetData>
  <mergeCells count="22">
    <mergeCell ref="AN11:AN12"/>
    <mergeCell ref="B1:AO4"/>
    <mergeCell ref="G6:M6"/>
    <mergeCell ref="G7:M7"/>
    <mergeCell ref="G8:M8"/>
    <mergeCell ref="G9:M9"/>
    <mergeCell ref="AA9:AC9"/>
    <mergeCell ref="G10:J10"/>
    <mergeCell ref="L10:O10"/>
    <mergeCell ref="AA10:AC10"/>
    <mergeCell ref="G11:J11"/>
    <mergeCell ref="L11:O11"/>
    <mergeCell ref="G13:AK13"/>
    <mergeCell ref="AL13:AL15"/>
    <mergeCell ref="AM13:AM15"/>
    <mergeCell ref="AN14:AN15"/>
    <mergeCell ref="A13:A15"/>
    <mergeCell ref="B13:B15"/>
    <mergeCell ref="C13:C15"/>
    <mergeCell ref="D13:D15"/>
    <mergeCell ref="E13:E15"/>
    <mergeCell ref="F13:F15"/>
  </mergeCells>
  <conditionalFormatting sqref="G14:AJ35">
    <cfRule type="expression" dxfId="1" priority="4">
      <formula>G$14="dom"</formula>
    </cfRule>
  </conditionalFormatting>
  <conditionalFormatting sqref="G14:AK35">
    <cfRule type="expression" dxfId="0" priority="3">
      <formula>"coincidir(D$15;Hoja2!$C$1:$C$14;0)&gt;0"</formula>
    </cfRule>
  </conditionalFormatting>
  <hyperlinks>
    <hyperlink ref="D16" r:id="rId1" xr:uid="{5D50F79B-94CD-4D65-B526-1E3835D23608}"/>
    <hyperlink ref="D17" r:id="rId2" xr:uid="{AE2C8337-C54D-4CAB-AA0E-2AA19E66D52E}"/>
    <hyperlink ref="D18" r:id="rId3" xr:uid="{5CBF253D-0320-47A2-A818-41181AF8ACC2}"/>
    <hyperlink ref="D20" r:id="rId4" xr:uid="{66823D4D-2540-47A9-9741-4B24DEBDDAD5}"/>
    <hyperlink ref="D19" r:id="rId5" xr:uid="{297D3E23-3F78-4427-A415-E93CF0F4F844}"/>
    <hyperlink ref="D21" r:id="rId6" xr:uid="{807472E8-5508-468B-B488-22FF1C2DC3AE}"/>
    <hyperlink ref="D22" r:id="rId7" xr:uid="{3202C542-49FB-427B-82AB-681FCB686231}"/>
    <hyperlink ref="D23" r:id="rId8" xr:uid="{FA503CD4-9D8F-40C7-AF94-E64B9424DCEB}"/>
    <hyperlink ref="D24" r:id="rId9" xr:uid="{ED06DBD0-CAFF-4A54-95B7-BAE8B4FC28B6}"/>
    <hyperlink ref="D25" r:id="rId10" xr:uid="{0EED7177-BE6F-4079-A8EF-CA1F29EF76E6}"/>
    <hyperlink ref="D26" r:id="rId11" xr:uid="{FD5A3AC4-B39C-4264-99B9-292AE1C52675}"/>
    <hyperlink ref="D27" r:id="rId12" xr:uid="{6282A849-9A0F-49D6-8AC6-3060E7C79312}"/>
    <hyperlink ref="D28" r:id="rId13" xr:uid="{A18FBFA6-D89A-48AD-83BB-6EB40DCE1BF1}"/>
    <hyperlink ref="D29" r:id="rId14" xr:uid="{A5E7B8E8-0EA9-447F-A2CF-52650D57D154}"/>
    <hyperlink ref="D30" r:id="rId15" xr:uid="{5A033B8F-8880-4A45-934E-483A3809FA36}"/>
    <hyperlink ref="D31" r:id="rId16" xr:uid="{FB4319FA-FDFC-4F61-BA1F-B961DB0030FC}"/>
  </hyperlinks>
  <pageMargins left="0.7" right="0.7" top="0.75" bottom="0.75" header="0.3" footer="0.3"/>
  <pageSetup paperSize="9" orientation="portrait" r:id="rId1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3C08B15-5951-43F5-A962-431512EE41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G16:AK35</xm:sqref>
        </x14:conditionalFormatting>
        <x14:conditionalFormatting xmlns:xm="http://schemas.microsoft.com/office/excel/2006/main">
          <x14:cfRule type="iconSet" priority="2" id="{C1253664-2BCC-481C-B48F-40ADE21E059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AD9:AD10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E0BD6E-1776-419D-A209-DF81EA49B70B}">
          <x14:formula1>
            <xm:f>progra!$A$2:$A$13</xm:f>
          </x14:formula1>
          <xm:sqref>G10:J10</xm:sqref>
        </x14:dataValidation>
        <x14:dataValidation type="list" allowBlank="1" showInputMessage="1" showErrorMessage="1" xr:uid="{BAC45ED4-C75A-460D-A34B-1A3E702DEF04}">
          <x14:formula1>
            <xm:f>progra!$E$2:$E$3</xm:f>
          </x14:formula1>
          <xm:sqref>G16:AK35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progra</vt:lpstr>
      <vt:lpstr>marzo</vt:lpstr>
      <vt:lpstr>Abril</vt:lpstr>
      <vt:lpstr>Mayo</vt:lpstr>
      <vt:lpstr>Junio</vt:lpstr>
      <vt:lpstr>Agosto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vancy castro</dc:creator>
  <cp:lastModifiedBy>duvan wing morales</cp:lastModifiedBy>
  <dcterms:created xsi:type="dcterms:W3CDTF">2023-03-24T04:28:22Z</dcterms:created>
  <dcterms:modified xsi:type="dcterms:W3CDTF">2023-08-19T20:00:14Z</dcterms:modified>
</cp:coreProperties>
</file>