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2.xml" ContentType="application/vnd.openxmlformats-officedocument.drawingml.chartshape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3.xml" ContentType="application/vnd.openxmlformats-officedocument.drawingml.chartshape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4.xml" ContentType="application/vnd.openxmlformats-officedocument.drawingml.chartshapes+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5.xml" ContentType="application/vnd.openxmlformats-officedocument.drawingml.chartshape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6.xml" ContentType="application/vnd.openxmlformats-officedocument.drawing+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slicers/slicer2.xml" ContentType="application/vnd.ms-excel.slicer+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drawings/drawing7.xml" ContentType="application/vnd.openxmlformats-officedocument.drawing+xml"/>
  <Override PartName="/xl/tables/table10.xml" ContentType="application/vnd.openxmlformats-officedocument.spreadsheetml.table+xml"/>
  <Override PartName="/xl/slicers/slicer3.xml" ContentType="application/vnd.ms-excel.slicer+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defaultThemeVersion="202300"/>
  <mc:AlternateContent xmlns:mc="http://schemas.openxmlformats.org/markup-compatibility/2006">
    <mc:Choice Requires="x15">
      <x15ac:absPath xmlns:x15ac="http://schemas.microsoft.com/office/spreadsheetml/2010/11/ac" url="D:\ExcelR\Data Analytics\DA Projects\Insurance Analytics\"/>
    </mc:Choice>
  </mc:AlternateContent>
  <xr:revisionPtr revIDLastSave="0" documentId="13_ncr:1_{8C9BA96C-D7B5-4650-907A-5C1520DA21C8}" xr6:coauthVersionLast="47" xr6:coauthVersionMax="47" xr10:uidLastSave="{00000000-0000-0000-0000-000000000000}"/>
  <bookViews>
    <workbookView xWindow="-108" yWindow="-108" windowWidth="23256" windowHeight="12456" tabRatio="764" activeTab="6" xr2:uid="{3896F051-A110-494B-93D1-C13FD919FDE9}"/>
  </bookViews>
  <sheets>
    <sheet name="Opportunity" sheetId="7" r:id="rId1"/>
    <sheet name="Meeting list" sheetId="6" r:id="rId2"/>
    <sheet name="Invoice" sheetId="5" r:id="rId3"/>
    <sheet name="Individual Budget" sheetId="4" r:id="rId4"/>
    <sheet name="Fees" sheetId="3" r:id="rId5"/>
    <sheet name="Brokerage" sheetId="2" r:id="rId6"/>
    <sheet name="New Dashboard" sheetId="11" r:id="rId7"/>
    <sheet name="New Target KPI" sheetId="16" r:id="rId8"/>
    <sheet name="NEw opport." sheetId="20" r:id="rId9"/>
  </sheets>
  <definedNames>
    <definedName name="_xlcn.WorksheetConnection_Insurancesdashboard.xlsmBrokerage" hidden="1">Brokerage[]</definedName>
    <definedName name="_xlcn.WorksheetConnection_Insurancesdashboard.xlsmFees" hidden="1">Fees[]</definedName>
    <definedName name="_xlcn.WorksheetConnection_Insurancesdashboard.xlsmIndividual_Budget" hidden="1">Individual_Budget[]</definedName>
    <definedName name="_xlcn.WorksheetConnection_Insurancesdashboard.xlsmInvoice" hidden="1">Invoice[]</definedName>
    <definedName name="_xlcn.WorksheetConnection_Insurancesdashboard.xlsmMeeting_list" hidden="1">Meeting_list[]</definedName>
    <definedName name="_xlcn.WorksheetConnection_Insurancesdashboard.xlsmOpportunity" hidden="1">Opportunity[]</definedName>
    <definedName name="ExternalData_1" localSheetId="5" hidden="1">Brokerage!$A$1:$Q$962</definedName>
    <definedName name="ExternalData_2" localSheetId="4" hidden="1">Fees!$A$1:$I$10</definedName>
    <definedName name="ExternalData_3" localSheetId="3" hidden="1">'Individual Budget'!$A$1:$G$11</definedName>
    <definedName name="ExternalData_4" localSheetId="2" hidden="1">Invoice!$A$1:$L$205</definedName>
    <definedName name="ExternalData_5" localSheetId="1" hidden="1">'Meeting list'!$A$1:$E$35</definedName>
    <definedName name="ExternalData_6" localSheetId="0" hidden="1">Opportunity!$A$1:$M$50</definedName>
    <definedName name="Slicer_Account_Executive">#N/A</definedName>
    <definedName name="Slicer_meeting_date__Year">#N/A</definedName>
  </definedNames>
  <calcPr calcId="191029"/>
  <pivotCaches>
    <pivotCache cacheId="0" r:id="rId10"/>
    <pivotCache cacheId="1" r:id="rId11"/>
    <pivotCache cacheId="2" r:id="rId12"/>
    <pivotCache cacheId="3" r:id="rId13"/>
    <pivotCache cacheId="4" r:id="rId14"/>
    <pivotCache cacheId="5" r:id="rId15"/>
    <pivotCache cacheId="6" r:id="rId16"/>
    <pivotCache cacheId="7" r:id="rId17"/>
    <pivotCache cacheId="8" r:id="rId18"/>
    <pivotCache cacheId="9" r:id="rId19"/>
    <pivotCache cacheId="10" r:id="rId20"/>
    <pivotCache cacheId="11" r:id="rId21"/>
  </pivotCaches>
  <extLst>
    <ext xmlns:x14="http://schemas.microsoft.com/office/spreadsheetml/2009/9/main" uri="{876F7934-8845-4945-9796-88D515C7AA90}">
      <x14:pivotCaches>
        <pivotCache cacheId="12" r:id="rId22"/>
      </x14:pivotCaches>
    </ext>
    <ext xmlns:x14="http://schemas.microsoft.com/office/spreadsheetml/2009/9/main" uri="{BBE1A952-AA13-448e-AADC-164F8A28A991}">
      <x14:slicerCaches>
        <x14:slicerCache r:id="rId23"/>
        <x14:slicerCache r:id="rId2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Opportunity" name="Opportunity" connection="WorksheetConnection_Insurances dashboard.xlsm!Opportunity"/>
          <x15:modelTable id="Meeting_list" name="Meeting_list" connection="WorksheetConnection_Insurances dashboard.xlsm!Meeting_list"/>
          <x15:modelTable id="Invoice" name="Invoice" connection="WorksheetConnection_Insurances dashboard.xlsm!Invoice"/>
          <x15:modelTable id="Individual_Budget" name="Individual_Budget" connection="WorksheetConnection_Insurances dashboard.xlsm!Individual_Budget"/>
          <x15:modelTable id="Fees" name="Fees" connection="WorksheetConnection_Insurances dashboard.xlsm!Fees"/>
          <x15:modelTable id="Brokerage" name="Brokerage" connection="WorksheetConnection_Insurances dashboard.xlsm!Brokerage"/>
        </x15:modelTables>
        <x15:modelRelationships>
          <x15:modelRelationship fromTable="Invoice" fromColumn="Account Executive" toTable="Individual_Budget" toColumn="Employee Name"/>
          <x15:modelRelationship fromTable="Opportunity" fromColumn="Account Executive" toTable="Individual_Budget" toColumn="Employee Name"/>
          <x15:modelRelationship fromTable="Brokerage" fromColumn="Account Exe ID" toTable="Individual_Budget" toColumn="Account Exe ID"/>
          <x15:modelRelationship fromTable="Meeting_list" fromColumn="Account Executive" toTable="Individual_Budget" toColumn="Employee Name"/>
          <x15:modelRelationship fromTable="Fees" fromColumn="Account Exe ID" toTable="Individual_Budget" toColumn="Account Exe ID"/>
        </x15:modelRelationships>
        <x15:extLst>
          <ext xmlns:x16="http://schemas.microsoft.com/office/spreadsheetml/2014/11/main" uri="{9835A34E-60A6-4A7C-AAB8-D5F71C897F49}">
            <x16:modelTimeGroupings>
              <x16:modelTimeGrouping tableName="Meeting_list" columnName="meeting_date" columnId="meeting_date">
                <x16:calculatedTimeColumn columnName="meeting_date (Year)" columnId="meeting_date (Year)" contentType="years" isSelected="1"/>
                <x16:calculatedTimeColumn columnName="meeting_date (Quarter)" columnId="meeting_date (Quarter)" contentType="quarters" isSelected="1"/>
                <x16:calculatedTimeColumn columnName="meeting_date (Month Index)" columnId="meeting_date (Month Index)" contentType="monthsindex" isSelected="1"/>
                <x16:calculatedTimeColumn columnName="meeting_date (Month)" columnId="meeting_date (Month)" contentType="months" isSelected="1"/>
              </x16:modelTimeGrouping>
            </x16:modelTimeGroupings>
          </ext>
        </x15:extLst>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69" i="16" l="1"/>
  <c r="I69" i="16"/>
  <c r="H69" i="16"/>
  <c r="J60" i="16"/>
  <c r="I60" i="16"/>
  <c r="H60" i="16"/>
  <c r="H65" i="16" l="1"/>
  <c r="H71" i="16"/>
  <c r="I65" i="16"/>
  <c r="J65" i="16"/>
  <c r="D14" i="16" l="1"/>
  <c r="B14" i="16"/>
  <c r="B13" i="16"/>
  <c r="D13" i="16"/>
  <c r="D12" i="16"/>
  <c r="B12" i="16"/>
  <c r="C12" i="16" l="1"/>
  <c r="C14" i="16"/>
  <c r="E13" i="11"/>
  <c r="L13" i="11"/>
  <c r="C13" i="16"/>
  <c r="S13" i="11"/>
  <c r="B13" i="11" l="1"/>
  <c r="I13" i="11"/>
  <c r="P13" i="1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7256366-EE38-40A1-B463-08F345829AE9}" keepAlive="1" name="Query - Brokerage" description="Connection to the 'Brokerage' query in the workbook." type="5" refreshedVersion="8" background="1" saveData="1">
    <dbPr connection="Provider=Microsoft.Mashup.OleDb.1;Data Source=$Workbook$;Location=Brokerage;Extended Properties=&quot;&quot;" command="SELECT * FROM [Brokerage]"/>
  </connection>
  <connection id="2" xr16:uid="{79BEAC7E-B5E4-47E5-AB8D-EC83C1FC1A7F}" keepAlive="1" name="Query - Fees" description="Connection to the 'Fees' query in the workbook." type="5" refreshedVersion="8" background="1" saveData="1">
    <dbPr connection="Provider=Microsoft.Mashup.OleDb.1;Data Source=$Workbook$;Location=Fees;Extended Properties=&quot;&quot;" command="SELECT * FROM [Fees]"/>
  </connection>
  <connection id="3" xr16:uid="{F5B5E9D3-EF76-406E-A7B5-DC2607C9B735}" keepAlive="1" name="Query - Individual Budget" description="Connection to the 'Individual Budget' query in the workbook." type="5" refreshedVersion="8" background="1" saveData="1">
    <dbPr connection="Provider=Microsoft.Mashup.OleDb.1;Data Source=$Workbook$;Location=&quot;Individual Budget&quot;;Extended Properties=&quot;&quot;" command="SELECT * FROM [Individual Budget]"/>
  </connection>
  <connection id="4" xr16:uid="{5D0C8591-16E4-4A47-B974-1114B45775D5}" keepAlive="1" name="Query - Invoice" description="Connection to the 'Invoice' query in the workbook." type="5" refreshedVersion="8" background="1" saveData="1">
    <dbPr connection="Provider=Microsoft.Mashup.OleDb.1;Data Source=$Workbook$;Location=Invoice;Extended Properties=&quot;&quot;" command="SELECT * FROM [Invoice]"/>
  </connection>
  <connection id="5" xr16:uid="{DA3CE28C-FFDA-49F7-9046-28570C7672A2}" keepAlive="1" name="Query - Meeting list" description="Connection to the 'Meeting list' query in the workbook." type="5" refreshedVersion="8" background="1" saveData="1">
    <dbPr connection="Provider=Microsoft.Mashup.OleDb.1;Data Source=$Workbook$;Location=&quot;Meeting list&quot;;Extended Properties=&quot;&quot;" command="SELECT * FROM [Meeting list]"/>
  </connection>
  <connection id="6" xr16:uid="{B83602D6-4C74-4406-A21D-FA561FCEA643}" keepAlive="1" name="Query - Opportunity" description="Connection to the 'Opportunity' query in the workbook." type="5" refreshedVersion="8" background="1" saveData="1">
    <dbPr connection="Provider=Microsoft.Mashup.OleDb.1;Data Source=$Workbook$;Location=Opportunity;Extended Properties=&quot;&quot;" command="SELECT * FROM [Opportunity]"/>
  </connection>
  <connection id="7" xr16:uid="{DAB4FCF7-8DCE-4860-A496-40F36BB5C818}" keepAlive="1" name="Query - Table10" description="Connection to the 'Table10' query in the workbook." type="5" refreshedVersion="8" background="1" saveData="1">
    <dbPr connection="Provider=Microsoft.Mashup.OleDb.1;Data Source=$Workbook$;Location=Table10;Extended Properties=&quot;&quot;" command="SELECT * FROM [Table10]"/>
  </connection>
  <connection id="8" xr16:uid="{B93820C8-5401-4071-B06C-E8C23B6EE28B}"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9" xr16:uid="{C04F47AD-5A8C-4754-AA72-FFD7A77418AD}" name="WorksheetConnection_Insurances dashboard.xlsm!Brokerage" type="102" refreshedVersion="8" minRefreshableVersion="5">
    <extLst>
      <ext xmlns:x15="http://schemas.microsoft.com/office/spreadsheetml/2010/11/main" uri="{DE250136-89BD-433C-8126-D09CA5730AF9}">
        <x15:connection id="Brokerage">
          <x15:rangePr sourceName="_xlcn.WorksheetConnection_Insurancesdashboard.xlsmBrokerage"/>
        </x15:connection>
      </ext>
    </extLst>
  </connection>
  <connection id="10" xr16:uid="{0AA209B0-C5CF-4CAB-A549-088D99F85C97}" name="WorksheetConnection_Insurances dashboard.xlsm!Fees" type="102" refreshedVersion="8" minRefreshableVersion="5">
    <extLst>
      <ext xmlns:x15="http://schemas.microsoft.com/office/spreadsheetml/2010/11/main" uri="{DE250136-89BD-433C-8126-D09CA5730AF9}">
        <x15:connection id="Fees">
          <x15:rangePr sourceName="_xlcn.WorksheetConnection_Insurancesdashboard.xlsmFees"/>
        </x15:connection>
      </ext>
    </extLst>
  </connection>
  <connection id="11" xr16:uid="{FE1327AA-CA94-40D7-8B90-2AECFCEE2C8A}" name="WorksheetConnection_Insurances dashboard.xlsm!Individual_Budget" type="102" refreshedVersion="8" minRefreshableVersion="5">
    <extLst>
      <ext xmlns:x15="http://schemas.microsoft.com/office/spreadsheetml/2010/11/main" uri="{DE250136-89BD-433C-8126-D09CA5730AF9}">
        <x15:connection id="Individual_Budget">
          <x15:rangePr sourceName="_xlcn.WorksheetConnection_Insurancesdashboard.xlsmIndividual_Budget"/>
        </x15:connection>
      </ext>
    </extLst>
  </connection>
  <connection id="12" xr16:uid="{C39DFBE6-EE67-4F09-9ABE-E536157C2287}" name="WorksheetConnection_Insurances dashboard.xlsm!Invoice" type="102" refreshedVersion="8" minRefreshableVersion="5">
    <extLst>
      <ext xmlns:x15="http://schemas.microsoft.com/office/spreadsheetml/2010/11/main" uri="{DE250136-89BD-433C-8126-D09CA5730AF9}">
        <x15:connection id="Invoice">
          <x15:rangePr sourceName="_xlcn.WorksheetConnection_Insurancesdashboard.xlsmInvoice"/>
        </x15:connection>
      </ext>
    </extLst>
  </connection>
  <connection id="13" xr16:uid="{BF9A8830-DE1D-4091-9340-9CBF20CFB573}" name="WorksheetConnection_Insurances dashboard.xlsm!Meeting_list" type="102" refreshedVersion="8" minRefreshableVersion="5">
    <extLst>
      <ext xmlns:x15="http://schemas.microsoft.com/office/spreadsheetml/2010/11/main" uri="{DE250136-89BD-433C-8126-D09CA5730AF9}">
        <x15:connection id="Meeting_list">
          <x15:rangePr sourceName="_xlcn.WorksheetConnection_Insurancesdashboard.xlsmMeeting_list"/>
        </x15:connection>
      </ext>
    </extLst>
  </connection>
  <connection id="14" xr16:uid="{7A00819F-E35C-4213-80DF-2C0F18194983}" name="WorksheetConnection_Insurances dashboard.xlsm!Opportunity" type="102" refreshedVersion="8" minRefreshableVersion="5">
    <extLst>
      <ext xmlns:x15="http://schemas.microsoft.com/office/spreadsheetml/2010/11/main" uri="{DE250136-89BD-433C-8126-D09CA5730AF9}">
        <x15:connection id="Opportunity">
          <x15:rangePr sourceName="_xlcn.WorksheetConnection_Insurancesdashboard.xlsmOpportunity"/>
        </x15:connection>
      </ext>
    </extLst>
  </connection>
</connections>
</file>

<file path=xl/sharedStrings.xml><?xml version="1.0" encoding="utf-8"?>
<sst xmlns="http://schemas.openxmlformats.org/spreadsheetml/2006/main" count="12852" uniqueCount="870">
  <si>
    <t>client_name</t>
  </si>
  <si>
    <t>policy_number</t>
  </si>
  <si>
    <t>policy_status</t>
  </si>
  <si>
    <t>policy_start_date</t>
  </si>
  <si>
    <t>policy_end_date</t>
  </si>
  <si>
    <t>product_group</t>
  </si>
  <si>
    <t>Account Exe ID</t>
  </si>
  <si>
    <t>Exe Name</t>
  </si>
  <si>
    <t>branch_name</t>
  </si>
  <si>
    <t>solution_group</t>
  </si>
  <si>
    <t>income_class</t>
  </si>
  <si>
    <t>Amount</t>
  </si>
  <si>
    <t>income_due_date</t>
  </si>
  <si>
    <t>revenue_transaction_type</t>
  </si>
  <si>
    <t>renewal_status</t>
  </si>
  <si>
    <t>lapse_reason</t>
  </si>
  <si>
    <t>last_updated_date</t>
  </si>
  <si>
    <t>EE</t>
  </si>
  <si>
    <t>0000000008502066-01</t>
  </si>
  <si>
    <t>Active</t>
  </si>
  <si>
    <t>Marine</t>
  </si>
  <si>
    <t>Animesh Rawat</t>
  </si>
  <si>
    <t>Ahmedabad</t>
  </si>
  <si>
    <t>Global Client Network (GNB Inward)</t>
  </si>
  <si>
    <t>Renewal</t>
  </si>
  <si>
    <t xml:space="preserve">Brokerage </t>
  </si>
  <si>
    <t>Endorsement</t>
  </si>
  <si>
    <t>XYZ</t>
  </si>
  <si>
    <t>'1213004416P109402880</t>
  </si>
  <si>
    <t>Engineering</t>
  </si>
  <si>
    <t>Vinay</t>
  </si>
  <si>
    <t>Construction, Power &amp; Infrastructure</t>
  </si>
  <si>
    <t>New</t>
  </si>
  <si>
    <t>SRE</t>
  </si>
  <si>
    <t>2412202071829000200</t>
  </si>
  <si>
    <t>Inactive</t>
  </si>
  <si>
    <t>Vididt Saha</t>
  </si>
  <si>
    <t>Cross Sell</t>
  </si>
  <si>
    <t>0000000007919559-01</t>
  </si>
  <si>
    <t>Account Executive</t>
  </si>
  <si>
    <t>A</t>
  </si>
  <si>
    <t>Nishant Sharma</t>
  </si>
  <si>
    <t>Fees</t>
  </si>
  <si>
    <t>B</t>
  </si>
  <si>
    <t>GL Client Network (GNB Inward)</t>
  </si>
  <si>
    <t>C</t>
  </si>
  <si>
    <t>D</t>
  </si>
  <si>
    <t>E</t>
  </si>
  <si>
    <t>F</t>
  </si>
  <si>
    <t>G</t>
  </si>
  <si>
    <t>Liability</t>
  </si>
  <si>
    <t>Abhinav Shivam</t>
  </si>
  <si>
    <t>H</t>
  </si>
  <si>
    <t>Branch</t>
  </si>
  <si>
    <t>Employee Name</t>
  </si>
  <si>
    <t>New Role2</t>
  </si>
  <si>
    <t>New Budget</t>
  </si>
  <si>
    <t>Cross sell bugdet</t>
  </si>
  <si>
    <t>Renewal Budget</t>
  </si>
  <si>
    <t>Hunter &amp; Farmer</t>
  </si>
  <si>
    <t>Servicer</t>
  </si>
  <si>
    <t>Gilbert</t>
  </si>
  <si>
    <t>BH</t>
  </si>
  <si>
    <t>Juli</t>
  </si>
  <si>
    <t>Kumar Jha</t>
  </si>
  <si>
    <t>Servicer Claims</t>
  </si>
  <si>
    <t>Ketan Jain</t>
  </si>
  <si>
    <t>Manish Sharma</t>
  </si>
  <si>
    <t>Mark</t>
  </si>
  <si>
    <t>Vidit Shah</t>
  </si>
  <si>
    <t>Farmer &amp; Servicer</t>
  </si>
  <si>
    <t>invoice_number</t>
  </si>
  <si>
    <t>invoice_date</t>
  </si>
  <si>
    <t>Neel Jain</t>
  </si>
  <si>
    <t>I</t>
  </si>
  <si>
    <t>Brokerage</t>
  </si>
  <si>
    <t>Divya Dhingra</t>
  </si>
  <si>
    <t>M</t>
  </si>
  <si>
    <t>S</t>
  </si>
  <si>
    <t>OG-19-2202-1018-00000060</t>
  </si>
  <si>
    <t>V</t>
  </si>
  <si>
    <t>OG-19-2202-3383-00000010</t>
  </si>
  <si>
    <t>020P000098803000</t>
  </si>
  <si>
    <t>Employee Benefits (EB)</t>
  </si>
  <si>
    <t>Shloka Shelat</t>
  </si>
  <si>
    <t>OG-19-2202-3383-00000009</t>
  </si>
  <si>
    <t>OG-19-2202-3383-00000008</t>
  </si>
  <si>
    <t>P</t>
  </si>
  <si>
    <t>Ankita Shah</t>
  </si>
  <si>
    <t>H0048996</t>
  </si>
  <si>
    <t>'001P000202300000</t>
  </si>
  <si>
    <t>'001P000203500000</t>
  </si>
  <si>
    <t>L</t>
  </si>
  <si>
    <t>2999202758217600000"</t>
  </si>
  <si>
    <t>OG-19-2202-1002-00001981</t>
  </si>
  <si>
    <t>OG-19-2202-1002-00001901</t>
  </si>
  <si>
    <t>T</t>
  </si>
  <si>
    <t>H0056637</t>
  </si>
  <si>
    <t>'99000021180100000013</t>
  </si>
  <si>
    <t>P0019200001/9999/100301</t>
  </si>
  <si>
    <t>OG-19-2202-4010-00002245</t>
  </si>
  <si>
    <t>OG-19-2202-1018-00000059</t>
  </si>
  <si>
    <t>W</t>
  </si>
  <si>
    <t>505373-01</t>
  </si>
  <si>
    <t>H0067187</t>
  </si>
  <si>
    <t>'99000044190700000001</t>
  </si>
  <si>
    <t>100200080123/01/00</t>
  </si>
  <si>
    <t>OG-19-2202-1018-00000054</t>
  </si>
  <si>
    <t>OG-19-2202-1018-00000053</t>
  </si>
  <si>
    <t>OG-19-2202-4001-00011127</t>
  </si>
  <si>
    <t>237164239 00</t>
  </si>
  <si>
    <t>2304001082-01</t>
  </si>
  <si>
    <t>0600010004 01</t>
  </si>
  <si>
    <t>0000000008907502-01</t>
  </si>
  <si>
    <t>Trade Credit &amp;amp; Political Risk</t>
  </si>
  <si>
    <t>Gautam Murkunde</t>
  </si>
  <si>
    <t>Property / BI</t>
  </si>
  <si>
    <t>'99000046192400000001</t>
  </si>
  <si>
    <t>'99000011180100000303</t>
  </si>
  <si>
    <t>OG-19-2202-1018-00000055</t>
  </si>
  <si>
    <t>0640002231 04</t>
  </si>
  <si>
    <t>N</t>
  </si>
  <si>
    <t>0301004265-1</t>
  </si>
  <si>
    <t>0600010004 02</t>
  </si>
  <si>
    <t>'99000044190300000004</t>
  </si>
  <si>
    <t>'99000044180700000012</t>
  </si>
  <si>
    <t>'99000011180100000340</t>
  </si>
  <si>
    <t>'99000044185800000014</t>
  </si>
  <si>
    <t>4092/151965577/01/000</t>
  </si>
  <si>
    <t>5002/131802941/02/000</t>
  </si>
  <si>
    <t>4016/120415654/03/00</t>
  </si>
  <si>
    <t>4006/131284920/02/000</t>
  </si>
  <si>
    <t>NBI Domestic</t>
  </si>
  <si>
    <t>4001/117090005/03/000</t>
  </si>
  <si>
    <t>2600015265 00</t>
  </si>
  <si>
    <t>4016/133979727/02/000</t>
  </si>
  <si>
    <t>0640002231 03</t>
  </si>
  <si>
    <t>'99000011180100000339</t>
  </si>
  <si>
    <t>4005/134645920/02/000</t>
  </si>
  <si>
    <t>4101190600000030-00</t>
  </si>
  <si>
    <t>'99000036181500000054</t>
  </si>
  <si>
    <t>AG00059046000100</t>
  </si>
  <si>
    <t>2412/202063061201000</t>
  </si>
  <si>
    <t>Shobhit Agarwal</t>
  </si>
  <si>
    <t>4101190700000015-00</t>
  </si>
  <si>
    <t>K</t>
  </si>
  <si>
    <t>YB00020403000100</t>
  </si>
  <si>
    <t>4016 138636598 02 000</t>
  </si>
  <si>
    <t>OG-20-2202-0425-00000017</t>
  </si>
  <si>
    <t>OG-20-2202-9931-00032558</t>
  </si>
  <si>
    <t>OG-20-2202-4004-00000064</t>
  </si>
  <si>
    <t>2412 2020 7182 9001 000</t>
  </si>
  <si>
    <t>OG-20-2202-3304-00000009</t>
  </si>
  <si>
    <t>OG-20-2202-3383-00000002</t>
  </si>
  <si>
    <t>OG-20-2202-4002-00000010</t>
  </si>
  <si>
    <t>OG-20-2202-4010-00000869</t>
  </si>
  <si>
    <t>1011/142530053/01/000</t>
  </si>
  <si>
    <t>OG-19-2202-1018-00000052</t>
  </si>
  <si>
    <t>OG-20-2202-3315-00000009</t>
  </si>
  <si>
    <t>0301004728-2019</t>
  </si>
  <si>
    <t>Small Medium Enterpries (SME)</t>
  </si>
  <si>
    <t>0000000010619837-01</t>
  </si>
  <si>
    <t>0000000007404252-02</t>
  </si>
  <si>
    <t>OG-19-2202-3383-00000007</t>
  </si>
  <si>
    <t>ER00004563000100</t>
  </si>
  <si>
    <t>1003/126704810/02/000</t>
  </si>
  <si>
    <t>OG-20-2202-1005-00000171-2019</t>
  </si>
  <si>
    <t>OG-20-2202-4004-00000062</t>
  </si>
  <si>
    <t>OG-19-2202-1018-00000047</t>
  </si>
  <si>
    <t>'99000044180300000048</t>
  </si>
  <si>
    <t>O</t>
  </si>
  <si>
    <t>180876-0000-01</t>
  </si>
  <si>
    <t>'0655001664 03</t>
  </si>
  <si>
    <t>'0304001755</t>
  </si>
  <si>
    <t>'99000044180300000078</t>
  </si>
  <si>
    <t>ABC</t>
  </si>
  <si>
    <t>OG-20-2202-3315-00000012</t>
  </si>
  <si>
    <t>2019-L0138835-FWC</t>
  </si>
  <si>
    <t>2019-L0139704-PBL</t>
  </si>
  <si>
    <t>2018-F0513845-BSS</t>
  </si>
  <si>
    <t>OG-20-2202-4004-00000043</t>
  </si>
  <si>
    <t>PFS/I3353707/71/01/006343</t>
  </si>
  <si>
    <t>OG-20-2202-4097-00000201</t>
  </si>
  <si>
    <t>OG-20-2202-4097-00000170</t>
  </si>
  <si>
    <t>OG-19-2202-1005-00000153</t>
  </si>
  <si>
    <t>OG-20-2202-4097-00000171</t>
  </si>
  <si>
    <t>'99000044180300000047</t>
  </si>
  <si>
    <t>'99000044180300000076</t>
  </si>
  <si>
    <t>'0300004329</t>
  </si>
  <si>
    <t>TBA</t>
  </si>
  <si>
    <t>'23060036180200000022</t>
  </si>
  <si>
    <t>'91000036191700000002</t>
  </si>
  <si>
    <t>0830016972 02</t>
  </si>
  <si>
    <t>4101191100000008-00</t>
  </si>
  <si>
    <t>MCO/I3350570/71/01/006343</t>
  </si>
  <si>
    <t>'11120044180300000011</t>
  </si>
  <si>
    <t>LPGPA0000000200/01</t>
  </si>
  <si>
    <t>'99000046192400000039</t>
  </si>
  <si>
    <t>Emerging Corporates Group (ECG)</t>
  </si>
  <si>
    <t>32099602-01</t>
  </si>
  <si>
    <t>'2302003268</t>
  </si>
  <si>
    <t>global_attendees</t>
  </si>
  <si>
    <t>meeting_date</t>
  </si>
  <si>
    <t>Mahendra</t>
  </si>
  <si>
    <t>Akash</t>
  </si>
  <si>
    <t>Shivam</t>
  </si>
  <si>
    <t>Surya</t>
  </si>
  <si>
    <t>Muralidharan VS</t>
  </si>
  <si>
    <t>Srikanth Boddu</t>
  </si>
  <si>
    <t>Ganesh H</t>
  </si>
  <si>
    <t>Usha G</t>
  </si>
  <si>
    <t>Harsha</t>
  </si>
  <si>
    <t>jamuna</t>
  </si>
  <si>
    <t>Jeyaraman N, Srikanth Boddu</t>
  </si>
  <si>
    <t>Ankush</t>
  </si>
  <si>
    <t>Sanskriti</t>
  </si>
  <si>
    <t>Shivani Sharma</t>
  </si>
  <si>
    <t>Aditya</t>
  </si>
  <si>
    <t>Jeyaraman N, Chitra S</t>
  </si>
  <si>
    <t>Jeyaraman N</t>
  </si>
  <si>
    <t>Raju Kumar</t>
  </si>
  <si>
    <t>opportunity_name</t>
  </si>
  <si>
    <t>opportunity_id</t>
  </si>
  <si>
    <t>Account Exe Id</t>
  </si>
  <si>
    <t>premium_amount</t>
  </si>
  <si>
    <t>revenue_amount</t>
  </si>
  <si>
    <t>closing_date</t>
  </si>
  <si>
    <t>stage</t>
  </si>
  <si>
    <t>branch</t>
  </si>
  <si>
    <t>specialty</t>
  </si>
  <si>
    <t>product_sub_group</t>
  </si>
  <si>
    <t>risk_details</t>
  </si>
  <si>
    <t>EL-Group Mediclaim</t>
  </si>
  <si>
    <t>OPP1900001042</t>
  </si>
  <si>
    <t>Qualify Opportunity</t>
  </si>
  <si>
    <t>Employee Benefits</t>
  </si>
  <si>
    <t>Mediclaim</t>
  </si>
  <si>
    <t>Group Medical</t>
  </si>
  <si>
    <t>AL GPA</t>
  </si>
  <si>
    <t>OPP1900001047</t>
  </si>
  <si>
    <t>Group Personal Accident</t>
  </si>
  <si>
    <t>BL - Marine STOP</t>
  </si>
  <si>
    <t>OPP1900001048</t>
  </si>
  <si>
    <t>Marine Hull</t>
  </si>
  <si>
    <t>Charterers' Liability Policy</t>
  </si>
  <si>
    <t>II-Marine</t>
  </si>
  <si>
    <t>OPP1900001050</t>
  </si>
  <si>
    <t>PIL-Credit Insurance</t>
  </si>
  <si>
    <t>OPP1900001051</t>
  </si>
  <si>
    <t>Miscellaneous</t>
  </si>
  <si>
    <t>Trade Credit Insurance</t>
  </si>
  <si>
    <t>PIL-CGL</t>
  </si>
  <si>
    <t>OPP1900001052</t>
  </si>
  <si>
    <t>Financial Lines</t>
  </si>
  <si>
    <t>Commercial General Liability</t>
  </si>
  <si>
    <t>PIL -Marine</t>
  </si>
  <si>
    <t>OPP1900001053</t>
  </si>
  <si>
    <t>SGL- GMC</t>
  </si>
  <si>
    <t>OPP1900001054</t>
  </si>
  <si>
    <t>Sandesh - Marine</t>
  </si>
  <si>
    <t>OPP1900001055</t>
  </si>
  <si>
    <t>VS.-Marine</t>
  </si>
  <si>
    <t>OPP1900001056</t>
  </si>
  <si>
    <t>II -  GMC</t>
  </si>
  <si>
    <t>OPP1900001057</t>
  </si>
  <si>
    <t>II - GPA</t>
  </si>
  <si>
    <t>OPP1900001058</t>
  </si>
  <si>
    <t>G R -GMC</t>
  </si>
  <si>
    <t>OPP1900001072</t>
  </si>
  <si>
    <t>DB- Cyber Liability</t>
  </si>
  <si>
    <t>OPP1900001138</t>
  </si>
  <si>
    <t>Cyber Liability Insurance</t>
  </si>
  <si>
    <t>KB GMC</t>
  </si>
  <si>
    <t>OPP1900001222</t>
  </si>
  <si>
    <t>EI- GMC</t>
  </si>
  <si>
    <t>OPP1900001364</t>
  </si>
  <si>
    <t>CVP GMC</t>
  </si>
  <si>
    <t>OPP1900001365</t>
  </si>
  <si>
    <t>Sin GMC</t>
  </si>
  <si>
    <t>OPP1900001366</t>
  </si>
  <si>
    <t>Negotiate</t>
  </si>
  <si>
    <t>FM-Group Mediclaim</t>
  </si>
  <si>
    <t>OPP1900001390</t>
  </si>
  <si>
    <t>Stem GMC</t>
  </si>
  <si>
    <t>OPP1900001391</t>
  </si>
  <si>
    <t>DS- Employees GMC</t>
  </si>
  <si>
    <t>OPP1900001392</t>
  </si>
  <si>
    <t>BVGMC</t>
  </si>
  <si>
    <t>OPP1900001393</t>
  </si>
  <si>
    <t>BV GPA</t>
  </si>
  <si>
    <t>OPP1900001394</t>
  </si>
  <si>
    <t>GL-CGL</t>
  </si>
  <si>
    <t>OPP1900001655</t>
  </si>
  <si>
    <t>GL-Crime</t>
  </si>
  <si>
    <t>OPP1900001656</t>
  </si>
  <si>
    <t>Commercial Crime Insurance</t>
  </si>
  <si>
    <t>OP-GMC</t>
  </si>
  <si>
    <t>OPP1900001803</t>
  </si>
  <si>
    <t>OPP1900001843</t>
  </si>
  <si>
    <t>Marine Cargo</t>
  </si>
  <si>
    <t>Marine Combo policy ( EXIM +Inland)</t>
  </si>
  <si>
    <t>ITNL - IAR (Operational Roads)</t>
  </si>
  <si>
    <t>OPP1900001906</t>
  </si>
  <si>
    <t>Fire</t>
  </si>
  <si>
    <t>Constructions &amp;amp; Infrastructure</t>
  </si>
  <si>
    <t>Industrial All Risks</t>
  </si>
  <si>
    <t>Maine Open</t>
  </si>
  <si>
    <t>OPP1900001923</t>
  </si>
  <si>
    <t>Propose Solution</t>
  </si>
  <si>
    <t>BD PDBI</t>
  </si>
  <si>
    <t>OPP1900001937</t>
  </si>
  <si>
    <t>Fire &amp;amp; Special Perils</t>
  </si>
  <si>
    <t>CI-CAR/EAR Policy</t>
  </si>
  <si>
    <t>OPP1900001938</t>
  </si>
  <si>
    <t>Contractors All Risk</t>
  </si>
  <si>
    <t>Sandesh - PDBI</t>
  </si>
  <si>
    <t>OPP1900001939</t>
  </si>
  <si>
    <t>VS-PDBI</t>
  </si>
  <si>
    <t>OPP1900001940</t>
  </si>
  <si>
    <t>ag - Property Insurance</t>
  </si>
  <si>
    <t>OPP1900001941</t>
  </si>
  <si>
    <t>BE-Mega policy</t>
  </si>
  <si>
    <t>OPP1900001942</t>
  </si>
  <si>
    <t>BC - PDBI</t>
  </si>
  <si>
    <t>OPP1900001943</t>
  </si>
  <si>
    <t>CP-PDBI</t>
  </si>
  <si>
    <t>OPP1900001944</t>
  </si>
  <si>
    <t>DB -Mega Policy</t>
  </si>
  <si>
    <t>OPP1900001945</t>
  </si>
  <si>
    <t>DB -Terrorism Policy</t>
  </si>
  <si>
    <t>OPP1900001946</t>
  </si>
  <si>
    <t>Crises Mgmt / Terr / Political Risks / K&amp;amp;R</t>
  </si>
  <si>
    <t>Terrorism</t>
  </si>
  <si>
    <t>Political Risks</t>
  </si>
  <si>
    <t>SABOTAGE &amp;amp; TERRORISM &amp;amp; Political Violence</t>
  </si>
  <si>
    <t>KG-CAR</t>
  </si>
  <si>
    <t>OPP1900001947</t>
  </si>
  <si>
    <t>G R -CAR</t>
  </si>
  <si>
    <t>OPP1900001950</t>
  </si>
  <si>
    <t>SI-CAR</t>
  </si>
  <si>
    <t>OPP1900001975</t>
  </si>
  <si>
    <t>GRTC-CAR</t>
  </si>
  <si>
    <t>OPP1900001976</t>
  </si>
  <si>
    <t>PDBI</t>
  </si>
  <si>
    <t>OPP1900002004</t>
  </si>
  <si>
    <t>Infra-CAR</t>
  </si>
  <si>
    <t>OPP1900002039</t>
  </si>
  <si>
    <t>OPP1900002070</t>
  </si>
  <si>
    <t>PI(Operational Road)</t>
  </si>
  <si>
    <t>OPP1900002092</t>
  </si>
  <si>
    <t>SFSP</t>
  </si>
  <si>
    <t>OPP1900002098</t>
  </si>
  <si>
    <t>VS.-D &amp; O</t>
  </si>
  <si>
    <t>OPP1900002104</t>
  </si>
  <si>
    <t>Director &amp;amp; Officers / Management  Liability</t>
  </si>
  <si>
    <t>2414 2022 4088 1000 000</t>
  </si>
  <si>
    <t>Inception</t>
  </si>
  <si>
    <t>Amit</t>
  </si>
  <si>
    <t>2414202781173700100</t>
  </si>
  <si>
    <t>0655001825 01</t>
  </si>
  <si>
    <t>12139156</t>
  </si>
  <si>
    <t>2200090892</t>
  </si>
  <si>
    <t>2250010276</t>
  </si>
  <si>
    <t>2414 2022 1261 2200 000</t>
  </si>
  <si>
    <t>2414 2026 2374 7800 000</t>
  </si>
  <si>
    <t>91001900000001</t>
  </si>
  <si>
    <t>2280062933</t>
  </si>
  <si>
    <t>LWC/I2568913/71/05/006144</t>
  </si>
  <si>
    <t>0865074115 01</t>
  </si>
  <si>
    <t>3114202963436199900</t>
  </si>
  <si>
    <t>640002371</t>
  </si>
  <si>
    <t>0830017443 01</t>
  </si>
  <si>
    <t>180876-0000-00</t>
  </si>
  <si>
    <t>2250002346</t>
  </si>
  <si>
    <t>3124201420305999900</t>
  </si>
  <si>
    <t>P0119200001/9999/100017</t>
  </si>
  <si>
    <t>J</t>
  </si>
  <si>
    <t>0865078325 00</t>
  </si>
  <si>
    <t>'0865078325 01</t>
  </si>
  <si>
    <t>0865080591 00</t>
  </si>
  <si>
    <t>0865081032 00</t>
  </si>
  <si>
    <t>'310304111710000871</t>
  </si>
  <si>
    <t>310304111810000000</t>
  </si>
  <si>
    <t>3103045917100000300</t>
  </si>
  <si>
    <t>'310304591810000063</t>
  </si>
  <si>
    <t>'310300111910000401</t>
  </si>
  <si>
    <t>301002850</t>
  </si>
  <si>
    <t>2412201937457200100</t>
  </si>
  <si>
    <t>0830018899Â 01</t>
  </si>
  <si>
    <t>OG-19-2001-3315-00000015</t>
  </si>
  <si>
    <t>4005/134645920/01/000</t>
  </si>
  <si>
    <t>4016/133979727/01/000</t>
  </si>
  <si>
    <t>0865078861 00</t>
  </si>
  <si>
    <t>4066/130374729/01/000</t>
  </si>
  <si>
    <t>q</t>
  </si>
  <si>
    <t>2002/160040691/00/000</t>
  </si>
  <si>
    <t>2002/160040691/01/000</t>
  </si>
  <si>
    <t>2002/E/107876781/03/000</t>
  </si>
  <si>
    <t>2002/E/1078781/02/000</t>
  </si>
  <si>
    <t>22214272</t>
  </si>
  <si>
    <t>R</t>
  </si>
  <si>
    <t>'14220011190100000062</t>
  </si>
  <si>
    <t>o</t>
  </si>
  <si>
    <t>2690000138 04</t>
  </si>
  <si>
    <t>2690000337 03</t>
  </si>
  <si>
    <t>30003393</t>
  </si>
  <si>
    <t>OG-18-2202-3315-00000028</t>
  </si>
  <si>
    <t>U</t>
  </si>
  <si>
    <t>'2999202466609300000</t>
  </si>
  <si>
    <t>'2999203175548500000</t>
  </si>
  <si>
    <t>141400/11/2018/737</t>
  </si>
  <si>
    <t>141400/11/2018/738</t>
  </si>
  <si>
    <t>141400/44/2018/101</t>
  </si>
  <si>
    <t>141400/44/2018/102</t>
  </si>
  <si>
    <t>141400/48/2018/2149</t>
  </si>
  <si>
    <t>141400/48/2018/2150</t>
  </si>
  <si>
    <t>141400/48/2018/2237</t>
  </si>
  <si>
    <t>141400/48/2018/2238</t>
  </si>
  <si>
    <t>141400/48/2018/2239</t>
  </si>
  <si>
    <t>LWC/I2548354/71/02/005537</t>
  </si>
  <si>
    <t>AA</t>
  </si>
  <si>
    <t>'91000036191500000014</t>
  </si>
  <si>
    <t>BB</t>
  </si>
  <si>
    <t>302102591</t>
  </si>
  <si>
    <t>668111383</t>
  </si>
  <si>
    <t>0668111383 05</t>
  </si>
  <si>
    <t>2250015394</t>
  </si>
  <si>
    <t>2309002394</t>
  </si>
  <si>
    <t>3114202963360099800</t>
  </si>
  <si>
    <t>PROHLN000242106</t>
  </si>
  <si>
    <t>12030046182479999000</t>
  </si>
  <si>
    <t>12030046192480000000</t>
  </si>
  <si>
    <t>P0319200002/9999/100065</t>
  </si>
  <si>
    <t>2018-F0541357-FRE</t>
  </si>
  <si>
    <t>'11120044170300000009</t>
  </si>
  <si>
    <t>8540162</t>
  </si>
  <si>
    <t>'0000000008540162-01</t>
  </si>
  <si>
    <t>304001926</t>
  </si>
  <si>
    <t>304003761</t>
  </si>
  <si>
    <t>FM00104260000100</t>
  </si>
  <si>
    <t>2302003012</t>
  </si>
  <si>
    <t>41045400</t>
  </si>
  <si>
    <t>41045403</t>
  </si>
  <si>
    <t>2018-C1742872-MLO</t>
  </si>
  <si>
    <t>8502066</t>
  </si>
  <si>
    <t>2999201540802100200</t>
  </si>
  <si>
    <t>OG-19-2202-0425-00000018</t>
  </si>
  <si>
    <t>OG-19-2202-3304-00000007</t>
  </si>
  <si>
    <t>OG-19-2202-3315-00000007-1</t>
  </si>
  <si>
    <t>OG-19-2202-3383-00000003</t>
  </si>
  <si>
    <t>OG-19-2202-4002-00000009</t>
  </si>
  <si>
    <t>OG-19-2202-4004-00000034</t>
  </si>
  <si>
    <t>OG-19-2202-4004-00000038</t>
  </si>
  <si>
    <t>OG-19-2202-4010-00000762</t>
  </si>
  <si>
    <t>OG-19-2202-4010-00000789</t>
  </si>
  <si>
    <t>OG-19-2202-9931-00001420</t>
  </si>
  <si>
    <t>OG-20-2202-4010-00000905</t>
  </si>
  <si>
    <t>301004728</t>
  </si>
  <si>
    <t>600010004</t>
  </si>
  <si>
    <t>640002231</t>
  </si>
  <si>
    <t>22515779</t>
  </si>
  <si>
    <t>22531899</t>
  </si>
  <si>
    <t>32099602</t>
  </si>
  <si>
    <t>321340020118100010000000</t>
  </si>
  <si>
    <t>321340020119100000000000</t>
  </si>
  <si>
    <t>APG/I2064820/71/11/006144</t>
  </si>
  <si>
    <t>APG/I2064820/71/11/006343</t>
  </si>
  <si>
    <t>GHS/Q0226519/71</t>
  </si>
  <si>
    <t>GHS/Q1166066/71</t>
  </si>
  <si>
    <t>LWC/I2328626/71/04/005537</t>
  </si>
  <si>
    <t>OG-18-2202-1018-00000028</t>
  </si>
  <si>
    <t>4016 X 166425941 00 000</t>
  </si>
  <si>
    <t>2309004639</t>
  </si>
  <si>
    <t>43170512</t>
  </si>
  <si>
    <t>43193940</t>
  </si>
  <si>
    <t>141400/48/2020/1134</t>
  </si>
  <si>
    <t>23060011180300001000</t>
  </si>
  <si>
    <t>310300111910000000</t>
  </si>
  <si>
    <t>310300491910000000</t>
  </si>
  <si>
    <t>99000011190300000000</t>
  </si>
  <si>
    <t>99000046190100005000</t>
  </si>
  <si>
    <t>99000046190799995000</t>
  </si>
  <si>
    <t>99000044180300005000</t>
  </si>
  <si>
    <t>Lapse</t>
  </si>
  <si>
    <t>OTHR â€“ Other</t>
  </si>
  <si>
    <t>MERC â€“ Merged with new combined policy</t>
  </si>
  <si>
    <t>99000044190299996000</t>
  </si>
  <si>
    <t>'0000000008539844-01</t>
  </si>
  <si>
    <t>00000000085/39886</t>
  </si>
  <si>
    <t>8539944</t>
  </si>
  <si>
    <t>'0000000008539944-01</t>
  </si>
  <si>
    <t>00000000086/43966</t>
  </si>
  <si>
    <t>41045915</t>
  </si>
  <si>
    <t>2690000174</t>
  </si>
  <si>
    <t>300004329</t>
  </si>
  <si>
    <t>304001755</t>
  </si>
  <si>
    <t>640001622</t>
  </si>
  <si>
    <t>655001664</t>
  </si>
  <si>
    <t>0830016972Â 01</t>
  </si>
  <si>
    <t>'12063453</t>
  </si>
  <si>
    <t>12140036170800001000</t>
  </si>
  <si>
    <t xml:space="preserve">121400/36/17/17/00000005 </t>
  </si>
  <si>
    <t>121400/36/17/30/00000014</t>
  </si>
  <si>
    <t>'12140036180800000001</t>
  </si>
  <si>
    <t>'12140036181700000021</t>
  </si>
  <si>
    <t>'12140036183000000021</t>
  </si>
  <si>
    <t>2302003268</t>
  </si>
  <si>
    <t>2309003346</t>
  </si>
  <si>
    <t>2690000349</t>
  </si>
  <si>
    <t>55020309</t>
  </si>
  <si>
    <t>2018-L0116737-FWC</t>
  </si>
  <si>
    <t>2018-L0116800-PBL</t>
  </si>
  <si>
    <t>2019-F0673106-BSS</t>
  </si>
  <si>
    <t>505613</t>
  </si>
  <si>
    <t>FGP-24-18-7001720-01-000</t>
  </si>
  <si>
    <t>FGP-24-19-7003140-02-000</t>
  </si>
  <si>
    <t>H0088766</t>
  </si>
  <si>
    <t>141100/48/2019/48</t>
  </si>
  <si>
    <t>GMAN â€“ Global Mandate</t>
  </si>
  <si>
    <t>GTL 3193894</t>
  </si>
  <si>
    <t>GTL3304779</t>
  </si>
  <si>
    <t>0260009050 00</t>
  </si>
  <si>
    <t>2309002897</t>
  </si>
  <si>
    <t>206312000000</t>
  </si>
  <si>
    <t>206314000000</t>
  </si>
  <si>
    <t>8907502</t>
  </si>
  <si>
    <t>020P000098802000</t>
  </si>
  <si>
    <t>2280082714</t>
  </si>
  <si>
    <t>000000000086/4398</t>
  </si>
  <si>
    <t>8539756</t>
  </si>
  <si>
    <t>'0000000008539756-01</t>
  </si>
  <si>
    <t>'0000000008539844</t>
  </si>
  <si>
    <t>'0000000008643898-01</t>
  </si>
  <si>
    <t>160261921120422020</t>
  </si>
  <si>
    <t>'99000044180400000024</t>
  </si>
  <si>
    <t>LW/00009151000100</t>
  </si>
  <si>
    <t>2412/202312723700000</t>
  </si>
  <si>
    <t>TT</t>
  </si>
  <si>
    <t>OG-18-2202-4091-00000964</t>
  </si>
  <si>
    <t>1213001118P112967501</t>
  </si>
  <si>
    <t>'310304111810000477</t>
  </si>
  <si>
    <t>43177302</t>
  </si>
  <si>
    <t>43179225</t>
  </si>
  <si>
    <t>OG-19-2202-4091-00000967</t>
  </si>
  <si>
    <t>31030411/17/10000760</t>
  </si>
  <si>
    <t>31030/459/1710000154</t>
  </si>
  <si>
    <t>2999/202296981100000</t>
  </si>
  <si>
    <t>2999202873274200100</t>
  </si>
  <si>
    <t>2999202873309799900</t>
  </si>
  <si>
    <t>141100/48/2019/4225</t>
  </si>
  <si>
    <t>2002/132282540/02/000</t>
  </si>
  <si>
    <t>2018-B0100354-FBG</t>
  </si>
  <si>
    <t>2018-F0512344-FRE</t>
  </si>
  <si>
    <t>2018-F0512462-FLO</t>
  </si>
  <si>
    <t>2018-L0116963-CGL</t>
  </si>
  <si>
    <t>2412/2024 4046 0100 000</t>
  </si>
  <si>
    <t>91000036171699995000</t>
  </si>
  <si>
    <t>91000036181700002000</t>
  </si>
  <si>
    <t>304001140</t>
  </si>
  <si>
    <t>635003567</t>
  </si>
  <si>
    <t>0635003567 00</t>
  </si>
  <si>
    <t>4010/118287210/02/000</t>
  </si>
  <si>
    <t>4010/118433486/02/000</t>
  </si>
  <si>
    <t>4010/118434222/02/000</t>
  </si>
  <si>
    <t>15552994</t>
  </si>
  <si>
    <t>99000011190100001000</t>
  </si>
  <si>
    <t>14055133</t>
  </si>
  <si>
    <t>2000010048</t>
  </si>
  <si>
    <t>304001925</t>
  </si>
  <si>
    <t>304003763</t>
  </si>
  <si>
    <t>0640002526 02</t>
  </si>
  <si>
    <t>1003/126704810/01/000</t>
  </si>
  <si>
    <t>11988092</t>
  </si>
  <si>
    <t>2304001082</t>
  </si>
  <si>
    <t>2414202092813599700</t>
  </si>
  <si>
    <t>2600010787 00</t>
  </si>
  <si>
    <t>2600011209 00</t>
  </si>
  <si>
    <t>2640011190</t>
  </si>
  <si>
    <t>3114201124820199900</t>
  </si>
  <si>
    <t>32119154</t>
  </si>
  <si>
    <t>4001/117090005/02/0000</t>
  </si>
  <si>
    <t>4001/122835467/01</t>
  </si>
  <si>
    <t>4001/122835467/02/000</t>
  </si>
  <si>
    <t xml:space="preserve">4001/122835467/02/000 </t>
  </si>
  <si>
    <t>4001/122835467/03/000</t>
  </si>
  <si>
    <t>4092/147 968178/00/000</t>
  </si>
  <si>
    <t>44180169</t>
  </si>
  <si>
    <t>111200/11/2018/98</t>
  </si>
  <si>
    <t>DRCT - Direct</t>
  </si>
  <si>
    <t>11120036171000001000</t>
  </si>
  <si>
    <t>'11120036181000000012</t>
  </si>
  <si>
    <t>'11120044170300000014</t>
  </si>
  <si>
    <t>11120044180300000010'</t>
  </si>
  <si>
    <t>'11120044180300000012</t>
  </si>
  <si>
    <t>'11120044180800000002</t>
  </si>
  <si>
    <t>'11120044180800000003</t>
  </si>
  <si>
    <t>'11120044180800000006</t>
  </si>
  <si>
    <t>1210001119P104351661'</t>
  </si>
  <si>
    <t>'1213004416P107726014 / 1213002116P107726019</t>
  </si>
  <si>
    <t>1213004416P107726014  (SCE)/1213002116P107726019 ( MCE)</t>
  </si>
  <si>
    <t xml:space="preserve">1213004416P107744588 </t>
  </si>
  <si>
    <t>NOLN - No Longer Needed</t>
  </si>
  <si>
    <t>141400/11/2018/484</t>
  </si>
  <si>
    <t>141400/48/2018/1288</t>
  </si>
  <si>
    <t>'23070044150300000010</t>
  </si>
  <si>
    <t>'23070044170300000002</t>
  </si>
  <si>
    <t>2309003004</t>
  </si>
  <si>
    <t>'42040044180300000018</t>
  </si>
  <si>
    <t>'42040044180300000033</t>
  </si>
  <si>
    <t>'42040044180300000057</t>
  </si>
  <si>
    <t>5004/118413988/00/000</t>
  </si>
  <si>
    <t>'500413128488100000</t>
  </si>
  <si>
    <t>2002/174911788/00/000</t>
  </si>
  <si>
    <t>'2414201438068601000</t>
  </si>
  <si>
    <t>'310300111910000371</t>
  </si>
  <si>
    <t>OG-19-2202-1018-00000036</t>
  </si>
  <si>
    <t>YB00015574000102</t>
  </si>
  <si>
    <t>Energy</t>
  </si>
  <si>
    <t>YB00015574000103</t>
  </si>
  <si>
    <t>'2411 2020 9689 0500 000</t>
  </si>
  <si>
    <t>'310300111910000396</t>
  </si>
  <si>
    <t>'310300111910000397</t>
  </si>
  <si>
    <t>MD004600</t>
  </si>
  <si>
    <t>0865085175 00 00</t>
  </si>
  <si>
    <t>2002/160095852/00/000</t>
  </si>
  <si>
    <t>22214171</t>
  </si>
  <si>
    <t>22341873</t>
  </si>
  <si>
    <t>'21300031180100007178</t>
  </si>
  <si>
    <t>Motor</t>
  </si>
  <si>
    <t>'310300111910000395</t>
  </si>
  <si>
    <t>301004265</t>
  </si>
  <si>
    <t>195269000000</t>
  </si>
  <si>
    <t>41050127</t>
  </si>
  <si>
    <t>43169018</t>
  </si>
  <si>
    <t>54522170</t>
  </si>
  <si>
    <t>OG-19-2202-4001-00004011</t>
  </si>
  <si>
    <t>OG-19-2202-4004-00000044</t>
  </si>
  <si>
    <t>OG-19-2202-4010-00000816</t>
  </si>
  <si>
    <t>OG-19-2202-4010-00000817</t>
  </si>
  <si>
    <t>OG-19-2202-4011-00000127</t>
  </si>
  <si>
    <t>OG-20-2202-4004-00000066</t>
  </si>
  <si>
    <t>OG-20-2202-4010-00000924</t>
  </si>
  <si>
    <t>2001/161822918/00/000</t>
  </si>
  <si>
    <t>2280014070</t>
  </si>
  <si>
    <t>COMP - Competition</t>
  </si>
  <si>
    <t>43187020</t>
  </si>
  <si>
    <t>DDD</t>
  </si>
  <si>
    <t>0865082088 00</t>
  </si>
  <si>
    <t>11120044180800000000</t>
  </si>
  <si>
    <t>11120044185899999000</t>
  </si>
  <si>
    <t>4016/138636598/01/000</t>
  </si>
  <si>
    <t>2005/162167315/00/000</t>
  </si>
  <si>
    <t>3114202748210200100</t>
  </si>
  <si>
    <t>0000000007404252-01</t>
  </si>
  <si>
    <t>10619837</t>
  </si>
  <si>
    <t>1011/142530053/00/000</t>
  </si>
  <si>
    <t>160261822110088000</t>
  </si>
  <si>
    <t>3114202997427299800</t>
  </si>
  <si>
    <t>3124201589100599800</t>
  </si>
  <si>
    <t>4006/131284920/01/000</t>
  </si>
  <si>
    <t>4010/121054809/01/000</t>
  </si>
  <si>
    <t>4010/121054809/02/000</t>
  </si>
  <si>
    <t>5002/131802941/01/000</t>
  </si>
  <si>
    <t>LQX/I2508418/71/02/005537</t>
  </si>
  <si>
    <t>NBI Export</t>
  </si>
  <si>
    <t>OG-18-2202-1018-00000036</t>
  </si>
  <si>
    <t>OG-18-2202-3383-00000005</t>
  </si>
  <si>
    <t>PROHLN000005719</t>
  </si>
  <si>
    <t>2250007836</t>
  </si>
  <si>
    <t>2250007837</t>
  </si>
  <si>
    <t>JCOM - Job Completed</t>
  </si>
  <si>
    <t>'2309003157</t>
  </si>
  <si>
    <t>'2309003157 01</t>
  </si>
  <si>
    <t>99000011160099996000</t>
  </si>
  <si>
    <t>99000011170100003000</t>
  </si>
  <si>
    <t>99000011170100000135'</t>
  </si>
  <si>
    <t>'99000011170100000412</t>
  </si>
  <si>
    <t>99000011180100000149'</t>
  </si>
  <si>
    <t>99000011180099994000</t>
  </si>
  <si>
    <t>'99000011180100000284</t>
  </si>
  <si>
    <t>'99000011180100000352</t>
  </si>
  <si>
    <t>'99000011180100000353</t>
  </si>
  <si>
    <t>'99000011190100000078</t>
  </si>
  <si>
    <t>'99000011190100000079</t>
  </si>
  <si>
    <t>'99000011190100000121</t>
  </si>
  <si>
    <t>99000021170200003000</t>
  </si>
  <si>
    <t>99000044160300007000</t>
  </si>
  <si>
    <t>99000044165800002000</t>
  </si>
  <si>
    <t>99000044170400006000</t>
  </si>
  <si>
    <t>99000044170699997000</t>
  </si>
  <si>
    <t>'99000044175800000017</t>
  </si>
  <si>
    <t>'99000044180300000004</t>
  </si>
  <si>
    <t>'99000044180300000009</t>
  </si>
  <si>
    <t>'99000044180300000022</t>
  </si>
  <si>
    <t>'99000044180300000053</t>
  </si>
  <si>
    <t>'99000044180300000056</t>
  </si>
  <si>
    <t>'99000044180300000064</t>
  </si>
  <si>
    <t>'99000044180300000074</t>
  </si>
  <si>
    <t>99000044180700004000</t>
  </si>
  <si>
    <t>'99000044180700000011</t>
  </si>
  <si>
    <t>99000044185099993000</t>
  </si>
  <si>
    <t>99000044185799999000</t>
  </si>
  <si>
    <t>'99000044185900000001</t>
  </si>
  <si>
    <t>'99000044190300000023</t>
  </si>
  <si>
    <t>'99000044190300000046</t>
  </si>
  <si>
    <t>''99000044190700000001</t>
  </si>
  <si>
    <t>'99000044190700000002</t>
  </si>
  <si>
    <t>'99000044196500000008</t>
  </si>
  <si>
    <t>99000046172479996000</t>
  </si>
  <si>
    <t>Policy Renewed</t>
  </si>
  <si>
    <t>'99000046182400000003</t>
  </si>
  <si>
    <t>99000046182400000000</t>
  </si>
  <si>
    <t>'99000046182400000039</t>
  </si>
  <si>
    <t>'99000046182400000053</t>
  </si>
  <si>
    <t>'99000046182400000054</t>
  </si>
  <si>
    <t>'99000046182400000055</t>
  </si>
  <si>
    <t>'99000046192400000020</t>
  </si>
  <si>
    <t>'99000046192400000057</t>
  </si>
  <si>
    <t>'99000046192400000058</t>
  </si>
  <si>
    <t>'99000046192400000059</t>
  </si>
  <si>
    <t>'99000046192400000060</t>
  </si>
  <si>
    <t>"	99000048170300000007"</t>
  </si>
  <si>
    <t>160231828430000000</t>
  </si>
  <si>
    <t>HG00003377000100</t>
  </si>
  <si>
    <t>41047870</t>
  </si>
  <si>
    <t>LAP</t>
  </si>
  <si>
    <t>0865000748 01</t>
  </si>
  <si>
    <t>0865000748 02</t>
  </si>
  <si>
    <t>22364363</t>
  </si>
  <si>
    <t>Affinity</t>
  </si>
  <si>
    <t>22387698</t>
  </si>
  <si>
    <t>99000036180199997000</t>
  </si>
  <si>
    <t>32117648</t>
  </si>
  <si>
    <t>43152633</t>
  </si>
  <si>
    <t>43167538</t>
  </si>
  <si>
    <t>43167694</t>
  </si>
  <si>
    <t>43191701</t>
  </si>
  <si>
    <t>99000044170299998000</t>
  </si>
  <si>
    <t>990000441903000060</t>
  </si>
  <si>
    <t>LWC/I2688106/71/10/006144</t>
  </si>
  <si>
    <t>M6867997</t>
  </si>
  <si>
    <t>M7016785</t>
  </si>
  <si>
    <t>'310304491710000022</t>
  </si>
  <si>
    <t>OG-20-2202-3305-00000123</t>
  </si>
  <si>
    <t>2280038722</t>
  </si>
  <si>
    <t>43170791</t>
  </si>
  <si>
    <t>43182398</t>
  </si>
  <si>
    <t>4318239800002</t>
  </si>
  <si>
    <t>43189992</t>
  </si>
  <si>
    <t>43190133</t>
  </si>
  <si>
    <t>OG-19-2201-0420-00000001</t>
  </si>
  <si>
    <t>OG-19-2201-0425-00000001</t>
  </si>
  <si>
    <t>OG-19-2201-4001-00000061</t>
  </si>
  <si>
    <t>OG-19-2201-4001-00000063</t>
  </si>
  <si>
    <t>OG-19-2201-4005-00000001</t>
  </si>
  <si>
    <t>OG-20-2201-9931-00000664</t>
  </si>
  <si>
    <t>OG-19-2201-4011-00000002</t>
  </si>
  <si>
    <t>0000000007817932-01</t>
  </si>
  <si>
    <t>0000000007817932-02</t>
  </si>
  <si>
    <t>3124202067574900200</t>
  </si>
  <si>
    <t>0526002817P114267969/0</t>
  </si>
  <si>
    <t>0526004217P114582552/0</t>
  </si>
  <si>
    <t>5051621</t>
  </si>
  <si>
    <t>43145480</t>
  </si>
  <si>
    <t>43168449</t>
  </si>
  <si>
    <t>43191791</t>
  </si>
  <si>
    <t>22210011170099999000</t>
  </si>
  <si>
    <t>22210021170199998000</t>
  </si>
  <si>
    <t>22210046170099999000</t>
  </si>
  <si>
    <t>3114201957675299800</t>
  </si>
  <si>
    <t>3114203125843899900</t>
  </si>
  <si>
    <t>PBI/I3352741/71/01/006343</t>
  </si>
  <si>
    <t>33393</t>
  </si>
  <si>
    <t>3393</t>
  </si>
  <si>
    <t>2301001342</t>
  </si>
  <si>
    <t>2302002435</t>
  </si>
  <si>
    <t>4006/79486382/05/000</t>
  </si>
  <si>
    <t>4010/141353816/01/000</t>
  </si>
  <si>
    <t>4066/140501600/01/000</t>
  </si>
  <si>
    <t>4086/160357783/00/000</t>
  </si>
  <si>
    <t>54407334</t>
  </si>
  <si>
    <t>020W000078800000</t>
  </si>
  <si>
    <t>0830017645 02</t>
  </si>
  <si>
    <t>2640009793</t>
  </si>
  <si>
    <t>OG-19-2202-0425-00000002</t>
  </si>
  <si>
    <t>OG-19-2202-0425-00000003</t>
  </si>
  <si>
    <t>OG-19-2202-1018-00000009</t>
  </si>
  <si>
    <t>OG-19-2202-4001-00007099</t>
  </si>
  <si>
    <t>OG-19-2202-4002-00000005</t>
  </si>
  <si>
    <t>OG-19-2202-4003-00000012</t>
  </si>
  <si>
    <t>OG-19-2202-4004-00000010</t>
  </si>
  <si>
    <t>OG-19-2202-4010-00000104</t>
  </si>
  <si>
    <t>OG-19-2202-4010-00000159</t>
  </si>
  <si>
    <t>OG-19-2202-4011-00000003</t>
  </si>
  <si>
    <t>OG-19-2202-9931-00000002</t>
  </si>
  <si>
    <t>OG-19-2202-9931-00000163</t>
  </si>
  <si>
    <t>21300042180100002000</t>
  </si>
  <si>
    <t>2200130820 02</t>
  </si>
  <si>
    <t>4016/120415654/02/00</t>
  </si>
  <si>
    <t>OG-19-2202-3315-00000009</t>
  </si>
  <si>
    <t>P0218200001/9999/100262</t>
  </si>
  <si>
    <t>0830018887 01</t>
  </si>
  <si>
    <t>0830018888 01</t>
  </si>
  <si>
    <t>12031703</t>
  </si>
  <si>
    <t>2414202562903399900</t>
  </si>
  <si>
    <t>41040284</t>
  </si>
  <si>
    <t>41046110</t>
  </si>
  <si>
    <t>HCL</t>
  </si>
  <si>
    <t>21300036181700002000</t>
  </si>
  <si>
    <t>21300036191700001000</t>
  </si>
  <si>
    <t>'2200060187 06</t>
  </si>
  <si>
    <t>43168456</t>
  </si>
  <si>
    <t>43191787</t>
  </si>
  <si>
    <t>431172859</t>
  </si>
  <si>
    <t>43196279</t>
  </si>
  <si>
    <t>OG-19-2202-4097-00000073</t>
  </si>
  <si>
    <t>OG-19-2202-4097-00000077</t>
  </si>
  <si>
    <t>OG-19-2202-4097-00000079</t>
  </si>
  <si>
    <t>'2411202761687800000</t>
  </si>
  <si>
    <t>ZZ</t>
  </si>
  <si>
    <t>304003070</t>
  </si>
  <si>
    <t>ST20002720000101</t>
  </si>
  <si>
    <t>'ST20003045000100</t>
  </si>
  <si>
    <t>ST20003618000100</t>
  </si>
  <si>
    <t>ST20003619000100</t>
  </si>
  <si>
    <t>STS1086243000100</t>
  </si>
  <si>
    <t>13100050180100000000</t>
  </si>
  <si>
    <t>41048751</t>
  </si>
  <si>
    <t>41048762</t>
  </si>
  <si>
    <t>41048763</t>
  </si>
  <si>
    <t>10020080123/0000</t>
  </si>
  <si>
    <t>LPGPA0000000200</t>
  </si>
  <si>
    <t>4025/136366502/02/000</t>
  </si>
  <si>
    <t>41045707</t>
  </si>
  <si>
    <t>3000001017</t>
  </si>
  <si>
    <t>3114202965248500200</t>
  </si>
  <si>
    <t>OG-19-2201-4001-00001050</t>
  </si>
  <si>
    <t>OG-19-2201-4001-00000973</t>
  </si>
  <si>
    <t>505373</t>
  </si>
  <si>
    <t>51995029</t>
  </si>
  <si>
    <t>52916488</t>
  </si>
  <si>
    <t>52971603</t>
  </si>
  <si>
    <t>54445288</t>
  </si>
  <si>
    <t>4016 X 185834560 00 000</t>
  </si>
  <si>
    <t>3124201273691700200</t>
  </si>
  <si>
    <t>Row Labels</t>
  </si>
  <si>
    <t>Grand Total</t>
  </si>
  <si>
    <t>Column Labels</t>
  </si>
  <si>
    <t>Sum of Amount</t>
  </si>
  <si>
    <t>Sum of revenue_amount</t>
  </si>
  <si>
    <t>Count of opportunity_id</t>
  </si>
  <si>
    <t>Count of global_attendees</t>
  </si>
  <si>
    <t>(blank)</t>
  </si>
  <si>
    <t>Not lapsed</t>
  </si>
  <si>
    <t>Target</t>
  </si>
  <si>
    <t>Achieved</t>
  </si>
  <si>
    <t>Invoiced</t>
  </si>
  <si>
    <t xml:space="preserve">Total opportunity </t>
  </si>
  <si>
    <t>Open Opportunity</t>
  </si>
  <si>
    <t>Column1</t>
  </si>
  <si>
    <t>Null</t>
  </si>
  <si>
    <t>Count of invoice_number</t>
  </si>
  <si>
    <t>Invoice</t>
  </si>
  <si>
    <t>Placed % (Achieved/Target)</t>
  </si>
  <si>
    <t>Invoice % (Invoice/Target)</t>
  </si>
  <si>
    <t>KPI Name</t>
  </si>
  <si>
    <t>Fee</t>
  </si>
  <si>
    <t>2019</t>
  </si>
  <si>
    <t>2020</t>
  </si>
  <si>
    <t xml:space="preserv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</si>
</sst>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6" x14ac:knownFonts="1">
    <font>
      <sz val="11"/>
      <color theme="1"/>
      <name val="Aptos Narrow"/>
      <family val="2"/>
      <scheme val="minor"/>
    </font>
    <font>
      <b/>
      <sz val="11"/>
      <color theme="1"/>
      <name val="Aptos Narrow"/>
      <family val="2"/>
      <scheme val="minor"/>
    </font>
    <font>
      <sz val="11"/>
      <color theme="1"/>
      <name val="Aptos Narrow"/>
      <family val="2"/>
      <scheme val="minor"/>
    </font>
    <font>
      <sz val="11"/>
      <color theme="9"/>
      <name val="Aptos Narrow"/>
      <family val="2"/>
      <scheme val="minor"/>
    </font>
    <font>
      <sz val="14"/>
      <color theme="1"/>
      <name val="Arial"/>
      <family val="2"/>
    </font>
    <font>
      <b/>
      <sz val="16"/>
      <color rgb="FF0066CC"/>
      <name val="Adobe Gothic Std B"/>
      <family val="2"/>
      <charset val="128"/>
    </font>
  </fonts>
  <fills count="3">
    <fill>
      <patternFill patternType="none"/>
    </fill>
    <fill>
      <patternFill patternType="gray125"/>
    </fill>
    <fill>
      <patternFill patternType="solid">
        <fgColor theme="4" tint="0.79998168889431442"/>
        <bgColor theme="4" tint="0.79998168889431442"/>
      </patternFill>
    </fill>
  </fills>
  <borders count="2">
    <border>
      <left/>
      <right/>
      <top/>
      <bottom/>
      <diagonal/>
    </border>
    <border>
      <left/>
      <right/>
      <top style="thin">
        <color theme="4" tint="0.39997558519241921"/>
      </top>
      <bottom/>
      <diagonal/>
    </border>
  </borders>
  <cellStyleXfs count="3">
    <xf numFmtId="0" fontId="0" fillId="0" borderId="0"/>
    <xf numFmtId="9" fontId="2" fillId="0" borderId="0" applyFont="0" applyFill="0" applyBorder="0" applyAlignment="0" applyProtection="0"/>
    <xf numFmtId="10" fontId="3" fillId="0" borderId="0"/>
  </cellStyleXfs>
  <cellXfs count="10">
    <xf numFmtId="0" fontId="0" fillId="0" borderId="0" xfId="0"/>
    <xf numFmtId="0" fontId="0" fillId="0" borderId="0" xfId="0" applyNumberFormat="1"/>
    <xf numFmtId="14" fontId="0" fillId="0" borderId="0" xfId="0" applyNumberFormat="1"/>
    <xf numFmtId="0" fontId="0" fillId="0" borderId="0" xfId="0" pivotButton="1"/>
    <xf numFmtId="0" fontId="0" fillId="0" borderId="0" xfId="0" applyAlignment="1">
      <alignment horizontal="left"/>
    </xf>
    <xf numFmtId="0" fontId="1" fillId="2" borderId="1" xfId="0" applyNumberFormat="1" applyFont="1" applyFill="1" applyBorder="1"/>
    <xf numFmtId="10" fontId="0" fillId="0" borderId="0" xfId="1" applyNumberFormat="1" applyFont="1"/>
    <xf numFmtId="0" fontId="0" fillId="0" borderId="0" xfId="0" applyAlignment="1">
      <alignment horizontal="center"/>
    </xf>
    <xf numFmtId="164" fontId="0" fillId="0" borderId="0" xfId="1" applyNumberFormat="1" applyFont="1"/>
    <xf numFmtId="10" fontId="4" fillId="0" borderId="0" xfId="1" applyNumberFormat="1" applyFont="1" applyFill="1" applyBorder="1" applyAlignment="1">
      <alignment horizontal="center" vertical="center"/>
    </xf>
  </cellXfs>
  <cellStyles count="3">
    <cellStyle name="Normal" xfId="0" builtinId="0"/>
    <cellStyle name="Percent" xfId="1" builtinId="5"/>
    <cellStyle name="Style 1" xfId="2" xr:uid="{0081C030-7A9E-45A2-8A46-E7CFF400D0E8}"/>
  </cellStyles>
  <dxfs count="82">
    <dxf>
      <font>
        <b/>
        <i val="0"/>
        <strike val="0"/>
        <condense val="0"/>
        <extend val="0"/>
        <outline val="0"/>
        <shadow val="0"/>
        <u val="none"/>
        <vertAlign val="baseline"/>
        <sz val="11"/>
        <color theme="1"/>
        <name val="Aptos Narrow"/>
        <family val="2"/>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color rgb="FF00B050"/>
      </font>
    </dxf>
    <dxf>
      <font>
        <b/>
        <i val="0"/>
        <color rgb="FFFF0000"/>
      </font>
    </dxf>
    <dxf>
      <font>
        <b/>
        <i val="0"/>
        <color rgb="FF00B050"/>
      </font>
    </dxf>
    <dxf>
      <font>
        <b/>
        <i val="0"/>
        <color rgb="FFFF0000"/>
      </font>
    </dxf>
    <dxf>
      <font>
        <b/>
        <i val="0"/>
        <color rgb="FFFF0000"/>
      </font>
    </dxf>
    <dxf>
      <font>
        <b/>
        <i val="0"/>
        <color rgb="FF00B050"/>
      </font>
    </dxf>
    <dxf>
      <font>
        <b/>
        <i val="0"/>
        <color rgb="FF00B050"/>
      </font>
      <fill>
        <patternFill patternType="none">
          <bgColor auto="1"/>
        </patternFill>
      </fill>
    </dxf>
    <dxf>
      <font>
        <b/>
        <i val="0"/>
        <color rgb="FFFF0000"/>
      </font>
    </dxf>
    <dxf>
      <font>
        <b/>
        <i val="0"/>
        <color rgb="FF00B050"/>
      </font>
    </dxf>
    <dxf>
      <font>
        <b/>
        <i val="0"/>
        <color rgb="FF00B050"/>
      </font>
      <fill>
        <patternFill patternType="none">
          <bgColor auto="1"/>
        </patternFill>
      </fill>
    </dxf>
    <dxf>
      <font>
        <b/>
        <i val="0"/>
        <color rgb="FFFF0000"/>
      </font>
    </dxf>
    <dxf>
      <font>
        <b/>
        <i val="0"/>
        <color rgb="FF00B050"/>
      </font>
    </dxf>
    <dxf>
      <font>
        <b/>
        <i val="0"/>
        <color rgb="FF00B050"/>
      </font>
      <fill>
        <patternFill patternType="none">
          <bgColor auto="1"/>
        </patternFill>
      </fill>
    </dxf>
    <dxf>
      <font>
        <b/>
        <i val="0"/>
        <color rgb="FFFF0000"/>
      </font>
    </dxf>
    <dxf>
      <font>
        <b/>
        <i val="0"/>
        <color rgb="FF00B050"/>
      </font>
    </dxf>
    <dxf>
      <font>
        <b/>
        <i val="0"/>
        <color rgb="FF00B050"/>
      </font>
      <fill>
        <patternFill patternType="none">
          <bgColor auto="1"/>
        </patternFill>
      </fill>
    </dxf>
    <dxf>
      <font>
        <b/>
        <i val="0"/>
        <color rgb="FFFF0000"/>
      </font>
    </dxf>
    <dxf>
      <font>
        <b/>
        <i val="0"/>
        <color rgb="FFFF0000"/>
      </font>
    </dxf>
    <dxf>
      <font>
        <b/>
        <i val="0"/>
        <color rgb="FF00B050"/>
      </font>
    </dxf>
    <dxf>
      <font>
        <b/>
        <i val="0"/>
        <color rgb="FF00B050"/>
      </font>
      <fill>
        <patternFill patternType="none">
          <bgColor auto="1"/>
        </patternFill>
      </fill>
    </dxf>
    <dxf>
      <font>
        <b/>
        <i val="0"/>
        <color rgb="FFFF0000"/>
      </font>
    </dxf>
    <dxf>
      <font>
        <b/>
        <i val="0"/>
        <color rgb="FF00B050"/>
      </font>
    </dxf>
    <dxf>
      <font>
        <b/>
        <i val="0"/>
        <color rgb="FF00B050"/>
      </font>
      <fill>
        <patternFill patternType="none">
          <bgColor auto="1"/>
        </patternFill>
      </fill>
    </dxf>
    <dxf>
      <font>
        <b/>
        <i val="0"/>
        <color rgb="FFFF0000"/>
      </font>
    </dxf>
    <dxf>
      <numFmt numFmtId="19" formatCode="dd/mm/yyyy"/>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19" formatCode="dd/mm/yyyy"/>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font>
        <b/>
        <color theme="1"/>
      </font>
      <border>
        <bottom style="thin">
          <color theme="4"/>
        </bottom>
        <vertical/>
        <horizontal/>
      </border>
    </dxf>
    <dxf>
      <font>
        <b/>
        <i val="0"/>
        <sz val="12"/>
        <color theme="1"/>
      </font>
      <fill>
        <patternFill>
          <bgColor theme="3" tint="0.89996032593768116"/>
        </patternFill>
      </fill>
      <border diagonalUp="0" diagonalDown="0">
        <left/>
        <right/>
        <top/>
        <bottom/>
        <vertical/>
        <horizontal/>
      </border>
    </dxf>
    <dxf>
      <font>
        <b/>
        <color theme="1"/>
      </font>
      <border>
        <bottom style="thin">
          <color theme="4"/>
        </bottom>
        <vertical/>
        <horizontal/>
      </border>
    </dxf>
    <dxf>
      <font>
        <b/>
        <i val="0"/>
        <color theme="1"/>
      </font>
      <fill>
        <patternFill>
          <bgColor theme="3" tint="0.89996032593768116"/>
        </patternFill>
      </fill>
      <border>
        <left style="thin">
          <color theme="4"/>
        </left>
        <right style="thin">
          <color theme="4"/>
        </right>
        <top style="thin">
          <color theme="4"/>
        </top>
        <bottom style="thin">
          <color theme="4"/>
        </bottom>
        <vertical/>
        <horizontal/>
      </border>
    </dxf>
    <dxf>
      <fill>
        <patternFill patternType="none">
          <bgColor auto="1"/>
        </patternFill>
      </fill>
    </dxf>
  </dxfs>
  <tableStyles count="3" defaultTableStyle="TableStyleMedium2" defaultPivotStyle="PivotStyleLight16">
    <tableStyle name="Slicer Style 1" pivot="0" table="0" count="1" xr9:uid="{5EEEC02C-3439-480A-841B-16D779D055F2}">
      <tableStyleElement type="wholeTable" dxfId="81"/>
    </tableStyle>
    <tableStyle name="SlicerStyleLight1 2" pivot="0" table="0" count="10" xr9:uid="{809EFD89-3E8E-4C3F-A526-D3AA32F1A809}">
      <tableStyleElement type="wholeTable" dxfId="80"/>
      <tableStyleElement type="headerRow" dxfId="79"/>
    </tableStyle>
    <tableStyle name="Year " pivot="0" table="0" count="10" xr9:uid="{10472C24-B755-4F2F-8497-6C89273A8650}">
      <tableStyleElement type="wholeTable" dxfId="78"/>
      <tableStyleElement type="headerRow" dxfId="77"/>
    </tableStyle>
  </tableStyles>
  <colors>
    <mruColors>
      <color rgb="FFDCEAF7"/>
      <color rgb="FFDAE9F8"/>
      <color rgb="FF00CCFF"/>
      <color rgb="FF66FFFF"/>
      <color rgb="FFE1F5FE"/>
      <color rgb="FF303481"/>
    </mru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4" tint="0.59999389629810485"/>
              <bgColor theme="4" tint="0.59999389629810485"/>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x14:slicerStyle name="Slicer Style 1"/>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Year ">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4.xml"/><Relationship Id="rId18" Type="http://schemas.openxmlformats.org/officeDocument/2006/relationships/pivotCacheDefinition" Target="pivotCache/pivotCacheDefinition9.xml"/><Relationship Id="rId26" Type="http://schemas.openxmlformats.org/officeDocument/2006/relationships/connections" Target="connections.xml"/><Relationship Id="rId39" Type="http://schemas.openxmlformats.org/officeDocument/2006/relationships/customXml" Target="../customXml/item9.xml"/><Relationship Id="rId21" Type="http://schemas.openxmlformats.org/officeDocument/2006/relationships/pivotCacheDefinition" Target="pivotCache/pivotCacheDefinition12.xml"/><Relationship Id="rId34" Type="http://schemas.openxmlformats.org/officeDocument/2006/relationships/customXml" Target="../customXml/item4.xml"/><Relationship Id="rId42" Type="http://schemas.openxmlformats.org/officeDocument/2006/relationships/customXml" Target="../customXml/item12.xml"/><Relationship Id="rId47" Type="http://schemas.openxmlformats.org/officeDocument/2006/relationships/customXml" Target="../customXml/item17.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pivotCacheDefinition" Target="pivotCache/pivotCacheDefinition7.xml"/><Relationship Id="rId29" Type="http://schemas.openxmlformats.org/officeDocument/2006/relationships/powerPivotData" Target="model/item.data"/><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24" Type="http://schemas.microsoft.com/office/2007/relationships/slicerCache" Target="slicerCaches/slicerCache2.xml"/><Relationship Id="rId32" Type="http://schemas.openxmlformats.org/officeDocument/2006/relationships/customXml" Target="../customXml/item2.xml"/><Relationship Id="rId37" Type="http://schemas.openxmlformats.org/officeDocument/2006/relationships/customXml" Target="../customXml/item7.xml"/><Relationship Id="rId40" Type="http://schemas.openxmlformats.org/officeDocument/2006/relationships/customXml" Target="../customXml/item10.xml"/><Relationship Id="rId45" Type="http://schemas.openxmlformats.org/officeDocument/2006/relationships/customXml" Target="../customXml/item15.xml"/><Relationship Id="rId5" Type="http://schemas.openxmlformats.org/officeDocument/2006/relationships/worksheet" Target="worksheets/sheet5.xml"/><Relationship Id="rId15" Type="http://schemas.openxmlformats.org/officeDocument/2006/relationships/pivotCacheDefinition" Target="pivotCache/pivotCacheDefinition6.xml"/><Relationship Id="rId23" Type="http://schemas.microsoft.com/office/2007/relationships/slicerCache" Target="slicerCaches/slicerCache1.xml"/><Relationship Id="rId28" Type="http://schemas.openxmlformats.org/officeDocument/2006/relationships/sharedStrings" Target="sharedStrings.xml"/><Relationship Id="rId36" Type="http://schemas.openxmlformats.org/officeDocument/2006/relationships/customXml" Target="../customXml/item6.xml"/><Relationship Id="rId10" Type="http://schemas.openxmlformats.org/officeDocument/2006/relationships/pivotCacheDefinition" Target="pivotCache/pivotCacheDefinition1.xml"/><Relationship Id="rId19" Type="http://schemas.openxmlformats.org/officeDocument/2006/relationships/pivotCacheDefinition" Target="pivotCache/pivotCacheDefinition10.xml"/><Relationship Id="rId31" Type="http://schemas.openxmlformats.org/officeDocument/2006/relationships/customXml" Target="../customXml/item1.xml"/><Relationship Id="rId44" Type="http://schemas.openxmlformats.org/officeDocument/2006/relationships/customXml" Target="../customXml/item1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5.xml"/><Relationship Id="rId22" Type="http://schemas.openxmlformats.org/officeDocument/2006/relationships/pivotCacheDefinition" Target="pivotCache/pivotCacheDefinition13.xml"/><Relationship Id="rId27" Type="http://schemas.openxmlformats.org/officeDocument/2006/relationships/styles" Target="styles.xml"/><Relationship Id="rId30" Type="http://schemas.openxmlformats.org/officeDocument/2006/relationships/calcChain" Target="calcChain.xml"/><Relationship Id="rId35" Type="http://schemas.openxmlformats.org/officeDocument/2006/relationships/customXml" Target="../customXml/item5.xml"/><Relationship Id="rId43" Type="http://schemas.openxmlformats.org/officeDocument/2006/relationships/customXml" Target="../customXml/item13.xml"/><Relationship Id="rId48"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pivotCacheDefinition" Target="pivotCache/pivotCacheDefinition3.xml"/><Relationship Id="rId17" Type="http://schemas.openxmlformats.org/officeDocument/2006/relationships/pivotCacheDefinition" Target="pivotCache/pivotCacheDefinition8.xml"/><Relationship Id="rId25" Type="http://schemas.openxmlformats.org/officeDocument/2006/relationships/theme" Target="theme/theme1.xml"/><Relationship Id="rId33" Type="http://schemas.openxmlformats.org/officeDocument/2006/relationships/customXml" Target="../customXml/item3.xml"/><Relationship Id="rId38" Type="http://schemas.openxmlformats.org/officeDocument/2006/relationships/customXml" Target="../customXml/item8.xml"/><Relationship Id="rId46" Type="http://schemas.openxmlformats.org/officeDocument/2006/relationships/customXml" Target="../customXml/item16.xml"/><Relationship Id="rId20" Type="http://schemas.openxmlformats.org/officeDocument/2006/relationships/pivotCacheDefinition" Target="pivotCache/pivotCacheDefinition11.xml"/><Relationship Id="rId41" Type="http://schemas.openxmlformats.org/officeDocument/2006/relationships/customXml" Target="../customXml/item1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[Insurances dashboard.xlsm]New Target KPI!PivotTable5</c:name>
    <c:fmtId val="5"/>
  </c:pivotSource>
  <c:chart>
    <c:title>
      <c:tx>
        <c:rich>
          <a:bodyPr rot="0" spcFirstLastPara="1" vertOverflow="ellipsis" vert="horz" wrap="square" anchor="ctr" anchorCtr="1"/>
          <a:lstStyle/>
          <a:p>
            <a:pPr algn="l" rtl="0">
              <a:defRPr lang="en-US" sz="1400" b="1" i="0" u="none" strike="noStrike" kern="1200" spc="0" baseline="0">
                <a:solidFill>
                  <a:schemeClr val="tx1"/>
                </a:solidFill>
                <a:latin typeface="Adobe Gothic Std B" panose="020B0800000000000000" pitchFamily="34" charset="-128"/>
                <a:ea typeface="Adobe Gothic Std B" panose="020B0800000000000000" pitchFamily="34" charset="-128"/>
                <a:cs typeface="Arial" panose="020B0604020202020204" pitchFamily="34" charset="0"/>
              </a:defRPr>
            </a:pPr>
            <a:r>
              <a:rPr lang="en-US" sz="1400" b="1" i="0" u="none" strike="noStrike" kern="1200" spc="0" baseline="0">
                <a:solidFill>
                  <a:schemeClr val="tx1"/>
                </a:solidFill>
                <a:latin typeface="Adobe Gothic Std B" panose="020B0800000000000000" pitchFamily="34" charset="-128"/>
                <a:ea typeface="Adobe Gothic Std B" panose="020B0800000000000000" pitchFamily="34" charset="-128"/>
                <a:cs typeface="Arial" panose="020B0604020202020204" pitchFamily="34" charset="0"/>
              </a:rPr>
              <a:t>Top 4 Open Opportunity</a:t>
            </a:r>
          </a:p>
        </c:rich>
      </c:tx>
      <c:layout>
        <c:manualLayout>
          <c:xMode val="edge"/>
          <c:yMode val="edge"/>
          <c:x val="0.2882736740536947"/>
          <c:y val="2.2536497591670604E-2"/>
        </c:manualLayout>
      </c:layout>
      <c:overlay val="0"/>
      <c:spPr>
        <a:noFill/>
        <a:ln>
          <a:noFill/>
        </a:ln>
        <a:effectLst/>
      </c:spPr>
      <c:txPr>
        <a:bodyPr rot="0" spcFirstLastPara="1" vertOverflow="ellipsis" vert="horz" wrap="square" anchor="ctr" anchorCtr="1"/>
        <a:lstStyle/>
        <a:p>
          <a:pPr algn="l" rtl="0">
            <a:defRPr lang="en-US" sz="1400" b="1" i="0" u="none" strike="noStrike" kern="1200" spc="0" baseline="0">
              <a:solidFill>
                <a:schemeClr val="tx1"/>
              </a:solidFill>
              <a:latin typeface="Adobe Gothic Std B" panose="020B0800000000000000" pitchFamily="34" charset="-128"/>
              <a:ea typeface="Adobe Gothic Std B" panose="020B0800000000000000" pitchFamily="34" charset="-128"/>
              <a:cs typeface="Arial" panose="020B0604020202020204" pitchFamily="34" charset="0"/>
            </a:defRPr>
          </a:pPr>
          <a:endParaRPr lang="en-US"/>
        </a:p>
      </c:txPr>
    </c:title>
    <c:autoTitleDeleted val="0"/>
    <c:pivotFmts>
      <c:pivotFmt>
        <c:idx val="0"/>
        <c:spPr>
          <a:solidFill>
            <a:schemeClr val="accent1"/>
          </a:solidFill>
          <a:ln>
            <a:noFill/>
          </a:ln>
          <a:effectLst/>
        </c:spPr>
        <c:marker>
          <c:symbol val="none"/>
        </c:marker>
        <c:dLbl>
          <c:idx val="0"/>
          <c:numFmt formatCode="&quot;₹&quot;\ #,##0,&quot; 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numFmt formatCode="&quot;₹&quot;\ #,##0,&quot; 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numFmt formatCode="&quot;₹&quot;\ #,##0,&quot; K&quot;" sourceLinked="0"/>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tx2">
              <a:lumMod val="75000"/>
              <a:lumOff val="25000"/>
            </a:schemeClr>
          </a:solidFill>
          <a:ln>
            <a:noFill/>
          </a:ln>
          <a:effectLst/>
        </c:spPr>
      </c:pivotFmt>
      <c:pivotFmt>
        <c:idx val="4"/>
        <c:spPr>
          <a:solidFill>
            <a:schemeClr val="accent2"/>
          </a:solidFill>
          <a:ln>
            <a:noFill/>
          </a:ln>
          <a:effectLst/>
        </c:spPr>
      </c:pivotFmt>
      <c:pivotFmt>
        <c:idx val="5"/>
        <c:spPr>
          <a:solidFill>
            <a:srgbClr val="FFC000"/>
          </a:solidFill>
          <a:ln>
            <a:noFill/>
          </a:ln>
          <a:effectLst/>
        </c:spPr>
      </c:pivotFmt>
      <c:pivotFmt>
        <c:idx val="6"/>
        <c:spPr>
          <a:solidFill>
            <a:schemeClr val="accent4"/>
          </a:solidFill>
          <a:ln>
            <a:noFill/>
          </a:ln>
          <a:effectLst/>
        </c:spPr>
      </c:pivotFmt>
    </c:pivotFmts>
    <c:plotArea>
      <c:layout/>
      <c:barChart>
        <c:barDir val="col"/>
        <c:grouping val="clustered"/>
        <c:varyColors val="1"/>
        <c:ser>
          <c:idx val="0"/>
          <c:order val="0"/>
          <c:tx>
            <c:strRef>
              <c:f>'New Target KPI'!$B$70</c:f>
              <c:strCache>
                <c:ptCount val="1"/>
                <c:pt idx="0">
                  <c:v>Total</c:v>
                </c:pt>
              </c:strCache>
            </c:strRef>
          </c:tx>
          <c:invertIfNegative val="0"/>
          <c:dPt>
            <c:idx val="0"/>
            <c:invertIfNegative val="0"/>
            <c:bubble3D val="0"/>
            <c:spPr>
              <a:solidFill>
                <a:schemeClr val="accent4"/>
              </a:solidFill>
              <a:ln>
                <a:noFill/>
              </a:ln>
              <a:effectLst/>
            </c:spPr>
            <c:extLst>
              <c:ext xmlns:c16="http://schemas.microsoft.com/office/drawing/2014/chart" uri="{C3380CC4-5D6E-409C-BE32-E72D297353CC}">
                <c16:uniqueId val="{00000001-2B0B-436D-8CCE-5E1AD98758A3}"/>
              </c:ext>
            </c:extLst>
          </c:dPt>
          <c:dPt>
            <c:idx val="1"/>
            <c:invertIfNegative val="0"/>
            <c:bubble3D val="0"/>
            <c:spPr>
              <a:solidFill>
                <a:srgbClr val="FFC000"/>
              </a:solidFill>
              <a:ln>
                <a:noFill/>
              </a:ln>
              <a:effectLst/>
            </c:spPr>
            <c:extLst>
              <c:ext xmlns:c16="http://schemas.microsoft.com/office/drawing/2014/chart" uri="{C3380CC4-5D6E-409C-BE32-E72D297353CC}">
                <c16:uniqueId val="{00000003-2B0B-436D-8CCE-5E1AD98758A3}"/>
              </c:ext>
            </c:extLst>
          </c:dPt>
          <c:dPt>
            <c:idx val="2"/>
            <c:invertIfNegative val="0"/>
            <c:bubble3D val="0"/>
            <c:spPr>
              <a:solidFill>
                <a:schemeClr val="accent2"/>
              </a:solidFill>
              <a:ln>
                <a:noFill/>
              </a:ln>
              <a:effectLst/>
            </c:spPr>
            <c:extLst>
              <c:ext xmlns:c16="http://schemas.microsoft.com/office/drawing/2014/chart" uri="{C3380CC4-5D6E-409C-BE32-E72D297353CC}">
                <c16:uniqueId val="{00000005-2B0B-436D-8CCE-5E1AD98758A3}"/>
              </c:ext>
            </c:extLst>
          </c:dPt>
          <c:dPt>
            <c:idx val="3"/>
            <c:invertIfNegative val="0"/>
            <c:bubble3D val="0"/>
            <c:spPr>
              <a:solidFill>
                <a:schemeClr val="tx2">
                  <a:lumMod val="75000"/>
                  <a:lumOff val="25000"/>
                </a:schemeClr>
              </a:solidFill>
              <a:ln>
                <a:noFill/>
              </a:ln>
              <a:effectLst/>
            </c:spPr>
            <c:extLst>
              <c:ext xmlns:c16="http://schemas.microsoft.com/office/drawing/2014/chart" uri="{C3380CC4-5D6E-409C-BE32-E72D297353CC}">
                <c16:uniqueId val="{00000007-2B0B-436D-8CCE-5E1AD98758A3}"/>
              </c:ext>
            </c:extLst>
          </c:dPt>
          <c:dLbls>
            <c:numFmt formatCode="&quot;₹&quot;\ #,##0,&quot; K&quot;" sourceLinked="0"/>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'New Target KPI'!$A$71:$A$75</c:f>
              <c:strCache>
                <c:ptCount val="4"/>
                <c:pt idx="0">
                  <c:v>CVP GMC</c:v>
                </c:pt>
                <c:pt idx="1">
                  <c:v>DB -Mega Policy</c:v>
                </c:pt>
                <c:pt idx="2">
                  <c:v>EL-Group Mediclaim</c:v>
                </c:pt>
                <c:pt idx="3">
                  <c:v>Fire</c:v>
                </c:pt>
              </c:strCache>
            </c:strRef>
          </c:cat>
          <c:val>
            <c:numRef>
              <c:f>'New Target KPI'!$B$71:$B$75</c:f>
              <c:numCache>
                <c:formatCode>General</c:formatCode>
                <c:ptCount val="4"/>
                <c:pt idx="0">
                  <c:v>350000</c:v>
                </c:pt>
                <c:pt idx="1">
                  <c:v>400000</c:v>
                </c:pt>
                <c:pt idx="2">
                  <c:v>400000</c:v>
                </c:pt>
                <c:pt idx="3">
                  <c:v>500000</c:v>
                </c:pt>
              </c:numCache>
            </c:numRef>
          </c:val>
          <c:extLst>
            <c:ext xmlns:c16="http://schemas.microsoft.com/office/drawing/2014/chart" uri="{C3380CC4-5D6E-409C-BE32-E72D297353CC}">
              <c16:uniqueId val="{00000008-A802-4F04-9160-317FE439FF3F}"/>
            </c:ext>
          </c:extLst>
        </c:ser>
        <c:dLbls>
          <c:dLblPos val="outEnd"/>
          <c:showLegendKey val="0"/>
          <c:showVal val="1"/>
          <c:showCatName val="0"/>
          <c:showSerName val="0"/>
          <c:showPercent val="0"/>
          <c:showBubbleSize val="0"/>
        </c:dLbls>
        <c:gapWidth val="219"/>
        <c:overlap val="-27"/>
        <c:axId val="1848147327"/>
        <c:axId val="1848150207"/>
      </c:barChart>
      <c:catAx>
        <c:axId val="1848147327"/>
        <c:scaling>
          <c:orientation val="maxMin"/>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1100" b="1" i="0" u="none" strike="noStrike" kern="12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1848150207"/>
        <c:crosses val="autoZero"/>
        <c:auto val="1"/>
        <c:lblAlgn val="ctr"/>
        <c:lblOffset val="100"/>
        <c:noMultiLvlLbl val="0"/>
      </c:catAx>
      <c:valAx>
        <c:axId val="1848150207"/>
        <c:scaling>
          <c:orientation val="minMax"/>
        </c:scaling>
        <c:delete val="1"/>
        <c:axPos val="r"/>
        <c:numFmt formatCode="General" sourceLinked="1"/>
        <c:majorTickMark val="none"/>
        <c:minorTickMark val="none"/>
        <c:tickLblPos val="nextTo"/>
        <c:crossAx val="184814732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[Insurances dashboard.xlsm]NEw opport.!PivotTable2</c:name>
    <c:fmtId val="3"/>
  </c:pivotSource>
  <c:chart>
    <c:title>
      <c:tx>
        <c:rich>
          <a:bodyPr rot="0" spcFirstLastPara="1" vertOverflow="ellipsis" vert="horz" wrap="square" anchor="ctr" anchorCtr="1"/>
          <a:lstStyle/>
          <a:p>
            <a:pPr algn="l" rtl="0">
              <a:defRPr lang="en-US" sz="1400" b="1" i="0" u="none" strike="noStrike" kern="1200" spc="0" baseline="0">
                <a:solidFill>
                  <a:schemeClr val="tx1"/>
                </a:solidFill>
                <a:latin typeface="Adobe Gothic Std B" panose="020B0800000000000000" pitchFamily="34" charset="-128"/>
                <a:ea typeface="Adobe Gothic Std B" panose="020B0800000000000000" pitchFamily="34" charset="-128"/>
                <a:cs typeface="Arial" panose="020B0604020202020204" pitchFamily="34" charset="0"/>
              </a:defRPr>
            </a:pPr>
            <a:r>
              <a:rPr lang="en-US" sz="1400" b="1" i="0" u="none" strike="noStrike" kern="1200" spc="0" baseline="0">
                <a:solidFill>
                  <a:schemeClr val="tx1"/>
                </a:solidFill>
                <a:latin typeface="Adobe Gothic Std B" panose="020B0800000000000000" pitchFamily="34" charset="-128"/>
                <a:ea typeface="Adobe Gothic Std B" panose="020B0800000000000000" pitchFamily="34" charset="-128"/>
                <a:cs typeface="Arial" panose="020B0604020202020204" pitchFamily="34" charset="0"/>
              </a:rPr>
              <a:t>Insurance Group wise Revenue</a:t>
            </a:r>
          </a:p>
        </c:rich>
      </c:tx>
      <c:layout>
        <c:manualLayout>
          <c:xMode val="edge"/>
          <c:yMode val="edge"/>
          <c:x val="0.23237993094405954"/>
          <c:y val="0"/>
        </c:manualLayout>
      </c:layout>
      <c:overlay val="0"/>
      <c:spPr>
        <a:noFill/>
        <a:ln>
          <a:noFill/>
        </a:ln>
        <a:effectLst/>
      </c:spPr>
      <c:txPr>
        <a:bodyPr rot="0" spcFirstLastPara="1" vertOverflow="ellipsis" vert="horz" wrap="square" anchor="ctr" anchorCtr="1"/>
        <a:lstStyle/>
        <a:p>
          <a:pPr algn="l" rtl="0">
            <a:defRPr lang="en-US" sz="1400" b="1" i="0" u="none" strike="noStrike" kern="1200" spc="0" baseline="0">
              <a:solidFill>
                <a:schemeClr val="tx1"/>
              </a:solidFill>
              <a:latin typeface="Adobe Gothic Std B" panose="020B0800000000000000" pitchFamily="34" charset="-128"/>
              <a:ea typeface="Adobe Gothic Std B" panose="020B0800000000000000" pitchFamily="34" charset="-128"/>
              <a:cs typeface="Arial" panose="020B0604020202020204" pitchFamily="34" charset="0"/>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marker>
          <c:symbol val="none"/>
        </c:marker>
        <c:dLbl>
          <c:idx val="0"/>
          <c:numFmt formatCode="&quot;₹&quot;\ #,###.00,,&quot;M&quot;" sourceLinked="0"/>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6085098884982247"/>
          <c:y val="0.17171296296296296"/>
          <c:w val="0.62803801613562782"/>
          <c:h val="0.77736111111111106"/>
        </c:manualLayout>
      </c:layout>
      <c:barChart>
        <c:barDir val="bar"/>
        <c:grouping val="clustered"/>
        <c:varyColors val="0"/>
        <c:ser>
          <c:idx val="0"/>
          <c:order val="0"/>
          <c:tx>
            <c:strRef>
              <c:f>'NEw opport.'!$B$3</c:f>
              <c:strCache>
                <c:ptCount val="1"/>
                <c:pt idx="0">
                  <c:v>Total</c:v>
                </c:pt>
              </c:strCache>
            </c:strRef>
          </c:tx>
          <c:spPr>
            <a:solidFill>
              <a:schemeClr val="accent1"/>
            </a:solid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c:spPr>
          <c:invertIfNegative val="0"/>
          <c:dLbls>
            <c:numFmt formatCode="&quot;₹&quot;\ #,###.00,,&quot;M&quot;" sourceLinked="0"/>
            <c:spPr>
              <a:noFill/>
              <a:ln>
                <a:noFill/>
              </a:ln>
              <a:effectLst/>
            </c:spPr>
            <c:txPr>
              <a:bodyPr rot="0" spcFirstLastPara="1" vertOverflow="ellipsis" vert="horz" wrap="square" lIns="38100" tIns="19050" rIns="38100" bIns="19050" anchor="ctr" anchorCtr="0">
                <a:spAutoFit/>
              </a:bodyPr>
              <a:lstStyle/>
              <a:p>
                <a:pPr algn="ctr">
                  <a:defRPr lang="en-US" sz="1200" b="1" i="0" u="none" strike="noStrike" kern="12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'NEw opport.'!$A$4:$A$9</c:f>
              <c:strCache>
                <c:ptCount val="5"/>
                <c:pt idx="0">
                  <c:v>Global Client Network (GNB Inward)</c:v>
                </c:pt>
                <c:pt idx="1">
                  <c:v>Employee Benefits (EB)</c:v>
                </c:pt>
                <c:pt idx="2">
                  <c:v>Liability</c:v>
                </c:pt>
                <c:pt idx="3">
                  <c:v>Construction, Power &amp; Infrastructure</c:v>
                </c:pt>
                <c:pt idx="4">
                  <c:v>Property / BI</c:v>
                </c:pt>
              </c:strCache>
            </c:strRef>
          </c:cat>
          <c:val>
            <c:numRef>
              <c:f>'NEw opport.'!$B$4:$B$9</c:f>
              <c:numCache>
                <c:formatCode>General</c:formatCode>
                <c:ptCount val="5"/>
                <c:pt idx="0">
                  <c:v>4813520</c:v>
                </c:pt>
                <c:pt idx="1">
                  <c:v>2576616</c:v>
                </c:pt>
                <c:pt idx="2">
                  <c:v>1857765</c:v>
                </c:pt>
                <c:pt idx="3">
                  <c:v>1686179</c:v>
                </c:pt>
                <c:pt idx="4">
                  <c:v>611670</c:v>
                </c:pt>
              </c:numCache>
            </c:numRef>
          </c:val>
          <c:extLst>
            <c:ext xmlns:c16="http://schemas.microsoft.com/office/drawing/2014/chart" uri="{C3380CC4-5D6E-409C-BE32-E72D297353CC}">
              <c16:uniqueId val="{00000003-0575-4A70-AF71-4545648E3131}"/>
            </c:ext>
          </c:extLst>
        </c:ser>
        <c:dLbls>
          <c:showLegendKey val="0"/>
          <c:showVal val="0"/>
          <c:showCatName val="0"/>
          <c:showSerName val="0"/>
          <c:showPercent val="0"/>
          <c:showBubbleSize val="0"/>
        </c:dLbls>
        <c:gapWidth val="56"/>
        <c:axId val="661506751"/>
        <c:axId val="661513951"/>
      </c:barChart>
      <c:catAx>
        <c:axId val="661506751"/>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1100" b="1" i="0" u="none" strike="noStrike" kern="12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661513951"/>
        <c:crosses val="autoZero"/>
        <c:auto val="1"/>
        <c:lblAlgn val="ctr"/>
        <c:lblOffset val="100"/>
        <c:noMultiLvlLbl val="0"/>
      </c:catAx>
      <c:valAx>
        <c:axId val="661513951"/>
        <c:scaling>
          <c:orientation val="minMax"/>
        </c:scaling>
        <c:delete val="1"/>
        <c:axPos val="t"/>
        <c:numFmt formatCode="General" sourceLinked="1"/>
        <c:majorTickMark val="none"/>
        <c:minorTickMark val="none"/>
        <c:tickLblPos val="nextTo"/>
        <c:crossAx val="66150675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[Insurances dashboard.xlsm]NEw opport.!PivotTable3</c:name>
    <c:fmtId val="7"/>
  </c:pivotSource>
  <c:chart>
    <c:title>
      <c:tx>
        <c:rich>
          <a:bodyPr rot="0" spcFirstLastPara="1" vertOverflow="ellipsis" vert="horz" wrap="square" anchor="ctr" anchorCtr="1"/>
          <a:lstStyle/>
          <a:p>
            <a:pPr algn="l" rtl="0">
              <a:defRPr lang="en-US" sz="1400" b="1" i="0" u="none" strike="noStrike" kern="1200" spc="0" baseline="0">
                <a:solidFill>
                  <a:schemeClr val="tx1"/>
                </a:solidFill>
                <a:latin typeface="Adobe Gothic Std B" panose="020B0800000000000000" pitchFamily="34" charset="-128"/>
                <a:ea typeface="Adobe Gothic Std B" panose="020B0800000000000000" pitchFamily="34" charset="-128"/>
                <a:cs typeface="Arial" panose="020B0604020202020204" pitchFamily="34" charset="0"/>
              </a:defRPr>
            </a:pPr>
            <a:r>
              <a:rPr lang="en-US" sz="1400" b="1" i="0" u="none" strike="noStrike" kern="1200" spc="0" baseline="0">
                <a:solidFill>
                  <a:schemeClr val="tx1"/>
                </a:solidFill>
                <a:latin typeface="Adobe Gothic Std B" panose="020B0800000000000000" pitchFamily="34" charset="-128"/>
                <a:ea typeface="Adobe Gothic Std B" panose="020B0800000000000000" pitchFamily="34" charset="-128"/>
                <a:cs typeface="Arial" panose="020B0604020202020204" pitchFamily="34" charset="0"/>
              </a:rPr>
              <a:t>Opporty - Product Distribution</a:t>
            </a:r>
          </a:p>
        </c:rich>
      </c:tx>
      <c:layout>
        <c:manualLayout>
          <c:xMode val="edge"/>
          <c:yMode val="edge"/>
          <c:x val="0.23669058034661655"/>
          <c:y val="1.5211302356973334E-2"/>
        </c:manualLayout>
      </c:layout>
      <c:overlay val="0"/>
      <c:spPr>
        <a:noFill/>
        <a:ln>
          <a:noFill/>
        </a:ln>
        <a:effectLst/>
      </c:spPr>
      <c:txPr>
        <a:bodyPr rot="0" spcFirstLastPara="1" vertOverflow="ellipsis" vert="horz" wrap="square" anchor="ctr" anchorCtr="1"/>
        <a:lstStyle/>
        <a:p>
          <a:pPr algn="l" rtl="0">
            <a:defRPr lang="en-US" sz="1400" b="1" i="0" u="none" strike="noStrike" kern="1200" spc="0" baseline="0">
              <a:solidFill>
                <a:schemeClr val="tx1"/>
              </a:solidFill>
              <a:latin typeface="Adobe Gothic Std B" panose="020B0800000000000000" pitchFamily="34" charset="-128"/>
              <a:ea typeface="Adobe Gothic Std B" panose="020B0800000000000000" pitchFamily="34" charset="-128"/>
              <a:cs typeface="Arial" panose="020B0604020202020204" pitchFamily="34" charset="0"/>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w="19050">
            <a:solidFill>
              <a:schemeClr val="lt1"/>
            </a:solidFill>
          </a:ln>
          <a:effectLst/>
        </c:spPr>
        <c:dLbl>
          <c:idx val="0"/>
          <c:layout>
            <c:manualLayout>
              <c:x val="5.4302422723475352E-2"/>
              <c:y val="7.993605115907259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dLbl>
          <c:idx val="0"/>
          <c:layout>
            <c:manualLayout>
              <c:x val="6.2656641604010022E-2"/>
              <c:y val="-5.595523581135091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lumMod val="60000"/>
            </a:schemeClr>
          </a:solidFill>
          <a:ln w="19050">
            <a:solidFill>
              <a:schemeClr val="lt1"/>
            </a:solidFill>
          </a:ln>
          <a:effectLst/>
        </c:spPr>
        <c:dLbl>
          <c:idx val="0"/>
          <c:layout>
            <c:manualLayout>
              <c:x val="8.3542188805346695E-3"/>
              <c:y val="-0.1359925768561494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6"/>
          </a:solidFill>
          <a:ln w="19050">
            <a:solidFill>
              <a:schemeClr val="lt1"/>
            </a:solidFill>
          </a:ln>
          <a:effectLst/>
        </c:spPr>
        <c:dLbl>
          <c:idx val="0"/>
          <c:layout>
            <c:manualLayout>
              <c:x val="-2.5062656641604047E-2"/>
              <c:y val="-0.1364660045421246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5"/>
          </a:solidFill>
          <a:ln w="19050">
            <a:solidFill>
              <a:schemeClr val="lt1"/>
            </a:solidFill>
          </a:ln>
          <a:effectLst/>
        </c:spPr>
        <c:dLbl>
          <c:idx val="0"/>
          <c:layout>
            <c:manualLayout>
              <c:x val="-5.4302422723475352E-2"/>
              <c:y val="-0.1123837684464555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4"/>
          </a:solidFill>
          <a:ln w="19050">
            <a:solidFill>
              <a:schemeClr val="lt1"/>
            </a:solidFill>
          </a:ln>
          <a:effectLst/>
        </c:spPr>
        <c:dLbl>
          <c:idx val="0"/>
          <c:layout>
            <c:manualLayout>
              <c:x val="-6.6833751044277356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3"/>
          </a:solidFill>
          <a:ln w="19050">
            <a:solidFill>
              <a:schemeClr val="lt1"/>
            </a:solidFill>
          </a:ln>
          <a:effectLst/>
        </c:spPr>
        <c:dLbl>
          <c:idx val="0"/>
          <c:layout>
            <c:manualLayout>
              <c:x val="-1.2531328320802004E-2"/>
              <c:y val="0.1525208286059039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dLbl>
          <c:idx val="0"/>
          <c:layout>
            <c:manualLayout>
              <c:x val="6.2656641604010022E-2"/>
              <c:y val="-5.595523581135091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dLbl>
          <c:idx val="0"/>
          <c:layout>
            <c:manualLayout>
              <c:x val="5.4302422723475352E-2"/>
              <c:y val="7.993605115907259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w="19050">
            <a:solidFill>
              <a:schemeClr val="lt1"/>
            </a:solidFill>
          </a:ln>
          <a:effectLst/>
        </c:spPr>
        <c:dLbl>
          <c:idx val="0"/>
          <c:layout>
            <c:manualLayout>
              <c:x val="-1.2531328320802004E-2"/>
              <c:y val="0.1525208286059039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w="19050">
            <a:solidFill>
              <a:schemeClr val="lt1"/>
            </a:solidFill>
          </a:ln>
          <a:effectLst/>
        </c:spPr>
        <c:dLbl>
          <c:idx val="0"/>
          <c:layout>
            <c:manualLayout>
              <c:x val="-6.6833751044277356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dLbl>
          <c:idx val="0"/>
          <c:layout>
            <c:manualLayout>
              <c:x val="-5.4302422723475352E-2"/>
              <c:y val="-0.1123837684464555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dLbl>
          <c:idx val="0"/>
          <c:layout>
            <c:manualLayout>
              <c:x val="-2.5062656641604047E-2"/>
              <c:y val="-0.1364660045421246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19050">
            <a:solidFill>
              <a:schemeClr val="lt1"/>
            </a:solidFill>
          </a:ln>
          <a:effectLst/>
        </c:spPr>
        <c:dLbl>
          <c:idx val="0"/>
          <c:layout>
            <c:manualLayout>
              <c:x val="8.3542188805346695E-3"/>
              <c:y val="-0.1359925768561494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400" b="1" i="0" u="none" strike="noStrike" kern="12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w="19050">
            <a:solidFill>
              <a:schemeClr val="lt1"/>
            </a:solidFill>
          </a:ln>
          <a:effectLst/>
        </c:spPr>
        <c:dLbl>
          <c:idx val="0"/>
          <c:layout>
            <c:manualLayout>
              <c:x val="6.2656641604010022E-2"/>
              <c:y val="-5.5955235811350916E-2"/>
            </c:manualLayout>
          </c:layout>
          <c:spPr>
            <a:noFill/>
            <a:ln>
              <a:noFill/>
            </a:ln>
            <a:effectLst/>
          </c:spPr>
          <c:txPr>
            <a:bodyPr rot="0" spcFirstLastPara="1" vertOverflow="ellipsis" vert="horz" wrap="square" lIns="38100" tIns="19050" rIns="38100" bIns="19050" anchor="ctr" anchorCtr="0">
              <a:spAutoFit/>
            </a:bodyPr>
            <a:lstStyle/>
            <a:p>
              <a:pPr algn="ctr">
                <a:defRPr lang="en-US" sz="1400" b="1" i="0" u="none" strike="noStrike" kern="12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w="19050">
            <a:solidFill>
              <a:schemeClr val="lt1"/>
            </a:solidFill>
          </a:ln>
          <a:effectLst/>
        </c:spPr>
        <c:dLbl>
          <c:idx val="0"/>
          <c:layout>
            <c:manualLayout>
              <c:x val="5.4302422723475352E-2"/>
              <c:y val="7.9936051159072596E-2"/>
            </c:manualLayout>
          </c:layout>
          <c:spPr>
            <a:noFill/>
            <a:ln>
              <a:noFill/>
            </a:ln>
            <a:effectLst/>
          </c:spPr>
          <c:txPr>
            <a:bodyPr rot="0" spcFirstLastPara="1" vertOverflow="ellipsis" vert="horz" wrap="square" lIns="38100" tIns="19050" rIns="38100" bIns="19050" anchor="ctr" anchorCtr="0">
              <a:spAutoFit/>
            </a:bodyPr>
            <a:lstStyle/>
            <a:p>
              <a:pPr algn="ctr">
                <a:defRPr lang="en-US" sz="1400" b="1" i="0" u="none" strike="noStrike" kern="12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w="19050">
            <a:solidFill>
              <a:schemeClr val="lt1"/>
            </a:solidFill>
          </a:ln>
          <a:effectLst/>
        </c:spPr>
        <c:dLbl>
          <c:idx val="0"/>
          <c:layout>
            <c:manualLayout>
              <c:x val="-1.2531328320802004E-2"/>
              <c:y val="0.15252082860590399"/>
            </c:manualLayout>
          </c:layout>
          <c:spPr>
            <a:noFill/>
            <a:ln>
              <a:noFill/>
            </a:ln>
            <a:effectLst/>
          </c:spPr>
          <c:txPr>
            <a:bodyPr rot="0" spcFirstLastPara="1" vertOverflow="ellipsis" vert="horz" wrap="square" lIns="38100" tIns="19050" rIns="38100" bIns="19050" anchor="ctr" anchorCtr="0">
              <a:spAutoFit/>
            </a:bodyPr>
            <a:lstStyle/>
            <a:p>
              <a:pPr algn="ctr">
                <a:defRPr lang="en-US" sz="1400" b="1" i="0" u="none" strike="noStrike" kern="12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w="19050">
            <a:solidFill>
              <a:schemeClr val="lt1"/>
            </a:solidFill>
          </a:ln>
          <a:effectLst/>
        </c:spPr>
        <c:dLbl>
          <c:idx val="0"/>
          <c:layout>
            <c:manualLayout>
              <c:x val="-6.6833751044277356E-2"/>
              <c:y val="0"/>
            </c:manualLayout>
          </c:layout>
          <c:spPr>
            <a:noFill/>
            <a:ln>
              <a:noFill/>
            </a:ln>
            <a:effectLst/>
          </c:spPr>
          <c:txPr>
            <a:bodyPr rot="0" spcFirstLastPara="1" vertOverflow="ellipsis" vert="horz" wrap="square" lIns="38100" tIns="19050" rIns="38100" bIns="19050" anchor="ctr" anchorCtr="0">
              <a:spAutoFit/>
            </a:bodyPr>
            <a:lstStyle/>
            <a:p>
              <a:pPr algn="ctr">
                <a:defRPr lang="en-US" sz="1400" b="1" i="0" u="none" strike="noStrike" kern="12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w="19050">
            <a:solidFill>
              <a:schemeClr val="lt1"/>
            </a:solidFill>
          </a:ln>
          <a:effectLst/>
        </c:spPr>
        <c:dLbl>
          <c:idx val="0"/>
          <c:layout>
            <c:manualLayout>
              <c:x val="-5.4302422723475352E-2"/>
              <c:y val="-0.11238376844645555"/>
            </c:manualLayout>
          </c:layout>
          <c:spPr>
            <a:noFill/>
            <a:ln>
              <a:noFill/>
            </a:ln>
            <a:effectLst/>
          </c:spPr>
          <c:txPr>
            <a:bodyPr rot="0" spcFirstLastPara="1" vertOverflow="ellipsis" vert="horz" wrap="square" lIns="38100" tIns="19050" rIns="38100" bIns="19050" anchor="ctr" anchorCtr="0">
              <a:spAutoFit/>
            </a:bodyPr>
            <a:lstStyle/>
            <a:p>
              <a:pPr algn="ctr">
                <a:defRPr lang="en-US" sz="1400" b="1" i="0" u="none" strike="noStrike" kern="12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w="19050">
            <a:solidFill>
              <a:schemeClr val="lt1"/>
            </a:solidFill>
          </a:ln>
          <a:effectLst/>
        </c:spPr>
        <c:dLbl>
          <c:idx val="0"/>
          <c:layout>
            <c:manualLayout>
              <c:x val="-2.5062656641604047E-2"/>
              <c:y val="-0.13646600454212468"/>
            </c:manualLayout>
          </c:layout>
          <c:spPr>
            <a:noFill/>
            <a:ln>
              <a:noFill/>
            </a:ln>
            <a:effectLst/>
          </c:spPr>
          <c:txPr>
            <a:bodyPr rot="0" spcFirstLastPara="1" vertOverflow="ellipsis" vert="horz" wrap="square" lIns="38100" tIns="19050" rIns="38100" bIns="19050" anchor="ctr" anchorCtr="0">
              <a:spAutoFit/>
            </a:bodyPr>
            <a:lstStyle/>
            <a:p>
              <a:pPr algn="ctr">
                <a:defRPr lang="en-US" sz="1400" b="1" i="0" u="none" strike="noStrike" kern="12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3"/>
        <c:spPr>
          <a:solidFill>
            <a:schemeClr val="accent1"/>
          </a:solidFill>
          <a:ln w="19050">
            <a:solidFill>
              <a:schemeClr val="lt1"/>
            </a:solidFill>
          </a:ln>
          <a:effectLst/>
        </c:spPr>
        <c:dLbl>
          <c:idx val="0"/>
          <c:layout>
            <c:manualLayout>
              <c:x val="8.3542188805346695E-3"/>
              <c:y val="-0.13599257685614941"/>
            </c:manualLayout>
          </c:layout>
          <c:spPr>
            <a:noFill/>
            <a:ln>
              <a:noFill/>
            </a:ln>
            <a:effectLst/>
          </c:spPr>
          <c:txPr>
            <a:bodyPr rot="0" spcFirstLastPara="1" vertOverflow="ellipsis" vert="horz" wrap="square" lIns="38100" tIns="19050" rIns="38100" bIns="19050" anchor="ctr" anchorCtr="0">
              <a:spAutoFit/>
            </a:bodyPr>
            <a:lstStyle/>
            <a:p>
              <a:pPr algn="ctr">
                <a:defRPr lang="en-US" sz="1400" b="1" i="0" u="none" strike="noStrike" kern="12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doughnutChart>
        <c:varyColors val="1"/>
        <c:ser>
          <c:idx val="0"/>
          <c:order val="0"/>
          <c:tx>
            <c:strRef>
              <c:f>'NEw opport.'!$B$20</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2C2-43DF-BF61-F22C2FFFC94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2C2-43DF-BF61-F22C2FFFC94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2C2-43DF-BF61-F22C2FFFC94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2C2-43DF-BF61-F22C2FFFC94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A2C2-43DF-BF61-F22C2FFFC94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A2C2-43DF-BF61-F22C2FFFC94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A2C2-43DF-BF61-F22C2FFFC945}"/>
              </c:ext>
            </c:extLst>
          </c:dPt>
          <c:dLbls>
            <c:dLbl>
              <c:idx val="0"/>
              <c:layout>
                <c:manualLayout>
                  <c:x val="6.2656641604010022E-2"/>
                  <c:y val="-5.595523581135091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2C2-43DF-BF61-F22C2FFFC945}"/>
                </c:ext>
              </c:extLst>
            </c:dLbl>
            <c:dLbl>
              <c:idx val="1"/>
              <c:layout>
                <c:manualLayout>
                  <c:x val="5.4302422723475352E-2"/>
                  <c:y val="7.993605115907259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2C2-43DF-BF61-F22C2FFFC945}"/>
                </c:ext>
              </c:extLst>
            </c:dLbl>
            <c:dLbl>
              <c:idx val="2"/>
              <c:layout>
                <c:manualLayout>
                  <c:x val="-1.2531328320802004E-2"/>
                  <c:y val="0.15252082860590399"/>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A2C2-43DF-BF61-F22C2FFFC945}"/>
                </c:ext>
              </c:extLst>
            </c:dLbl>
            <c:dLbl>
              <c:idx val="3"/>
              <c:layout>
                <c:manualLayout>
                  <c:x val="-6.6833751044277356E-2"/>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A2C2-43DF-BF61-F22C2FFFC945}"/>
                </c:ext>
              </c:extLst>
            </c:dLbl>
            <c:dLbl>
              <c:idx val="4"/>
              <c:layout>
                <c:manualLayout>
                  <c:x val="-5.4302422723475352E-2"/>
                  <c:y val="-0.1123837684464555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A2C2-43DF-BF61-F22C2FFFC945}"/>
                </c:ext>
              </c:extLst>
            </c:dLbl>
            <c:dLbl>
              <c:idx val="5"/>
              <c:layout>
                <c:manualLayout>
                  <c:x val="-2.5062656641604047E-2"/>
                  <c:y val="-0.1364660045421246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A2C2-43DF-BF61-F22C2FFFC945}"/>
                </c:ext>
              </c:extLst>
            </c:dLbl>
            <c:dLbl>
              <c:idx val="6"/>
              <c:layout>
                <c:manualLayout>
                  <c:x val="8.3542188805346695E-3"/>
                  <c:y val="-0.13599257685614941"/>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A2C2-43DF-BF61-F22C2FFFC945}"/>
                </c:ext>
              </c:extLst>
            </c:dLbl>
            <c:spPr>
              <a:noFill/>
              <a:ln>
                <a:noFill/>
              </a:ln>
              <a:effectLst/>
            </c:spPr>
            <c:txPr>
              <a:bodyPr rot="0" spcFirstLastPara="1" vertOverflow="ellipsis" vert="horz" wrap="square" lIns="38100" tIns="19050" rIns="38100" bIns="19050" anchor="ctr" anchorCtr="0">
                <a:spAutoFit/>
              </a:bodyPr>
              <a:lstStyle/>
              <a:p>
                <a:pPr algn="ctr">
                  <a:defRPr lang="en-US" sz="1400" b="1" i="0" u="none" strike="noStrike" kern="12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'NEw opport.'!$A$21:$A$28</c:f>
              <c:strCache>
                <c:ptCount val="7"/>
                <c:pt idx="0">
                  <c:v>Employee Benefits</c:v>
                </c:pt>
                <c:pt idx="1">
                  <c:v>Engineering</c:v>
                </c:pt>
                <c:pt idx="2">
                  <c:v>Fire</c:v>
                </c:pt>
                <c:pt idx="3">
                  <c:v>Liability</c:v>
                </c:pt>
                <c:pt idx="4">
                  <c:v>Marine</c:v>
                </c:pt>
                <c:pt idx="5">
                  <c:v>Miscellaneous</c:v>
                </c:pt>
                <c:pt idx="6">
                  <c:v>Terrorism</c:v>
                </c:pt>
              </c:strCache>
            </c:strRef>
          </c:cat>
          <c:val>
            <c:numRef>
              <c:f>'NEw opport.'!$B$21:$B$28</c:f>
              <c:numCache>
                <c:formatCode>General</c:formatCode>
                <c:ptCount val="7"/>
                <c:pt idx="0">
                  <c:v>15</c:v>
                </c:pt>
                <c:pt idx="1">
                  <c:v>6</c:v>
                </c:pt>
                <c:pt idx="2">
                  <c:v>13</c:v>
                </c:pt>
                <c:pt idx="3">
                  <c:v>5</c:v>
                </c:pt>
                <c:pt idx="4">
                  <c:v>7</c:v>
                </c:pt>
                <c:pt idx="5">
                  <c:v>2</c:v>
                </c:pt>
                <c:pt idx="6">
                  <c:v>1</c:v>
                </c:pt>
              </c:numCache>
            </c:numRef>
          </c:val>
          <c:extLst>
            <c:ext xmlns:c16="http://schemas.microsoft.com/office/drawing/2014/chart" uri="{C3380CC4-5D6E-409C-BE32-E72D297353CC}">
              <c16:uniqueId val="{0000000E-EC5C-4BD7-BD2F-C26BEE3A40A5}"/>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lang="en-US" sz="900" b="0" i="0" u="none" strike="noStrike" kern="1200" baseline="0">
              <a:solidFill>
                <a:schemeClr val="tx1">
                  <a:lumMod val="65000"/>
                  <a:lumOff val="35000"/>
                </a:schemeClr>
              </a:solidFill>
              <a:latin typeface="Adobe Gothic Std B" panose="020B0800000000000000" pitchFamily="34" charset="-128"/>
              <a:ea typeface="Adobe Gothic Std B" panose="020B0800000000000000" pitchFamily="34" charset="-128"/>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[Insurances dashboard.xlsm]NEw opport.!PivotTable4</c:name>
    <c:fmtId val="14"/>
  </c:pivotSource>
  <c:chart>
    <c:title>
      <c:tx>
        <c:rich>
          <a:bodyPr rot="0" spcFirstLastPara="1" vertOverflow="ellipsis" vert="horz" wrap="square" anchor="ctr" anchorCtr="1"/>
          <a:lstStyle/>
          <a:p>
            <a:pPr algn="l" rtl="0">
              <a:defRPr lang="en-US" sz="1400" b="1" i="0" u="none" strike="noStrike" kern="1200" spc="0" baseline="0">
                <a:solidFill>
                  <a:schemeClr val="tx1"/>
                </a:solidFill>
                <a:latin typeface="Adobe Gothic Std B" panose="020B0800000000000000" pitchFamily="34" charset="-128"/>
                <a:ea typeface="Adobe Gothic Std B" panose="020B0800000000000000" pitchFamily="34" charset="-128"/>
                <a:cs typeface="Arial" panose="020B0604020202020204" pitchFamily="34" charset="0"/>
              </a:defRPr>
            </a:pPr>
            <a:r>
              <a:rPr lang="en-US" sz="1400" b="1" i="0" u="none" strike="noStrike" kern="1200" spc="0" baseline="0">
                <a:solidFill>
                  <a:schemeClr val="tx1"/>
                </a:solidFill>
                <a:latin typeface="Adobe Gothic Std B" panose="020B0800000000000000" pitchFamily="34" charset="-128"/>
                <a:ea typeface="Adobe Gothic Std B" panose="020B0800000000000000" pitchFamily="34" charset="-128"/>
                <a:cs typeface="Arial" panose="020B0604020202020204" pitchFamily="34" charset="0"/>
              </a:rPr>
              <a:t>Stage wise Revenue</a:t>
            </a:r>
          </a:p>
        </c:rich>
      </c:tx>
      <c:layout>
        <c:manualLayout>
          <c:xMode val="edge"/>
          <c:yMode val="edge"/>
          <c:x val="0.32415340584732716"/>
          <c:y val="0"/>
        </c:manualLayout>
      </c:layout>
      <c:overlay val="0"/>
      <c:spPr>
        <a:noFill/>
        <a:ln>
          <a:noFill/>
        </a:ln>
        <a:effectLst/>
      </c:spPr>
      <c:txPr>
        <a:bodyPr rot="0" spcFirstLastPara="1" vertOverflow="ellipsis" vert="horz" wrap="square" anchor="ctr" anchorCtr="1"/>
        <a:lstStyle/>
        <a:p>
          <a:pPr algn="l" rtl="0">
            <a:defRPr lang="en-US" sz="1400" b="1" i="0" u="none" strike="noStrike" kern="1200" spc="0" baseline="0">
              <a:solidFill>
                <a:schemeClr val="tx1"/>
              </a:solidFill>
              <a:latin typeface="Adobe Gothic Std B" panose="020B0800000000000000" pitchFamily="34" charset="-128"/>
              <a:ea typeface="Adobe Gothic Std B" panose="020B0800000000000000" pitchFamily="34" charset="-128"/>
              <a:cs typeface="Arial" panose="020B0604020202020204" pitchFamily="34" charset="0"/>
            </a:defRPr>
          </a:pPr>
          <a:endParaRPr lang="en-US"/>
        </a:p>
      </c:txPr>
    </c:title>
    <c:autoTitleDeleted val="0"/>
    <c:pivotFmts>
      <c:pivotFmt>
        <c:idx val="0"/>
        <c:spPr>
          <a:solidFill>
            <a:schemeClr val="accent1"/>
          </a:solidFill>
          <a:ln>
            <a:noFill/>
          </a:ln>
          <a:effectLst/>
        </c:spPr>
        <c:marker>
          <c:symbol val="none"/>
        </c:marker>
        <c:dLbl>
          <c:idx val="0"/>
          <c:numFmt formatCode="&quot;₹&quot;\ #,##0,&quot; K&quot;" sourceLinked="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numFmt formatCode="&quot;₹&quot;\ #,##0,&quot; K&quot;" sourceLinked="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numFmt formatCode="&quot;₹&quot;\ #,##0,&quot; K&quot;" sourceLinked="0"/>
          <c:spPr>
            <a:noFill/>
            <a:ln>
              <a:noFill/>
            </a:ln>
            <a:effectLst/>
          </c:spPr>
          <c:txPr>
            <a:bodyPr rot="0" spcFirstLastPara="1" vertOverflow="ellipsis" vert="horz" wrap="square" anchor="ctr" anchorCtr="1"/>
            <a:lstStyle/>
            <a:p>
              <a:pPr>
                <a:defRPr lang="en-US" sz="1400" b="1" i="0" u="none" strike="noStrike" kern="12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5684393892474372"/>
          <c:y val="0.17210354136651632"/>
          <c:w val="0.73709160739299884"/>
          <c:h val="0.82789645863348371"/>
        </c:manualLayout>
      </c:layout>
      <c:barChart>
        <c:barDir val="bar"/>
        <c:grouping val="clustered"/>
        <c:varyColors val="0"/>
        <c:ser>
          <c:idx val="0"/>
          <c:order val="0"/>
          <c:tx>
            <c:strRef>
              <c:f>'NEw opport.'!$B$31</c:f>
              <c:strCache>
                <c:ptCount val="1"/>
                <c:pt idx="0">
                  <c:v>Total</c:v>
                </c:pt>
              </c:strCache>
            </c:strRef>
          </c:tx>
          <c:spPr>
            <a:solidFill>
              <a:schemeClr val="accent1"/>
            </a:solidFill>
            <a:ln>
              <a:noFill/>
            </a:ln>
            <a:effectLst/>
          </c:spPr>
          <c:invertIfNegative val="0"/>
          <c:dLbls>
            <c:numFmt formatCode="&quot;₹&quot;\ #,##0,&quot; K&quot;" sourceLinked="0"/>
            <c:spPr>
              <a:noFill/>
              <a:ln>
                <a:noFill/>
              </a:ln>
              <a:effectLst/>
            </c:spPr>
            <c:txPr>
              <a:bodyPr rot="0" spcFirstLastPara="1" vertOverflow="ellipsis" vert="horz" wrap="square" anchor="ctr" anchorCtr="1"/>
              <a:lstStyle/>
              <a:p>
                <a:pPr>
                  <a:defRPr lang="en-US" sz="1400" b="1" i="0" u="none" strike="noStrike" kern="12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'NEw opport.'!$A$32:$A$35</c:f>
              <c:strCache>
                <c:ptCount val="3"/>
                <c:pt idx="0">
                  <c:v>Qualify Opportunity</c:v>
                </c:pt>
                <c:pt idx="1">
                  <c:v>Negotiate</c:v>
                </c:pt>
                <c:pt idx="2">
                  <c:v>Propose Solution</c:v>
                </c:pt>
              </c:strCache>
            </c:strRef>
          </c:cat>
          <c:val>
            <c:numRef>
              <c:f>'NEw opport.'!$B$32:$B$35</c:f>
              <c:numCache>
                <c:formatCode>General</c:formatCode>
                <c:ptCount val="3"/>
                <c:pt idx="0">
                  <c:v>5919500</c:v>
                </c:pt>
                <c:pt idx="1">
                  <c:v>899000</c:v>
                </c:pt>
                <c:pt idx="2">
                  <c:v>60000</c:v>
                </c:pt>
              </c:numCache>
            </c:numRef>
          </c:val>
          <c:extLst>
            <c:ext xmlns:c16="http://schemas.microsoft.com/office/drawing/2014/chart" uri="{C3380CC4-5D6E-409C-BE32-E72D297353CC}">
              <c16:uniqueId val="{00000000-FEDB-4951-9754-352A74B47311}"/>
            </c:ext>
          </c:extLst>
        </c:ser>
        <c:dLbls>
          <c:dLblPos val="outEnd"/>
          <c:showLegendKey val="0"/>
          <c:showVal val="1"/>
          <c:showCatName val="0"/>
          <c:showSerName val="0"/>
          <c:showPercent val="0"/>
          <c:showBubbleSize val="0"/>
        </c:dLbls>
        <c:gapWidth val="182"/>
        <c:axId val="487370383"/>
        <c:axId val="487377583"/>
      </c:barChart>
      <c:catAx>
        <c:axId val="487370383"/>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100" b="1" i="0" u="none" strike="noStrike" kern="12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487377583"/>
        <c:crosses val="autoZero"/>
        <c:auto val="1"/>
        <c:lblAlgn val="ctr"/>
        <c:lblOffset val="100"/>
        <c:noMultiLvlLbl val="0"/>
      </c:catAx>
      <c:valAx>
        <c:axId val="487377583"/>
        <c:scaling>
          <c:orientation val="minMax"/>
        </c:scaling>
        <c:delete val="1"/>
        <c:axPos val="t"/>
        <c:numFmt formatCode="General" sourceLinked="1"/>
        <c:majorTickMark val="none"/>
        <c:minorTickMark val="none"/>
        <c:tickLblPos val="nextTo"/>
        <c:crossAx val="48737038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lgn="ctr">
        <a:defRPr lang="en-US" sz="1100" b="1" i="0" u="none" strike="noStrike" kern="12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[Insurances dashboard.xlsm]NEw opport.!PivotTable5</c:name>
    <c:fmtId val="10"/>
  </c:pivotSource>
  <c:chart>
    <c:title>
      <c:tx>
        <c:rich>
          <a:bodyPr rot="0" spcFirstLastPara="1" vertOverflow="ellipsis" vert="horz" wrap="square" anchor="ctr" anchorCtr="1"/>
          <a:lstStyle/>
          <a:p>
            <a:pPr algn="l" rtl="0">
              <a:defRPr lang="en-US" sz="1400" b="1" i="0" u="none" strike="noStrike" kern="1200" spc="0" baseline="0">
                <a:solidFill>
                  <a:schemeClr val="tx1"/>
                </a:solidFill>
                <a:latin typeface="Adobe Gothic Std B" panose="020B0800000000000000" pitchFamily="34" charset="-128"/>
                <a:ea typeface="Adobe Gothic Std B" panose="020B0800000000000000" pitchFamily="34" charset="-128"/>
                <a:cs typeface="Arial" panose="020B0604020202020204" pitchFamily="34" charset="0"/>
              </a:defRPr>
            </a:pPr>
            <a:r>
              <a:rPr lang="en-US" sz="1400" b="1" i="0" u="none" strike="noStrike" kern="1200" spc="0" baseline="0">
                <a:solidFill>
                  <a:schemeClr val="tx1"/>
                </a:solidFill>
                <a:latin typeface="Adobe Gothic Std B" panose="020B0800000000000000" pitchFamily="34" charset="-128"/>
                <a:ea typeface="Adobe Gothic Std B" panose="020B0800000000000000" pitchFamily="34" charset="-128"/>
                <a:cs typeface="Arial" panose="020B0604020202020204" pitchFamily="34" charset="0"/>
              </a:rPr>
              <a:t>No. of Invoice by Account Executive</a:t>
            </a:r>
          </a:p>
        </c:rich>
      </c:tx>
      <c:layout>
        <c:manualLayout>
          <c:xMode val="edge"/>
          <c:yMode val="edge"/>
          <c:x val="0.189819037789452"/>
          <c:y val="0"/>
        </c:manualLayout>
      </c:layout>
      <c:overlay val="0"/>
      <c:spPr>
        <a:noFill/>
        <a:ln>
          <a:noFill/>
        </a:ln>
        <a:effectLst/>
      </c:spPr>
      <c:txPr>
        <a:bodyPr rot="0" spcFirstLastPara="1" vertOverflow="ellipsis" vert="horz" wrap="square" anchor="ctr" anchorCtr="1"/>
        <a:lstStyle/>
        <a:p>
          <a:pPr algn="l" rtl="0">
            <a:defRPr lang="en-US" sz="1400" b="1" i="0" u="none" strike="noStrike" kern="1200" spc="0" baseline="0">
              <a:solidFill>
                <a:schemeClr val="tx1"/>
              </a:solidFill>
              <a:latin typeface="Adobe Gothic Std B" panose="020B0800000000000000" pitchFamily="34" charset="-128"/>
              <a:ea typeface="Adobe Gothic Std B" panose="020B0800000000000000" pitchFamily="34" charset="-128"/>
              <a:cs typeface="Arial" panose="020B0604020202020204" pitchFamily="34" charset="0"/>
            </a:defRPr>
          </a:pPr>
          <a:endParaRPr lang="en-US"/>
        </a:p>
      </c:txPr>
    </c:title>
    <c:autoTitleDeleted val="0"/>
    <c:pivotFmts>
      <c:pivotFmt>
        <c:idx val="0"/>
        <c:spPr>
          <a:solidFill>
            <a:schemeClr val="tx1">
              <a:lumMod val="75000"/>
              <a:lumOff val="2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layout>
            <c:manualLayout>
              <c:x val="5.768667618597461E-2"/>
              <c:y val="0"/>
            </c:manualLayout>
          </c:layout>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2"/>
          </a:solidFill>
          <a:ln>
            <a:noFill/>
          </a:ln>
          <a:effectLst/>
        </c:spPr>
        <c:dLbl>
          <c:idx val="0"/>
          <c:layout>
            <c:manualLayout>
              <c:x val="3.9285705447535332E-2"/>
              <c:y val="0"/>
            </c:manualLayout>
          </c:layout>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4"/>
          </a:solidFill>
          <a:ln>
            <a:noFill/>
          </a:ln>
          <a:effectLst/>
        </c:spPr>
        <c:dLbl>
          <c:idx val="0"/>
          <c:layout>
            <c:manualLayout>
              <c:x val="5.4999987626549465E-2"/>
              <c:y val="-6.9746362136841817E-3"/>
            </c:manualLayout>
          </c:layout>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4"/>
          </a:solidFill>
          <a:ln>
            <a:noFill/>
          </a:ln>
          <a:effectLst/>
        </c:spPr>
        <c:dLbl>
          <c:idx val="0"/>
          <c:layout>
            <c:manualLayout>
              <c:x val="6.8095222775727951E-2"/>
              <c:y val="-1.0461954320526271E-2"/>
            </c:manualLayout>
          </c:layout>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2"/>
          </a:solidFill>
          <a:ln>
            <a:noFill/>
          </a:ln>
          <a:effectLst/>
        </c:spPr>
        <c:dLbl>
          <c:idx val="0"/>
          <c:layout>
            <c:manualLayout>
              <c:x val="2.6190470298356407E-3"/>
              <c:y val="-3.4873181068420904E-2"/>
            </c:manualLayout>
          </c:layout>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dLbl>
          <c:idx val="0"/>
          <c:layout>
            <c:manualLayout>
              <c:x val="8.3728665077915612E-2"/>
              <c:y val="1.2786685345540758E-16"/>
            </c:manualLayout>
          </c:layout>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3"/>
          </a:solidFill>
          <a:ln>
            <a:noFill/>
          </a:ln>
          <a:effectLst/>
        </c:spPr>
        <c:dLbl>
          <c:idx val="0"/>
          <c:layout>
            <c:manualLayout>
              <c:x val="4.9761893566878088E-2"/>
              <c:y val="6.3933426727703791E-17"/>
            </c:manualLayout>
          </c:layout>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dLbl>
          <c:idx val="0"/>
          <c:layout>
            <c:manualLayout>
              <c:x val="0.1148328388077603"/>
              <c:y val="0"/>
            </c:manualLayout>
          </c:layout>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4"/>
          </a:solidFill>
          <a:ln>
            <a:noFill/>
          </a:ln>
          <a:effectLst/>
        </c:spPr>
        <c:dLbl>
          <c:idx val="0"/>
          <c:layout>
            <c:manualLayout>
              <c:x val="9.9523787133756175E-2"/>
              <c:y val="-1.0461954320526271E-2"/>
            </c:manualLayout>
          </c:layout>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2"/>
          </a:solidFill>
          <a:ln>
            <a:noFill/>
          </a:ln>
          <a:effectLst/>
        </c:spPr>
        <c:dLbl>
          <c:idx val="0"/>
          <c:layout>
            <c:manualLayout>
              <c:x val="0"/>
              <c:y val="0"/>
            </c:manualLayout>
          </c:layout>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xForSave val="1"/>
            </c:ext>
          </c:extLst>
        </c:dLbl>
      </c:pivotFmt>
      <c:pivotFmt>
        <c:idx val="15"/>
        <c:spPr>
          <a:solidFill>
            <a:schemeClr val="accent2"/>
          </a:solidFill>
          <a:ln>
            <a:noFill/>
          </a:ln>
          <a:effectLst/>
        </c:spPr>
        <c:dLbl>
          <c:idx val="0"/>
          <c:layout>
            <c:manualLayout>
              <c:x val="0"/>
              <c:y val="0"/>
            </c:manualLayout>
          </c:layout>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xForSave val="1"/>
            </c:ext>
          </c:extLst>
        </c:dLbl>
      </c:pivotFmt>
      <c:pivotFmt>
        <c:idx val="16"/>
        <c:spPr>
          <a:solidFill>
            <a:schemeClr val="accent2"/>
          </a:solidFill>
          <a:ln>
            <a:noFill/>
          </a:ln>
          <a:effectLst/>
        </c:spPr>
        <c:dLbl>
          <c:idx val="0"/>
          <c:layout>
            <c:manualLayout>
              <c:x val="0"/>
              <c:y val="0"/>
            </c:manualLayout>
          </c:layout>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xForSave val="1"/>
            </c:ext>
          </c:extLst>
        </c:dLbl>
      </c:pivotFmt>
      <c:pivotFmt>
        <c:idx val="17"/>
        <c:spPr>
          <a:solidFill>
            <a:schemeClr val="accent2"/>
          </a:solidFill>
          <a:ln>
            <a:noFill/>
          </a:ln>
          <a:effectLst/>
        </c:spPr>
        <c:dLbl>
          <c:idx val="0"/>
          <c:layout>
            <c:manualLayout>
              <c:x val="0"/>
              <c:y val="0"/>
            </c:manualLayout>
          </c:layout>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xForSave val="1"/>
            </c:ext>
          </c:extLst>
        </c:dLbl>
      </c:pivotFmt>
      <c:pivotFmt>
        <c:idx val="18"/>
        <c:spPr>
          <a:solidFill>
            <a:schemeClr val="accent2"/>
          </a:solidFill>
          <a:ln>
            <a:noFill/>
          </a:ln>
          <a:effectLst/>
        </c:spPr>
        <c:dLbl>
          <c:idx val="0"/>
          <c:layout>
            <c:manualLayout>
              <c:x val="0"/>
              <c:y val="0"/>
            </c:manualLayout>
          </c:layout>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xForSave val="1"/>
            </c:ext>
          </c:extLst>
        </c:dLbl>
      </c:pivotFmt>
      <c:pivotFmt>
        <c:idx val="19"/>
        <c:spPr>
          <a:solidFill>
            <a:schemeClr val="accent2"/>
          </a:solidFill>
          <a:ln>
            <a:noFill/>
          </a:ln>
          <a:effectLst/>
        </c:spPr>
        <c:dLbl>
          <c:idx val="0"/>
          <c:layout>
            <c:manualLayout>
              <c:x val="5.7686676185974561E-2"/>
              <c:y val="2.7459197691670008E-7"/>
            </c:manualLayout>
          </c:layout>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xForSave val="1"/>
            </c:ext>
          </c:extLst>
        </c:dLbl>
      </c:pivotFmt>
      <c:pivotFmt>
        <c:idx val="20"/>
        <c:spPr>
          <a:solidFill>
            <a:schemeClr val="accent2"/>
          </a:solidFill>
          <a:ln>
            <a:noFill/>
          </a:ln>
          <a:effectLst/>
        </c:spPr>
        <c:dLbl>
          <c:idx val="0"/>
          <c:layout>
            <c:manualLayout>
              <c:x val="0"/>
              <c:y val="0"/>
            </c:manualLayout>
          </c:layout>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xForSave val="1"/>
            </c:ext>
          </c:extLst>
        </c:dLbl>
      </c:pivotFmt>
      <c:pivotFmt>
        <c:idx val="21"/>
        <c:spPr>
          <a:solidFill>
            <a:schemeClr val="accent2"/>
          </a:solidFill>
          <a:ln>
            <a:noFill/>
          </a:ln>
          <a:effectLst/>
        </c:spPr>
        <c:dLbl>
          <c:idx val="0"/>
          <c:layout>
            <c:manualLayout>
              <c:x val="0"/>
              <c:y val="0"/>
            </c:manualLayout>
          </c:layout>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xForSave val="1"/>
            </c:ext>
          </c:extLst>
        </c:dLbl>
      </c:pivotFmt>
      <c:pivotFmt>
        <c:idx val="22"/>
        <c:spPr>
          <a:solidFill>
            <a:schemeClr val="accent2"/>
          </a:solidFill>
          <a:ln>
            <a:noFill/>
          </a:ln>
          <a:effectLst/>
        </c:spPr>
        <c:dLbl>
          <c:idx val="0"/>
          <c:layout>
            <c:manualLayout>
              <c:x val="0"/>
              <c:y val="0"/>
            </c:manualLayout>
          </c:layout>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xForSave val="1"/>
            </c:ext>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dLbl>
          <c:idx val="0"/>
          <c:layout>
            <c:manualLayout>
              <c:x val="0.1148328388077603"/>
              <c:y val="0"/>
            </c:manualLayout>
          </c:layout>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dLbl>
          <c:idx val="0"/>
          <c:layout>
            <c:manualLayout>
              <c:x val="8.3728665077915612E-2"/>
              <c:y val="1.2786685345540758E-16"/>
            </c:manualLayout>
          </c:layout>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dLbl>
          <c:idx val="0"/>
          <c:layout>
            <c:manualLayout>
              <c:x val="5.768667618597461E-2"/>
              <c:y val="0"/>
            </c:manualLayout>
          </c:layout>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layout>
            <c:manualLayout>
              <c:x val="5.768667618597461E-2"/>
              <c:y val="0"/>
            </c:manualLayout>
          </c:layout>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2"/>
          </a:solidFill>
          <a:ln>
            <a:noFill/>
          </a:ln>
          <a:effectLst/>
        </c:spPr>
        <c:dLbl>
          <c:idx val="0"/>
          <c:layout>
            <c:manualLayout>
              <c:x val="0"/>
              <c:y val="0"/>
            </c:manualLayout>
          </c:layout>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2"/>
          </a:solidFill>
          <a:ln>
            <a:noFill/>
          </a:ln>
          <a:effectLst/>
        </c:spPr>
        <c:dLbl>
          <c:idx val="0"/>
          <c:layout>
            <c:manualLayout>
              <c:x val="0"/>
              <c:y val="0"/>
            </c:manualLayout>
          </c:layout>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2"/>
          </a:solidFill>
          <a:ln>
            <a:noFill/>
          </a:ln>
          <a:effectLst/>
        </c:spPr>
        <c:dLbl>
          <c:idx val="0"/>
          <c:layout>
            <c:manualLayout>
              <c:x val="0"/>
              <c:y val="0"/>
            </c:manualLayout>
          </c:layout>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2"/>
          </a:solidFill>
          <a:ln>
            <a:noFill/>
          </a:ln>
          <a:effectLst/>
        </c:spPr>
        <c:dLbl>
          <c:idx val="0"/>
          <c:layout>
            <c:manualLayout>
              <c:x val="0"/>
              <c:y val="0"/>
            </c:manualLayout>
          </c:layout>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2"/>
          </a:solidFill>
          <a:ln>
            <a:noFill/>
          </a:ln>
          <a:effectLst/>
        </c:spPr>
        <c:dLbl>
          <c:idx val="0"/>
          <c:layout>
            <c:manualLayout>
              <c:x val="0"/>
              <c:y val="0"/>
            </c:manualLayout>
          </c:layout>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2"/>
          </a:solidFill>
          <a:ln>
            <a:noFill/>
          </a:ln>
          <a:effectLst/>
        </c:spPr>
        <c:dLbl>
          <c:idx val="0"/>
          <c:layout>
            <c:manualLayout>
              <c:x val="5.7686676185974561E-2"/>
              <c:y val="2.7459197691670008E-7"/>
            </c:manualLayout>
          </c:layout>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2"/>
          </a:solidFill>
          <a:ln>
            <a:noFill/>
          </a:ln>
          <a:effectLst/>
        </c:spPr>
        <c:dLbl>
          <c:idx val="0"/>
          <c:layout>
            <c:manualLayout>
              <c:x val="0"/>
              <c:y val="0"/>
            </c:manualLayout>
          </c:layout>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2"/>
          </a:solidFill>
          <a:ln>
            <a:noFill/>
          </a:ln>
          <a:effectLst/>
        </c:spPr>
        <c:dLbl>
          <c:idx val="0"/>
          <c:layout>
            <c:manualLayout>
              <c:x val="2.6190470298356407E-3"/>
              <c:y val="-3.4873181068420904E-2"/>
            </c:manualLayout>
          </c:layout>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accent2"/>
          </a:solidFill>
          <a:ln>
            <a:noFill/>
          </a:ln>
          <a:effectLst/>
        </c:spPr>
        <c:dLbl>
          <c:idx val="0"/>
          <c:layout>
            <c:manualLayout>
              <c:x val="0"/>
              <c:y val="0"/>
            </c:manualLayout>
          </c:layout>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7"/>
        <c:spPr>
          <a:solidFill>
            <a:schemeClr val="accent2"/>
          </a:solidFill>
          <a:ln>
            <a:noFill/>
          </a:ln>
          <a:effectLst/>
        </c:spPr>
        <c:dLbl>
          <c:idx val="0"/>
          <c:layout>
            <c:manualLayout>
              <c:x val="0"/>
              <c:y val="0"/>
            </c:manualLayout>
          </c:layout>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accent2"/>
          </a:solidFill>
          <a:ln>
            <a:noFill/>
          </a:ln>
          <a:effectLst/>
        </c:spPr>
        <c:dLbl>
          <c:idx val="0"/>
          <c:layout>
            <c:manualLayout>
              <c:x val="3.9285705447535332E-2"/>
              <c:y val="0"/>
            </c:manualLayout>
          </c:layout>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0"/>
        <c:spPr>
          <a:solidFill>
            <a:schemeClr val="accent3"/>
          </a:solidFill>
          <a:ln>
            <a:noFill/>
          </a:ln>
          <a:effectLst/>
        </c:spPr>
        <c:dLbl>
          <c:idx val="0"/>
          <c:layout>
            <c:manualLayout>
              <c:x val="4.9761893566878088E-2"/>
              <c:y val="6.3933426727703791E-17"/>
            </c:manualLayout>
          </c:layout>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2"/>
        <c:spPr>
          <a:solidFill>
            <a:schemeClr val="accent4"/>
          </a:solidFill>
          <a:ln>
            <a:noFill/>
          </a:ln>
          <a:effectLst/>
        </c:spPr>
        <c:dLbl>
          <c:idx val="0"/>
          <c:layout>
            <c:manualLayout>
              <c:x val="9.9523787133756175E-2"/>
              <c:y val="-1.0461954320526271E-2"/>
            </c:manualLayout>
          </c:layout>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3"/>
        <c:spPr>
          <a:solidFill>
            <a:schemeClr val="accent4"/>
          </a:solidFill>
          <a:ln>
            <a:noFill/>
          </a:ln>
          <a:effectLst/>
        </c:spPr>
        <c:dLbl>
          <c:idx val="0"/>
          <c:layout>
            <c:manualLayout>
              <c:x val="6.8095222775727951E-2"/>
              <c:y val="-1.0461954320526271E-2"/>
            </c:manualLayout>
          </c:layout>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4"/>
        <c:spPr>
          <a:solidFill>
            <a:schemeClr val="accent4"/>
          </a:solidFill>
          <a:ln>
            <a:noFill/>
          </a:ln>
          <a:effectLst/>
        </c:spPr>
        <c:dLbl>
          <c:idx val="0"/>
          <c:layout>
            <c:manualLayout>
              <c:x val="5.4999987626549465E-2"/>
              <c:y val="-6.9746362136841817E-3"/>
            </c:manualLayout>
          </c:layout>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5"/>
        <c:spPr>
          <a:solidFill>
            <a:srgbClr val="00B050"/>
          </a:solidFill>
          <a:ln>
            <a:noFill/>
          </a:ln>
          <a:effectLst/>
        </c:spPr>
        <c:marker>
          <c:symbol val="none"/>
        </c:marker>
        <c:dLbl>
          <c:idx val="0"/>
          <c:spPr>
            <a:noFill/>
            <a:ln>
              <a:noFill/>
            </a:ln>
            <a:effectLst/>
          </c:spPr>
          <c:txPr>
            <a:bodyPr rot="0" spcFirstLastPara="1" vertOverflow="ellipsis" vert="horz" wrap="square" anchor="ctr" anchorCtr="1"/>
            <a:lstStyle/>
            <a:p>
              <a:pPr>
                <a:defRPr lang="en-US" sz="1100" b="1" i="0" u="none" strike="noStrike" kern="12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6"/>
        <c:spPr>
          <a:solidFill>
            <a:srgbClr val="00B050"/>
          </a:solidFill>
          <a:ln>
            <a:noFill/>
          </a:ln>
          <a:effectLst/>
        </c:spPr>
        <c:dLbl>
          <c:idx val="0"/>
          <c:layout>
            <c:manualLayout>
              <c:x val="1.3484141624113592E-2"/>
              <c:y val="3.3561382938159146E-7"/>
            </c:manualLayout>
          </c:layout>
          <c:spPr>
            <a:noFill/>
            <a:ln>
              <a:noFill/>
            </a:ln>
            <a:effectLst/>
          </c:spPr>
          <c:txPr>
            <a:bodyPr rot="0" spcFirstLastPara="1" vertOverflow="ellipsis" vert="horz" wrap="square" anchor="ctr" anchorCtr="1"/>
            <a:lstStyle/>
            <a:p>
              <a:pPr>
                <a:defRPr lang="en-US" sz="1100" b="1" i="0" u="none" strike="noStrike" kern="12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7"/>
        <c:spPr>
          <a:solidFill>
            <a:srgbClr val="00B050"/>
          </a:solidFill>
          <a:ln>
            <a:noFill/>
          </a:ln>
          <a:effectLst/>
        </c:spPr>
        <c:dLbl>
          <c:idx val="0"/>
          <c:layout>
            <c:manualLayout>
              <c:x val="8.0696880558938158E-4"/>
              <c:y val="4.2626312459832002E-3"/>
            </c:manualLayout>
          </c:layout>
          <c:spPr>
            <a:noFill/>
            <a:ln>
              <a:noFill/>
            </a:ln>
            <a:effectLst/>
          </c:spPr>
          <c:txPr>
            <a:bodyPr rot="0" spcFirstLastPara="1" vertOverflow="ellipsis" vert="horz" wrap="square" anchor="ctr" anchorCtr="1"/>
            <a:lstStyle/>
            <a:p>
              <a:pPr>
                <a:defRPr lang="en-US" sz="1100" b="1" i="0" u="none" strike="noStrike" kern="12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8"/>
        <c:spPr>
          <a:solidFill>
            <a:srgbClr val="00B050"/>
          </a:solidFill>
          <a:ln>
            <a:noFill/>
          </a:ln>
          <a:effectLst/>
        </c:spPr>
        <c:dLbl>
          <c:idx val="0"/>
          <c:layout>
            <c:manualLayout>
              <c:x val="5.768667618597461E-2"/>
              <c:y val="0"/>
            </c:manualLayout>
          </c:layout>
          <c:spPr>
            <a:noFill/>
            <a:ln>
              <a:noFill/>
            </a:ln>
            <a:effectLst/>
          </c:spPr>
          <c:txPr>
            <a:bodyPr rot="0" spcFirstLastPara="1" vertOverflow="ellipsis" vert="horz" wrap="square" anchor="ctr" anchorCtr="1"/>
            <a:lstStyle/>
            <a:p>
              <a:pPr>
                <a:defRPr lang="en-US" sz="1100" b="1" i="0" u="none" strike="noStrike" kern="12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lang="en-US" sz="1100" b="1" i="0" u="none" strike="noStrike" kern="12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dLbl>
          <c:idx val="0"/>
          <c:layout>
            <c:manualLayout>
              <c:x val="0"/>
              <c:y val="0"/>
            </c:manualLayout>
          </c:layout>
          <c:spPr>
            <a:noFill/>
            <a:ln>
              <a:noFill/>
            </a:ln>
            <a:effectLst/>
          </c:spPr>
          <c:txPr>
            <a:bodyPr rot="0" spcFirstLastPara="1" vertOverflow="ellipsis" vert="horz" wrap="square" anchor="ctr" anchorCtr="1"/>
            <a:lstStyle/>
            <a:p>
              <a:pPr>
                <a:defRPr lang="en-US" sz="1100" b="1" i="0" u="none" strike="noStrike" kern="12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dLbl>
          <c:idx val="0"/>
          <c:layout>
            <c:manualLayout>
              <c:x val="0"/>
              <c:y val="0"/>
            </c:manualLayout>
          </c:layout>
          <c:spPr>
            <a:noFill/>
            <a:ln>
              <a:noFill/>
            </a:ln>
            <a:effectLst/>
          </c:spPr>
          <c:txPr>
            <a:bodyPr rot="0" spcFirstLastPara="1" vertOverflow="ellipsis" vert="horz" wrap="square" anchor="ctr" anchorCtr="1"/>
            <a:lstStyle/>
            <a:p>
              <a:pPr>
                <a:defRPr lang="en-US" sz="1100" b="1" i="0" u="none" strike="noStrike" kern="12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dLbl>
          <c:idx val="0"/>
          <c:layout>
            <c:manualLayout>
              <c:x val="0"/>
              <c:y val="0"/>
            </c:manualLayout>
          </c:layout>
          <c:spPr>
            <a:noFill/>
            <a:ln>
              <a:noFill/>
            </a:ln>
            <a:effectLst/>
          </c:spPr>
          <c:txPr>
            <a:bodyPr rot="0" spcFirstLastPara="1" vertOverflow="ellipsis" vert="horz" wrap="square" anchor="ctr" anchorCtr="1"/>
            <a:lstStyle/>
            <a:p>
              <a:pPr>
                <a:defRPr lang="en-US" sz="1100" b="1" i="0" u="none" strike="noStrike" kern="12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dLbl>
          <c:idx val="0"/>
          <c:layout>
            <c:manualLayout>
              <c:x val="0"/>
              <c:y val="0"/>
            </c:manualLayout>
          </c:layout>
          <c:spPr>
            <a:noFill/>
            <a:ln>
              <a:noFill/>
            </a:ln>
            <a:effectLst/>
          </c:spPr>
          <c:txPr>
            <a:bodyPr rot="0" spcFirstLastPara="1" vertOverflow="ellipsis" vert="horz" wrap="square" anchor="ctr" anchorCtr="1"/>
            <a:lstStyle/>
            <a:p>
              <a:pPr>
                <a:defRPr lang="en-US" sz="1100" b="1" i="0" u="none" strike="noStrike" kern="12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dLbl>
          <c:idx val="0"/>
          <c:layout>
            <c:manualLayout>
              <c:x val="0"/>
              <c:y val="0"/>
            </c:manualLayout>
          </c:layout>
          <c:spPr>
            <a:noFill/>
            <a:ln>
              <a:noFill/>
            </a:ln>
            <a:effectLst/>
          </c:spPr>
          <c:txPr>
            <a:bodyPr rot="0" spcFirstLastPara="1" vertOverflow="ellipsis" vert="horz" wrap="square" anchor="ctr" anchorCtr="1"/>
            <a:lstStyle/>
            <a:p>
              <a:pPr>
                <a:defRPr lang="en-US" sz="1100" b="1" i="0" u="none" strike="noStrike" kern="12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dLbl>
          <c:idx val="0"/>
          <c:layout>
            <c:manualLayout>
              <c:x val="8.5480171830912346E-3"/>
              <c:y val="6.7122765860690057E-7"/>
            </c:manualLayout>
          </c:layout>
          <c:spPr>
            <a:noFill/>
            <a:ln>
              <a:noFill/>
            </a:ln>
            <a:effectLst/>
          </c:spPr>
          <c:txPr>
            <a:bodyPr rot="0" spcFirstLastPara="1" vertOverflow="ellipsis" vert="horz" wrap="square" anchor="ctr" anchorCtr="1"/>
            <a:lstStyle/>
            <a:p>
              <a:pPr>
                <a:defRPr lang="en-US" sz="1100" b="1" i="0" u="none" strike="noStrike" kern="1200" baseline="0">
                  <a:solidFill>
                    <a:sysClr val="windowText" lastClr="000000"/>
                  </a:solidFill>
                  <a:latin typeface="Arial" panose="020B0604020202020204" pitchFamily="34" charset="0"/>
                  <a:ea typeface="Calibri" panose="020F0502020204030204" pitchFamily="34" charset="0"/>
                  <a:cs typeface="Arial" panose="020B060402020202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dLbl>
          <c:idx val="0"/>
          <c:layout>
            <c:manualLayout>
              <c:x val="0"/>
              <c:y val="0"/>
            </c:manualLayout>
          </c:layout>
          <c:spPr>
            <a:noFill/>
            <a:ln>
              <a:noFill/>
            </a:ln>
            <a:effectLst/>
          </c:spPr>
          <c:txPr>
            <a:bodyPr rot="0" spcFirstLastPara="1" vertOverflow="ellipsis" vert="horz" wrap="square" anchor="ctr" anchorCtr="1"/>
            <a:lstStyle/>
            <a:p>
              <a:pPr>
                <a:defRPr lang="en-US" sz="1100" b="1" i="0" u="none" strike="noStrike" kern="12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dLbl>
          <c:idx val="0"/>
          <c:layout>
            <c:manualLayout>
              <c:x val="-4.5221206666240239E-4"/>
              <c:y val="3.4880345279508368E-3"/>
            </c:manualLayout>
          </c:layout>
          <c:spPr>
            <a:noFill/>
            <a:ln>
              <a:noFill/>
            </a:ln>
            <a:effectLst/>
          </c:spPr>
          <c:txPr>
            <a:bodyPr rot="0" spcFirstLastPara="1" vertOverflow="ellipsis" vert="horz" wrap="square" anchor="ctr" anchorCtr="1"/>
            <a:lstStyle/>
            <a:p>
              <a:pPr>
                <a:defRPr lang="en-US" sz="1100" b="1" i="0" u="none" strike="noStrike" kern="12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8"/>
        <c:spPr>
          <a:solidFill>
            <a:schemeClr val="accent1"/>
          </a:solidFill>
          <a:ln>
            <a:noFill/>
          </a:ln>
          <a:effectLst/>
        </c:spPr>
        <c:dLbl>
          <c:idx val="0"/>
          <c:layout>
            <c:manualLayout>
              <c:x val="0"/>
              <c:y val="0"/>
            </c:manualLayout>
          </c:layout>
          <c:spPr>
            <a:noFill/>
            <a:ln>
              <a:noFill/>
            </a:ln>
            <a:effectLst/>
          </c:spPr>
          <c:txPr>
            <a:bodyPr rot="0" spcFirstLastPara="1" vertOverflow="ellipsis" vert="horz" wrap="square" anchor="ctr" anchorCtr="1"/>
            <a:lstStyle/>
            <a:p>
              <a:pPr>
                <a:defRPr lang="en-US" sz="1100" b="1" i="0" u="none" strike="noStrike" kern="12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dLbl>
          <c:idx val="0"/>
          <c:layout>
            <c:manualLayout>
              <c:x val="0"/>
              <c:y val="0"/>
            </c:manualLayout>
          </c:layout>
          <c:spPr>
            <a:noFill/>
            <a:ln>
              <a:noFill/>
            </a:ln>
            <a:effectLst/>
          </c:spPr>
          <c:txPr>
            <a:bodyPr rot="0" spcFirstLastPara="1" vertOverflow="ellipsis" vert="horz" wrap="square" anchor="ctr" anchorCtr="1"/>
            <a:lstStyle/>
            <a:p>
              <a:pPr>
                <a:defRPr lang="en-US" sz="1100" b="1" i="0" u="none" strike="noStrike" kern="12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0"/>
        <c:spPr>
          <a:solidFill>
            <a:schemeClr val="accent1"/>
          </a:solidFill>
          <a:ln>
            <a:noFill/>
          </a:ln>
          <a:effectLst/>
        </c:spPr>
        <c:dLbl>
          <c:idx val="0"/>
          <c:layout>
            <c:manualLayout>
              <c:x val="3.9285705447535332E-2"/>
              <c:y val="0"/>
            </c:manualLayout>
          </c:layout>
          <c:spPr>
            <a:noFill/>
            <a:ln>
              <a:noFill/>
            </a:ln>
            <a:effectLst/>
          </c:spPr>
          <c:txPr>
            <a:bodyPr rot="0" spcFirstLastPara="1" vertOverflow="ellipsis" vert="horz" wrap="square" anchor="ctr" anchorCtr="1"/>
            <a:lstStyle/>
            <a:p>
              <a:pPr>
                <a:defRPr lang="en-US" sz="1100" b="1" i="0" u="none" strike="noStrike" kern="12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1"/>
        <c:spPr>
          <a:solidFill>
            <a:srgbClr val="FFC000"/>
          </a:solidFill>
          <a:ln>
            <a:noFill/>
          </a:ln>
          <a:effectLst/>
        </c:spPr>
        <c:marker>
          <c:symbol val="none"/>
        </c:marker>
        <c:dLbl>
          <c:idx val="0"/>
          <c:spPr>
            <a:noFill/>
            <a:ln>
              <a:noFill/>
            </a:ln>
            <a:effectLst/>
          </c:spPr>
          <c:txPr>
            <a:bodyPr rot="0" spcFirstLastPara="1" vertOverflow="ellipsis" vert="horz" wrap="square" anchor="ctr" anchorCtr="1"/>
            <a:lstStyle/>
            <a:p>
              <a:pPr>
                <a:defRPr lang="en-US" sz="1100" b="1" i="0" u="none" strike="noStrike" kern="12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2"/>
        <c:spPr>
          <a:solidFill>
            <a:srgbClr val="FFC000"/>
          </a:solidFill>
          <a:ln>
            <a:noFill/>
          </a:ln>
          <a:effectLst/>
        </c:spPr>
        <c:dLbl>
          <c:idx val="0"/>
          <c:layout>
            <c:manualLayout>
              <c:x val="4.9761893566878088E-2"/>
              <c:y val="6.3933426727703791E-17"/>
            </c:manualLayout>
          </c:layout>
          <c:spPr>
            <a:noFill/>
            <a:ln>
              <a:noFill/>
            </a:ln>
            <a:effectLst/>
          </c:spPr>
          <c:txPr>
            <a:bodyPr rot="0" spcFirstLastPara="1" vertOverflow="ellipsis" vert="horz" wrap="square" anchor="ctr" anchorCtr="1"/>
            <a:lstStyle/>
            <a:p>
              <a:pPr>
                <a:defRPr lang="en-US" sz="1100" b="1" i="0" u="none" strike="noStrike" kern="12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lang="en-US" sz="1100" b="1" i="0" u="none" strike="noStrike" kern="12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dLbl>
          <c:idx val="0"/>
          <c:layout>
            <c:manualLayout>
              <c:x val="9.9523787133756175E-2"/>
              <c:y val="-1.0461954320526271E-2"/>
            </c:manualLayout>
          </c:layout>
          <c:spPr>
            <a:noFill/>
            <a:ln>
              <a:noFill/>
            </a:ln>
            <a:effectLst/>
          </c:spPr>
          <c:txPr>
            <a:bodyPr rot="0" spcFirstLastPara="1" vertOverflow="ellipsis" vert="horz" wrap="square" anchor="ctr" anchorCtr="1"/>
            <a:lstStyle/>
            <a:p>
              <a:pPr>
                <a:defRPr lang="en-US" sz="1100" b="1" i="0" u="none" strike="noStrike" kern="12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dLbl>
          <c:idx val="0"/>
          <c:layout>
            <c:manualLayout>
              <c:x val="6.8095222775727951E-2"/>
              <c:y val="-1.0461954320526271E-2"/>
            </c:manualLayout>
          </c:layout>
          <c:spPr>
            <a:noFill/>
            <a:ln>
              <a:noFill/>
            </a:ln>
            <a:effectLst/>
          </c:spPr>
          <c:txPr>
            <a:bodyPr rot="0" spcFirstLastPara="1" vertOverflow="ellipsis" vert="horz" wrap="square" anchor="ctr" anchorCtr="1"/>
            <a:lstStyle/>
            <a:p>
              <a:pPr>
                <a:defRPr lang="en-US" sz="1100" b="1" i="0" u="none" strike="noStrike" kern="12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dLbl>
          <c:idx val="0"/>
          <c:layout>
            <c:manualLayout>
              <c:x val="5.4999987626549465E-2"/>
              <c:y val="-6.9746362136841817E-3"/>
            </c:manualLayout>
          </c:layout>
          <c:spPr>
            <a:noFill/>
            <a:ln>
              <a:noFill/>
            </a:ln>
            <a:effectLst/>
          </c:spPr>
          <c:txPr>
            <a:bodyPr rot="0" spcFirstLastPara="1" vertOverflow="ellipsis" vert="horz" wrap="square" anchor="ctr" anchorCtr="1"/>
            <a:lstStyle/>
            <a:p>
              <a:pPr>
                <a:defRPr lang="en-US" sz="1100" b="1" i="0" u="none" strike="noStrike" kern="12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7"/>
        <c:spPr>
          <a:solidFill>
            <a:srgbClr val="FFC000"/>
          </a:solidFill>
          <a:ln>
            <a:noFill/>
          </a:ln>
          <a:effectLst/>
        </c:spPr>
        <c:dLbl>
          <c:idx val="0"/>
          <c:layout>
            <c:manualLayout>
              <c:x val="1.2284691436602714E-2"/>
              <c:y val="-2.9835733811247427E-2"/>
            </c:manualLayout>
          </c:layout>
          <c:spPr>
            <a:noFill/>
            <a:ln>
              <a:noFill/>
            </a:ln>
            <a:effectLst/>
          </c:spPr>
          <c:txPr>
            <a:bodyPr rot="0" spcFirstLastPara="1" vertOverflow="ellipsis" vert="horz" wrap="square" anchor="ctr" anchorCtr="1"/>
            <a:lstStyle/>
            <a:p>
              <a:pPr>
                <a:defRPr lang="en-US" sz="1100" b="1" i="0" u="none" strike="noStrike" kern="12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1383178871878414"/>
          <c:y val="0.12934462858277315"/>
          <c:w val="0.68362300700227407"/>
          <c:h val="0.83229487224196386"/>
        </c:manualLayout>
      </c:layout>
      <c:barChart>
        <c:barDir val="bar"/>
        <c:grouping val="stacked"/>
        <c:varyColors val="0"/>
        <c:ser>
          <c:idx val="0"/>
          <c:order val="0"/>
          <c:tx>
            <c:strRef>
              <c:f>'NEw opport.'!$B$40:$B$41</c:f>
              <c:strCache>
                <c:ptCount val="1"/>
                <c:pt idx="0">
                  <c:v>Cross Sell</c:v>
                </c:pt>
              </c:strCache>
            </c:strRef>
          </c:tx>
          <c:spPr>
            <a:solidFill>
              <a:srgbClr val="00B050"/>
            </a:solidFill>
            <a:ln>
              <a:noFill/>
            </a:ln>
            <a:effectLst/>
          </c:spPr>
          <c:invertIfNegative val="0"/>
          <c:dPt>
            <c:idx val="4"/>
            <c:invertIfNegative val="0"/>
            <c:bubble3D val="0"/>
            <c:extLst>
              <c:ext xmlns:c16="http://schemas.microsoft.com/office/drawing/2014/chart" uri="{C3380CC4-5D6E-409C-BE32-E72D297353CC}">
                <c16:uniqueId val="{00000000-FD93-4819-BC93-AEA2530E6DBC}"/>
              </c:ext>
            </c:extLst>
          </c:dPt>
          <c:dPt>
            <c:idx val="6"/>
            <c:invertIfNegative val="0"/>
            <c:bubble3D val="0"/>
            <c:extLst>
              <c:ext xmlns:c16="http://schemas.microsoft.com/office/drawing/2014/chart" uri="{C3380CC4-5D6E-409C-BE32-E72D297353CC}">
                <c16:uniqueId val="{00000001-FD93-4819-BC93-AEA2530E6DBC}"/>
              </c:ext>
            </c:extLst>
          </c:dPt>
          <c:dPt>
            <c:idx val="9"/>
            <c:invertIfNegative val="0"/>
            <c:bubble3D val="0"/>
            <c:extLst>
              <c:ext xmlns:c16="http://schemas.microsoft.com/office/drawing/2014/chart" uri="{C3380CC4-5D6E-409C-BE32-E72D297353CC}">
                <c16:uniqueId val="{00000002-FD93-4819-BC93-AEA2530E6DBC}"/>
              </c:ext>
            </c:extLst>
          </c:dPt>
          <c:dLbls>
            <c:dLbl>
              <c:idx val="4"/>
              <c:layout>
                <c:manualLayout>
                  <c:x val="1.3484141624113592E-2"/>
                  <c:y val="3.3561382938159146E-7"/>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FD93-4819-BC93-AEA2530E6DBC}"/>
                </c:ext>
              </c:extLst>
            </c:dLbl>
            <c:dLbl>
              <c:idx val="6"/>
              <c:layout>
                <c:manualLayout>
                  <c:x val="8.0696880558938158E-4"/>
                  <c:y val="4.2626312459832002E-3"/>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FD93-4819-BC93-AEA2530E6DBC}"/>
                </c:ext>
              </c:extLst>
            </c:dLbl>
            <c:dLbl>
              <c:idx val="9"/>
              <c:layout>
                <c:manualLayout>
                  <c:x val="5.768667618597461E-2"/>
                  <c:y val="0"/>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FD93-4819-BC93-AEA2530E6DBC}"/>
                </c:ext>
              </c:extLst>
            </c:dLbl>
            <c:spPr>
              <a:noFill/>
              <a:ln>
                <a:noFill/>
              </a:ln>
              <a:effectLst/>
            </c:spPr>
            <c:txPr>
              <a:bodyPr rot="0" spcFirstLastPara="1" vertOverflow="ellipsis" vert="horz" wrap="square" anchor="ctr" anchorCtr="1"/>
              <a:lstStyle/>
              <a:p>
                <a:pPr>
                  <a:defRPr lang="en-US" sz="1100" b="1" i="0" u="none" strike="noStrike" kern="12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'NEw opport.'!$A$42:$A$53</c:f>
              <c:strCache>
                <c:ptCount val="11"/>
                <c:pt idx="0">
                  <c:v>Divya Dhingra</c:v>
                </c:pt>
                <c:pt idx="1">
                  <c:v>Ankita Shah</c:v>
                </c:pt>
                <c:pt idx="2">
                  <c:v>Vidit Shah</c:v>
                </c:pt>
                <c:pt idx="3">
                  <c:v>Animesh Rawat</c:v>
                </c:pt>
                <c:pt idx="4">
                  <c:v>Vinay</c:v>
                </c:pt>
                <c:pt idx="5">
                  <c:v>Shobhit Agarwal</c:v>
                </c:pt>
                <c:pt idx="6">
                  <c:v>Abhinav Shivam</c:v>
                </c:pt>
                <c:pt idx="7">
                  <c:v>Shloka Shelat</c:v>
                </c:pt>
                <c:pt idx="8">
                  <c:v>Gautam Murkunde</c:v>
                </c:pt>
                <c:pt idx="9">
                  <c:v>Mark</c:v>
                </c:pt>
                <c:pt idx="10">
                  <c:v>Neel Jain</c:v>
                </c:pt>
              </c:strCache>
            </c:strRef>
          </c:cat>
          <c:val>
            <c:numRef>
              <c:f>'NEw opport.'!$B$42:$B$53</c:f>
              <c:numCache>
                <c:formatCode>General</c:formatCode>
                <c:ptCount val="11"/>
                <c:pt idx="2">
                  <c:v>12</c:v>
                </c:pt>
                <c:pt idx="3">
                  <c:v>20</c:v>
                </c:pt>
                <c:pt idx="4">
                  <c:v>19</c:v>
                </c:pt>
                <c:pt idx="6">
                  <c:v>10</c:v>
                </c:pt>
                <c:pt idx="9">
                  <c:v>2</c:v>
                </c:pt>
              </c:numCache>
            </c:numRef>
          </c:val>
          <c:extLst>
            <c:ext xmlns:c16="http://schemas.microsoft.com/office/drawing/2014/chart" uri="{C3380CC4-5D6E-409C-BE32-E72D297353CC}">
              <c16:uniqueId val="{00000019-2614-4C14-9278-FBBB77881869}"/>
            </c:ext>
          </c:extLst>
        </c:ser>
        <c:ser>
          <c:idx val="1"/>
          <c:order val="1"/>
          <c:tx>
            <c:strRef>
              <c:f>'NEw opport.'!$C$40:$C$41</c:f>
              <c:strCache>
                <c:ptCount val="1"/>
                <c:pt idx="0">
                  <c:v>New</c:v>
                </c:pt>
              </c:strCache>
            </c:strRef>
          </c:tx>
          <c:spPr>
            <a:solidFill>
              <a:schemeClr val="accent2"/>
            </a:solidFill>
            <a:ln>
              <a:noFill/>
            </a:ln>
            <a:effectLst/>
          </c:spPr>
          <c:invertIfNegative val="0"/>
          <c:dPt>
            <c:idx val="0"/>
            <c:invertIfNegative val="0"/>
            <c:bubble3D val="0"/>
            <c:extLst>
              <c:ext xmlns:c16="http://schemas.microsoft.com/office/drawing/2014/chart" uri="{C3380CC4-5D6E-409C-BE32-E72D297353CC}">
                <c16:uniqueId val="{00000003-20A2-405F-BCCC-5AE80F6BDB43}"/>
              </c:ext>
            </c:extLst>
          </c:dPt>
          <c:dPt>
            <c:idx val="1"/>
            <c:invertIfNegative val="0"/>
            <c:bubble3D val="0"/>
            <c:extLst>
              <c:ext xmlns:c16="http://schemas.microsoft.com/office/drawing/2014/chart" uri="{C3380CC4-5D6E-409C-BE32-E72D297353CC}">
                <c16:uniqueId val="{00000004-20A2-405F-BCCC-5AE80F6BDB43}"/>
              </c:ext>
            </c:extLst>
          </c:dPt>
          <c:dPt>
            <c:idx val="2"/>
            <c:invertIfNegative val="0"/>
            <c:bubble3D val="0"/>
            <c:extLst>
              <c:ext xmlns:c16="http://schemas.microsoft.com/office/drawing/2014/chart" uri="{C3380CC4-5D6E-409C-BE32-E72D297353CC}">
                <c16:uniqueId val="{00000005-20A2-405F-BCCC-5AE80F6BDB43}"/>
              </c:ext>
            </c:extLst>
          </c:dPt>
          <c:dPt>
            <c:idx val="3"/>
            <c:invertIfNegative val="0"/>
            <c:bubble3D val="0"/>
            <c:extLst>
              <c:ext xmlns:c16="http://schemas.microsoft.com/office/drawing/2014/chart" uri="{C3380CC4-5D6E-409C-BE32-E72D297353CC}">
                <c16:uniqueId val="{00000006-20A2-405F-BCCC-5AE80F6BDB43}"/>
              </c:ext>
            </c:extLst>
          </c:dPt>
          <c:dPt>
            <c:idx val="4"/>
            <c:invertIfNegative val="0"/>
            <c:bubble3D val="0"/>
            <c:extLst>
              <c:ext xmlns:c16="http://schemas.microsoft.com/office/drawing/2014/chart" uri="{C3380CC4-5D6E-409C-BE32-E72D297353CC}">
                <c16:uniqueId val="{00000007-20A2-405F-BCCC-5AE80F6BDB43}"/>
              </c:ext>
            </c:extLst>
          </c:dPt>
          <c:dPt>
            <c:idx val="5"/>
            <c:invertIfNegative val="0"/>
            <c:bubble3D val="0"/>
            <c:extLst>
              <c:ext xmlns:c16="http://schemas.microsoft.com/office/drawing/2014/chart" uri="{C3380CC4-5D6E-409C-BE32-E72D297353CC}">
                <c16:uniqueId val="{00000008-20A2-405F-BCCC-5AE80F6BDB43}"/>
              </c:ext>
            </c:extLst>
          </c:dPt>
          <c:dPt>
            <c:idx val="6"/>
            <c:invertIfNegative val="0"/>
            <c:bubble3D val="0"/>
            <c:extLst>
              <c:ext xmlns:c16="http://schemas.microsoft.com/office/drawing/2014/chart" uri="{C3380CC4-5D6E-409C-BE32-E72D297353CC}">
                <c16:uniqueId val="{00000009-20A2-405F-BCCC-5AE80F6BDB43}"/>
              </c:ext>
            </c:extLst>
          </c:dPt>
          <c:dPt>
            <c:idx val="7"/>
            <c:invertIfNegative val="0"/>
            <c:bubble3D val="0"/>
            <c:extLst>
              <c:ext xmlns:c16="http://schemas.microsoft.com/office/drawing/2014/chart" uri="{C3380CC4-5D6E-409C-BE32-E72D297353CC}">
                <c16:uniqueId val="{0000000A-20A2-405F-BCCC-5AE80F6BDB43}"/>
              </c:ext>
            </c:extLst>
          </c:dPt>
          <c:dPt>
            <c:idx val="8"/>
            <c:invertIfNegative val="0"/>
            <c:bubble3D val="0"/>
            <c:extLst>
              <c:ext xmlns:c16="http://schemas.microsoft.com/office/drawing/2014/chart" uri="{C3380CC4-5D6E-409C-BE32-E72D297353CC}">
                <c16:uniqueId val="{0000000B-20A2-405F-BCCC-5AE80F6BDB43}"/>
              </c:ext>
            </c:extLst>
          </c:dPt>
          <c:dPt>
            <c:idx val="9"/>
            <c:invertIfNegative val="0"/>
            <c:bubble3D val="0"/>
            <c:extLst>
              <c:ext xmlns:c16="http://schemas.microsoft.com/office/drawing/2014/chart" uri="{C3380CC4-5D6E-409C-BE32-E72D297353CC}">
                <c16:uniqueId val="{0000000C-20A2-405F-BCCC-5AE80F6BDB43}"/>
              </c:ext>
            </c:extLst>
          </c:dPt>
          <c:dPt>
            <c:idx val="10"/>
            <c:invertIfNegative val="0"/>
            <c:bubble3D val="0"/>
            <c:extLst>
              <c:ext xmlns:c16="http://schemas.microsoft.com/office/drawing/2014/chart" uri="{C3380CC4-5D6E-409C-BE32-E72D297353CC}">
                <c16:uniqueId val="{0000000D-20A2-405F-BCCC-5AE80F6BDB43}"/>
              </c:ext>
            </c:extLst>
          </c:dPt>
          <c:dLbls>
            <c:dLbl>
              <c:idx val="0"/>
              <c:layout>
                <c:manualLayout>
                  <c:x val="0"/>
                  <c:y val="0"/>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20A2-405F-BCCC-5AE80F6BDB43}"/>
                </c:ext>
              </c:extLst>
            </c:dLbl>
            <c:dLbl>
              <c:idx val="1"/>
              <c:layout>
                <c:manualLayout>
                  <c:x val="0"/>
                  <c:y val="0"/>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20A2-405F-BCCC-5AE80F6BDB43}"/>
                </c:ext>
              </c:extLst>
            </c:dLbl>
            <c:dLbl>
              <c:idx val="2"/>
              <c:layout>
                <c:manualLayout>
                  <c:x val="0"/>
                  <c:y val="0"/>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0A2-405F-BCCC-5AE80F6BDB43}"/>
                </c:ext>
              </c:extLst>
            </c:dLbl>
            <c:dLbl>
              <c:idx val="3"/>
              <c:layout>
                <c:manualLayout>
                  <c:x val="0"/>
                  <c:y val="0"/>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20A2-405F-BCCC-5AE80F6BDB43}"/>
                </c:ext>
              </c:extLst>
            </c:dLbl>
            <c:dLbl>
              <c:idx val="4"/>
              <c:layout>
                <c:manualLayout>
                  <c:x val="0"/>
                  <c:y val="0"/>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20A2-405F-BCCC-5AE80F6BDB43}"/>
                </c:ext>
              </c:extLst>
            </c:dLbl>
            <c:dLbl>
              <c:idx val="5"/>
              <c:layout>
                <c:manualLayout>
                  <c:x val="8.5480171830912346E-3"/>
                  <c:y val="6.7122765860690057E-7"/>
                </c:manualLayout>
              </c:layout>
              <c:spPr>
                <a:noFill/>
                <a:ln>
                  <a:noFill/>
                </a:ln>
                <a:effectLst/>
              </c:spPr>
              <c:txPr>
                <a:bodyPr rot="0" spcFirstLastPara="1" vertOverflow="ellipsis" vert="horz" wrap="square" anchor="ctr" anchorCtr="1"/>
                <a:lstStyle/>
                <a:p>
                  <a:pPr>
                    <a:defRPr lang="en-US" sz="1100" b="1" i="0" u="none" strike="noStrike" kern="1200" baseline="0">
                      <a:solidFill>
                        <a:sysClr val="windowText" lastClr="000000"/>
                      </a:solidFill>
                      <a:latin typeface="Arial" panose="020B0604020202020204" pitchFamily="34" charset="0"/>
                      <a:ea typeface="Calibri" panose="020F0502020204030204" pitchFamily="34" charset="0"/>
                      <a:cs typeface="Arial" panose="020B0604020202020204" pitchFamily="34" charset="0"/>
                    </a:defRPr>
                  </a:pPr>
                  <a:endParaRPr lang="en-US"/>
                </a:p>
              </c:tx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20A2-405F-BCCC-5AE80F6BDB43}"/>
                </c:ext>
              </c:extLst>
            </c:dLbl>
            <c:dLbl>
              <c:idx val="6"/>
              <c:layout>
                <c:manualLayout>
                  <c:x val="0"/>
                  <c:y val="0"/>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20A2-405F-BCCC-5AE80F6BDB43}"/>
                </c:ext>
              </c:extLst>
            </c:dLbl>
            <c:dLbl>
              <c:idx val="7"/>
              <c:layout>
                <c:manualLayout>
                  <c:x val="-4.5221206666240239E-4"/>
                  <c:y val="3.4880345279508368E-3"/>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A-20A2-405F-BCCC-5AE80F6BDB43}"/>
                </c:ext>
              </c:extLst>
            </c:dLbl>
            <c:dLbl>
              <c:idx val="8"/>
              <c:layout>
                <c:manualLayout>
                  <c:x val="0"/>
                  <c:y val="0"/>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20A2-405F-BCCC-5AE80F6BDB43}"/>
                </c:ext>
              </c:extLst>
            </c:dLbl>
            <c:dLbl>
              <c:idx val="9"/>
              <c:layout>
                <c:manualLayout>
                  <c:x val="0"/>
                  <c:y val="0"/>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20A2-405F-BCCC-5AE80F6BDB43}"/>
                </c:ext>
              </c:extLst>
            </c:dLbl>
            <c:dLbl>
              <c:idx val="10"/>
              <c:layout>
                <c:manualLayout>
                  <c:x val="3.9285705447535332E-2"/>
                  <c:y val="0"/>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20A2-405F-BCCC-5AE80F6BDB43}"/>
                </c:ext>
              </c:extLst>
            </c:dLbl>
            <c:spPr>
              <a:noFill/>
              <a:ln>
                <a:noFill/>
              </a:ln>
              <a:effectLst/>
            </c:spPr>
            <c:txPr>
              <a:bodyPr rot="0" spcFirstLastPara="1" vertOverflow="ellipsis" vert="horz" wrap="square" anchor="ctr" anchorCtr="1"/>
              <a:lstStyle/>
              <a:p>
                <a:pPr>
                  <a:defRPr lang="en-US" sz="1100" b="1" i="0" u="none" strike="noStrike" kern="12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'NEw opport.'!$A$42:$A$53</c:f>
              <c:strCache>
                <c:ptCount val="11"/>
                <c:pt idx="0">
                  <c:v>Divya Dhingra</c:v>
                </c:pt>
                <c:pt idx="1">
                  <c:v>Ankita Shah</c:v>
                </c:pt>
                <c:pt idx="2">
                  <c:v>Vidit Shah</c:v>
                </c:pt>
                <c:pt idx="3">
                  <c:v>Animesh Rawat</c:v>
                </c:pt>
                <c:pt idx="4">
                  <c:v>Vinay</c:v>
                </c:pt>
                <c:pt idx="5">
                  <c:v>Shobhit Agarwal</c:v>
                </c:pt>
                <c:pt idx="6">
                  <c:v>Abhinav Shivam</c:v>
                </c:pt>
                <c:pt idx="7">
                  <c:v>Shloka Shelat</c:v>
                </c:pt>
                <c:pt idx="8">
                  <c:v>Gautam Murkunde</c:v>
                </c:pt>
                <c:pt idx="9">
                  <c:v>Mark</c:v>
                </c:pt>
                <c:pt idx="10">
                  <c:v>Neel Jain</c:v>
                </c:pt>
              </c:strCache>
            </c:strRef>
          </c:cat>
          <c:val>
            <c:numRef>
              <c:f>'NEw opport.'!$C$42:$C$53</c:f>
              <c:numCache>
                <c:formatCode>General</c:formatCode>
                <c:ptCount val="11"/>
                <c:pt idx="5">
                  <c:v>8</c:v>
                </c:pt>
                <c:pt idx="7">
                  <c:v>7</c:v>
                </c:pt>
                <c:pt idx="10">
                  <c:v>1</c:v>
                </c:pt>
              </c:numCache>
            </c:numRef>
          </c:val>
          <c:extLst>
            <c:ext xmlns:c16="http://schemas.microsoft.com/office/drawing/2014/chart" uri="{C3380CC4-5D6E-409C-BE32-E72D297353CC}">
              <c16:uniqueId val="{0000002F-FD93-4819-BC93-AEA2530E6DBC}"/>
            </c:ext>
          </c:extLst>
        </c:ser>
        <c:ser>
          <c:idx val="2"/>
          <c:order val="2"/>
          <c:tx>
            <c:strRef>
              <c:f>'NEw opport.'!$D$40:$D$41</c:f>
              <c:strCache>
                <c:ptCount val="1"/>
                <c:pt idx="0">
                  <c:v>Null</c:v>
                </c:pt>
              </c:strCache>
            </c:strRef>
          </c:tx>
          <c:spPr>
            <a:solidFill>
              <a:srgbClr val="FFC000"/>
            </a:solidFill>
            <a:ln>
              <a:noFill/>
            </a:ln>
            <a:effectLst/>
          </c:spPr>
          <c:invertIfNegative val="0"/>
          <c:dPt>
            <c:idx val="5"/>
            <c:invertIfNegative val="0"/>
            <c:bubble3D val="0"/>
            <c:extLst>
              <c:ext xmlns:c16="http://schemas.microsoft.com/office/drawing/2014/chart" uri="{C3380CC4-5D6E-409C-BE32-E72D297353CC}">
                <c16:uniqueId val="{0000000E-20A2-405F-BCCC-5AE80F6BDB43}"/>
              </c:ext>
            </c:extLst>
          </c:dPt>
          <c:dPt>
            <c:idx val="8"/>
            <c:invertIfNegative val="0"/>
            <c:bubble3D val="0"/>
            <c:extLst>
              <c:ext xmlns:c16="http://schemas.microsoft.com/office/drawing/2014/chart" uri="{C3380CC4-5D6E-409C-BE32-E72D297353CC}">
                <c16:uniqueId val="{0000000F-20A2-405F-BCCC-5AE80F6BDB43}"/>
              </c:ext>
            </c:extLst>
          </c:dPt>
          <c:dLbls>
            <c:dLbl>
              <c:idx val="5"/>
              <c:layout>
                <c:manualLayout>
                  <c:x val="4.9761893566878088E-2"/>
                  <c:y val="6.3933426727703791E-17"/>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E-20A2-405F-BCCC-5AE80F6BDB43}"/>
                </c:ext>
              </c:extLst>
            </c:dLbl>
            <c:dLbl>
              <c:idx val="8"/>
              <c:layout>
                <c:manualLayout>
                  <c:x val="1.2284691436602714E-2"/>
                  <c:y val="-2.9835733811247427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20A2-405F-BCCC-5AE80F6BDB43}"/>
                </c:ext>
              </c:extLst>
            </c:dLbl>
            <c:spPr>
              <a:noFill/>
              <a:ln>
                <a:noFill/>
              </a:ln>
              <a:effectLst/>
            </c:spPr>
            <c:txPr>
              <a:bodyPr rot="0" spcFirstLastPara="1" vertOverflow="ellipsis" vert="horz" wrap="square" anchor="ctr" anchorCtr="1"/>
              <a:lstStyle/>
              <a:p>
                <a:pPr>
                  <a:defRPr lang="en-US" sz="1100" b="1" i="0" u="none" strike="noStrike" kern="12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'NEw opport.'!$A$42:$A$53</c:f>
              <c:strCache>
                <c:ptCount val="11"/>
                <c:pt idx="0">
                  <c:v>Divya Dhingra</c:v>
                </c:pt>
                <c:pt idx="1">
                  <c:v>Ankita Shah</c:v>
                </c:pt>
                <c:pt idx="2">
                  <c:v>Vidit Shah</c:v>
                </c:pt>
                <c:pt idx="3">
                  <c:v>Animesh Rawat</c:v>
                </c:pt>
                <c:pt idx="4">
                  <c:v>Vinay</c:v>
                </c:pt>
                <c:pt idx="5">
                  <c:v>Shobhit Agarwal</c:v>
                </c:pt>
                <c:pt idx="6">
                  <c:v>Abhinav Shivam</c:v>
                </c:pt>
                <c:pt idx="7">
                  <c:v>Shloka Shelat</c:v>
                </c:pt>
                <c:pt idx="8">
                  <c:v>Gautam Murkunde</c:v>
                </c:pt>
                <c:pt idx="9">
                  <c:v>Mark</c:v>
                </c:pt>
                <c:pt idx="10">
                  <c:v>Neel Jain</c:v>
                </c:pt>
              </c:strCache>
            </c:strRef>
          </c:cat>
          <c:val>
            <c:numRef>
              <c:f>'NEw opport.'!$D$42:$D$53</c:f>
              <c:numCache>
                <c:formatCode>General</c:formatCode>
                <c:ptCount val="11"/>
                <c:pt idx="0">
                  <c:v>5</c:v>
                </c:pt>
                <c:pt idx="1">
                  <c:v>18</c:v>
                </c:pt>
                <c:pt idx="5">
                  <c:v>4</c:v>
                </c:pt>
                <c:pt idx="8">
                  <c:v>1</c:v>
                </c:pt>
              </c:numCache>
            </c:numRef>
          </c:val>
          <c:extLst>
            <c:ext xmlns:c16="http://schemas.microsoft.com/office/drawing/2014/chart" uri="{C3380CC4-5D6E-409C-BE32-E72D297353CC}">
              <c16:uniqueId val="{00000030-FD93-4819-BC93-AEA2530E6DBC}"/>
            </c:ext>
          </c:extLst>
        </c:ser>
        <c:ser>
          <c:idx val="3"/>
          <c:order val="3"/>
          <c:tx>
            <c:strRef>
              <c:f>'NEw opport.'!$E$40:$E$41</c:f>
              <c:strCache>
                <c:ptCount val="1"/>
                <c:pt idx="0">
                  <c:v>Renewal</c:v>
                </c:pt>
              </c:strCache>
            </c:strRef>
          </c:tx>
          <c:spPr>
            <a:solidFill>
              <a:schemeClr val="accent4"/>
            </a:solidFill>
            <a:ln>
              <a:noFill/>
            </a:ln>
            <a:effectLst/>
          </c:spPr>
          <c:invertIfNegative val="0"/>
          <c:dPt>
            <c:idx val="2"/>
            <c:invertIfNegative val="0"/>
            <c:bubble3D val="0"/>
            <c:extLst>
              <c:ext xmlns:c16="http://schemas.microsoft.com/office/drawing/2014/chart" uri="{C3380CC4-5D6E-409C-BE32-E72D297353CC}">
                <c16:uniqueId val="{00000010-20A2-405F-BCCC-5AE80F6BDB43}"/>
              </c:ext>
            </c:extLst>
          </c:dPt>
          <c:dPt>
            <c:idx val="7"/>
            <c:invertIfNegative val="0"/>
            <c:bubble3D val="0"/>
            <c:extLst>
              <c:ext xmlns:c16="http://schemas.microsoft.com/office/drawing/2014/chart" uri="{C3380CC4-5D6E-409C-BE32-E72D297353CC}">
                <c16:uniqueId val="{00000011-20A2-405F-BCCC-5AE80F6BDB43}"/>
              </c:ext>
            </c:extLst>
          </c:dPt>
          <c:dPt>
            <c:idx val="8"/>
            <c:invertIfNegative val="0"/>
            <c:bubble3D val="0"/>
            <c:extLst>
              <c:ext xmlns:c16="http://schemas.microsoft.com/office/drawing/2014/chart" uri="{C3380CC4-5D6E-409C-BE32-E72D297353CC}">
                <c16:uniqueId val="{00000012-20A2-405F-BCCC-5AE80F6BDB43}"/>
              </c:ext>
            </c:extLst>
          </c:dPt>
          <c:dLbls>
            <c:dLbl>
              <c:idx val="2"/>
              <c:layout>
                <c:manualLayout>
                  <c:x val="9.9523787133756175E-2"/>
                  <c:y val="-1.0461954320526271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0-20A2-405F-BCCC-5AE80F6BDB43}"/>
                </c:ext>
              </c:extLst>
            </c:dLbl>
            <c:dLbl>
              <c:idx val="7"/>
              <c:layout>
                <c:manualLayout>
                  <c:x val="6.8095222775727951E-2"/>
                  <c:y val="-1.0461954320526271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1-20A2-405F-BCCC-5AE80F6BDB43}"/>
                </c:ext>
              </c:extLst>
            </c:dLbl>
            <c:dLbl>
              <c:idx val="8"/>
              <c:layout>
                <c:manualLayout>
                  <c:x val="5.4999987626549465E-2"/>
                  <c:y val="-6.9746362136841817E-3"/>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2-20A2-405F-BCCC-5AE80F6BDB43}"/>
                </c:ext>
              </c:extLst>
            </c:dLbl>
            <c:spPr>
              <a:noFill/>
              <a:ln>
                <a:noFill/>
              </a:ln>
              <a:effectLst/>
            </c:spPr>
            <c:txPr>
              <a:bodyPr rot="0" spcFirstLastPara="1" vertOverflow="ellipsis" vert="horz" wrap="square" anchor="ctr" anchorCtr="1"/>
              <a:lstStyle/>
              <a:p>
                <a:pPr>
                  <a:defRPr lang="en-US" sz="1100" b="1" i="0" u="none" strike="noStrike" kern="12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'NEw opport.'!$A$42:$A$53</c:f>
              <c:strCache>
                <c:ptCount val="11"/>
                <c:pt idx="0">
                  <c:v>Divya Dhingra</c:v>
                </c:pt>
                <c:pt idx="1">
                  <c:v>Ankita Shah</c:v>
                </c:pt>
                <c:pt idx="2">
                  <c:v>Vidit Shah</c:v>
                </c:pt>
                <c:pt idx="3">
                  <c:v>Animesh Rawat</c:v>
                </c:pt>
                <c:pt idx="4">
                  <c:v>Vinay</c:v>
                </c:pt>
                <c:pt idx="5">
                  <c:v>Shobhit Agarwal</c:v>
                </c:pt>
                <c:pt idx="6">
                  <c:v>Abhinav Shivam</c:v>
                </c:pt>
                <c:pt idx="7">
                  <c:v>Shloka Shelat</c:v>
                </c:pt>
                <c:pt idx="8">
                  <c:v>Gautam Murkunde</c:v>
                </c:pt>
                <c:pt idx="9">
                  <c:v>Mark</c:v>
                </c:pt>
                <c:pt idx="10">
                  <c:v>Neel Jain</c:v>
                </c:pt>
              </c:strCache>
            </c:strRef>
          </c:cat>
          <c:val>
            <c:numRef>
              <c:f>'NEw opport.'!$E$42:$E$53</c:f>
              <c:numCache>
                <c:formatCode>General</c:formatCode>
                <c:ptCount val="11"/>
                <c:pt idx="0">
                  <c:v>58</c:v>
                </c:pt>
                <c:pt idx="1">
                  <c:v>18</c:v>
                </c:pt>
                <c:pt idx="2">
                  <c:v>15</c:v>
                </c:pt>
                <c:pt idx="7">
                  <c:v>3</c:v>
                </c:pt>
                <c:pt idx="8">
                  <c:v>3</c:v>
                </c:pt>
              </c:numCache>
            </c:numRef>
          </c:val>
          <c:extLst>
            <c:ext xmlns:c16="http://schemas.microsoft.com/office/drawing/2014/chart" uri="{C3380CC4-5D6E-409C-BE32-E72D297353CC}">
              <c16:uniqueId val="{00000031-FD93-4819-BC93-AEA2530E6DBC}"/>
            </c:ext>
          </c:extLst>
        </c:ser>
        <c:dLbls>
          <c:dLblPos val="ctr"/>
          <c:showLegendKey val="0"/>
          <c:showVal val="1"/>
          <c:showCatName val="0"/>
          <c:showSerName val="0"/>
          <c:showPercent val="0"/>
          <c:showBubbleSize val="0"/>
        </c:dLbls>
        <c:gapWidth val="59"/>
        <c:overlap val="100"/>
        <c:axId val="487367023"/>
        <c:axId val="487384303"/>
      </c:barChart>
      <c:catAx>
        <c:axId val="487367023"/>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100" b="1" i="0" u="none" strike="noStrike" kern="12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487384303"/>
        <c:crosses val="autoZero"/>
        <c:auto val="1"/>
        <c:lblAlgn val="ctr"/>
        <c:lblOffset val="100"/>
        <c:noMultiLvlLbl val="0"/>
      </c:catAx>
      <c:valAx>
        <c:axId val="487384303"/>
        <c:scaling>
          <c:orientation val="minMax"/>
        </c:scaling>
        <c:delete val="1"/>
        <c:axPos val="t"/>
        <c:numFmt formatCode="General" sourceLinked="1"/>
        <c:majorTickMark val="none"/>
        <c:minorTickMark val="none"/>
        <c:tickLblPos val="nextTo"/>
        <c:crossAx val="48736702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lang="en-US" sz="1100" b="1" i="0" u="none" strike="noStrike" kern="12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lgn="ctr">
        <a:defRPr lang="en-US" sz="1100" b="1" i="0" u="none" strike="noStrike" kern="12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4626119976445174"/>
          <c:y val="1.1596274605617264E-3"/>
          <c:w val="0.65373880353531544"/>
          <c:h val="0.99884047810054133"/>
        </c:manualLayout>
      </c:layout>
      <c:barChart>
        <c:barDir val="bar"/>
        <c:grouping val="clustered"/>
        <c:varyColors val="1"/>
        <c:ser>
          <c:idx val="0"/>
          <c:order val="0"/>
          <c:tx>
            <c:strRef>
              <c:f>'New Target KPI'!$A$12</c:f>
              <c:strCache>
                <c:ptCount val="1"/>
                <c:pt idx="0">
                  <c:v>Cross Sell</c:v>
                </c:pt>
              </c:strCache>
            </c:strRef>
          </c:tx>
          <c:invertIfNegative val="0"/>
          <c:dPt>
            <c:idx val="0"/>
            <c:invertIfNegative val="0"/>
            <c:bubble3D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53F1-487B-BA7C-2B1493714965}"/>
              </c:ext>
            </c:extLst>
          </c:dPt>
          <c:dPt>
            <c:idx val="1"/>
            <c:invertIfNegative val="0"/>
            <c:bubble3D val="0"/>
            <c:spPr>
              <a:solidFill>
                <a:srgbClr val="FFC00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FFCF-4DDB-959F-38B21AE0434B}"/>
              </c:ext>
            </c:extLst>
          </c:dPt>
          <c:dPt>
            <c:idx val="2"/>
            <c:invertIfNegative val="0"/>
            <c:bubble3D val="0"/>
            <c:spPr>
              <a:solidFill>
                <a:schemeClr val="accent2"/>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2-FFCF-4DDB-959F-38B21AE0434B}"/>
              </c:ext>
            </c:extLst>
          </c:dPt>
          <c:dLbls>
            <c:numFmt formatCode="&quot;₹&quot;\ #,###.00,,&quot;M&quot;" sourceLinked="0"/>
            <c:spPr>
              <a:noFill/>
              <a:ln>
                <a:noFill/>
              </a:ln>
              <a:effectLst/>
            </c:spPr>
            <c:txPr>
              <a:bodyPr rot="0" spcFirstLastPara="1" vertOverflow="ellipsis" vert="horz" wrap="square" lIns="38100" tIns="19050" rIns="38100" bIns="19050" anchor="ctr" anchorCtr="0">
                <a:spAutoFit/>
              </a:bodyPr>
              <a:lstStyle/>
              <a:p>
                <a:pPr algn="ctr">
                  <a:defRPr lang="en-US" sz="1200" b="0" i="0" u="none" strike="noStrike" kern="1200" baseline="0">
                    <a:solidFill>
                      <a:schemeClr val="tx1"/>
                    </a:solidFill>
                    <a:latin typeface="Adobe Gothic Std B" panose="020B0800000000000000" pitchFamily="34" charset="-128"/>
                    <a:ea typeface="Adobe Gothic Std B" panose="020B0800000000000000" pitchFamily="34" charset="-128"/>
                    <a:cs typeface="Arial" panose="020B0604020202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'New Target KPI'!$B$11:$D$11</c:f>
              <c:strCache>
                <c:ptCount val="3"/>
                <c:pt idx="0">
                  <c:v>Target</c:v>
                </c:pt>
                <c:pt idx="1">
                  <c:v>Achieved</c:v>
                </c:pt>
                <c:pt idx="2">
                  <c:v>Invoiced</c:v>
                </c:pt>
              </c:strCache>
            </c:strRef>
          </c:cat>
          <c:val>
            <c:numRef>
              <c:f>'New Target KPI'!$B$12:$D$12</c:f>
              <c:numCache>
                <c:formatCode>General</c:formatCode>
                <c:ptCount val="3"/>
                <c:pt idx="0">
                  <c:v>20083111</c:v>
                </c:pt>
                <c:pt idx="1">
                  <c:v>0</c:v>
                </c:pt>
                <c:pt idx="2">
                  <c:v>2853842</c:v>
                </c:pt>
              </c:numCache>
            </c:numRef>
          </c:val>
          <c:extLst>
            <c:ext xmlns:c16="http://schemas.microsoft.com/office/drawing/2014/chart" uri="{C3380CC4-5D6E-409C-BE32-E72D297353CC}">
              <c16:uniqueId val="{00000000-FFCF-4DDB-959F-38B21AE0434B}"/>
            </c:ext>
          </c:extLst>
        </c:ser>
        <c:dLbls>
          <c:dLblPos val="outEnd"/>
          <c:showLegendKey val="0"/>
          <c:showVal val="1"/>
          <c:showCatName val="0"/>
          <c:showSerName val="0"/>
          <c:showPercent val="0"/>
          <c:showBubbleSize val="0"/>
        </c:dLbls>
        <c:gapWidth val="115"/>
        <c:overlap val="-20"/>
        <c:axId val="1851504175"/>
        <c:axId val="1851504655"/>
      </c:barChart>
      <c:catAx>
        <c:axId val="1851504175"/>
        <c:scaling>
          <c:orientation val="maxMin"/>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1200" b="0" i="0" u="none" strike="noStrike" kern="1200" baseline="0">
                <a:solidFill>
                  <a:sysClr val="windowText" lastClr="000000"/>
                </a:solidFill>
                <a:latin typeface="Adobe Gothic Std B" panose="020B0800000000000000" pitchFamily="34" charset="-128"/>
                <a:ea typeface="Adobe Gothic Std B" panose="020B0800000000000000" pitchFamily="34" charset="-128"/>
                <a:cs typeface="Arial" panose="020B0604020202020204" pitchFamily="34" charset="0"/>
              </a:defRPr>
            </a:pPr>
            <a:endParaRPr lang="en-US"/>
          </a:p>
        </c:txPr>
        <c:crossAx val="1851504655"/>
        <c:crosses val="autoZero"/>
        <c:auto val="1"/>
        <c:lblAlgn val="ctr"/>
        <c:lblOffset val="100"/>
        <c:noMultiLvlLbl val="0"/>
      </c:catAx>
      <c:valAx>
        <c:axId val="1851504655"/>
        <c:scaling>
          <c:orientation val="minMax"/>
        </c:scaling>
        <c:delete val="1"/>
        <c:axPos val="t"/>
        <c:numFmt formatCode="General" sourceLinked="1"/>
        <c:majorTickMark val="none"/>
        <c:minorTickMark val="none"/>
        <c:tickLblPos val="nextTo"/>
        <c:crossAx val="1851504175"/>
        <c:crosses val="autoZero"/>
        <c:crossBetween val="between"/>
      </c:valAx>
      <c:spPr>
        <a:noFill/>
        <a:ln>
          <a:noFill/>
        </a:ln>
        <a:effectLst/>
      </c:spPr>
    </c:plotArea>
    <c:plotVisOnly val="1"/>
    <c:dispBlanksAs val="gap"/>
    <c:showDLblsOverMax val="0"/>
  </c:chart>
  <c:spPr>
    <a:solidFill>
      <a:srgbClr val="DAE9F8"/>
    </a:solidFill>
    <a:ln w="9525" cap="flat" cmpd="sng" algn="ctr">
      <a:solidFill>
        <a:schemeClr val="tx1">
          <a:lumMod val="15000"/>
          <a:lumOff val="85000"/>
        </a:schemeClr>
      </a:solidFill>
      <a:round/>
    </a:ln>
    <a:effectLst>
      <a:outerShdw blurRad="63500" sx="102000" sy="102000" algn="ctr" rotWithShape="0">
        <a:prstClr val="black">
          <a:alpha val="40000"/>
        </a:prstClr>
      </a:outerShdw>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[Insurances dashboard.xlsm]NEw opport.!PivotTable6</c:name>
    <c:fmtId val="16"/>
  </c:pivotSource>
  <c:chart>
    <c:title>
      <c:tx>
        <c:rich>
          <a:bodyPr rot="0" spcFirstLastPara="1" vertOverflow="ellipsis" vert="horz" wrap="square" anchor="ctr" anchorCtr="1"/>
          <a:lstStyle/>
          <a:p>
            <a:pPr marL="0" marR="0" lvl="0" indent="0" algn="l" defTabSz="914400" rtl="0" eaLnBrk="1" fontAlgn="auto" latinLnBrk="0" hangingPunct="1">
              <a:lnSpc>
                <a:spcPct val="100000"/>
              </a:lnSpc>
              <a:spcBef>
                <a:spcPts val="0"/>
              </a:spcBef>
              <a:spcAft>
                <a:spcPts val="0"/>
              </a:spcAft>
              <a:buClrTx/>
              <a:buSzTx/>
              <a:buFontTx/>
              <a:buNone/>
              <a:tabLst/>
              <a:defRPr lang="en-US" sz="1400" b="1" i="0" u="none" strike="noStrike" kern="1200" spc="0" baseline="0">
                <a:solidFill>
                  <a:schemeClr val="tx1"/>
                </a:solidFill>
                <a:latin typeface="Adobe Gothic Std B" panose="020B0800000000000000" pitchFamily="34" charset="-128"/>
                <a:ea typeface="Adobe Gothic Std B" panose="020B0800000000000000" pitchFamily="34" charset="-128"/>
                <a:cs typeface="Arial" panose="020B0604020202020204" pitchFamily="34" charset="0"/>
              </a:defRPr>
            </a:pPr>
            <a:r>
              <a:rPr lang="en-US" sz="1400" b="1" i="0" u="none" strike="noStrike" kern="1200" spc="0" baseline="0">
                <a:solidFill>
                  <a:schemeClr val="tx1"/>
                </a:solidFill>
                <a:latin typeface="Adobe Gothic Std B" panose="020B0800000000000000" pitchFamily="34" charset="-128"/>
                <a:ea typeface="Adobe Gothic Std B" panose="020B0800000000000000" pitchFamily="34" charset="-128"/>
                <a:cs typeface="Arial" panose="020B0604020202020204" pitchFamily="34" charset="0"/>
              </a:rPr>
              <a:t>No. of Meeting by Accnt. Executive</a:t>
            </a:r>
          </a:p>
        </c:rich>
      </c:tx>
      <c:layout>
        <c:manualLayout>
          <c:xMode val="edge"/>
          <c:yMode val="edge"/>
          <c:x val="0.17215266841644797"/>
          <c:y val="0"/>
        </c:manualLayout>
      </c:layout>
      <c:overlay val="0"/>
      <c:spPr>
        <a:noFill/>
        <a:ln>
          <a:noFill/>
        </a:ln>
        <a:effectLst/>
      </c:spPr>
      <c:txPr>
        <a:bodyPr rot="0" spcFirstLastPara="1" vertOverflow="ellipsis" vert="horz" wrap="square" anchor="ctr" anchorCtr="1"/>
        <a:lstStyle/>
        <a:p>
          <a:pPr marL="0" marR="0" lvl="0" indent="0" algn="l" defTabSz="914400" rtl="0" eaLnBrk="1" fontAlgn="auto" latinLnBrk="0" hangingPunct="1">
            <a:lnSpc>
              <a:spcPct val="100000"/>
            </a:lnSpc>
            <a:spcBef>
              <a:spcPts val="0"/>
            </a:spcBef>
            <a:spcAft>
              <a:spcPts val="0"/>
            </a:spcAft>
            <a:buClrTx/>
            <a:buSzTx/>
            <a:buFontTx/>
            <a:buNone/>
            <a:tabLst/>
            <a:defRPr lang="en-US" sz="1400" b="1" i="0" u="none" strike="noStrike" kern="1200" spc="0" baseline="0">
              <a:solidFill>
                <a:schemeClr val="tx1"/>
              </a:solidFill>
              <a:latin typeface="Adobe Gothic Std B" panose="020B0800000000000000" pitchFamily="34" charset="-128"/>
              <a:ea typeface="Adobe Gothic Std B" panose="020B0800000000000000" pitchFamily="34" charset="-128"/>
              <a:cs typeface="Arial" panose="020B0604020202020204" pitchFamily="34" charset="0"/>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0070C0"/>
          </a:solidFill>
          <a:ln w="19050">
            <a:noFill/>
          </a:ln>
          <a:effectLst/>
        </c:spPr>
        <c:marker>
          <c:symbol val="none"/>
        </c:marker>
        <c:dLbl>
          <c:idx val="0"/>
          <c:spPr>
            <a:noFill/>
            <a:ln>
              <a:noFill/>
            </a:ln>
            <a:effectLst/>
          </c:spPr>
          <c:txPr>
            <a:bodyPr rot="0" spcFirstLastPara="1" vertOverflow="ellipsis" vert="horz" wrap="square" lIns="38100" tIns="19050" rIns="38100" bIns="19050" anchor="ctr" anchorCtr="0">
              <a:spAutoFit/>
            </a:bodyPr>
            <a:lstStyle/>
            <a:p>
              <a:pPr algn="ctr">
                <a:defRPr lang="en-US" sz="1400" b="1" i="0" u="none" strike="noStrike" kern="12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1070357994910747"/>
          <c:y val="0.1504085719382513"/>
          <c:w val="0.68876664280601285"/>
          <c:h val="0.84327350164883352"/>
        </c:manualLayout>
      </c:layout>
      <c:barChart>
        <c:barDir val="bar"/>
        <c:grouping val="clustered"/>
        <c:varyColors val="0"/>
        <c:ser>
          <c:idx val="0"/>
          <c:order val="0"/>
          <c:tx>
            <c:strRef>
              <c:f>'NEw opport.'!$B$55</c:f>
              <c:strCache>
                <c:ptCount val="1"/>
                <c:pt idx="0">
                  <c:v>Total</c:v>
                </c:pt>
              </c:strCache>
            </c:strRef>
          </c:tx>
          <c:spPr>
            <a:solidFill>
              <a:srgbClr val="0070C0"/>
            </a:solidFill>
            <a:ln w="19050">
              <a:noFill/>
            </a:ln>
            <a:effectLst/>
          </c:spPr>
          <c:invertIfNegative val="0"/>
          <c:dLbls>
            <c:spPr>
              <a:noFill/>
              <a:ln>
                <a:noFill/>
              </a:ln>
              <a:effectLst/>
            </c:spPr>
            <c:txPr>
              <a:bodyPr rot="0" spcFirstLastPara="1" vertOverflow="ellipsis" vert="horz" wrap="square" lIns="38100" tIns="19050" rIns="38100" bIns="19050" anchor="ctr" anchorCtr="0">
                <a:spAutoFit/>
              </a:bodyPr>
              <a:lstStyle/>
              <a:p>
                <a:pPr algn="ctr">
                  <a:defRPr lang="en-US" sz="1400" b="1" i="0" u="none" strike="noStrike" kern="12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'NEw opport.'!$A$56:$A$65</c:f>
              <c:strCache>
                <c:ptCount val="9"/>
                <c:pt idx="0">
                  <c:v>Raju Kumar</c:v>
                </c:pt>
                <c:pt idx="1">
                  <c:v>Gilbert</c:v>
                </c:pt>
                <c:pt idx="2">
                  <c:v>Ketan Jain</c:v>
                </c:pt>
                <c:pt idx="3">
                  <c:v>Mark</c:v>
                </c:pt>
                <c:pt idx="4">
                  <c:v>Manish Sharma</c:v>
                </c:pt>
                <c:pt idx="5">
                  <c:v>Animesh Rawat</c:v>
                </c:pt>
                <c:pt idx="6">
                  <c:v>Shivani Sharma</c:v>
                </c:pt>
                <c:pt idx="7">
                  <c:v>Vinay</c:v>
                </c:pt>
                <c:pt idx="8">
                  <c:v>Abhinav Shivam</c:v>
                </c:pt>
              </c:strCache>
            </c:strRef>
          </c:cat>
          <c:val>
            <c:numRef>
              <c:f>'NEw opport.'!$B$56:$B$65</c:f>
              <c:numCache>
                <c:formatCode>General</c:formatCode>
                <c:ptCount val="9"/>
                <c:pt idx="0">
                  <c:v>1</c:v>
                </c:pt>
                <c:pt idx="1">
                  <c:v>2</c:v>
                </c:pt>
                <c:pt idx="2">
                  <c:v>2</c:v>
                </c:pt>
                <c:pt idx="3">
                  <c:v>2</c:v>
                </c:pt>
                <c:pt idx="4">
                  <c:v>3</c:v>
                </c:pt>
                <c:pt idx="5">
                  <c:v>3</c:v>
                </c:pt>
                <c:pt idx="6">
                  <c:v>4</c:v>
                </c:pt>
                <c:pt idx="7">
                  <c:v>5</c:v>
                </c:pt>
                <c:pt idx="8">
                  <c:v>6</c:v>
                </c:pt>
              </c:numCache>
            </c:numRef>
          </c:val>
          <c:extLst>
            <c:ext xmlns:c16="http://schemas.microsoft.com/office/drawing/2014/chart" uri="{C3380CC4-5D6E-409C-BE32-E72D297353CC}">
              <c16:uniqueId val="{00000000-0A36-4CA6-B2C0-6CD8D9D80C69}"/>
            </c:ext>
          </c:extLst>
        </c:ser>
        <c:dLbls>
          <c:dLblPos val="outEnd"/>
          <c:showLegendKey val="0"/>
          <c:showVal val="1"/>
          <c:showCatName val="0"/>
          <c:showSerName val="0"/>
          <c:showPercent val="0"/>
          <c:showBubbleSize val="0"/>
        </c:dLbls>
        <c:gapWidth val="82"/>
        <c:axId val="13809792"/>
        <c:axId val="13826112"/>
      </c:barChart>
      <c:valAx>
        <c:axId val="13826112"/>
        <c:scaling>
          <c:orientation val="minMax"/>
        </c:scaling>
        <c:delete val="1"/>
        <c:axPos val="b"/>
        <c:numFmt formatCode="General" sourceLinked="1"/>
        <c:majorTickMark val="out"/>
        <c:minorTickMark val="none"/>
        <c:tickLblPos val="nextTo"/>
        <c:crossAx val="13809792"/>
        <c:crosses val="autoZero"/>
        <c:crossBetween val="between"/>
      </c:valAx>
      <c:catAx>
        <c:axId val="13809792"/>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lgn="ctr">
              <a:defRPr lang="en-US" sz="1100" b="1" i="0" u="none" strike="noStrike" kern="1200" baseline="0">
                <a:solidFill>
                  <a:sysClr val="windowText" lastClr="000000"/>
                </a:solidFill>
                <a:latin typeface="Calibri" panose="020F0502020204030204" pitchFamily="34" charset="0"/>
                <a:ea typeface="Calibri" panose="020F0502020204030204" pitchFamily="34" charset="0"/>
                <a:cs typeface="Calibri" panose="020F0502020204030204" pitchFamily="34" charset="0"/>
              </a:defRPr>
            </a:pPr>
            <a:endParaRPr lang="en-US"/>
          </a:p>
        </c:txPr>
        <c:crossAx val="13826112"/>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3367897905778293"/>
          <c:y val="1.0596030910374265E-2"/>
          <c:w val="0.66632102094221701"/>
          <c:h val="0.98940396908962569"/>
        </c:manualLayout>
      </c:layout>
      <c:barChart>
        <c:barDir val="bar"/>
        <c:grouping val="clustered"/>
        <c:varyColors val="0"/>
        <c:ser>
          <c:idx val="1"/>
          <c:order val="1"/>
          <c:tx>
            <c:strRef>
              <c:f>'New Target KPI'!$A$13</c:f>
              <c:strCache>
                <c:ptCount val="1"/>
                <c:pt idx="0">
                  <c:v>Renewal</c:v>
                </c:pt>
              </c:strCache>
            </c:strRef>
          </c:tx>
          <c:spPr>
            <a:solidFill>
              <a:schemeClr val="accent1">
                <a:lumMod val="75000"/>
              </a:schemeClr>
            </a:solidFill>
            <a:ln>
              <a:noFill/>
            </a:ln>
            <a:effectLst>
              <a:outerShdw blurRad="57150" dist="19050" dir="5400000" algn="ctr" rotWithShape="0">
                <a:srgbClr val="000000">
                  <a:alpha val="63000"/>
                </a:srgbClr>
              </a:outerShdw>
            </a:effectLst>
          </c:spPr>
          <c:invertIfNegative val="0"/>
          <c:dPt>
            <c:idx val="0"/>
            <c:invertIfNegative val="0"/>
            <c:bubble3D val="0"/>
            <c:spPr>
              <a:solidFill>
                <a:schemeClr val="accent1"/>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EA04-466E-8257-4674F3605713}"/>
              </c:ext>
            </c:extLst>
          </c:dPt>
          <c:dPt>
            <c:idx val="1"/>
            <c:invertIfNegative val="0"/>
            <c:bubble3D val="0"/>
            <c:spPr>
              <a:solidFill>
                <a:srgbClr val="FFC00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0-EA04-466E-8257-4674F3605713}"/>
              </c:ext>
            </c:extLst>
          </c:dPt>
          <c:dPt>
            <c:idx val="2"/>
            <c:invertIfNegative val="0"/>
            <c:bubble3D val="0"/>
            <c:spPr>
              <a:solidFill>
                <a:schemeClr val="accent2"/>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2-EA04-466E-8257-4674F3605713}"/>
              </c:ext>
            </c:extLst>
          </c:dPt>
          <c:dLbls>
            <c:dLbl>
              <c:idx val="0"/>
              <c:layout>
                <c:manualLayout>
                  <c:x val="-1.4842302291184E-2"/>
                  <c:y val="-0.23677123356626284"/>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EA04-466E-8257-4674F3605713}"/>
                </c:ext>
              </c:extLst>
            </c:dLbl>
            <c:dLbl>
              <c:idx val="1"/>
              <c:layout>
                <c:manualLayout>
                  <c:x val="-2.9795161781863287E-3"/>
                  <c:y val="-0.16953649456598824"/>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EA04-466E-8257-4674F3605713}"/>
                </c:ext>
              </c:extLst>
            </c:dLbl>
            <c:numFmt formatCode="&quot;₹&quot;\ #,###.00,,&quot;M&quot;" sourceLinked="0"/>
            <c:spPr>
              <a:noFill/>
              <a:ln>
                <a:noFill/>
              </a:ln>
              <a:effectLst/>
            </c:spPr>
            <c:txPr>
              <a:bodyPr rot="0" spcFirstLastPara="1" vertOverflow="ellipsis" vert="horz" wrap="square" anchor="ctr" anchorCtr="1"/>
              <a:lstStyle/>
              <a:p>
                <a:pPr>
                  <a:defRPr lang="en-US" sz="1200" b="0" i="0" u="none" strike="noStrike" kern="1200" baseline="0">
                    <a:solidFill>
                      <a:sysClr val="windowText" lastClr="000000"/>
                    </a:solidFill>
                    <a:latin typeface="Adobe Gothic Std B" panose="020B0800000000000000" pitchFamily="34" charset="-128"/>
                    <a:ea typeface="Adobe Gothic Std B" panose="020B0800000000000000" pitchFamily="34" charset="-128"/>
                    <a:cs typeface="Arial" panose="020B0604020202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'New Target KPI'!$B$11:$D$11</c:f>
              <c:strCache>
                <c:ptCount val="3"/>
                <c:pt idx="0">
                  <c:v>Target</c:v>
                </c:pt>
                <c:pt idx="1">
                  <c:v>Achieved</c:v>
                </c:pt>
                <c:pt idx="2">
                  <c:v>Invoiced</c:v>
                </c:pt>
              </c:strCache>
            </c:strRef>
          </c:cat>
          <c:val>
            <c:numRef>
              <c:f>'New Target KPI'!$B$13:$D$13</c:f>
              <c:numCache>
                <c:formatCode>General</c:formatCode>
                <c:ptCount val="3"/>
                <c:pt idx="0">
                  <c:v>12319455</c:v>
                </c:pt>
                <c:pt idx="1">
                  <c:v>3531629.31</c:v>
                </c:pt>
                <c:pt idx="2">
                  <c:v>8244310</c:v>
                </c:pt>
              </c:numCache>
            </c:numRef>
          </c:val>
          <c:extLst>
            <c:ext xmlns:c16="http://schemas.microsoft.com/office/drawing/2014/chart" uri="{C3380CC4-5D6E-409C-BE32-E72D297353CC}">
              <c16:uniqueId val="{00000000-03C8-40A5-8052-C5EED1529AEC}"/>
            </c:ext>
          </c:extLst>
        </c:ser>
        <c:dLbls>
          <c:dLblPos val="outEnd"/>
          <c:showLegendKey val="0"/>
          <c:showVal val="1"/>
          <c:showCatName val="0"/>
          <c:showSerName val="0"/>
          <c:showPercent val="0"/>
          <c:showBubbleSize val="0"/>
        </c:dLbls>
        <c:gapWidth val="115"/>
        <c:overlap val="-20"/>
        <c:axId val="1844285535"/>
        <c:axId val="1844288895"/>
        <c:extLst>
          <c:ext xmlns:c15="http://schemas.microsoft.com/office/drawing/2012/chart" uri="{02D57815-91ED-43cb-92C2-25804820EDAC}">
            <c15:filteredBarSeries>
              <c15:ser>
                <c:idx val="0"/>
                <c:order val="0"/>
                <c:tx>
                  <c:strRef>
                    <c:extLst>
                      <c:ext uri="{02D57815-91ED-43cb-92C2-25804820EDAC}">
                        <c15:formulaRef>
                          <c15:sqref>'New Target KPI'!$A$12</c15:sqref>
                        </c15:formulaRef>
                      </c:ext>
                    </c:extLst>
                    <c:strCache>
                      <c:ptCount val="1"/>
                      <c:pt idx="0">
                        <c:v>Cross Sell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lang="en-US" sz="1200" b="0" i="0" u="none" strike="noStrike" kern="1200" baseline="0">
                          <a:solidFill>
                            <a:sysClr val="windowText" lastClr="000000"/>
                          </a:solidFill>
                          <a:latin typeface="Adobe Gothic Std B" panose="020B0800000000000000" pitchFamily="34" charset="-128"/>
                          <a:ea typeface="Adobe Gothic Std B" panose="020B0800000000000000" pitchFamily="34" charset="-128"/>
                          <a:cs typeface="Arial" panose="020B0604020202020204" pitchFamily="34" charset="0"/>
                        </a:defRPr>
                      </a:pPr>
                      <a:endParaRPr lang="en-US"/>
                    </a:p>
                  </c:txPr>
                  <c:dLblPos val="outEnd"/>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'New Target KPI'!$B$11:$D$11</c15:sqref>
                        </c15:formulaRef>
                      </c:ext>
                    </c:extLst>
                    <c:strCache>
                      <c:ptCount val="3"/>
                      <c:pt idx="0">
                        <c:v>Target</c:v>
                      </c:pt>
                      <c:pt idx="1">
                        <c:v>Achieved</c:v>
                      </c:pt>
                      <c:pt idx="2">
                        <c:v>Invoiced</c:v>
                      </c:pt>
                    </c:strCache>
                  </c:strRef>
                </c:cat>
                <c:val>
                  <c:numRef>
                    <c:extLst>
                      <c:ext uri="{02D57815-91ED-43cb-92C2-25804820EDAC}">
                        <c15:formulaRef>
                          <c15:sqref>'New Target KPI'!$B$12:$D$12</c15:sqref>
                        </c15:formulaRef>
                      </c:ext>
                    </c:extLst>
                    <c:numCache>
                      <c:formatCode>General</c:formatCode>
                      <c:ptCount val="3"/>
                      <c:pt idx="0">
                        <c:v>20083111</c:v>
                      </c:pt>
                      <c:pt idx="1">
                        <c:v>0</c:v>
                      </c:pt>
                      <c:pt idx="2">
                        <c:v>2853842</c:v>
                      </c:pt>
                    </c:numCache>
                  </c:numRef>
                </c:val>
                <c:extLst>
                  <c:ext xmlns:c16="http://schemas.microsoft.com/office/drawing/2014/chart" uri="{C3380CC4-5D6E-409C-BE32-E72D297353CC}">
                    <c16:uniqueId val="{00000001-03C8-40A5-8052-C5EED1529AEC}"/>
                  </c:ext>
                </c:extLst>
              </c15:ser>
            </c15:filteredBarSeries>
          </c:ext>
        </c:extLst>
      </c:barChart>
      <c:catAx>
        <c:axId val="1844285535"/>
        <c:scaling>
          <c:orientation val="maxMin"/>
        </c:scaling>
        <c:delete val="0"/>
        <c:axPos val="l"/>
        <c:numFmt formatCode="General" sourceLinked="1"/>
        <c:majorTickMark val="none"/>
        <c:minorTickMark val="none"/>
        <c:tickLblPos val="nextTo"/>
        <c:spPr>
          <a:solidFill>
            <a:srgbClr val="DCEAF7"/>
          </a:solid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200" b="0" i="0" u="none" strike="noStrike" kern="1200" baseline="0">
                <a:solidFill>
                  <a:sysClr val="windowText" lastClr="000000"/>
                </a:solidFill>
                <a:latin typeface="Adobe Gothic Std B" panose="020B0800000000000000" pitchFamily="34" charset="-128"/>
                <a:ea typeface="Adobe Gothic Std B" panose="020B0800000000000000" pitchFamily="34" charset="-128"/>
                <a:cs typeface="Arial" panose="020B0604020202020204" pitchFamily="34" charset="0"/>
              </a:defRPr>
            </a:pPr>
            <a:endParaRPr lang="en-US"/>
          </a:p>
        </c:txPr>
        <c:crossAx val="1844288895"/>
        <c:crosses val="autoZero"/>
        <c:auto val="1"/>
        <c:lblAlgn val="ctr"/>
        <c:lblOffset val="100"/>
        <c:noMultiLvlLbl val="0"/>
      </c:catAx>
      <c:valAx>
        <c:axId val="1844288895"/>
        <c:scaling>
          <c:orientation val="minMax"/>
        </c:scaling>
        <c:delete val="1"/>
        <c:axPos val="t"/>
        <c:numFmt formatCode="General" sourceLinked="1"/>
        <c:majorTickMark val="none"/>
        <c:minorTickMark val="none"/>
        <c:tickLblPos val="nextTo"/>
        <c:crossAx val="1844285535"/>
        <c:crosses val="autoZero"/>
        <c:crossBetween val="between"/>
      </c:valAx>
      <c:spPr>
        <a:solidFill>
          <a:schemeClr val="tx2">
            <a:lumMod val="10000"/>
            <a:lumOff val="90000"/>
          </a:schemeClr>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2">
        <a:lumMod val="10000"/>
        <a:lumOff val="90000"/>
      </a:schemeClr>
    </a:solidFill>
    <a:ln w="9525" cap="flat" cmpd="sng" algn="ctr">
      <a:solidFill>
        <a:schemeClr val="tx1">
          <a:lumMod val="15000"/>
          <a:lumOff val="85000"/>
        </a:schemeClr>
      </a:solidFill>
      <a:round/>
    </a:ln>
    <a:effectLst>
      <a:outerShdw blurRad="63500" sx="102000" sy="102000" algn="ctr" rotWithShape="0">
        <a:prstClr val="black">
          <a:alpha val="40000"/>
        </a:prstClr>
      </a:outerShdw>
    </a:effectLst>
  </c:spPr>
  <c:txPr>
    <a:bodyPr/>
    <a:lstStyle/>
    <a:p>
      <a:pPr algn="ctr">
        <a:defRPr lang="en-US" sz="1200" b="0" i="0" u="none" strike="noStrike" kern="1200" baseline="0">
          <a:solidFill>
            <a:sysClr val="windowText" lastClr="000000"/>
          </a:solidFill>
          <a:latin typeface="Adobe Gothic Std B" panose="020B0800000000000000" pitchFamily="34" charset="-128"/>
          <a:ea typeface="Adobe Gothic Std B" panose="020B0800000000000000" pitchFamily="34" charset="-128"/>
          <a:cs typeface="Arial" panose="020B0604020202020204" pitchFamily="34" charset="0"/>
        </a:defRPr>
      </a:pPr>
      <a:endParaRPr lang="en-US"/>
    </a:p>
  </c:txPr>
  <c:printSettings>
    <c:headerFooter/>
    <c:pageMargins b="0.75" l="0.7" r="0.7" t="0.75" header="0.3" footer="0.3"/>
    <c:pageSetup/>
  </c:printSettings>
  <c:userShapes r:id="rId3"/>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2898191831540835"/>
          <c:y val="4.2490974850026932E-2"/>
          <c:w val="0.67101808168459154"/>
          <c:h val="0.94688628143746634"/>
        </c:manualLayout>
      </c:layout>
      <c:barChart>
        <c:barDir val="bar"/>
        <c:grouping val="clustered"/>
        <c:varyColors val="0"/>
        <c:ser>
          <c:idx val="2"/>
          <c:order val="2"/>
          <c:tx>
            <c:strRef>
              <c:f>'New Target KPI'!$A$14</c:f>
              <c:strCache>
                <c:ptCount val="1"/>
                <c:pt idx="0">
                  <c:v>New</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Pt>
            <c:idx val="0"/>
            <c:invertIfNegative val="0"/>
            <c:bubble3D val="0"/>
            <c:spPr>
              <a:solidFill>
                <a:schemeClr val="accent1"/>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0-DCBC-474B-A549-010EC19F51C1}"/>
              </c:ext>
            </c:extLst>
          </c:dPt>
          <c:dPt>
            <c:idx val="1"/>
            <c:invertIfNegative val="0"/>
            <c:bubble3D val="0"/>
            <c:spPr>
              <a:solidFill>
                <a:srgbClr val="FFC000"/>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DCBC-474B-A549-010EC19F51C1}"/>
              </c:ext>
            </c:extLst>
          </c:dPt>
          <c:dPt>
            <c:idx val="2"/>
            <c:invertIfNegative val="0"/>
            <c:bubble3D val="0"/>
            <c:spPr>
              <a:solidFill>
                <a:schemeClr val="accent2"/>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2-DCBC-474B-A549-010EC19F51C1}"/>
              </c:ext>
            </c:extLst>
          </c:dPt>
          <c:dLbls>
            <c:numFmt formatCode="&quot;₹&quot;\ #,###.00,,&quot;M&quot;" sourceLinked="0"/>
            <c:spPr>
              <a:noFill/>
              <a:ln>
                <a:noFill/>
              </a:ln>
              <a:effectLst/>
            </c:spPr>
            <c:txPr>
              <a:bodyPr rot="0" spcFirstLastPara="1" vertOverflow="ellipsis" vert="horz" wrap="square" anchor="ctr" anchorCtr="1"/>
              <a:lstStyle/>
              <a:p>
                <a:pPr>
                  <a:defRPr lang="en-US" sz="1200" b="0" i="0" u="none" strike="noStrike" kern="1200" baseline="0">
                    <a:solidFill>
                      <a:sysClr val="windowText" lastClr="000000"/>
                    </a:solidFill>
                    <a:latin typeface="Adobe Gothic Std B" panose="020B0800000000000000" pitchFamily="34" charset="-128"/>
                    <a:ea typeface="Adobe Gothic Std B" panose="020B0800000000000000" pitchFamily="34" charset="-128"/>
                    <a:cs typeface="Arial" panose="020B0604020202020204"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'New Target KPI'!$B$11:$D$11</c:f>
              <c:strCache>
                <c:ptCount val="3"/>
                <c:pt idx="0">
                  <c:v>Target</c:v>
                </c:pt>
                <c:pt idx="1">
                  <c:v>Achieved</c:v>
                </c:pt>
                <c:pt idx="2">
                  <c:v>Invoiced</c:v>
                </c:pt>
              </c:strCache>
            </c:strRef>
          </c:cat>
          <c:val>
            <c:numRef>
              <c:f>'New Target KPI'!$B$14:$D$14</c:f>
              <c:numCache>
                <c:formatCode>General</c:formatCode>
                <c:ptCount val="3"/>
                <c:pt idx="0">
                  <c:v>19673793</c:v>
                </c:pt>
                <c:pt idx="1">
                  <c:v>13041253.300000001</c:v>
                </c:pt>
                <c:pt idx="2">
                  <c:v>569815</c:v>
                </c:pt>
              </c:numCache>
            </c:numRef>
          </c:val>
          <c:extLst>
            <c:ext xmlns:c16="http://schemas.microsoft.com/office/drawing/2014/chart" uri="{C3380CC4-5D6E-409C-BE32-E72D297353CC}">
              <c16:uniqueId val="{00000000-6A9D-491E-B58B-FF8EDDE706B6}"/>
            </c:ext>
          </c:extLst>
        </c:ser>
        <c:dLbls>
          <c:dLblPos val="outEnd"/>
          <c:showLegendKey val="0"/>
          <c:showVal val="1"/>
          <c:showCatName val="0"/>
          <c:showSerName val="0"/>
          <c:showPercent val="0"/>
          <c:showBubbleSize val="0"/>
        </c:dLbls>
        <c:gapWidth val="115"/>
        <c:overlap val="-20"/>
        <c:axId val="1851504175"/>
        <c:axId val="1851504655"/>
        <c:extLst>
          <c:ext xmlns:c15="http://schemas.microsoft.com/office/drawing/2012/chart" uri="{02D57815-91ED-43cb-92C2-25804820EDAC}">
            <c15:filteredBarSeries>
              <c15:ser>
                <c:idx val="0"/>
                <c:order val="0"/>
                <c:tx>
                  <c:strRef>
                    <c:extLst>
                      <c:ext uri="{02D57815-91ED-43cb-92C2-25804820EDAC}">
                        <c15:formulaRef>
                          <c15:sqref>'New Target KPI'!$A$12</c15:sqref>
                        </c15:formulaRef>
                      </c:ext>
                    </c:extLst>
                    <c:strCache>
                      <c:ptCount val="1"/>
                      <c:pt idx="0">
                        <c:v>Cross Sell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numFmt formatCode="&quot;₹&quot;\ #,###.00,,&quot;M&quot;" sourceLinked="0"/>
                  <c:spPr>
                    <a:noFill/>
                    <a:ln>
                      <a:noFill/>
                    </a:ln>
                    <a:effectLst/>
                  </c:spPr>
                  <c:txPr>
                    <a:bodyPr rot="0" spcFirstLastPara="1" vertOverflow="ellipsis" vert="horz" wrap="square" lIns="38100" tIns="19050" rIns="38100" bIns="19050" anchor="ctr" anchorCtr="1">
                      <a:spAutoFit/>
                    </a:bodyPr>
                    <a:lstStyle/>
                    <a:p>
                      <a:pPr>
                        <a:defRPr lang="en-US" sz="1200" b="0" i="0" u="none" strike="noStrike" kern="1200" baseline="0">
                          <a:solidFill>
                            <a:sysClr val="windowText" lastClr="000000"/>
                          </a:solidFill>
                          <a:latin typeface="Adobe Gothic Std B" panose="020B0800000000000000" pitchFamily="34" charset="-128"/>
                          <a:ea typeface="Adobe Gothic Std B" panose="020B0800000000000000" pitchFamily="34" charset="-128"/>
                          <a:cs typeface="Arial" panose="020B0604020202020204" pitchFamily="34" charset="0"/>
                        </a:defRPr>
                      </a:pPr>
                      <a:endParaRPr lang="en-US"/>
                    </a:p>
                  </c:txPr>
                  <c:dLblPos val="outEnd"/>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'New Target KPI'!$B$11:$D$11</c15:sqref>
                        </c15:formulaRef>
                      </c:ext>
                    </c:extLst>
                    <c:strCache>
                      <c:ptCount val="3"/>
                      <c:pt idx="0">
                        <c:v>Target</c:v>
                      </c:pt>
                      <c:pt idx="1">
                        <c:v>Achieved</c:v>
                      </c:pt>
                      <c:pt idx="2">
                        <c:v>Invoiced</c:v>
                      </c:pt>
                    </c:strCache>
                  </c:strRef>
                </c:cat>
                <c:val>
                  <c:numRef>
                    <c:extLst>
                      <c:ext uri="{02D57815-91ED-43cb-92C2-25804820EDAC}">
                        <c15:formulaRef>
                          <c15:sqref>'New Target KPI'!$B$12:$D$12</c15:sqref>
                        </c15:formulaRef>
                      </c:ext>
                    </c:extLst>
                    <c:numCache>
                      <c:formatCode>General</c:formatCode>
                      <c:ptCount val="3"/>
                      <c:pt idx="0">
                        <c:v>20083111</c:v>
                      </c:pt>
                      <c:pt idx="1">
                        <c:v>0</c:v>
                      </c:pt>
                      <c:pt idx="2">
                        <c:v>2853842</c:v>
                      </c:pt>
                    </c:numCache>
                  </c:numRef>
                </c:val>
                <c:extLst>
                  <c:ext xmlns:c16="http://schemas.microsoft.com/office/drawing/2014/chart" uri="{C3380CC4-5D6E-409C-BE32-E72D297353CC}">
                    <c16:uniqueId val="{00000001-6A9D-491E-B58B-FF8EDDE706B6}"/>
                  </c:ext>
                </c:extLst>
              </c15:ser>
            </c15:filteredBarSeries>
            <c15:filteredBarSeries>
              <c15:ser>
                <c:idx val="1"/>
                <c:order val="1"/>
                <c:tx>
                  <c:strRef>
                    <c:extLst>
                      <c:ext xmlns:c15="http://schemas.microsoft.com/office/drawing/2012/chart" uri="{02D57815-91ED-43cb-92C2-25804820EDAC}">
                        <c15:formulaRef>
                          <c15:sqref>'New Target KPI'!$A$13</c15:sqref>
                        </c15:formulaRef>
                      </c:ext>
                    </c:extLst>
                    <c:strCache>
                      <c:ptCount val="1"/>
                      <c:pt idx="0">
                        <c:v>Renewal</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lang="en-US" sz="1200" b="0" i="0" u="none" strike="noStrike" kern="1200" baseline="0">
                          <a:solidFill>
                            <a:sysClr val="windowText" lastClr="000000"/>
                          </a:solidFill>
                          <a:latin typeface="Adobe Gothic Std B" panose="020B0800000000000000" pitchFamily="34" charset="-128"/>
                          <a:ea typeface="Adobe Gothic Std B" panose="020B0800000000000000" pitchFamily="34" charset="-128"/>
                          <a:cs typeface="Arial" panose="020B0604020202020204" pitchFamily="34" charset="0"/>
                        </a:defRPr>
                      </a:pPr>
                      <a:endParaRPr lang="en-U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ormulaRef>
                          <c15:sqref>'New Target KPI'!$B$11:$D$11</c15:sqref>
                        </c15:formulaRef>
                      </c:ext>
                    </c:extLst>
                    <c:strCache>
                      <c:ptCount val="3"/>
                      <c:pt idx="0">
                        <c:v>Target</c:v>
                      </c:pt>
                      <c:pt idx="1">
                        <c:v>Achieved</c:v>
                      </c:pt>
                      <c:pt idx="2">
                        <c:v>Invoiced</c:v>
                      </c:pt>
                    </c:strCache>
                  </c:strRef>
                </c:cat>
                <c:val>
                  <c:numRef>
                    <c:extLst>
                      <c:ext xmlns:c15="http://schemas.microsoft.com/office/drawing/2012/chart" uri="{02D57815-91ED-43cb-92C2-25804820EDAC}">
                        <c15:formulaRef>
                          <c15:sqref>'New Target KPI'!$B$13:$D$13</c15:sqref>
                        </c15:formulaRef>
                      </c:ext>
                    </c:extLst>
                    <c:numCache>
                      <c:formatCode>General</c:formatCode>
                      <c:ptCount val="3"/>
                      <c:pt idx="0">
                        <c:v>12319455</c:v>
                      </c:pt>
                      <c:pt idx="1">
                        <c:v>3531629.31</c:v>
                      </c:pt>
                      <c:pt idx="2">
                        <c:v>8244310</c:v>
                      </c:pt>
                    </c:numCache>
                  </c:numRef>
                </c:val>
                <c:extLst xmlns:c15="http://schemas.microsoft.com/office/drawing/2012/chart">
                  <c:ext xmlns:c16="http://schemas.microsoft.com/office/drawing/2014/chart" uri="{C3380CC4-5D6E-409C-BE32-E72D297353CC}">
                    <c16:uniqueId val="{00000002-6A9D-491E-B58B-FF8EDDE706B6}"/>
                  </c:ext>
                </c:extLst>
              </c15:ser>
            </c15:filteredBarSeries>
          </c:ext>
        </c:extLst>
      </c:barChart>
      <c:catAx>
        <c:axId val="1851504175"/>
        <c:scaling>
          <c:orientation val="maxMin"/>
        </c:scaling>
        <c:delete val="0"/>
        <c:axPos val="l"/>
        <c:numFmt formatCode="General" sourceLinked="1"/>
        <c:majorTickMark val="none"/>
        <c:minorTickMark val="none"/>
        <c:tickLblPos val="nextTo"/>
        <c:spPr>
          <a:noFill/>
          <a:ln w="12700"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200" b="0" i="0" u="none" strike="noStrike" kern="1200" baseline="0">
                <a:solidFill>
                  <a:sysClr val="windowText" lastClr="000000"/>
                </a:solidFill>
                <a:latin typeface="Adobe Gothic Std B" panose="020B0800000000000000" pitchFamily="34" charset="-128"/>
                <a:ea typeface="Adobe Gothic Std B" panose="020B0800000000000000" pitchFamily="34" charset="-128"/>
                <a:cs typeface="Arial" panose="020B0604020202020204" pitchFamily="34" charset="0"/>
              </a:defRPr>
            </a:pPr>
            <a:endParaRPr lang="en-US"/>
          </a:p>
        </c:txPr>
        <c:crossAx val="1851504655"/>
        <c:crosses val="autoZero"/>
        <c:auto val="1"/>
        <c:lblAlgn val="ctr"/>
        <c:lblOffset val="100"/>
        <c:noMultiLvlLbl val="0"/>
      </c:catAx>
      <c:valAx>
        <c:axId val="1851504655"/>
        <c:scaling>
          <c:orientation val="minMax"/>
        </c:scaling>
        <c:delete val="1"/>
        <c:axPos val="t"/>
        <c:numFmt formatCode="General" sourceLinked="1"/>
        <c:majorTickMark val="none"/>
        <c:minorTickMark val="none"/>
        <c:tickLblPos val="nextTo"/>
        <c:crossAx val="1851504175"/>
        <c:crosses val="autoZero"/>
        <c:crossBetween val="between"/>
      </c:valAx>
      <c:spPr>
        <a:noFill/>
        <a:ln>
          <a:noFill/>
        </a:ln>
        <a:effectLst/>
      </c:spPr>
    </c:plotArea>
    <c:plotVisOnly val="1"/>
    <c:dispBlanksAs val="gap"/>
    <c:showDLblsOverMax val="0"/>
  </c:chart>
  <c:spPr>
    <a:solidFill>
      <a:srgbClr val="DCEAF7"/>
    </a:solidFill>
    <a:ln w="9525" cap="flat" cmpd="sng" algn="ctr">
      <a:solidFill>
        <a:schemeClr val="tx1">
          <a:lumMod val="15000"/>
          <a:lumOff val="85000"/>
        </a:schemeClr>
      </a:solidFill>
      <a:round/>
    </a:ln>
    <a:effectLst>
      <a:outerShdw blurRad="63500" sx="102000" sy="102000" algn="ctr" rotWithShape="0">
        <a:prstClr val="black">
          <a:alpha val="40000"/>
        </a:prstClr>
      </a:outerShdw>
    </a:effectLst>
  </c:spPr>
  <c:txPr>
    <a:bodyPr/>
    <a:lstStyle/>
    <a:p>
      <a:pPr algn="ctr">
        <a:defRPr lang="en-US" sz="1200" b="0" i="0" u="none" strike="noStrike" kern="1200" baseline="0">
          <a:solidFill>
            <a:sysClr val="windowText" lastClr="000000"/>
          </a:solidFill>
          <a:latin typeface="Adobe Gothic Std B" panose="020B0800000000000000" pitchFamily="34" charset="-128"/>
          <a:ea typeface="Adobe Gothic Std B" panose="020B0800000000000000" pitchFamily="34" charset="-128"/>
          <a:cs typeface="Arial" panose="020B0604020202020204" pitchFamily="34" charset="0"/>
        </a:defRPr>
      </a:pPr>
      <a:endParaRPr lang="en-US"/>
    </a:p>
  </c:txPr>
  <c:printSettings>
    <c:headerFooter/>
    <c:pageMargins b="0.75" l="0.7" r="0.7" t="0.75" header="0.3" footer="0.3"/>
    <c:pageSetup/>
  </c:printSettings>
  <c:userShapes r:id="rId3"/>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[Insurances dashboard.xlsm]New Target KPI!PivotTable5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Top 4 Open Opportunity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numFmt formatCode="&quot;₹&quot;\ #,##0,&quot; 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'New Target KPI'!$B$70</c:f>
              <c:strCache>
                <c:ptCount val="1"/>
                <c:pt idx="0">
                  <c:v>Total</c:v>
                </c:pt>
              </c:strCache>
            </c:strRef>
          </c:tx>
          <c:spPr>
            <a:solidFill>
              <a:schemeClr val="accent1"/>
            </a:solidFill>
            <a:ln>
              <a:noFill/>
            </a:ln>
            <a:effectLst/>
          </c:spPr>
          <c:invertIfNegative val="0"/>
          <c:dLbls>
            <c:numFmt formatCode="&quot;₹&quot;\ #,##0,&quot; 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'New Target KPI'!$A$71:$A$75</c:f>
              <c:strCache>
                <c:ptCount val="4"/>
                <c:pt idx="0">
                  <c:v>CVP GMC</c:v>
                </c:pt>
                <c:pt idx="1">
                  <c:v>DB -Mega Policy</c:v>
                </c:pt>
                <c:pt idx="2">
                  <c:v>EL-Group Mediclaim</c:v>
                </c:pt>
                <c:pt idx="3">
                  <c:v>Fire</c:v>
                </c:pt>
              </c:strCache>
            </c:strRef>
          </c:cat>
          <c:val>
            <c:numRef>
              <c:f>'New Target KPI'!$B$71:$B$75</c:f>
              <c:numCache>
                <c:formatCode>General</c:formatCode>
                <c:ptCount val="4"/>
                <c:pt idx="0">
                  <c:v>350000</c:v>
                </c:pt>
                <c:pt idx="1">
                  <c:v>400000</c:v>
                </c:pt>
                <c:pt idx="2">
                  <c:v>400000</c:v>
                </c:pt>
                <c:pt idx="3">
                  <c:v>500000</c:v>
                </c:pt>
              </c:numCache>
            </c:numRef>
          </c:val>
          <c:extLst>
            <c:ext xmlns:c16="http://schemas.microsoft.com/office/drawing/2014/chart" uri="{C3380CC4-5D6E-409C-BE32-E72D297353CC}">
              <c16:uniqueId val="{00000000-99F3-4E40-90C2-99A182AB5894}"/>
            </c:ext>
          </c:extLst>
        </c:ser>
        <c:dLbls>
          <c:dLblPos val="outEnd"/>
          <c:showLegendKey val="0"/>
          <c:showVal val="1"/>
          <c:showCatName val="0"/>
          <c:showSerName val="0"/>
          <c:showPercent val="0"/>
          <c:showBubbleSize val="0"/>
        </c:dLbls>
        <c:gapWidth val="219"/>
        <c:overlap val="-27"/>
        <c:axId val="1848147327"/>
        <c:axId val="1848150207"/>
      </c:barChart>
      <c:catAx>
        <c:axId val="18481473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48150207"/>
        <c:crosses val="autoZero"/>
        <c:auto val="1"/>
        <c:lblAlgn val="ctr"/>
        <c:lblOffset val="100"/>
        <c:noMultiLvlLbl val="0"/>
      </c:catAx>
      <c:valAx>
        <c:axId val="1848150207"/>
        <c:scaling>
          <c:orientation val="minMax"/>
        </c:scaling>
        <c:delete val="1"/>
        <c:axPos val="l"/>
        <c:numFmt formatCode="General" sourceLinked="1"/>
        <c:majorTickMark val="none"/>
        <c:minorTickMark val="none"/>
        <c:tickLblPos val="nextTo"/>
        <c:crossAx val="184814732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[Insurances dashboard.xlsm]New Target KPI!PivotTable8</c:name>
    <c:fmtId val="4"/>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stacked"/>
        <c:varyColors val="0"/>
        <c:ser>
          <c:idx val="0"/>
          <c:order val="0"/>
          <c:tx>
            <c:strRef>
              <c:f>'New Target KPI'!$B$20:$B$21</c:f>
              <c:strCache>
                <c:ptCount val="1"/>
                <c:pt idx="0">
                  <c:v>Cross Sell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'New Target KPI'!$A$22:$A$33</c:f>
              <c:strCache>
                <c:ptCount val="11"/>
                <c:pt idx="0">
                  <c:v>Neel Jain</c:v>
                </c:pt>
                <c:pt idx="1">
                  <c:v>Mark</c:v>
                </c:pt>
                <c:pt idx="2">
                  <c:v>Gautam Murkunde</c:v>
                </c:pt>
                <c:pt idx="3">
                  <c:v>Abhinav Shivam</c:v>
                </c:pt>
                <c:pt idx="4">
                  <c:v>Shloka Shelat</c:v>
                </c:pt>
                <c:pt idx="5">
                  <c:v>Shobhit Agarwal</c:v>
                </c:pt>
                <c:pt idx="6">
                  <c:v>Vinay</c:v>
                </c:pt>
                <c:pt idx="7">
                  <c:v>Animesh Rawat</c:v>
                </c:pt>
                <c:pt idx="8">
                  <c:v>Vidit Shah</c:v>
                </c:pt>
                <c:pt idx="9">
                  <c:v>Ankita Shah</c:v>
                </c:pt>
                <c:pt idx="10">
                  <c:v>Divya Dhingra</c:v>
                </c:pt>
              </c:strCache>
            </c:strRef>
          </c:cat>
          <c:val>
            <c:numRef>
              <c:f>'New Target KPI'!$B$22:$B$33</c:f>
              <c:numCache>
                <c:formatCode>General</c:formatCode>
                <c:ptCount val="11"/>
                <c:pt idx="1">
                  <c:v>2</c:v>
                </c:pt>
                <c:pt idx="3">
                  <c:v>10</c:v>
                </c:pt>
                <c:pt idx="6">
                  <c:v>19</c:v>
                </c:pt>
                <c:pt idx="7">
                  <c:v>20</c:v>
                </c:pt>
                <c:pt idx="8">
                  <c:v>12</c:v>
                </c:pt>
              </c:numCache>
            </c:numRef>
          </c:val>
          <c:extLst>
            <c:ext xmlns:c16="http://schemas.microsoft.com/office/drawing/2014/chart" uri="{C3380CC4-5D6E-409C-BE32-E72D297353CC}">
              <c16:uniqueId val="{00000006-047B-4FC0-94C7-6C5E33D6F957}"/>
            </c:ext>
          </c:extLst>
        </c:ser>
        <c:ser>
          <c:idx val="1"/>
          <c:order val="1"/>
          <c:tx>
            <c:strRef>
              <c:f>'New Target KPI'!$C$20:$C$21</c:f>
              <c:strCache>
                <c:ptCount val="1"/>
                <c:pt idx="0">
                  <c:v>New</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'New Target KPI'!$A$22:$A$33</c:f>
              <c:strCache>
                <c:ptCount val="11"/>
                <c:pt idx="0">
                  <c:v>Neel Jain</c:v>
                </c:pt>
                <c:pt idx="1">
                  <c:v>Mark</c:v>
                </c:pt>
                <c:pt idx="2">
                  <c:v>Gautam Murkunde</c:v>
                </c:pt>
                <c:pt idx="3">
                  <c:v>Abhinav Shivam</c:v>
                </c:pt>
                <c:pt idx="4">
                  <c:v>Shloka Shelat</c:v>
                </c:pt>
                <c:pt idx="5">
                  <c:v>Shobhit Agarwal</c:v>
                </c:pt>
                <c:pt idx="6">
                  <c:v>Vinay</c:v>
                </c:pt>
                <c:pt idx="7">
                  <c:v>Animesh Rawat</c:v>
                </c:pt>
                <c:pt idx="8">
                  <c:v>Vidit Shah</c:v>
                </c:pt>
                <c:pt idx="9">
                  <c:v>Ankita Shah</c:v>
                </c:pt>
                <c:pt idx="10">
                  <c:v>Divya Dhingra</c:v>
                </c:pt>
              </c:strCache>
            </c:strRef>
          </c:cat>
          <c:val>
            <c:numRef>
              <c:f>'New Target KPI'!$C$22:$C$33</c:f>
              <c:numCache>
                <c:formatCode>General</c:formatCode>
                <c:ptCount val="11"/>
                <c:pt idx="0">
                  <c:v>1</c:v>
                </c:pt>
                <c:pt idx="4">
                  <c:v>7</c:v>
                </c:pt>
                <c:pt idx="5">
                  <c:v>8</c:v>
                </c:pt>
              </c:numCache>
            </c:numRef>
          </c:val>
          <c:extLst>
            <c:ext xmlns:c16="http://schemas.microsoft.com/office/drawing/2014/chart" uri="{C3380CC4-5D6E-409C-BE32-E72D297353CC}">
              <c16:uniqueId val="{0000001C-C35F-4900-A16D-3968539E8F2F}"/>
            </c:ext>
          </c:extLst>
        </c:ser>
        <c:ser>
          <c:idx val="2"/>
          <c:order val="2"/>
          <c:tx>
            <c:strRef>
              <c:f>'New Target KPI'!$D$20:$D$21</c:f>
              <c:strCache>
                <c:ptCount val="1"/>
                <c:pt idx="0">
                  <c:v>Null</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'New Target KPI'!$A$22:$A$33</c:f>
              <c:strCache>
                <c:ptCount val="11"/>
                <c:pt idx="0">
                  <c:v>Neel Jain</c:v>
                </c:pt>
                <c:pt idx="1">
                  <c:v>Mark</c:v>
                </c:pt>
                <c:pt idx="2">
                  <c:v>Gautam Murkunde</c:v>
                </c:pt>
                <c:pt idx="3">
                  <c:v>Abhinav Shivam</c:v>
                </c:pt>
                <c:pt idx="4">
                  <c:v>Shloka Shelat</c:v>
                </c:pt>
                <c:pt idx="5">
                  <c:v>Shobhit Agarwal</c:v>
                </c:pt>
                <c:pt idx="6">
                  <c:v>Vinay</c:v>
                </c:pt>
                <c:pt idx="7">
                  <c:v>Animesh Rawat</c:v>
                </c:pt>
                <c:pt idx="8">
                  <c:v>Vidit Shah</c:v>
                </c:pt>
                <c:pt idx="9">
                  <c:v>Ankita Shah</c:v>
                </c:pt>
                <c:pt idx="10">
                  <c:v>Divya Dhingra</c:v>
                </c:pt>
              </c:strCache>
            </c:strRef>
          </c:cat>
          <c:val>
            <c:numRef>
              <c:f>'New Target KPI'!$D$22:$D$33</c:f>
              <c:numCache>
                <c:formatCode>General</c:formatCode>
                <c:ptCount val="11"/>
                <c:pt idx="2">
                  <c:v>1</c:v>
                </c:pt>
                <c:pt idx="5">
                  <c:v>4</c:v>
                </c:pt>
                <c:pt idx="9">
                  <c:v>18</c:v>
                </c:pt>
                <c:pt idx="10">
                  <c:v>5</c:v>
                </c:pt>
              </c:numCache>
            </c:numRef>
          </c:val>
          <c:extLst>
            <c:ext xmlns:c16="http://schemas.microsoft.com/office/drawing/2014/chart" uri="{C3380CC4-5D6E-409C-BE32-E72D297353CC}">
              <c16:uniqueId val="{0000001D-C35F-4900-A16D-3968539E8F2F}"/>
            </c:ext>
          </c:extLst>
        </c:ser>
        <c:ser>
          <c:idx val="3"/>
          <c:order val="3"/>
          <c:tx>
            <c:strRef>
              <c:f>'New Target KPI'!$E$20:$E$21</c:f>
              <c:strCache>
                <c:ptCount val="1"/>
                <c:pt idx="0">
                  <c:v>Renewal</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'New Target KPI'!$A$22:$A$33</c:f>
              <c:strCache>
                <c:ptCount val="11"/>
                <c:pt idx="0">
                  <c:v>Neel Jain</c:v>
                </c:pt>
                <c:pt idx="1">
                  <c:v>Mark</c:v>
                </c:pt>
                <c:pt idx="2">
                  <c:v>Gautam Murkunde</c:v>
                </c:pt>
                <c:pt idx="3">
                  <c:v>Abhinav Shivam</c:v>
                </c:pt>
                <c:pt idx="4">
                  <c:v>Shloka Shelat</c:v>
                </c:pt>
                <c:pt idx="5">
                  <c:v>Shobhit Agarwal</c:v>
                </c:pt>
                <c:pt idx="6">
                  <c:v>Vinay</c:v>
                </c:pt>
                <c:pt idx="7">
                  <c:v>Animesh Rawat</c:v>
                </c:pt>
                <c:pt idx="8">
                  <c:v>Vidit Shah</c:v>
                </c:pt>
                <c:pt idx="9">
                  <c:v>Ankita Shah</c:v>
                </c:pt>
                <c:pt idx="10">
                  <c:v>Divya Dhingra</c:v>
                </c:pt>
              </c:strCache>
            </c:strRef>
          </c:cat>
          <c:val>
            <c:numRef>
              <c:f>'New Target KPI'!$E$22:$E$33</c:f>
              <c:numCache>
                <c:formatCode>General</c:formatCode>
                <c:ptCount val="11"/>
                <c:pt idx="2">
                  <c:v>3</c:v>
                </c:pt>
                <c:pt idx="4">
                  <c:v>3</c:v>
                </c:pt>
                <c:pt idx="8">
                  <c:v>15</c:v>
                </c:pt>
                <c:pt idx="9">
                  <c:v>18</c:v>
                </c:pt>
                <c:pt idx="10">
                  <c:v>58</c:v>
                </c:pt>
              </c:numCache>
            </c:numRef>
          </c:val>
          <c:extLst>
            <c:ext xmlns:c16="http://schemas.microsoft.com/office/drawing/2014/chart" uri="{C3380CC4-5D6E-409C-BE32-E72D297353CC}">
              <c16:uniqueId val="{0000001E-C35F-4900-A16D-3968539E8F2F}"/>
            </c:ext>
          </c:extLst>
        </c:ser>
        <c:dLbls>
          <c:dLblPos val="ctr"/>
          <c:showLegendKey val="0"/>
          <c:showVal val="1"/>
          <c:showCatName val="0"/>
          <c:showSerName val="0"/>
          <c:showPercent val="0"/>
          <c:showBubbleSize val="0"/>
        </c:dLbls>
        <c:gapWidth val="150"/>
        <c:overlap val="100"/>
        <c:axId val="1972376223"/>
        <c:axId val="1972376703"/>
      </c:barChart>
      <c:catAx>
        <c:axId val="1972376223"/>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72376703"/>
        <c:crosses val="autoZero"/>
        <c:auto val="1"/>
        <c:lblAlgn val="ctr"/>
        <c:lblOffset val="100"/>
        <c:noMultiLvlLbl val="0"/>
      </c:catAx>
      <c:valAx>
        <c:axId val="1972376703"/>
        <c:scaling>
          <c:orientation val="minMax"/>
        </c:scaling>
        <c:delete val="1"/>
        <c:axPos val="b"/>
        <c:numFmt formatCode="General" sourceLinked="1"/>
        <c:majorTickMark val="none"/>
        <c:minorTickMark val="none"/>
        <c:tickLblPos val="nextTo"/>
        <c:crossAx val="1972376223"/>
        <c:crosses val="autoZero"/>
        <c:crossBetween val="between"/>
      </c:valAx>
      <c:spPr>
        <a:noFill/>
        <a:ln>
          <a:noFill/>
        </a:ln>
        <a:effectLst/>
      </c:spPr>
    </c:plotArea>
    <c:legend>
      <c:legendPos val="r"/>
      <c:layout>
        <c:manualLayout>
          <c:xMode val="edge"/>
          <c:yMode val="edge"/>
          <c:x val="0.87044230789386734"/>
          <c:y val="0.30269483861826713"/>
          <c:w val="8.3277282456674914E-2"/>
          <c:h val="0.312933280426776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32955819745879872"/>
          <c:y val="3.20511740920442E-2"/>
          <c:w val="0.63212079483859651"/>
          <c:h val="0.89665254520577164"/>
        </c:manualLayout>
      </c:layout>
      <c:barChart>
        <c:barDir val="bar"/>
        <c:grouping val="clustered"/>
        <c:varyColors val="0"/>
        <c:ser>
          <c:idx val="0"/>
          <c:order val="0"/>
          <c:tx>
            <c:strRef>
              <c:f>'New Target KPI'!$A$12</c:f>
              <c:strCache>
                <c:ptCount val="1"/>
                <c:pt idx="0">
                  <c:v>Cross Sell</c:v>
                </c:pt>
              </c:strCache>
            </c:strRef>
          </c:tx>
          <c:spPr>
            <a:solidFill>
              <a:schemeClr val="accent1"/>
            </a:solidFill>
            <a:ln>
              <a:noFill/>
            </a:ln>
            <a:effectLst/>
          </c:spPr>
          <c:invertIfNegative val="0"/>
          <c:dLbls>
            <c:numFmt formatCode="&quot;₹&quot;\ #,###.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'New Target KPI'!$B$11:$D$11</c:f>
              <c:strCache>
                <c:ptCount val="3"/>
                <c:pt idx="0">
                  <c:v>Target</c:v>
                </c:pt>
                <c:pt idx="1">
                  <c:v>Achieved</c:v>
                </c:pt>
                <c:pt idx="2">
                  <c:v>Invoiced</c:v>
                </c:pt>
              </c:strCache>
            </c:strRef>
          </c:cat>
          <c:val>
            <c:numRef>
              <c:f>'New Target KPI'!$B$12:$D$12</c:f>
              <c:numCache>
                <c:formatCode>General</c:formatCode>
                <c:ptCount val="3"/>
                <c:pt idx="0">
                  <c:v>20083111</c:v>
                </c:pt>
                <c:pt idx="1">
                  <c:v>0</c:v>
                </c:pt>
                <c:pt idx="2">
                  <c:v>2853842</c:v>
                </c:pt>
              </c:numCache>
            </c:numRef>
          </c:val>
          <c:extLst>
            <c:ext xmlns:c16="http://schemas.microsoft.com/office/drawing/2014/chart" uri="{C3380CC4-5D6E-409C-BE32-E72D297353CC}">
              <c16:uniqueId val="{00000000-C587-4344-9CBF-4D654132279F}"/>
            </c:ext>
          </c:extLst>
        </c:ser>
        <c:dLbls>
          <c:dLblPos val="outEnd"/>
          <c:showLegendKey val="0"/>
          <c:showVal val="1"/>
          <c:showCatName val="0"/>
          <c:showSerName val="0"/>
          <c:showPercent val="0"/>
          <c:showBubbleSize val="0"/>
        </c:dLbls>
        <c:gapWidth val="182"/>
        <c:axId val="1851504175"/>
        <c:axId val="1851504655"/>
      </c:barChart>
      <c:catAx>
        <c:axId val="1851504175"/>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1504655"/>
        <c:crosses val="autoZero"/>
        <c:auto val="1"/>
        <c:lblAlgn val="ctr"/>
        <c:lblOffset val="100"/>
        <c:noMultiLvlLbl val="0"/>
      </c:catAx>
      <c:valAx>
        <c:axId val="1851504655"/>
        <c:scaling>
          <c:orientation val="minMax"/>
        </c:scaling>
        <c:delete val="1"/>
        <c:axPos val="t"/>
        <c:numFmt formatCode="General" sourceLinked="1"/>
        <c:majorTickMark val="none"/>
        <c:minorTickMark val="none"/>
        <c:tickLblPos val="nextTo"/>
        <c:crossAx val="185150417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lang="en-US" sz="1200" b="0" i="0" u="none" strike="noStrike" kern="1200" spc="0" baseline="0">
              <a:solidFill>
                <a:schemeClr val="tx1"/>
              </a:solidFill>
              <a:latin typeface="+mn-lt"/>
              <a:ea typeface="+mn-ea"/>
              <a:cs typeface="+mn-cs"/>
            </a:defRPr>
          </a:pPr>
          <a:endParaRPr lang="en-US"/>
        </a:p>
      </c:txPr>
    </c:title>
    <c:autoTitleDeleted val="0"/>
    <c:plotArea>
      <c:layout/>
      <c:barChart>
        <c:barDir val="bar"/>
        <c:grouping val="clustered"/>
        <c:varyColors val="0"/>
        <c:ser>
          <c:idx val="1"/>
          <c:order val="1"/>
          <c:tx>
            <c:strRef>
              <c:f>'New Target KPI'!$A$13</c:f>
              <c:strCache>
                <c:ptCount val="1"/>
                <c:pt idx="0">
                  <c:v>Renewal</c:v>
                </c:pt>
              </c:strCache>
            </c:strRef>
          </c:tx>
          <c:spPr>
            <a:solidFill>
              <a:schemeClr val="accent2"/>
            </a:solidFill>
            <a:ln>
              <a:noFill/>
            </a:ln>
            <a:effectLst/>
          </c:spPr>
          <c:invertIfNegative val="0"/>
          <c:cat>
            <c:strRef>
              <c:f>'New Target KPI'!$B$11:$D$11</c:f>
              <c:strCache>
                <c:ptCount val="3"/>
                <c:pt idx="0">
                  <c:v>Target</c:v>
                </c:pt>
                <c:pt idx="1">
                  <c:v>Achieved</c:v>
                </c:pt>
                <c:pt idx="2">
                  <c:v>Invoiced</c:v>
                </c:pt>
              </c:strCache>
            </c:strRef>
          </c:cat>
          <c:val>
            <c:numRef>
              <c:f>'New Target KPI'!$B$13:$D$13</c:f>
              <c:numCache>
                <c:formatCode>General</c:formatCode>
                <c:ptCount val="3"/>
                <c:pt idx="0">
                  <c:v>12319455</c:v>
                </c:pt>
                <c:pt idx="1">
                  <c:v>3531629.31</c:v>
                </c:pt>
                <c:pt idx="2">
                  <c:v>8244310</c:v>
                </c:pt>
              </c:numCache>
            </c:numRef>
          </c:val>
          <c:extLst>
            <c:ext xmlns:c16="http://schemas.microsoft.com/office/drawing/2014/chart" uri="{C3380CC4-5D6E-409C-BE32-E72D297353CC}">
              <c16:uniqueId val="{00000001-0623-4E25-ACD5-A39C746165C8}"/>
            </c:ext>
          </c:extLst>
        </c:ser>
        <c:dLbls>
          <c:showLegendKey val="0"/>
          <c:showVal val="0"/>
          <c:showCatName val="0"/>
          <c:showSerName val="0"/>
          <c:showPercent val="0"/>
          <c:showBubbleSize val="0"/>
        </c:dLbls>
        <c:gapWidth val="182"/>
        <c:axId val="1844285535"/>
        <c:axId val="1844288895"/>
        <c:extLst>
          <c:ext xmlns:c15="http://schemas.microsoft.com/office/drawing/2012/chart" uri="{02D57815-91ED-43cb-92C2-25804820EDAC}">
            <c15:filteredBarSeries>
              <c15:ser>
                <c:idx val="0"/>
                <c:order val="0"/>
                <c:tx>
                  <c:strRef>
                    <c:extLst>
                      <c:ext uri="{02D57815-91ED-43cb-92C2-25804820EDAC}">
                        <c15:formulaRef>
                          <c15:sqref>'New Target KPI'!$A$12</c15:sqref>
                        </c15:formulaRef>
                      </c:ext>
                    </c:extLst>
                    <c:strCache>
                      <c:ptCount val="1"/>
                      <c:pt idx="0">
                        <c:v>Cross Sell</c:v>
                      </c:pt>
                    </c:strCache>
                  </c:strRef>
                </c:tx>
                <c:spPr>
                  <a:solidFill>
                    <a:schemeClr val="accent1"/>
                  </a:solidFill>
                  <a:ln>
                    <a:noFill/>
                  </a:ln>
                  <a:effectLst/>
                </c:spPr>
                <c:invertIfNegative val="0"/>
                <c:cat>
                  <c:strRef>
                    <c:extLst>
                      <c:ext uri="{02D57815-91ED-43cb-92C2-25804820EDAC}">
                        <c15:formulaRef>
                          <c15:sqref>'New Target KPI'!$B$11:$D$11</c15:sqref>
                        </c15:formulaRef>
                      </c:ext>
                    </c:extLst>
                    <c:strCache>
                      <c:ptCount val="3"/>
                      <c:pt idx="0">
                        <c:v>Target</c:v>
                      </c:pt>
                      <c:pt idx="1">
                        <c:v>Achieved</c:v>
                      </c:pt>
                      <c:pt idx="2">
                        <c:v>Invoiced</c:v>
                      </c:pt>
                    </c:strCache>
                  </c:strRef>
                </c:cat>
                <c:val>
                  <c:numRef>
                    <c:extLst>
                      <c:ext uri="{02D57815-91ED-43cb-92C2-25804820EDAC}">
                        <c15:formulaRef>
                          <c15:sqref>'New Target KPI'!$B$12:$D$12</c15:sqref>
                        </c15:formulaRef>
                      </c:ext>
                    </c:extLst>
                    <c:numCache>
                      <c:formatCode>General</c:formatCode>
                      <c:ptCount val="3"/>
                      <c:pt idx="0">
                        <c:v>20083111</c:v>
                      </c:pt>
                      <c:pt idx="1">
                        <c:v>0</c:v>
                      </c:pt>
                      <c:pt idx="2">
                        <c:v>2853842</c:v>
                      </c:pt>
                    </c:numCache>
                  </c:numRef>
                </c:val>
                <c:extLst>
                  <c:ext xmlns:c16="http://schemas.microsoft.com/office/drawing/2014/chart" uri="{C3380CC4-5D6E-409C-BE32-E72D297353CC}">
                    <c16:uniqueId val="{00000000-0623-4E25-ACD5-A39C746165C8}"/>
                  </c:ext>
                </c:extLst>
              </c15:ser>
            </c15:filteredBarSeries>
          </c:ext>
        </c:extLst>
      </c:barChart>
      <c:catAx>
        <c:axId val="1844285535"/>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1844288895"/>
        <c:crosses val="autoZero"/>
        <c:auto val="1"/>
        <c:lblAlgn val="ctr"/>
        <c:lblOffset val="100"/>
        <c:noMultiLvlLbl val="0"/>
      </c:catAx>
      <c:valAx>
        <c:axId val="1844288895"/>
        <c:scaling>
          <c:orientation val="minMax"/>
        </c:scaling>
        <c:delete val="1"/>
        <c:axPos val="t"/>
        <c:numFmt formatCode="General" sourceLinked="1"/>
        <c:majorTickMark val="none"/>
        <c:minorTickMark val="none"/>
        <c:tickLblPos val="nextTo"/>
        <c:crossAx val="184428553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lang="en-US" sz="10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2"/>
          <c:order val="2"/>
          <c:tx>
            <c:strRef>
              <c:f>'New Target KPI'!$A$14</c:f>
              <c:strCache>
                <c:ptCount val="1"/>
                <c:pt idx="0">
                  <c:v>New</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'New Target KPI'!$B$11:$D$11</c:f>
              <c:strCache>
                <c:ptCount val="3"/>
                <c:pt idx="0">
                  <c:v>Target</c:v>
                </c:pt>
                <c:pt idx="1">
                  <c:v>Achieved</c:v>
                </c:pt>
                <c:pt idx="2">
                  <c:v>Invoiced</c:v>
                </c:pt>
              </c:strCache>
            </c:strRef>
          </c:cat>
          <c:val>
            <c:numRef>
              <c:f>'New Target KPI'!$B$14:$D$14</c:f>
              <c:numCache>
                <c:formatCode>General</c:formatCode>
                <c:ptCount val="3"/>
                <c:pt idx="0">
                  <c:v>19673793</c:v>
                </c:pt>
                <c:pt idx="1">
                  <c:v>13041253.300000001</c:v>
                </c:pt>
                <c:pt idx="2">
                  <c:v>569815</c:v>
                </c:pt>
              </c:numCache>
            </c:numRef>
          </c:val>
          <c:extLst>
            <c:ext xmlns:c16="http://schemas.microsoft.com/office/drawing/2014/chart" uri="{C3380CC4-5D6E-409C-BE32-E72D297353CC}">
              <c16:uniqueId val="{00000002-3645-4027-B33F-873B341C12A3}"/>
            </c:ext>
          </c:extLst>
        </c:ser>
        <c:dLbls>
          <c:dLblPos val="outEnd"/>
          <c:showLegendKey val="0"/>
          <c:showVal val="1"/>
          <c:showCatName val="0"/>
          <c:showSerName val="0"/>
          <c:showPercent val="0"/>
          <c:showBubbleSize val="0"/>
        </c:dLbls>
        <c:gapWidth val="182"/>
        <c:axId val="1851504175"/>
        <c:axId val="1851504655"/>
        <c:extLst>
          <c:ext xmlns:c15="http://schemas.microsoft.com/office/drawing/2012/chart" uri="{02D57815-91ED-43cb-92C2-25804820EDAC}">
            <c15:filteredBarSeries>
              <c15:ser>
                <c:idx val="0"/>
                <c:order val="0"/>
                <c:tx>
                  <c:strRef>
                    <c:extLst>
                      <c:ext uri="{02D57815-91ED-43cb-92C2-25804820EDAC}">
                        <c15:formulaRef>
                          <c15:sqref>'New Target KPI'!$A$12</c15:sqref>
                        </c15:formulaRef>
                      </c:ext>
                    </c:extLst>
                    <c:strCache>
                      <c:ptCount val="1"/>
                      <c:pt idx="0">
                        <c:v>Cross Sell</c:v>
                      </c:pt>
                    </c:strCache>
                  </c:strRef>
                </c:tx>
                <c:spPr>
                  <a:solidFill>
                    <a:schemeClr val="accent1"/>
                  </a:solidFill>
                  <a:ln>
                    <a:noFill/>
                  </a:ln>
                  <a:effectLst/>
                </c:spPr>
                <c:invertIfNegative val="0"/>
                <c:dLbls>
                  <c:numFmt formatCode="&quot;₹&quot;\ #,###.00,,&quot;M&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uri="{02D57815-91ED-43cb-92C2-25804820EDAC}">
                        <c15:formulaRef>
                          <c15:sqref>'New Target KPI'!$B$11:$D$11</c15:sqref>
                        </c15:formulaRef>
                      </c:ext>
                    </c:extLst>
                    <c:strCache>
                      <c:ptCount val="3"/>
                      <c:pt idx="0">
                        <c:v>Target</c:v>
                      </c:pt>
                      <c:pt idx="1">
                        <c:v>Achieved</c:v>
                      </c:pt>
                      <c:pt idx="2">
                        <c:v>Invoiced</c:v>
                      </c:pt>
                    </c:strCache>
                  </c:strRef>
                </c:cat>
                <c:val>
                  <c:numRef>
                    <c:extLst>
                      <c:ext uri="{02D57815-91ED-43cb-92C2-25804820EDAC}">
                        <c15:formulaRef>
                          <c15:sqref>'New Target KPI'!$B$12:$D$12</c15:sqref>
                        </c15:formulaRef>
                      </c:ext>
                    </c:extLst>
                    <c:numCache>
                      <c:formatCode>General</c:formatCode>
                      <c:ptCount val="3"/>
                      <c:pt idx="0">
                        <c:v>20083111</c:v>
                      </c:pt>
                      <c:pt idx="1">
                        <c:v>0</c:v>
                      </c:pt>
                      <c:pt idx="2">
                        <c:v>2853842</c:v>
                      </c:pt>
                    </c:numCache>
                  </c:numRef>
                </c:val>
                <c:extLst>
                  <c:ext xmlns:c16="http://schemas.microsoft.com/office/drawing/2014/chart" uri="{C3380CC4-5D6E-409C-BE32-E72D297353CC}">
                    <c16:uniqueId val="{00000000-3645-4027-B33F-873B341C12A3}"/>
                  </c:ext>
                </c:extLst>
              </c15:ser>
            </c15:filteredBarSeries>
            <c15:filteredBarSeries>
              <c15:ser>
                <c:idx val="1"/>
                <c:order val="1"/>
                <c:tx>
                  <c:strRef>
                    <c:extLst>
                      <c:ext xmlns:c15="http://schemas.microsoft.com/office/drawing/2012/chart" uri="{02D57815-91ED-43cb-92C2-25804820EDAC}">
                        <c15:formulaRef>
                          <c15:sqref>'New Target KPI'!$A$13</c15:sqref>
                        </c15:formulaRef>
                      </c:ext>
                    </c:extLst>
                    <c:strCache>
                      <c:ptCount val="1"/>
                      <c:pt idx="0">
                        <c:v>Renewal</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extLst>
                      <c:ext xmlns:c15="http://schemas.microsoft.com/office/drawing/2012/chart" uri="{02D57815-91ED-43cb-92C2-25804820EDAC}">
                        <c15:formulaRef>
                          <c15:sqref>'New Target KPI'!$B$11:$D$11</c15:sqref>
                        </c15:formulaRef>
                      </c:ext>
                    </c:extLst>
                    <c:strCache>
                      <c:ptCount val="3"/>
                      <c:pt idx="0">
                        <c:v>Target</c:v>
                      </c:pt>
                      <c:pt idx="1">
                        <c:v>Achieved</c:v>
                      </c:pt>
                      <c:pt idx="2">
                        <c:v>Invoiced</c:v>
                      </c:pt>
                    </c:strCache>
                  </c:strRef>
                </c:cat>
                <c:val>
                  <c:numRef>
                    <c:extLst>
                      <c:ext xmlns:c15="http://schemas.microsoft.com/office/drawing/2012/chart" uri="{02D57815-91ED-43cb-92C2-25804820EDAC}">
                        <c15:formulaRef>
                          <c15:sqref>'New Target KPI'!$B$13:$D$13</c15:sqref>
                        </c15:formulaRef>
                      </c:ext>
                    </c:extLst>
                    <c:numCache>
                      <c:formatCode>General</c:formatCode>
                      <c:ptCount val="3"/>
                      <c:pt idx="0">
                        <c:v>12319455</c:v>
                      </c:pt>
                      <c:pt idx="1">
                        <c:v>3531629.31</c:v>
                      </c:pt>
                      <c:pt idx="2">
                        <c:v>8244310</c:v>
                      </c:pt>
                    </c:numCache>
                  </c:numRef>
                </c:val>
                <c:extLst xmlns:c15="http://schemas.microsoft.com/office/drawing/2012/chart">
                  <c:ext xmlns:c16="http://schemas.microsoft.com/office/drawing/2014/chart" uri="{C3380CC4-5D6E-409C-BE32-E72D297353CC}">
                    <c16:uniqueId val="{00000001-3645-4027-B33F-873B341C12A3}"/>
                  </c:ext>
                </c:extLst>
              </c15:ser>
            </c15:filteredBarSeries>
          </c:ext>
        </c:extLst>
      </c:barChart>
      <c:catAx>
        <c:axId val="1851504175"/>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51504655"/>
        <c:crosses val="autoZero"/>
        <c:auto val="1"/>
        <c:lblAlgn val="ctr"/>
        <c:lblOffset val="100"/>
        <c:noMultiLvlLbl val="0"/>
      </c:catAx>
      <c:valAx>
        <c:axId val="1851504655"/>
        <c:scaling>
          <c:orientation val="minMax"/>
        </c:scaling>
        <c:delete val="1"/>
        <c:axPos val="t"/>
        <c:numFmt formatCode="General" sourceLinked="1"/>
        <c:majorTickMark val="none"/>
        <c:minorTickMark val="none"/>
        <c:tickLblPos val="nextTo"/>
        <c:crossAx val="1851504175"/>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[Insurances dashboard.xlsm]NEw opport.!PivotTable2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Insurance Group wise Revenue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9704133858267715"/>
          <c:y val="0.17171296296296296"/>
          <c:w val="0.59184755030621172"/>
          <c:h val="0.77736111111111106"/>
        </c:manualLayout>
      </c:layout>
      <c:barChart>
        <c:barDir val="bar"/>
        <c:grouping val="clustered"/>
        <c:varyColors val="0"/>
        <c:ser>
          <c:idx val="0"/>
          <c:order val="0"/>
          <c:tx>
            <c:strRef>
              <c:f>'NEw opport.'!$B$3</c:f>
              <c:strCache>
                <c:ptCount val="1"/>
                <c:pt idx="0">
                  <c:v>Total</c:v>
                </c:pt>
              </c:strCache>
            </c:strRef>
          </c:tx>
          <c:spPr>
            <a:solidFill>
              <a:schemeClr val="accent1"/>
            </a:solidFill>
            <a:ln>
              <a:noFill/>
            </a:ln>
            <a:effectLst/>
          </c:spPr>
          <c:invertIfNegative val="0"/>
          <c:cat>
            <c:strRef>
              <c:f>'NEw opport.'!$A$4:$A$9</c:f>
              <c:strCache>
                <c:ptCount val="5"/>
                <c:pt idx="0">
                  <c:v>Global Client Network (GNB Inward)</c:v>
                </c:pt>
                <c:pt idx="1">
                  <c:v>Employee Benefits (EB)</c:v>
                </c:pt>
                <c:pt idx="2">
                  <c:v>Liability</c:v>
                </c:pt>
                <c:pt idx="3">
                  <c:v>Construction, Power &amp; Infrastructure</c:v>
                </c:pt>
                <c:pt idx="4">
                  <c:v>Property / BI</c:v>
                </c:pt>
              </c:strCache>
            </c:strRef>
          </c:cat>
          <c:val>
            <c:numRef>
              <c:f>'NEw opport.'!$B$4:$B$9</c:f>
              <c:numCache>
                <c:formatCode>General</c:formatCode>
                <c:ptCount val="5"/>
                <c:pt idx="0">
                  <c:v>4813520</c:v>
                </c:pt>
                <c:pt idx="1">
                  <c:v>2576616</c:v>
                </c:pt>
                <c:pt idx="2">
                  <c:v>1857765</c:v>
                </c:pt>
                <c:pt idx="3">
                  <c:v>1686179</c:v>
                </c:pt>
                <c:pt idx="4">
                  <c:v>611670</c:v>
                </c:pt>
              </c:numCache>
            </c:numRef>
          </c:val>
          <c:extLst>
            <c:ext xmlns:c16="http://schemas.microsoft.com/office/drawing/2014/chart" uri="{C3380CC4-5D6E-409C-BE32-E72D297353CC}">
              <c16:uniqueId val="{00000002-35AD-40FD-A6D3-B888F6DBDF11}"/>
            </c:ext>
          </c:extLst>
        </c:ser>
        <c:dLbls>
          <c:showLegendKey val="0"/>
          <c:showVal val="0"/>
          <c:showCatName val="0"/>
          <c:showSerName val="0"/>
          <c:showPercent val="0"/>
          <c:showBubbleSize val="0"/>
        </c:dLbls>
        <c:gapWidth val="182"/>
        <c:axId val="661506751"/>
        <c:axId val="661513951"/>
      </c:barChart>
      <c:catAx>
        <c:axId val="661506751"/>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1513951"/>
        <c:crosses val="autoZero"/>
        <c:auto val="1"/>
        <c:lblAlgn val="ctr"/>
        <c:lblOffset val="100"/>
        <c:noMultiLvlLbl val="0"/>
      </c:catAx>
      <c:valAx>
        <c:axId val="661513951"/>
        <c:scaling>
          <c:orientation val="minMax"/>
        </c:scaling>
        <c:delete val="1"/>
        <c:axPos val="t"/>
        <c:numFmt formatCode="General" sourceLinked="1"/>
        <c:majorTickMark val="none"/>
        <c:minorTickMark val="none"/>
        <c:tickLblPos val="nextTo"/>
        <c:crossAx val="66150675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[Insurances dashboard.xlsm]NEw opport.!PivotTable3</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Opporty</a:t>
            </a:r>
            <a:r>
              <a:rPr lang="en-US" baseline="0"/>
              <a:t> - Product Distribution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dLbl>
          <c:idx val="0"/>
          <c:layout>
            <c:manualLayout>
              <c:x val="5.4302422723475352E-2"/>
              <c:y val="7.993605115907259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dLbl>
          <c:idx val="0"/>
          <c:layout>
            <c:manualLayout>
              <c:x val="6.2656641604010022E-2"/>
              <c:y val="-5.5955235811350916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dLbl>
          <c:idx val="0"/>
          <c:layout>
            <c:manualLayout>
              <c:x val="8.3542188805346695E-3"/>
              <c:y val="-0.1359925768561494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dLbl>
          <c:idx val="0"/>
          <c:layout>
            <c:manualLayout>
              <c:x val="-2.5062656641604047E-2"/>
              <c:y val="-0.1364660045421246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dLbl>
          <c:idx val="0"/>
          <c:layout>
            <c:manualLayout>
              <c:x val="-5.4302422723475352E-2"/>
              <c:y val="-0.1123837684464555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dLbl>
          <c:idx val="0"/>
          <c:layout>
            <c:manualLayout>
              <c:x val="-6.6833751044277356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w="19050">
            <a:solidFill>
              <a:schemeClr val="lt1"/>
            </a:solidFill>
          </a:ln>
          <a:effectLst/>
        </c:spPr>
        <c:dLbl>
          <c:idx val="0"/>
          <c:layout>
            <c:manualLayout>
              <c:x val="-1.2531328320802004E-2"/>
              <c:y val="0.15252082860590399"/>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doughnutChart>
        <c:varyColors val="1"/>
        <c:ser>
          <c:idx val="0"/>
          <c:order val="0"/>
          <c:tx>
            <c:strRef>
              <c:f>'NEw opport.'!$B$20</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E9EA-45C0-8A7C-23F70DBE80C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E9EA-45C0-8A7C-23F70DBE80C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E9EA-45C0-8A7C-23F70DBE80C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E9EA-45C0-8A7C-23F70DBE80CD}"/>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E9EA-45C0-8A7C-23F70DBE80CD}"/>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E9EA-45C0-8A7C-23F70DBE80CD}"/>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E9EA-45C0-8A7C-23F70DBE80CD}"/>
              </c:ext>
            </c:extLst>
          </c:dPt>
          <c:dLbls>
            <c:dLbl>
              <c:idx val="0"/>
              <c:layout>
                <c:manualLayout>
                  <c:x val="6.2656641604010022E-2"/>
                  <c:y val="-5.595523581135091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E9EA-45C0-8A7C-23F70DBE80CD}"/>
                </c:ext>
              </c:extLst>
            </c:dLbl>
            <c:dLbl>
              <c:idx val="1"/>
              <c:layout>
                <c:manualLayout>
                  <c:x val="5.4302422723475352E-2"/>
                  <c:y val="7.9936051159072596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E9EA-45C0-8A7C-23F70DBE80CD}"/>
                </c:ext>
              </c:extLst>
            </c:dLbl>
            <c:dLbl>
              <c:idx val="2"/>
              <c:layout>
                <c:manualLayout>
                  <c:x val="-1.2531328320802004E-2"/>
                  <c:y val="0.15252082860590399"/>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E9EA-45C0-8A7C-23F70DBE80CD}"/>
                </c:ext>
              </c:extLst>
            </c:dLbl>
            <c:dLbl>
              <c:idx val="3"/>
              <c:layout>
                <c:manualLayout>
                  <c:x val="-6.6833751044277356E-2"/>
                  <c:y val="0"/>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E9EA-45C0-8A7C-23F70DBE80CD}"/>
                </c:ext>
              </c:extLst>
            </c:dLbl>
            <c:dLbl>
              <c:idx val="4"/>
              <c:layout>
                <c:manualLayout>
                  <c:x val="-5.4302422723475352E-2"/>
                  <c:y val="-0.1123837684464555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E9EA-45C0-8A7C-23F70DBE80CD}"/>
                </c:ext>
              </c:extLst>
            </c:dLbl>
            <c:dLbl>
              <c:idx val="5"/>
              <c:layout>
                <c:manualLayout>
                  <c:x val="-2.5062656641604047E-2"/>
                  <c:y val="-0.1364660045421246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B-E9EA-45C0-8A7C-23F70DBE80CD}"/>
                </c:ext>
              </c:extLst>
            </c:dLbl>
            <c:dLbl>
              <c:idx val="6"/>
              <c:layout>
                <c:manualLayout>
                  <c:x val="8.3542188805346695E-3"/>
                  <c:y val="-0.13599257685614941"/>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E9EA-45C0-8A7C-23F70DBE80CD}"/>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'NEw opport.'!$A$21:$A$28</c:f>
              <c:strCache>
                <c:ptCount val="7"/>
                <c:pt idx="0">
                  <c:v>Employee Benefits</c:v>
                </c:pt>
                <c:pt idx="1">
                  <c:v>Engineering</c:v>
                </c:pt>
                <c:pt idx="2">
                  <c:v>Fire</c:v>
                </c:pt>
                <c:pt idx="3">
                  <c:v>Liability</c:v>
                </c:pt>
                <c:pt idx="4">
                  <c:v>Marine</c:v>
                </c:pt>
                <c:pt idx="5">
                  <c:v>Miscellaneous</c:v>
                </c:pt>
                <c:pt idx="6">
                  <c:v>Terrorism</c:v>
                </c:pt>
              </c:strCache>
            </c:strRef>
          </c:cat>
          <c:val>
            <c:numRef>
              <c:f>'NEw opport.'!$B$21:$B$28</c:f>
              <c:numCache>
                <c:formatCode>General</c:formatCode>
                <c:ptCount val="7"/>
                <c:pt idx="0">
                  <c:v>15</c:v>
                </c:pt>
                <c:pt idx="1">
                  <c:v>6</c:v>
                </c:pt>
                <c:pt idx="2">
                  <c:v>13</c:v>
                </c:pt>
                <c:pt idx="3">
                  <c:v>5</c:v>
                </c:pt>
                <c:pt idx="4">
                  <c:v>7</c:v>
                </c:pt>
                <c:pt idx="5">
                  <c:v>2</c:v>
                </c:pt>
                <c:pt idx="6">
                  <c:v>1</c:v>
                </c:pt>
              </c:numCache>
            </c:numRef>
          </c:val>
          <c:extLst>
            <c:ext xmlns:c16="http://schemas.microsoft.com/office/drawing/2014/chart" uri="{C3380CC4-5D6E-409C-BE32-E72D297353CC}">
              <c16:uniqueId val="{0000000E-48C3-43DB-B947-6CF1A82A6B3C}"/>
            </c:ext>
          </c:extLst>
        </c:ser>
        <c:dLbls>
          <c:showLegendKey val="0"/>
          <c:showVal val="1"/>
          <c:showCatName val="0"/>
          <c:showSerName val="0"/>
          <c:showPercent val="0"/>
          <c:showBubbleSize val="0"/>
          <c:showLeaderLines val="1"/>
        </c:dLbls>
        <c:firstSliceAng val="0"/>
        <c:holeSize val="50"/>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[Insurances dashboard.xlsm]NEw opport.!PivotTable4</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Stage wise Revenue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numFmt formatCode="&quot;₹&quot;\ #,##0,&quot; 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'NEw opport.'!$B$31</c:f>
              <c:strCache>
                <c:ptCount val="1"/>
                <c:pt idx="0">
                  <c:v>Total</c:v>
                </c:pt>
              </c:strCache>
            </c:strRef>
          </c:tx>
          <c:spPr>
            <a:solidFill>
              <a:schemeClr val="accent1"/>
            </a:solidFill>
            <a:ln>
              <a:noFill/>
            </a:ln>
            <a:effectLst/>
          </c:spPr>
          <c:invertIfNegative val="0"/>
          <c:dLbls>
            <c:numFmt formatCode="&quot;₹&quot;\ #,##0,&quot; K&quot;"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'NEw opport.'!$A$32:$A$35</c:f>
              <c:strCache>
                <c:ptCount val="3"/>
                <c:pt idx="0">
                  <c:v>Qualify Opportunity</c:v>
                </c:pt>
                <c:pt idx="1">
                  <c:v>Negotiate</c:v>
                </c:pt>
                <c:pt idx="2">
                  <c:v>Propose Solution</c:v>
                </c:pt>
              </c:strCache>
            </c:strRef>
          </c:cat>
          <c:val>
            <c:numRef>
              <c:f>'NEw opport.'!$B$32:$B$35</c:f>
              <c:numCache>
                <c:formatCode>General</c:formatCode>
                <c:ptCount val="3"/>
                <c:pt idx="0">
                  <c:v>5919500</c:v>
                </c:pt>
                <c:pt idx="1">
                  <c:v>899000</c:v>
                </c:pt>
                <c:pt idx="2">
                  <c:v>60000</c:v>
                </c:pt>
              </c:numCache>
            </c:numRef>
          </c:val>
          <c:extLst>
            <c:ext xmlns:c16="http://schemas.microsoft.com/office/drawing/2014/chart" uri="{C3380CC4-5D6E-409C-BE32-E72D297353CC}">
              <c16:uniqueId val="{00000000-5442-41A0-AEE3-E75FB604766B}"/>
            </c:ext>
          </c:extLst>
        </c:ser>
        <c:dLbls>
          <c:dLblPos val="outEnd"/>
          <c:showLegendKey val="0"/>
          <c:showVal val="1"/>
          <c:showCatName val="0"/>
          <c:showSerName val="0"/>
          <c:showPercent val="0"/>
          <c:showBubbleSize val="0"/>
        </c:dLbls>
        <c:gapWidth val="182"/>
        <c:axId val="487370383"/>
        <c:axId val="487377583"/>
      </c:barChart>
      <c:catAx>
        <c:axId val="487370383"/>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377583"/>
        <c:crosses val="autoZero"/>
        <c:auto val="1"/>
        <c:lblAlgn val="ctr"/>
        <c:lblOffset val="100"/>
        <c:noMultiLvlLbl val="0"/>
      </c:catAx>
      <c:valAx>
        <c:axId val="487377583"/>
        <c:scaling>
          <c:orientation val="minMax"/>
        </c:scaling>
        <c:delete val="1"/>
        <c:axPos val="t"/>
        <c:numFmt formatCode="General" sourceLinked="1"/>
        <c:majorTickMark val="none"/>
        <c:minorTickMark val="none"/>
        <c:tickLblPos val="nextTo"/>
        <c:crossAx val="48737038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[Insurances dashboard.xlsm]NEw opport.!PivotTable5</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No. of Invoice</a:t>
            </a:r>
            <a:r>
              <a:rPr lang="en-US" baseline="0"/>
              <a:t> by Account Executive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tx1">
              <a:lumMod val="75000"/>
              <a:lumOff val="2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layout>
            <c:manualLayout>
              <c:x val="5.768667618597461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dLbl>
          <c:idx val="0"/>
          <c:layout>
            <c:manualLayout>
              <c:x val="3.9285705447535332E-2"/>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dLbl>
          <c:idx val="0"/>
          <c:layout>
            <c:manualLayout>
              <c:x val="5.4999987626549465E-2"/>
              <c:y val="-6.9746362136841817E-3"/>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dLbl>
          <c:idx val="0"/>
          <c:layout>
            <c:manualLayout>
              <c:x val="6.8095222775727951E-2"/>
              <c:y val="-1.046195432052627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dLbl>
          <c:idx val="0"/>
          <c:layout>
            <c:manualLayout>
              <c:x val="2.6190470298356407E-3"/>
              <c:y val="-3.4873181068420904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dLbl>
          <c:idx val="0"/>
          <c:layout>
            <c:manualLayout>
              <c:x val="8.3728665077915612E-2"/>
              <c:y val="1.2786685345540758E-16"/>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dLbl>
          <c:idx val="0"/>
          <c:layout>
            <c:manualLayout>
              <c:x val="0"/>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dLbl>
          <c:idx val="0"/>
          <c:layout>
            <c:manualLayout>
              <c:x val="0.1148328388077603"/>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dLbl>
          <c:idx val="0"/>
          <c:layout>
            <c:manualLayout>
              <c:x val="9.9523787133756175E-2"/>
              <c:y val="-1.0461954320526271E-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2"/>
          </a:solidFill>
          <a:ln>
            <a:noFill/>
          </a:ln>
          <a:effectLst/>
        </c:spPr>
      </c:pivotFmt>
      <c:pivotFmt>
        <c:idx val="15"/>
        <c:spPr>
          <a:solidFill>
            <a:schemeClr val="accent2"/>
          </a:solidFill>
          <a:ln>
            <a:noFill/>
          </a:ln>
          <a:effectLst/>
        </c:spPr>
      </c:pivotFmt>
      <c:pivotFmt>
        <c:idx val="16"/>
        <c:spPr>
          <a:solidFill>
            <a:schemeClr val="accent2"/>
          </a:solidFill>
          <a:ln>
            <a:noFill/>
          </a:ln>
          <a:effectLst/>
        </c:spPr>
      </c:pivotFmt>
      <c:pivotFmt>
        <c:idx val="17"/>
        <c:spPr>
          <a:solidFill>
            <a:schemeClr val="accent2"/>
          </a:solidFill>
          <a:ln>
            <a:noFill/>
          </a:ln>
          <a:effectLst/>
        </c:spPr>
      </c:pivotFmt>
      <c:pivotFmt>
        <c:idx val="18"/>
        <c:spPr>
          <a:solidFill>
            <a:schemeClr val="accent2"/>
          </a:solidFill>
          <a:ln>
            <a:noFill/>
          </a:ln>
          <a:effectLst/>
        </c:spPr>
      </c:pivotFmt>
      <c:pivotFmt>
        <c:idx val="19"/>
        <c:spPr>
          <a:solidFill>
            <a:schemeClr val="accent2"/>
          </a:solidFill>
          <a:ln>
            <a:noFill/>
          </a:ln>
          <a:effectLst/>
        </c:spPr>
      </c:pivotFmt>
      <c:pivotFmt>
        <c:idx val="20"/>
        <c:spPr>
          <a:solidFill>
            <a:schemeClr val="accent2"/>
          </a:solidFill>
          <a:ln>
            <a:noFill/>
          </a:ln>
          <a:effectLst/>
        </c:spPr>
      </c:pivotFmt>
      <c:pivotFmt>
        <c:idx val="21"/>
        <c:spPr>
          <a:solidFill>
            <a:schemeClr val="accent2"/>
          </a:solidFill>
          <a:ln>
            <a:noFill/>
          </a:ln>
          <a:effectLst/>
        </c:spPr>
      </c:pivotFmt>
      <c:pivotFmt>
        <c:idx val="22"/>
        <c:spPr>
          <a:solidFill>
            <a:schemeClr val="accent2"/>
          </a:solidFill>
          <a:ln>
            <a:noFill/>
          </a:ln>
          <a:effectLst/>
        </c:spPr>
      </c:pivotFmt>
      <c:pivotFmt>
        <c:idx val="23"/>
        <c:spPr>
          <a:solidFill>
            <a:schemeClr val="accent1"/>
          </a:solidFill>
          <a:ln>
            <a:noFill/>
          </a:ln>
          <a:effectLst/>
        </c:spPr>
        <c:dLbl>
          <c:idx val="0"/>
          <c:layout>
            <c:manualLayout>
              <c:x val="5.7686688082364303E-2"/>
              <c:y val="2.7459197691670008E-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xForSave val="1"/>
            </c:ext>
          </c:extLst>
        </c:dLbl>
      </c:pivotFmt>
      <c:pivotFmt>
        <c:idx val="24"/>
        <c:spPr>
          <a:solidFill>
            <a:schemeClr val="accent1"/>
          </a:solidFill>
          <a:ln>
            <a:noFill/>
          </a:ln>
          <a:effectLst/>
        </c:spPr>
        <c:dLbl>
          <c:idx val="0"/>
          <c:layout>
            <c:manualLayout>
              <c:x val="5.7686688082364254E-2"/>
              <c:y val="2.7459197691670008E-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xForSave val="1"/>
            </c:ext>
          </c:extLst>
        </c:dLbl>
      </c:pivotFmt>
      <c:pivotFmt>
        <c:idx val="25"/>
        <c:spPr>
          <a:solidFill>
            <a:schemeClr val="accent1"/>
          </a:solidFill>
          <a:ln>
            <a:noFill/>
          </a:ln>
          <a:effectLst/>
        </c:spPr>
        <c:dLbl>
          <c:idx val="0"/>
          <c:layout>
            <c:manualLayout>
              <c:x val="0"/>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xForSave val="1"/>
            </c:ext>
          </c:extLst>
        </c:dLbl>
      </c:pivotFmt>
      <c:pivotFmt>
        <c:idx val="26"/>
        <c:spPr>
          <a:solidFill>
            <a:schemeClr val="accent1"/>
          </a:solidFill>
          <a:ln>
            <a:noFill/>
          </a:ln>
          <a:effectLst/>
        </c:spPr>
        <c:dLbl>
          <c:idx val="0"/>
          <c:layout>
            <c:manualLayout>
              <c:x val="0"/>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xForSave val="1"/>
            </c:ext>
          </c:extLst>
        </c:dLbl>
      </c:pivotFmt>
      <c:pivotFmt>
        <c:idx val="27"/>
        <c:spPr>
          <a:solidFill>
            <a:schemeClr val="accent1"/>
          </a:solidFill>
          <a:ln>
            <a:noFill/>
          </a:ln>
          <a:effectLst/>
        </c:spPr>
        <c:dLbl>
          <c:idx val="0"/>
          <c:layout>
            <c:manualLayout>
              <c:x val="0"/>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xForSave val="1"/>
            </c:ext>
          </c:extLst>
        </c:dLbl>
      </c:pivotFmt>
      <c:pivotFmt>
        <c:idx val="28"/>
        <c:spPr>
          <a:solidFill>
            <a:schemeClr val="accent1"/>
          </a:solidFill>
          <a:ln>
            <a:noFill/>
          </a:ln>
          <a:effectLst/>
        </c:spPr>
        <c:dLbl>
          <c:idx val="0"/>
          <c:layout>
            <c:manualLayout>
              <c:x val="0"/>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xForSave val="1"/>
            </c:ext>
          </c:extLst>
        </c:dLbl>
      </c:pivotFmt>
      <c:pivotFmt>
        <c:idx val="29"/>
        <c:spPr>
          <a:solidFill>
            <a:schemeClr val="accent1"/>
          </a:solidFill>
          <a:ln>
            <a:noFill/>
          </a:ln>
          <a:effectLst/>
        </c:spPr>
        <c:dLbl>
          <c:idx val="0"/>
          <c:layout>
            <c:manualLayout>
              <c:x val="0"/>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xForSave val="1"/>
            </c:ext>
          </c:extLst>
        </c:dLbl>
      </c:pivotFmt>
      <c:pivotFmt>
        <c:idx val="30"/>
        <c:spPr>
          <a:solidFill>
            <a:schemeClr val="accent1"/>
          </a:solidFill>
          <a:ln>
            <a:noFill/>
          </a:ln>
          <a:effectLst/>
        </c:spPr>
        <c:dLbl>
          <c:idx val="0"/>
          <c:layout>
            <c:manualLayout>
              <c:x val="5.7686688082364303E-2"/>
              <c:y val="2.7459197691670008E-7"/>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xForSave val="1"/>
            </c:ext>
          </c:extLst>
        </c:dLbl>
      </c:pivotFmt>
      <c:pivotFmt>
        <c:idx val="31"/>
        <c:spPr>
          <a:solidFill>
            <a:schemeClr val="accent1"/>
          </a:solidFill>
          <a:ln>
            <a:noFill/>
          </a:ln>
          <a:effectLst/>
        </c:spPr>
        <c:dLbl>
          <c:idx val="0"/>
          <c:layout>
            <c:manualLayout>
              <c:x val="0"/>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xForSave val="1"/>
            </c:ext>
          </c:extLst>
        </c:dLbl>
      </c:pivotFmt>
      <c:pivotFmt>
        <c:idx val="32"/>
        <c:spPr>
          <a:solidFill>
            <a:schemeClr val="accent1"/>
          </a:solidFill>
          <a:ln>
            <a:noFill/>
          </a:ln>
          <a:effectLst/>
        </c:spPr>
        <c:dLbl>
          <c:idx val="0"/>
          <c:layout>
            <c:manualLayout>
              <c:x val="0"/>
              <c:y val="0"/>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15:xForSave val="1"/>
            </c:ext>
          </c:extLst>
        </c:dLbl>
      </c:pivotFmt>
    </c:pivotFmts>
    <c:plotArea>
      <c:layout>
        <c:manualLayout>
          <c:layoutTarget val="inner"/>
          <c:xMode val="edge"/>
          <c:yMode val="edge"/>
          <c:x val="0.20019830516723544"/>
          <c:y val="0.12934462858277315"/>
          <c:w val="0.79725647605778571"/>
          <c:h val="0.83229487224196386"/>
        </c:manualLayout>
      </c:layout>
      <c:barChart>
        <c:barDir val="bar"/>
        <c:grouping val="stacked"/>
        <c:varyColors val="0"/>
        <c:ser>
          <c:idx val="0"/>
          <c:order val="0"/>
          <c:tx>
            <c:strRef>
              <c:f>'NEw opport.'!$B$40:$B$41</c:f>
              <c:strCache>
                <c:ptCount val="1"/>
                <c:pt idx="0">
                  <c:v>Cross Sell</c:v>
                </c:pt>
              </c:strCache>
            </c:strRef>
          </c:tx>
          <c:spPr>
            <a:solidFill>
              <a:schemeClr val="accent1"/>
            </a:solidFill>
            <a:ln>
              <a:noFill/>
            </a:ln>
            <a:effectLst/>
          </c:spPr>
          <c:invertIfNegative val="0"/>
          <c:dPt>
            <c:idx val="4"/>
            <c:invertIfNegative val="0"/>
            <c:bubble3D val="0"/>
            <c:extLst>
              <c:ext xmlns:c16="http://schemas.microsoft.com/office/drawing/2014/chart" uri="{C3380CC4-5D6E-409C-BE32-E72D297353CC}">
                <c16:uniqueId val="{00000000-2D1B-460E-9E83-CCD0C37F1895}"/>
              </c:ext>
            </c:extLst>
          </c:dPt>
          <c:dPt>
            <c:idx val="6"/>
            <c:invertIfNegative val="0"/>
            <c:bubble3D val="0"/>
            <c:extLst>
              <c:ext xmlns:c16="http://schemas.microsoft.com/office/drawing/2014/chart" uri="{C3380CC4-5D6E-409C-BE32-E72D297353CC}">
                <c16:uniqueId val="{00000001-2D1B-460E-9E83-CCD0C37F1895}"/>
              </c:ext>
            </c:extLst>
          </c:dPt>
          <c:dPt>
            <c:idx val="9"/>
            <c:invertIfNegative val="0"/>
            <c:bubble3D val="0"/>
            <c:extLst>
              <c:ext xmlns:c16="http://schemas.microsoft.com/office/drawing/2014/chart" uri="{C3380CC4-5D6E-409C-BE32-E72D297353CC}">
                <c16:uniqueId val="{00000002-2D1B-460E-9E83-CCD0C37F1895}"/>
              </c:ext>
            </c:extLst>
          </c:dPt>
          <c:dLbls>
            <c:dLbl>
              <c:idx val="4"/>
              <c:layout>
                <c:manualLayout>
                  <c:x val="0.1148328388077603"/>
                  <c:y val="0"/>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2D1B-460E-9E83-CCD0C37F1895}"/>
                </c:ext>
              </c:extLst>
            </c:dLbl>
            <c:dLbl>
              <c:idx val="6"/>
              <c:layout>
                <c:manualLayout>
                  <c:x val="8.3728665077915612E-2"/>
                  <c:y val="1.2786685345540758E-16"/>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2D1B-460E-9E83-CCD0C37F189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'NEw opport.'!$A$42:$A$53</c:f>
              <c:strCache>
                <c:ptCount val="11"/>
                <c:pt idx="0">
                  <c:v>Divya Dhingra</c:v>
                </c:pt>
                <c:pt idx="1">
                  <c:v>Ankita Shah</c:v>
                </c:pt>
                <c:pt idx="2">
                  <c:v>Vidit Shah</c:v>
                </c:pt>
                <c:pt idx="3">
                  <c:v>Animesh Rawat</c:v>
                </c:pt>
                <c:pt idx="4">
                  <c:v>Vinay</c:v>
                </c:pt>
                <c:pt idx="5">
                  <c:v>Shobhit Agarwal</c:v>
                </c:pt>
                <c:pt idx="6">
                  <c:v>Abhinav Shivam</c:v>
                </c:pt>
                <c:pt idx="7">
                  <c:v>Shloka Shelat</c:v>
                </c:pt>
                <c:pt idx="8">
                  <c:v>Gautam Murkunde</c:v>
                </c:pt>
                <c:pt idx="9">
                  <c:v>Mark</c:v>
                </c:pt>
                <c:pt idx="10">
                  <c:v>Neel Jain</c:v>
                </c:pt>
              </c:strCache>
            </c:strRef>
          </c:cat>
          <c:val>
            <c:numRef>
              <c:f>'NEw opport.'!$B$42:$B$53</c:f>
              <c:numCache>
                <c:formatCode>General</c:formatCode>
                <c:ptCount val="11"/>
                <c:pt idx="2">
                  <c:v>12</c:v>
                </c:pt>
                <c:pt idx="3">
                  <c:v>20</c:v>
                </c:pt>
                <c:pt idx="4">
                  <c:v>19</c:v>
                </c:pt>
                <c:pt idx="6">
                  <c:v>10</c:v>
                </c:pt>
                <c:pt idx="9">
                  <c:v>2</c:v>
                </c:pt>
              </c:numCache>
            </c:numRef>
          </c:val>
          <c:extLst>
            <c:ext xmlns:c16="http://schemas.microsoft.com/office/drawing/2014/chart" uri="{C3380CC4-5D6E-409C-BE32-E72D297353CC}">
              <c16:uniqueId val="{00000017-8791-4D39-8BE9-07DE780E3AD5}"/>
            </c:ext>
          </c:extLst>
        </c:ser>
        <c:ser>
          <c:idx val="1"/>
          <c:order val="1"/>
          <c:tx>
            <c:strRef>
              <c:f>'NEw opport.'!$C$40:$C$41</c:f>
              <c:strCache>
                <c:ptCount val="1"/>
                <c:pt idx="0">
                  <c:v>New</c:v>
                </c:pt>
              </c:strCache>
            </c:strRef>
          </c:tx>
          <c:spPr>
            <a:solidFill>
              <a:schemeClr val="accent2"/>
            </a:solidFill>
            <a:ln>
              <a:noFill/>
            </a:ln>
            <a:effectLst/>
          </c:spPr>
          <c:invertIfNegative val="0"/>
          <c:dPt>
            <c:idx val="0"/>
            <c:invertIfNegative val="0"/>
            <c:bubble3D val="0"/>
            <c:extLst>
              <c:ext xmlns:c16="http://schemas.microsoft.com/office/drawing/2014/chart" uri="{C3380CC4-5D6E-409C-BE32-E72D297353CC}">
                <c16:uniqueId val="{00000003-19B3-4D40-A03F-7FE97260C687}"/>
              </c:ext>
            </c:extLst>
          </c:dPt>
          <c:dPt>
            <c:idx val="1"/>
            <c:invertIfNegative val="0"/>
            <c:bubble3D val="0"/>
            <c:extLst>
              <c:ext xmlns:c16="http://schemas.microsoft.com/office/drawing/2014/chart" uri="{C3380CC4-5D6E-409C-BE32-E72D297353CC}">
                <c16:uniqueId val="{00000004-19B3-4D40-A03F-7FE97260C687}"/>
              </c:ext>
            </c:extLst>
          </c:dPt>
          <c:dPt>
            <c:idx val="2"/>
            <c:invertIfNegative val="0"/>
            <c:bubble3D val="0"/>
            <c:extLst>
              <c:ext xmlns:c16="http://schemas.microsoft.com/office/drawing/2014/chart" uri="{C3380CC4-5D6E-409C-BE32-E72D297353CC}">
                <c16:uniqueId val="{00000005-19B3-4D40-A03F-7FE97260C687}"/>
              </c:ext>
            </c:extLst>
          </c:dPt>
          <c:dPt>
            <c:idx val="3"/>
            <c:invertIfNegative val="0"/>
            <c:bubble3D val="0"/>
            <c:extLst>
              <c:ext xmlns:c16="http://schemas.microsoft.com/office/drawing/2014/chart" uri="{C3380CC4-5D6E-409C-BE32-E72D297353CC}">
                <c16:uniqueId val="{00000006-19B3-4D40-A03F-7FE97260C687}"/>
              </c:ext>
            </c:extLst>
          </c:dPt>
          <c:dPt>
            <c:idx val="4"/>
            <c:invertIfNegative val="0"/>
            <c:bubble3D val="0"/>
            <c:extLst>
              <c:ext xmlns:c16="http://schemas.microsoft.com/office/drawing/2014/chart" uri="{C3380CC4-5D6E-409C-BE32-E72D297353CC}">
                <c16:uniqueId val="{00000007-19B3-4D40-A03F-7FE97260C687}"/>
              </c:ext>
            </c:extLst>
          </c:dPt>
          <c:dPt>
            <c:idx val="6"/>
            <c:invertIfNegative val="0"/>
            <c:bubble3D val="0"/>
            <c:extLst>
              <c:ext xmlns:c16="http://schemas.microsoft.com/office/drawing/2014/chart" uri="{C3380CC4-5D6E-409C-BE32-E72D297353CC}">
                <c16:uniqueId val="{00000008-19B3-4D40-A03F-7FE97260C687}"/>
              </c:ext>
            </c:extLst>
          </c:dPt>
          <c:dPt>
            <c:idx val="7"/>
            <c:invertIfNegative val="0"/>
            <c:bubble3D val="0"/>
            <c:spPr>
              <a:solidFill>
                <a:schemeClr val="accent2"/>
              </a:solidFill>
              <a:ln>
                <a:noFill/>
              </a:ln>
              <a:effectLst/>
            </c:spPr>
            <c:extLst>
              <c:ext xmlns:c16="http://schemas.microsoft.com/office/drawing/2014/chart" uri="{C3380CC4-5D6E-409C-BE32-E72D297353CC}">
                <c16:uniqueId val="{00000009-19B3-4D40-A03F-7FE97260C687}"/>
              </c:ext>
            </c:extLst>
          </c:dPt>
          <c:dPt>
            <c:idx val="8"/>
            <c:invertIfNegative val="0"/>
            <c:bubble3D val="0"/>
            <c:extLst>
              <c:ext xmlns:c16="http://schemas.microsoft.com/office/drawing/2014/chart" uri="{C3380CC4-5D6E-409C-BE32-E72D297353CC}">
                <c16:uniqueId val="{0000000A-19B3-4D40-A03F-7FE97260C687}"/>
              </c:ext>
            </c:extLst>
          </c:dPt>
          <c:dPt>
            <c:idx val="9"/>
            <c:invertIfNegative val="0"/>
            <c:bubble3D val="0"/>
            <c:extLst>
              <c:ext xmlns:c16="http://schemas.microsoft.com/office/drawing/2014/chart" uri="{C3380CC4-5D6E-409C-BE32-E72D297353CC}">
                <c16:uniqueId val="{0000000B-19B3-4D40-A03F-7FE97260C687}"/>
              </c:ext>
            </c:extLst>
          </c:dPt>
          <c:dPt>
            <c:idx val="10"/>
            <c:invertIfNegative val="0"/>
            <c:bubble3D val="0"/>
            <c:spPr>
              <a:solidFill>
                <a:schemeClr val="accent2"/>
              </a:solidFill>
              <a:ln>
                <a:noFill/>
              </a:ln>
              <a:effectLst/>
            </c:spPr>
            <c:extLst>
              <c:ext xmlns:c16="http://schemas.microsoft.com/office/drawing/2014/chart" uri="{C3380CC4-5D6E-409C-BE32-E72D297353CC}">
                <c16:uniqueId val="{0000000C-19B3-4D40-A03F-7FE97260C687}"/>
              </c:ext>
            </c:extLst>
          </c:dPt>
          <c:dLbls>
            <c:dLbl>
              <c:idx val="7"/>
              <c:layout>
                <c:manualLayout>
                  <c:x val="2.6190470298356407E-3"/>
                  <c:y val="-3.4873181068420904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19B3-4D40-A03F-7FE97260C687}"/>
                </c:ext>
              </c:extLst>
            </c:dLbl>
            <c:dLbl>
              <c:idx val="10"/>
              <c:layout>
                <c:manualLayout>
                  <c:x val="3.9285705447535332E-2"/>
                  <c:y val="0"/>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C-19B3-4D40-A03F-7FE97260C68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'NEw opport.'!$A$42:$A$53</c:f>
              <c:strCache>
                <c:ptCount val="11"/>
                <c:pt idx="0">
                  <c:v>Divya Dhingra</c:v>
                </c:pt>
                <c:pt idx="1">
                  <c:v>Ankita Shah</c:v>
                </c:pt>
                <c:pt idx="2">
                  <c:v>Vidit Shah</c:v>
                </c:pt>
                <c:pt idx="3">
                  <c:v>Animesh Rawat</c:v>
                </c:pt>
                <c:pt idx="4">
                  <c:v>Vinay</c:v>
                </c:pt>
                <c:pt idx="5">
                  <c:v>Shobhit Agarwal</c:v>
                </c:pt>
                <c:pt idx="6">
                  <c:v>Abhinav Shivam</c:v>
                </c:pt>
                <c:pt idx="7">
                  <c:v>Shloka Shelat</c:v>
                </c:pt>
                <c:pt idx="8">
                  <c:v>Gautam Murkunde</c:v>
                </c:pt>
                <c:pt idx="9">
                  <c:v>Mark</c:v>
                </c:pt>
                <c:pt idx="10">
                  <c:v>Neel Jain</c:v>
                </c:pt>
              </c:strCache>
            </c:strRef>
          </c:cat>
          <c:val>
            <c:numRef>
              <c:f>'NEw opport.'!$C$42:$C$53</c:f>
              <c:numCache>
                <c:formatCode>General</c:formatCode>
                <c:ptCount val="11"/>
                <c:pt idx="5">
                  <c:v>8</c:v>
                </c:pt>
                <c:pt idx="7">
                  <c:v>7</c:v>
                </c:pt>
                <c:pt idx="10">
                  <c:v>1</c:v>
                </c:pt>
              </c:numCache>
            </c:numRef>
          </c:val>
          <c:extLst>
            <c:ext xmlns:c16="http://schemas.microsoft.com/office/drawing/2014/chart" uri="{C3380CC4-5D6E-409C-BE32-E72D297353CC}">
              <c16:uniqueId val="{00000038-2D1B-460E-9E83-CCD0C37F1895}"/>
            </c:ext>
          </c:extLst>
        </c:ser>
        <c:ser>
          <c:idx val="2"/>
          <c:order val="2"/>
          <c:tx>
            <c:strRef>
              <c:f>'NEw opport.'!$D$40:$D$41</c:f>
              <c:strCache>
                <c:ptCount val="1"/>
                <c:pt idx="0">
                  <c:v>Null</c:v>
                </c:pt>
              </c:strCache>
            </c:strRef>
          </c:tx>
          <c:spPr>
            <a:solidFill>
              <a:schemeClr val="accent3"/>
            </a:solidFill>
            <a:ln>
              <a:noFill/>
            </a:ln>
            <a:effectLst/>
          </c:spPr>
          <c:invertIfNegative val="0"/>
          <c:dPt>
            <c:idx val="0"/>
            <c:invertIfNegative val="0"/>
            <c:bubble3D val="0"/>
            <c:extLst>
              <c:ext xmlns:c16="http://schemas.microsoft.com/office/drawing/2014/chart" uri="{C3380CC4-5D6E-409C-BE32-E72D297353CC}">
                <c16:uniqueId val="{0000003B-2D1B-460E-9E83-CCD0C37F1895}"/>
              </c:ext>
            </c:extLst>
          </c:dPt>
          <c:dPt>
            <c:idx val="1"/>
            <c:invertIfNegative val="0"/>
            <c:bubble3D val="0"/>
            <c:extLst>
              <c:ext xmlns:c16="http://schemas.microsoft.com/office/drawing/2014/chart" uri="{C3380CC4-5D6E-409C-BE32-E72D297353CC}">
                <c16:uniqueId val="{0000003C-2D1B-460E-9E83-CCD0C37F1895}"/>
              </c:ext>
            </c:extLst>
          </c:dPt>
          <c:dPt>
            <c:idx val="2"/>
            <c:invertIfNegative val="0"/>
            <c:bubble3D val="0"/>
            <c:extLst>
              <c:ext xmlns:c16="http://schemas.microsoft.com/office/drawing/2014/chart" uri="{C3380CC4-5D6E-409C-BE32-E72D297353CC}">
                <c16:uniqueId val="{0000003D-2D1B-460E-9E83-CCD0C37F1895}"/>
              </c:ext>
            </c:extLst>
          </c:dPt>
          <c:dPt>
            <c:idx val="3"/>
            <c:invertIfNegative val="0"/>
            <c:bubble3D val="0"/>
            <c:extLst>
              <c:ext xmlns:c16="http://schemas.microsoft.com/office/drawing/2014/chart" uri="{C3380CC4-5D6E-409C-BE32-E72D297353CC}">
                <c16:uniqueId val="{0000003E-2D1B-460E-9E83-CCD0C37F1895}"/>
              </c:ext>
            </c:extLst>
          </c:dPt>
          <c:dPt>
            <c:idx val="4"/>
            <c:invertIfNegative val="0"/>
            <c:bubble3D val="0"/>
            <c:extLst>
              <c:ext xmlns:c16="http://schemas.microsoft.com/office/drawing/2014/chart" uri="{C3380CC4-5D6E-409C-BE32-E72D297353CC}">
                <c16:uniqueId val="{0000003F-2D1B-460E-9E83-CCD0C37F1895}"/>
              </c:ext>
            </c:extLst>
          </c:dPt>
          <c:dPt>
            <c:idx val="5"/>
            <c:invertIfNegative val="0"/>
            <c:bubble3D val="0"/>
            <c:extLst>
              <c:ext xmlns:c16="http://schemas.microsoft.com/office/drawing/2014/chart" uri="{C3380CC4-5D6E-409C-BE32-E72D297353CC}">
                <c16:uniqueId val="{0000000D-19B3-4D40-A03F-7FE97260C687}"/>
              </c:ext>
            </c:extLst>
          </c:dPt>
          <c:dPt>
            <c:idx val="6"/>
            <c:invertIfNegative val="0"/>
            <c:bubble3D val="0"/>
            <c:extLst>
              <c:ext xmlns:c16="http://schemas.microsoft.com/office/drawing/2014/chart" uri="{C3380CC4-5D6E-409C-BE32-E72D297353CC}">
                <c16:uniqueId val="{00000040-2D1B-460E-9E83-CCD0C37F1895}"/>
              </c:ext>
            </c:extLst>
          </c:dPt>
          <c:dPt>
            <c:idx val="7"/>
            <c:invertIfNegative val="0"/>
            <c:bubble3D val="0"/>
            <c:extLst>
              <c:ext xmlns:c16="http://schemas.microsoft.com/office/drawing/2014/chart" uri="{C3380CC4-5D6E-409C-BE32-E72D297353CC}">
                <c16:uniqueId val="{00000041-2D1B-460E-9E83-CCD0C37F1895}"/>
              </c:ext>
            </c:extLst>
          </c:dPt>
          <c:dPt>
            <c:idx val="8"/>
            <c:invertIfNegative val="0"/>
            <c:bubble3D val="0"/>
            <c:extLst>
              <c:ext xmlns:c16="http://schemas.microsoft.com/office/drawing/2014/chart" uri="{C3380CC4-5D6E-409C-BE32-E72D297353CC}">
                <c16:uniqueId val="{00000042-2D1B-460E-9E83-CCD0C37F1895}"/>
              </c:ext>
            </c:extLst>
          </c:dPt>
          <c:dPt>
            <c:idx val="9"/>
            <c:invertIfNegative val="0"/>
            <c:bubble3D val="0"/>
            <c:extLst>
              <c:ext xmlns:c16="http://schemas.microsoft.com/office/drawing/2014/chart" uri="{C3380CC4-5D6E-409C-BE32-E72D297353CC}">
                <c16:uniqueId val="{00000043-2D1B-460E-9E83-CCD0C37F1895}"/>
              </c:ext>
            </c:extLst>
          </c:dPt>
          <c:dPt>
            <c:idx val="10"/>
            <c:invertIfNegative val="0"/>
            <c:bubble3D val="0"/>
            <c:extLst>
              <c:ext xmlns:c16="http://schemas.microsoft.com/office/drawing/2014/chart" uri="{C3380CC4-5D6E-409C-BE32-E72D297353CC}">
                <c16:uniqueId val="{00000044-2D1B-460E-9E83-CCD0C37F1895}"/>
              </c:ext>
            </c:extLst>
          </c:dPt>
          <c:dLbls>
            <c:dLbl>
              <c:idx val="0"/>
              <c:layout>
                <c:manualLayout>
                  <c:x val="5.7686688082364303E-2"/>
                  <c:y val="2.7459197691670008E-7"/>
                </c:manualLayout>
              </c:layout>
              <c:dLblPos val="ctr"/>
              <c:showLegendKey val="0"/>
              <c:showVal val="1"/>
              <c:showCatName val="0"/>
              <c:showSerName val="0"/>
              <c:showPercent val="0"/>
              <c:showBubbleSize val="0"/>
              <c:extLst>
                <c:ext xmlns:c15="http://schemas.microsoft.com/office/drawing/2012/chart" uri="{CE6537A1-D6FC-4f65-9D91-7224C49458BB}">
                  <c15:xForSave val="1"/>
                </c:ext>
                <c:ext xmlns:c16="http://schemas.microsoft.com/office/drawing/2014/chart" uri="{C3380CC4-5D6E-409C-BE32-E72D297353CC}">
                  <c16:uniqueId val="{0000003B-2D1B-460E-9E83-CCD0C37F1895}"/>
                </c:ext>
              </c:extLst>
            </c:dLbl>
            <c:dLbl>
              <c:idx val="1"/>
              <c:layout>
                <c:manualLayout>
                  <c:x val="5.7686688082364254E-2"/>
                  <c:y val="2.7459197691670008E-7"/>
                </c:manualLayout>
              </c:layout>
              <c:dLblPos val="ctr"/>
              <c:showLegendKey val="0"/>
              <c:showVal val="1"/>
              <c:showCatName val="0"/>
              <c:showSerName val="0"/>
              <c:showPercent val="0"/>
              <c:showBubbleSize val="0"/>
              <c:extLst>
                <c:ext xmlns:c15="http://schemas.microsoft.com/office/drawing/2012/chart" uri="{CE6537A1-D6FC-4f65-9D91-7224C49458BB}">
                  <c15:xForSave val="1"/>
                </c:ext>
                <c:ext xmlns:c16="http://schemas.microsoft.com/office/drawing/2014/chart" uri="{C3380CC4-5D6E-409C-BE32-E72D297353CC}">
                  <c16:uniqueId val="{0000003C-2D1B-460E-9E83-CCD0C37F1895}"/>
                </c:ext>
              </c:extLst>
            </c:dLbl>
            <c:dLbl>
              <c:idx val="2"/>
              <c:layout>
                <c:manualLayout>
                  <c:x val="0"/>
                  <c:y val="0"/>
                </c:manualLayout>
              </c:layout>
              <c:dLblPos val="ctr"/>
              <c:showLegendKey val="0"/>
              <c:showVal val="1"/>
              <c:showCatName val="0"/>
              <c:showSerName val="0"/>
              <c:showPercent val="0"/>
              <c:showBubbleSize val="0"/>
              <c:extLst>
                <c:ext xmlns:c15="http://schemas.microsoft.com/office/drawing/2012/chart" uri="{CE6537A1-D6FC-4f65-9D91-7224C49458BB}">
                  <c15:xForSave val="1"/>
                </c:ext>
                <c:ext xmlns:c16="http://schemas.microsoft.com/office/drawing/2014/chart" uri="{C3380CC4-5D6E-409C-BE32-E72D297353CC}">
                  <c16:uniqueId val="{0000003D-2D1B-460E-9E83-CCD0C37F1895}"/>
                </c:ext>
              </c:extLst>
            </c:dLbl>
            <c:dLbl>
              <c:idx val="3"/>
              <c:layout>
                <c:manualLayout>
                  <c:x val="0"/>
                  <c:y val="0"/>
                </c:manualLayout>
              </c:layout>
              <c:dLblPos val="ctr"/>
              <c:showLegendKey val="0"/>
              <c:showVal val="1"/>
              <c:showCatName val="0"/>
              <c:showSerName val="0"/>
              <c:showPercent val="0"/>
              <c:showBubbleSize val="0"/>
              <c:extLst>
                <c:ext xmlns:c15="http://schemas.microsoft.com/office/drawing/2012/chart" uri="{CE6537A1-D6FC-4f65-9D91-7224C49458BB}">
                  <c15:xForSave val="1"/>
                </c:ext>
                <c:ext xmlns:c16="http://schemas.microsoft.com/office/drawing/2014/chart" uri="{C3380CC4-5D6E-409C-BE32-E72D297353CC}">
                  <c16:uniqueId val="{0000003E-2D1B-460E-9E83-CCD0C37F1895}"/>
                </c:ext>
              </c:extLst>
            </c:dLbl>
            <c:dLbl>
              <c:idx val="4"/>
              <c:layout>
                <c:manualLayout>
                  <c:x val="0"/>
                  <c:y val="0"/>
                </c:manualLayout>
              </c:layout>
              <c:dLblPos val="ctr"/>
              <c:showLegendKey val="0"/>
              <c:showVal val="1"/>
              <c:showCatName val="0"/>
              <c:showSerName val="0"/>
              <c:showPercent val="0"/>
              <c:showBubbleSize val="0"/>
              <c:extLst>
                <c:ext xmlns:c15="http://schemas.microsoft.com/office/drawing/2012/chart" uri="{CE6537A1-D6FC-4f65-9D91-7224C49458BB}">
                  <c15:xForSave val="1"/>
                </c:ext>
                <c:ext xmlns:c16="http://schemas.microsoft.com/office/drawing/2014/chart" uri="{C3380CC4-5D6E-409C-BE32-E72D297353CC}">
                  <c16:uniqueId val="{0000003F-2D1B-460E-9E83-CCD0C37F1895}"/>
                </c:ext>
              </c:extLst>
            </c:dLbl>
            <c:dLbl>
              <c:idx val="5"/>
              <c:layout>
                <c:manualLayout>
                  <c:x val="0"/>
                  <c:y val="0"/>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19B3-4D40-A03F-7FE97260C687}"/>
                </c:ext>
              </c:extLst>
            </c:dLbl>
            <c:dLbl>
              <c:idx val="6"/>
              <c:layout>
                <c:manualLayout>
                  <c:x val="0"/>
                  <c:y val="0"/>
                </c:manualLayout>
              </c:layout>
              <c:dLblPos val="ctr"/>
              <c:showLegendKey val="0"/>
              <c:showVal val="1"/>
              <c:showCatName val="0"/>
              <c:showSerName val="0"/>
              <c:showPercent val="0"/>
              <c:showBubbleSize val="0"/>
              <c:extLst>
                <c:ext xmlns:c15="http://schemas.microsoft.com/office/drawing/2012/chart" uri="{CE6537A1-D6FC-4f65-9D91-7224C49458BB}">
                  <c15:xForSave val="1"/>
                </c:ext>
                <c:ext xmlns:c16="http://schemas.microsoft.com/office/drawing/2014/chart" uri="{C3380CC4-5D6E-409C-BE32-E72D297353CC}">
                  <c16:uniqueId val="{00000040-2D1B-460E-9E83-CCD0C37F1895}"/>
                </c:ext>
              </c:extLst>
            </c:dLbl>
            <c:dLbl>
              <c:idx val="7"/>
              <c:layout>
                <c:manualLayout>
                  <c:x val="0"/>
                  <c:y val="0"/>
                </c:manualLayout>
              </c:layout>
              <c:dLblPos val="ctr"/>
              <c:showLegendKey val="0"/>
              <c:showVal val="1"/>
              <c:showCatName val="0"/>
              <c:showSerName val="0"/>
              <c:showPercent val="0"/>
              <c:showBubbleSize val="0"/>
              <c:extLst>
                <c:ext xmlns:c15="http://schemas.microsoft.com/office/drawing/2012/chart" uri="{CE6537A1-D6FC-4f65-9D91-7224C49458BB}">
                  <c15:xForSave val="1"/>
                </c:ext>
                <c:ext xmlns:c16="http://schemas.microsoft.com/office/drawing/2014/chart" uri="{C3380CC4-5D6E-409C-BE32-E72D297353CC}">
                  <c16:uniqueId val="{00000041-2D1B-460E-9E83-CCD0C37F1895}"/>
                </c:ext>
              </c:extLst>
            </c:dLbl>
            <c:dLbl>
              <c:idx val="8"/>
              <c:layout>
                <c:manualLayout>
                  <c:x val="5.7686688082364303E-2"/>
                  <c:y val="2.7459197691670008E-7"/>
                </c:manualLayout>
              </c:layout>
              <c:dLblPos val="ctr"/>
              <c:showLegendKey val="0"/>
              <c:showVal val="1"/>
              <c:showCatName val="0"/>
              <c:showSerName val="0"/>
              <c:showPercent val="0"/>
              <c:showBubbleSize val="0"/>
              <c:extLst>
                <c:ext xmlns:c15="http://schemas.microsoft.com/office/drawing/2012/chart" uri="{CE6537A1-D6FC-4f65-9D91-7224C49458BB}">
                  <c15:xForSave val="1"/>
                </c:ext>
                <c:ext xmlns:c16="http://schemas.microsoft.com/office/drawing/2014/chart" uri="{C3380CC4-5D6E-409C-BE32-E72D297353CC}">
                  <c16:uniqueId val="{00000042-2D1B-460E-9E83-CCD0C37F1895}"/>
                </c:ext>
              </c:extLst>
            </c:dLbl>
            <c:dLbl>
              <c:idx val="9"/>
              <c:layout>
                <c:manualLayout>
                  <c:x val="0"/>
                  <c:y val="0"/>
                </c:manualLayout>
              </c:layout>
              <c:dLblPos val="ctr"/>
              <c:showLegendKey val="0"/>
              <c:showVal val="1"/>
              <c:showCatName val="0"/>
              <c:showSerName val="0"/>
              <c:showPercent val="0"/>
              <c:showBubbleSize val="0"/>
              <c:extLst>
                <c:ext xmlns:c15="http://schemas.microsoft.com/office/drawing/2012/chart" uri="{CE6537A1-D6FC-4f65-9D91-7224C49458BB}">
                  <c15:xForSave val="1"/>
                </c:ext>
                <c:ext xmlns:c16="http://schemas.microsoft.com/office/drawing/2014/chart" uri="{C3380CC4-5D6E-409C-BE32-E72D297353CC}">
                  <c16:uniqueId val="{00000043-2D1B-460E-9E83-CCD0C37F1895}"/>
                </c:ext>
              </c:extLst>
            </c:dLbl>
            <c:dLbl>
              <c:idx val="10"/>
              <c:layout>
                <c:manualLayout>
                  <c:x val="0"/>
                  <c:y val="0"/>
                </c:manualLayout>
              </c:layout>
              <c:dLblPos val="ctr"/>
              <c:showLegendKey val="0"/>
              <c:showVal val="1"/>
              <c:showCatName val="0"/>
              <c:showSerName val="0"/>
              <c:showPercent val="0"/>
              <c:showBubbleSize val="0"/>
              <c:extLst>
                <c:ext xmlns:c15="http://schemas.microsoft.com/office/drawing/2012/chart" uri="{CE6537A1-D6FC-4f65-9D91-7224C49458BB}">
                  <c15:xForSave val="1"/>
                </c:ext>
                <c:ext xmlns:c16="http://schemas.microsoft.com/office/drawing/2014/chart" uri="{C3380CC4-5D6E-409C-BE32-E72D297353CC}">
                  <c16:uniqueId val="{00000044-2D1B-460E-9E83-CCD0C37F189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layout>
                  <c:manualLayout>
                    <c:x val="5.768667618597461E-2"/>
                    <c:y val="0"/>
                  </c:manualLayout>
                </c15:layout>
                <c15:showLeaderLines val="1"/>
                <c15:leaderLines>
                  <c:spPr>
                    <a:ln w="9525" cap="flat" cmpd="sng" algn="ctr">
                      <a:solidFill>
                        <a:schemeClr val="tx1">
                          <a:lumMod val="35000"/>
                          <a:lumOff val="65000"/>
                        </a:schemeClr>
                      </a:solidFill>
                      <a:round/>
                    </a:ln>
                    <a:effectLst/>
                  </c:spPr>
                </c15:leaderLines>
              </c:ext>
            </c:extLst>
          </c:dLbls>
          <c:cat>
            <c:strRef>
              <c:f>'NEw opport.'!$A$42:$A$53</c:f>
              <c:strCache>
                <c:ptCount val="11"/>
                <c:pt idx="0">
                  <c:v>Divya Dhingra</c:v>
                </c:pt>
                <c:pt idx="1">
                  <c:v>Ankita Shah</c:v>
                </c:pt>
                <c:pt idx="2">
                  <c:v>Vidit Shah</c:v>
                </c:pt>
                <c:pt idx="3">
                  <c:v>Animesh Rawat</c:v>
                </c:pt>
                <c:pt idx="4">
                  <c:v>Vinay</c:v>
                </c:pt>
                <c:pt idx="5">
                  <c:v>Shobhit Agarwal</c:v>
                </c:pt>
                <c:pt idx="6">
                  <c:v>Abhinav Shivam</c:v>
                </c:pt>
                <c:pt idx="7">
                  <c:v>Shloka Shelat</c:v>
                </c:pt>
                <c:pt idx="8">
                  <c:v>Gautam Murkunde</c:v>
                </c:pt>
                <c:pt idx="9">
                  <c:v>Mark</c:v>
                </c:pt>
                <c:pt idx="10">
                  <c:v>Neel Jain</c:v>
                </c:pt>
              </c:strCache>
            </c:strRef>
          </c:cat>
          <c:val>
            <c:numRef>
              <c:f>'NEw opport.'!$D$42:$D$53</c:f>
              <c:numCache>
                <c:formatCode>General</c:formatCode>
                <c:ptCount val="11"/>
                <c:pt idx="0">
                  <c:v>5</c:v>
                </c:pt>
                <c:pt idx="1">
                  <c:v>18</c:v>
                </c:pt>
                <c:pt idx="5">
                  <c:v>4</c:v>
                </c:pt>
                <c:pt idx="8">
                  <c:v>1</c:v>
                </c:pt>
              </c:numCache>
            </c:numRef>
          </c:val>
          <c:extLst>
            <c:ext xmlns:c16="http://schemas.microsoft.com/office/drawing/2014/chart" uri="{C3380CC4-5D6E-409C-BE32-E72D297353CC}">
              <c16:uniqueId val="{00000039-2D1B-460E-9E83-CCD0C37F1895}"/>
            </c:ext>
          </c:extLst>
        </c:ser>
        <c:ser>
          <c:idx val="3"/>
          <c:order val="3"/>
          <c:tx>
            <c:strRef>
              <c:f>'NEw opport.'!$E$40:$E$41</c:f>
              <c:strCache>
                <c:ptCount val="1"/>
                <c:pt idx="0">
                  <c:v>Renewal</c:v>
                </c:pt>
              </c:strCache>
            </c:strRef>
          </c:tx>
          <c:spPr>
            <a:solidFill>
              <a:schemeClr val="accent4"/>
            </a:solidFill>
            <a:ln>
              <a:noFill/>
            </a:ln>
            <a:effectLst/>
          </c:spPr>
          <c:invertIfNegative val="0"/>
          <c:dPt>
            <c:idx val="2"/>
            <c:invertIfNegative val="0"/>
            <c:bubble3D val="0"/>
            <c:extLst>
              <c:ext xmlns:c16="http://schemas.microsoft.com/office/drawing/2014/chart" uri="{C3380CC4-5D6E-409C-BE32-E72D297353CC}">
                <c16:uniqueId val="{0000000E-19B3-4D40-A03F-7FE97260C687}"/>
              </c:ext>
            </c:extLst>
          </c:dPt>
          <c:dPt>
            <c:idx val="7"/>
            <c:invertIfNegative val="0"/>
            <c:bubble3D val="0"/>
            <c:extLst>
              <c:ext xmlns:c16="http://schemas.microsoft.com/office/drawing/2014/chart" uri="{C3380CC4-5D6E-409C-BE32-E72D297353CC}">
                <c16:uniqueId val="{0000000F-19B3-4D40-A03F-7FE97260C687}"/>
              </c:ext>
            </c:extLst>
          </c:dPt>
          <c:dPt>
            <c:idx val="8"/>
            <c:invertIfNegative val="0"/>
            <c:bubble3D val="0"/>
            <c:extLst>
              <c:ext xmlns:c16="http://schemas.microsoft.com/office/drawing/2014/chart" uri="{C3380CC4-5D6E-409C-BE32-E72D297353CC}">
                <c16:uniqueId val="{00000010-19B3-4D40-A03F-7FE97260C687}"/>
              </c:ext>
            </c:extLst>
          </c:dPt>
          <c:dLbls>
            <c:dLbl>
              <c:idx val="2"/>
              <c:layout>
                <c:manualLayout>
                  <c:x val="9.9523787133756175E-2"/>
                  <c:y val="-1.0461954320526271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E-19B3-4D40-A03F-7FE97260C687}"/>
                </c:ext>
              </c:extLst>
            </c:dLbl>
            <c:dLbl>
              <c:idx val="7"/>
              <c:layout>
                <c:manualLayout>
                  <c:x val="6.8095222775727951E-2"/>
                  <c:y val="-1.0461954320526271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19B3-4D40-A03F-7FE97260C687}"/>
                </c:ext>
              </c:extLst>
            </c:dLbl>
            <c:dLbl>
              <c:idx val="8"/>
              <c:layout>
                <c:manualLayout>
                  <c:x val="5.4999987626549465E-2"/>
                  <c:y val="-6.9746362136841817E-3"/>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0-19B3-4D40-A03F-7FE97260C687}"/>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'NEw opport.'!$A$42:$A$53</c:f>
              <c:strCache>
                <c:ptCount val="11"/>
                <c:pt idx="0">
                  <c:v>Divya Dhingra</c:v>
                </c:pt>
                <c:pt idx="1">
                  <c:v>Ankita Shah</c:v>
                </c:pt>
                <c:pt idx="2">
                  <c:v>Vidit Shah</c:v>
                </c:pt>
                <c:pt idx="3">
                  <c:v>Animesh Rawat</c:v>
                </c:pt>
                <c:pt idx="4">
                  <c:v>Vinay</c:v>
                </c:pt>
                <c:pt idx="5">
                  <c:v>Shobhit Agarwal</c:v>
                </c:pt>
                <c:pt idx="6">
                  <c:v>Abhinav Shivam</c:v>
                </c:pt>
                <c:pt idx="7">
                  <c:v>Shloka Shelat</c:v>
                </c:pt>
                <c:pt idx="8">
                  <c:v>Gautam Murkunde</c:v>
                </c:pt>
                <c:pt idx="9">
                  <c:v>Mark</c:v>
                </c:pt>
                <c:pt idx="10">
                  <c:v>Neel Jain</c:v>
                </c:pt>
              </c:strCache>
            </c:strRef>
          </c:cat>
          <c:val>
            <c:numRef>
              <c:f>'NEw opport.'!$E$42:$E$53</c:f>
              <c:numCache>
                <c:formatCode>General</c:formatCode>
                <c:ptCount val="11"/>
                <c:pt idx="0">
                  <c:v>58</c:v>
                </c:pt>
                <c:pt idx="1">
                  <c:v>18</c:v>
                </c:pt>
                <c:pt idx="2">
                  <c:v>15</c:v>
                </c:pt>
                <c:pt idx="7">
                  <c:v>3</c:v>
                </c:pt>
                <c:pt idx="8">
                  <c:v>3</c:v>
                </c:pt>
              </c:numCache>
            </c:numRef>
          </c:val>
          <c:extLst>
            <c:ext xmlns:c16="http://schemas.microsoft.com/office/drawing/2014/chart" uri="{C3380CC4-5D6E-409C-BE32-E72D297353CC}">
              <c16:uniqueId val="{0000003A-2D1B-460E-9E83-CCD0C37F1895}"/>
            </c:ext>
          </c:extLst>
        </c:ser>
        <c:dLbls>
          <c:dLblPos val="ctr"/>
          <c:showLegendKey val="0"/>
          <c:showVal val="1"/>
          <c:showCatName val="0"/>
          <c:showSerName val="0"/>
          <c:showPercent val="0"/>
          <c:showBubbleSize val="0"/>
        </c:dLbls>
        <c:gapWidth val="150"/>
        <c:overlap val="100"/>
        <c:axId val="487367023"/>
        <c:axId val="487384303"/>
      </c:barChart>
      <c:catAx>
        <c:axId val="487367023"/>
        <c:scaling>
          <c:orientation val="maxMin"/>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7384303"/>
        <c:crosses val="autoZero"/>
        <c:auto val="1"/>
        <c:lblAlgn val="ctr"/>
        <c:lblOffset val="100"/>
        <c:noMultiLvlLbl val="0"/>
      </c:catAx>
      <c:valAx>
        <c:axId val="487384303"/>
        <c:scaling>
          <c:orientation val="minMax"/>
        </c:scaling>
        <c:delete val="1"/>
        <c:axPos val="t"/>
        <c:numFmt formatCode="General" sourceLinked="1"/>
        <c:majorTickMark val="none"/>
        <c:minorTickMark val="none"/>
        <c:tickLblPos val="nextTo"/>
        <c:crossAx val="48736702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[Insurances dashboard.xlsm]NEw opport.!PivotTable6</c:name>
    <c:fmtId val="11"/>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1" i="0" u="none" strike="noStrike" kern="1200" spc="0" baseline="0">
                <a:solidFill>
                  <a:sysClr val="windowText" lastClr="000000">
                    <a:lumMod val="65000"/>
                    <a:lumOff val="35000"/>
                  </a:sysClr>
                </a:solidFill>
                <a:latin typeface="Arial" panose="020B0604020202020204" pitchFamily="34" charset="0"/>
                <a:cs typeface="Arial" panose="020B0604020202020204" pitchFamily="34" charset="0"/>
              </a:rPr>
              <a:t>No. of Meeting by Accnt. Executive</a:t>
            </a:r>
          </a:p>
        </c:rich>
      </c:tx>
      <c:layout>
        <c:manualLayout>
          <c:xMode val="edge"/>
          <c:yMode val="edge"/>
          <c:x val="0.17215266841644797"/>
          <c:y val="0"/>
        </c:manualLayout>
      </c:layout>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3219291338582676"/>
          <c:y val="9.3055555555555558E-2"/>
          <c:w val="0.73725153105861763"/>
          <c:h val="0.85601851851851851"/>
        </c:manualLayout>
      </c:layout>
      <c:barChart>
        <c:barDir val="bar"/>
        <c:grouping val="clustered"/>
        <c:varyColors val="0"/>
        <c:ser>
          <c:idx val="0"/>
          <c:order val="0"/>
          <c:tx>
            <c:strRef>
              <c:f>'NEw opport.'!$B$55</c:f>
              <c:strCache>
                <c:ptCount val="1"/>
                <c:pt idx="0">
                  <c:v>Total</c:v>
                </c:pt>
              </c:strCache>
            </c:strRef>
          </c:tx>
          <c:spPr>
            <a:solidFill>
              <a:schemeClr val="accent1"/>
            </a:solidFill>
            <a:ln w="19050">
              <a:solidFill>
                <a:schemeClr val="lt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'NEw opport.'!$A$56:$A$65</c:f>
              <c:strCache>
                <c:ptCount val="9"/>
                <c:pt idx="0">
                  <c:v>Raju Kumar</c:v>
                </c:pt>
                <c:pt idx="1">
                  <c:v>Gilbert</c:v>
                </c:pt>
                <c:pt idx="2">
                  <c:v>Ketan Jain</c:v>
                </c:pt>
                <c:pt idx="3">
                  <c:v>Mark</c:v>
                </c:pt>
                <c:pt idx="4">
                  <c:v>Manish Sharma</c:v>
                </c:pt>
                <c:pt idx="5">
                  <c:v>Animesh Rawat</c:v>
                </c:pt>
                <c:pt idx="6">
                  <c:v>Shivani Sharma</c:v>
                </c:pt>
                <c:pt idx="7">
                  <c:v>Vinay</c:v>
                </c:pt>
                <c:pt idx="8">
                  <c:v>Abhinav Shivam</c:v>
                </c:pt>
              </c:strCache>
            </c:strRef>
          </c:cat>
          <c:val>
            <c:numRef>
              <c:f>'NEw opport.'!$B$56:$B$65</c:f>
              <c:numCache>
                <c:formatCode>General</c:formatCode>
                <c:ptCount val="9"/>
                <c:pt idx="0">
                  <c:v>1</c:v>
                </c:pt>
                <c:pt idx="1">
                  <c:v>2</c:v>
                </c:pt>
                <c:pt idx="2">
                  <c:v>2</c:v>
                </c:pt>
                <c:pt idx="3">
                  <c:v>2</c:v>
                </c:pt>
                <c:pt idx="4">
                  <c:v>3</c:v>
                </c:pt>
                <c:pt idx="5">
                  <c:v>3</c:v>
                </c:pt>
                <c:pt idx="6">
                  <c:v>4</c:v>
                </c:pt>
                <c:pt idx="7">
                  <c:v>5</c:v>
                </c:pt>
                <c:pt idx="8">
                  <c:v>6</c:v>
                </c:pt>
              </c:numCache>
            </c:numRef>
          </c:val>
          <c:extLst>
            <c:ext xmlns:c16="http://schemas.microsoft.com/office/drawing/2014/chart" uri="{C3380CC4-5D6E-409C-BE32-E72D297353CC}">
              <c16:uniqueId val="{00000000-956D-4DAB-BD32-E8C6E7988E8C}"/>
            </c:ext>
          </c:extLst>
        </c:ser>
        <c:dLbls>
          <c:dLblPos val="outEnd"/>
          <c:showLegendKey val="0"/>
          <c:showVal val="1"/>
          <c:showCatName val="0"/>
          <c:showSerName val="0"/>
          <c:showPercent val="0"/>
          <c:showBubbleSize val="0"/>
        </c:dLbls>
        <c:gapWidth val="150"/>
        <c:axId val="13809792"/>
        <c:axId val="13826112"/>
      </c:barChart>
      <c:valAx>
        <c:axId val="13826112"/>
        <c:scaling>
          <c:orientation val="minMax"/>
        </c:scaling>
        <c:delete val="1"/>
        <c:axPos val="b"/>
        <c:numFmt formatCode="General" sourceLinked="1"/>
        <c:majorTickMark val="out"/>
        <c:minorTickMark val="none"/>
        <c:tickLblPos val="nextTo"/>
        <c:crossAx val="13809792"/>
        <c:crosses val="autoZero"/>
        <c:crossBetween val="between"/>
      </c:valAx>
      <c:catAx>
        <c:axId val="13809792"/>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6112"/>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34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7.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4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9.xml><?xml version="1.0" encoding="utf-8"?>
<cs:chartStyle xmlns:cs="http://schemas.microsoft.com/office/drawing/2012/chartStyle" xmlns:a="http://schemas.openxmlformats.org/drawingml/2006/main" id="341">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10" Type="http://schemas.openxmlformats.org/officeDocument/2006/relationships/image" Target="../media/image1.png"/><Relationship Id="rId4" Type="http://schemas.openxmlformats.org/officeDocument/2006/relationships/chart" Target="../charts/chart4.xml"/><Relationship Id="rId9" Type="http://schemas.openxmlformats.org/officeDocument/2006/relationships/chart" Target="../charts/chart9.xml"/></Relationships>
</file>

<file path=xl/drawings/_rels/drawing6.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 Id="rId5" Type="http://schemas.openxmlformats.org/officeDocument/2006/relationships/chart" Target="../charts/chart14.xml"/><Relationship Id="rId4" Type="http://schemas.openxmlformats.org/officeDocument/2006/relationships/chart" Target="../charts/chart13.xml"/></Relationships>
</file>

<file path=xl/drawings/_rels/drawing7.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5" Type="http://schemas.openxmlformats.org/officeDocument/2006/relationships/chart" Target="../charts/chart19.xml"/><Relationship Id="rId4" Type="http://schemas.openxmlformats.org/officeDocument/2006/relationships/chart" Target="../charts/chart18.xml"/></Relationships>
</file>

<file path=xl/drawings/drawing1.xml><?xml version="1.0" encoding="utf-8"?>
<xdr:wsDr xmlns:xdr="http://schemas.openxmlformats.org/drawingml/2006/spreadsheetDrawing" xmlns:a="http://schemas.openxmlformats.org/drawingml/2006/main">
  <xdr:twoCellAnchor>
    <xdr:from>
      <xdr:col>0</xdr:col>
      <xdr:colOff>112058</xdr:colOff>
      <xdr:row>10</xdr:row>
      <xdr:rowOff>37352</xdr:rowOff>
    </xdr:from>
    <xdr:to>
      <xdr:col>3</xdr:col>
      <xdr:colOff>186765</xdr:colOff>
      <xdr:row>14</xdr:row>
      <xdr:rowOff>14941</xdr:rowOff>
    </xdr:to>
    <xdr:grpSp>
      <xdr:nvGrpSpPr>
        <xdr:cNvPr id="12" name="Group 11">
          <a:extLst>
            <a:ext uri="{FF2B5EF4-FFF2-40B4-BE49-F238E27FC236}">
              <a16:creationId xmlns:a16="http://schemas.microsoft.com/office/drawing/2014/main" id="{00000000-0008-0000-0800-00000C000000}"/>
            </a:ext>
          </a:extLst>
        </xdr:cNvPr>
        <xdr:cNvGrpSpPr/>
      </xdr:nvGrpSpPr>
      <xdr:grpSpPr>
        <a:xfrm>
          <a:off x="112058" y="1836519"/>
          <a:ext cx="2011457" cy="697255"/>
          <a:chOff x="10000181" y="7714180"/>
          <a:chExt cx="2611348" cy="830495"/>
        </a:xfrm>
        <a:noFill/>
        <a:effectLst>
          <a:outerShdw blurRad="63500" sx="102000" sy="102000" algn="ctr" rotWithShape="0">
            <a:prstClr val="black">
              <a:alpha val="40000"/>
            </a:prstClr>
          </a:outerShdw>
        </a:effectLst>
      </xdr:grpSpPr>
      <xdr:sp macro="" textlink="">
        <xdr:nvSpPr>
          <xdr:cNvPr id="13" name="Rectangle 12">
            <a:extLst>
              <a:ext uri="{FF2B5EF4-FFF2-40B4-BE49-F238E27FC236}">
                <a16:creationId xmlns:a16="http://schemas.microsoft.com/office/drawing/2014/main" id="{00000000-0008-0000-0800-00000D000000}"/>
              </a:ext>
            </a:extLst>
          </xdr:cNvPr>
          <xdr:cNvSpPr/>
        </xdr:nvSpPr>
        <xdr:spPr>
          <a:xfrm>
            <a:off x="10000181" y="7714180"/>
            <a:ext cx="2611348" cy="830495"/>
          </a:xfrm>
          <a:prstGeom prst="roundRect">
            <a:avLst/>
          </a:prstGeom>
          <a:grpFill/>
          <a:ln w="12700">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4" name="TextBox 13">
            <a:extLst>
              <a:ext uri="{FF2B5EF4-FFF2-40B4-BE49-F238E27FC236}">
                <a16:creationId xmlns:a16="http://schemas.microsoft.com/office/drawing/2014/main" id="{00000000-0008-0000-0800-00000E000000}"/>
              </a:ext>
            </a:extLst>
          </xdr:cNvPr>
          <xdr:cNvSpPr txBox="1"/>
        </xdr:nvSpPr>
        <xdr:spPr>
          <a:xfrm>
            <a:off x="10060112" y="7748427"/>
            <a:ext cx="2491483" cy="308224"/>
          </a:xfrm>
          <a:prstGeom prst="roundRect">
            <a:avLst/>
          </a:prstGeom>
          <a:solidFill>
            <a:srgbClr val="E1F5FE"/>
          </a:solidFill>
          <a:ln w="9525">
            <a:solidFill>
              <a:srgbClr val="002060"/>
            </a:solid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ctr"/>
          <a:lstStyle/>
          <a:p>
            <a:pPr algn="ctr"/>
            <a:r>
              <a:rPr lang="en-IN" sz="1400" b="1">
                <a:latin typeface="Arial" panose="020B0604020202020204" pitchFamily="34" charset="0"/>
                <a:ea typeface="Calibri" panose="020F0502020204030204" pitchFamily="34" charset="0"/>
                <a:cs typeface="Arial" panose="020B0604020202020204" pitchFamily="34" charset="0"/>
              </a:rPr>
              <a:t>Placed</a:t>
            </a:r>
            <a:r>
              <a:rPr lang="en-IN" sz="1400" b="1" baseline="0">
                <a:latin typeface="Arial" panose="020B0604020202020204" pitchFamily="34" charset="0"/>
                <a:ea typeface="Calibri" panose="020F0502020204030204" pitchFamily="34" charset="0"/>
                <a:cs typeface="Arial" panose="020B0604020202020204" pitchFamily="34" charset="0"/>
              </a:rPr>
              <a:t> Achieved %</a:t>
            </a:r>
            <a:endParaRPr lang="en-IN" sz="1400" b="1">
              <a:latin typeface="Arial" panose="020B0604020202020204" pitchFamily="34" charset="0"/>
              <a:ea typeface="Calibri" panose="020F0502020204030204" pitchFamily="34" charset="0"/>
              <a:cs typeface="Arial" panose="020B0604020202020204" pitchFamily="34" charset="0"/>
            </a:endParaRPr>
          </a:p>
        </xdr:txBody>
      </xdr:sp>
    </xdr:grpSp>
    <xdr:clientData/>
  </xdr:twoCellAnchor>
  <xdr:twoCellAnchor>
    <xdr:from>
      <xdr:col>0</xdr:col>
      <xdr:colOff>30480</xdr:colOff>
      <xdr:row>0</xdr:row>
      <xdr:rowOff>38100</xdr:rowOff>
    </xdr:from>
    <xdr:to>
      <xdr:col>21</xdr:col>
      <xdr:colOff>205154</xdr:colOff>
      <xdr:row>3</xdr:row>
      <xdr:rowOff>53340</xdr:rowOff>
    </xdr:to>
    <xdr:sp macro="" textlink="">
      <xdr:nvSpPr>
        <xdr:cNvPr id="2" name="Rectangle: Rounded Corners 1">
          <a:extLst>
            <a:ext uri="{FF2B5EF4-FFF2-40B4-BE49-F238E27FC236}">
              <a16:creationId xmlns:a16="http://schemas.microsoft.com/office/drawing/2014/main" id="{00000000-0008-0000-0800-000002000000}"/>
            </a:ext>
          </a:extLst>
        </xdr:cNvPr>
        <xdr:cNvSpPr/>
      </xdr:nvSpPr>
      <xdr:spPr>
        <a:xfrm>
          <a:off x="30480" y="38100"/>
          <a:ext cx="12945501" cy="564759"/>
        </a:xfrm>
        <a:prstGeom prst="roundRect">
          <a:avLst/>
        </a:prstGeom>
        <a:solidFill>
          <a:schemeClr val="bg2"/>
        </a:solidFill>
        <a:ln w="1270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latin typeface="Adobe Gothic Std B" panose="020B0800000000000000" pitchFamily="34" charset="-128"/>
            <a:ea typeface="Adobe Gothic Std B" panose="020B0800000000000000" pitchFamily="34" charset="-128"/>
          </a:endParaRPr>
        </a:p>
      </xdr:txBody>
    </xdr:sp>
    <xdr:clientData/>
  </xdr:twoCellAnchor>
  <xdr:twoCellAnchor>
    <xdr:from>
      <xdr:col>1</xdr:col>
      <xdr:colOff>197922</xdr:colOff>
      <xdr:row>0</xdr:row>
      <xdr:rowOff>51064</xdr:rowOff>
    </xdr:from>
    <xdr:to>
      <xdr:col>12</xdr:col>
      <xdr:colOff>415637</xdr:colOff>
      <xdr:row>3</xdr:row>
      <xdr:rowOff>42916</xdr:rowOff>
    </xdr:to>
    <xdr:sp macro="" textlink="">
      <xdr:nvSpPr>
        <xdr:cNvPr id="4" name="TextBox 3">
          <a:extLst>
            <a:ext uri="{FF2B5EF4-FFF2-40B4-BE49-F238E27FC236}">
              <a16:creationId xmlns:a16="http://schemas.microsoft.com/office/drawing/2014/main" id="{00000000-0008-0000-0800-000004000000}"/>
            </a:ext>
          </a:extLst>
        </xdr:cNvPr>
        <xdr:cNvSpPr txBox="1"/>
      </xdr:nvSpPr>
      <xdr:spPr>
        <a:xfrm>
          <a:off x="811480" y="51064"/>
          <a:ext cx="7065819" cy="52624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0" lang="en-IN" sz="2800" b="1" i="0" u="none" strike="noStrike" kern="0" cap="none" spc="0" normalizeH="0" baseline="0" noProof="0">
              <a:ln>
                <a:noFill/>
              </a:ln>
              <a:solidFill>
                <a:srgbClr val="002060"/>
              </a:solidFill>
              <a:effectLst/>
              <a:uLnTx/>
              <a:uFillTx/>
              <a:latin typeface="+mn-lt"/>
              <a:ea typeface="+mn-ea"/>
              <a:cs typeface="+mn-cs"/>
            </a:rPr>
            <a:t>Weekly  Branch Insurance Dashboard</a:t>
          </a:r>
          <a:endParaRPr lang="en-IN" sz="1100">
            <a:solidFill>
              <a:srgbClr val="002060"/>
            </a:solidFill>
          </a:endParaRPr>
        </a:p>
      </xdr:txBody>
    </xdr:sp>
    <xdr:clientData/>
  </xdr:twoCellAnchor>
  <xdr:twoCellAnchor>
    <xdr:from>
      <xdr:col>3</xdr:col>
      <xdr:colOff>242047</xdr:colOff>
      <xdr:row>10</xdr:row>
      <xdr:rowOff>55281</xdr:rowOff>
    </xdr:from>
    <xdr:to>
      <xdr:col>6</xdr:col>
      <xdr:colOff>500530</xdr:colOff>
      <xdr:row>14</xdr:row>
      <xdr:rowOff>7470</xdr:rowOff>
    </xdr:to>
    <xdr:grpSp>
      <xdr:nvGrpSpPr>
        <xdr:cNvPr id="15" name="Group 14">
          <a:extLst>
            <a:ext uri="{FF2B5EF4-FFF2-40B4-BE49-F238E27FC236}">
              <a16:creationId xmlns:a16="http://schemas.microsoft.com/office/drawing/2014/main" id="{00000000-0008-0000-0800-00000F000000}"/>
            </a:ext>
          </a:extLst>
        </xdr:cNvPr>
        <xdr:cNvGrpSpPr/>
      </xdr:nvGrpSpPr>
      <xdr:grpSpPr>
        <a:xfrm>
          <a:off x="2178797" y="1854448"/>
          <a:ext cx="2099983" cy="671855"/>
          <a:chOff x="10000181" y="7714180"/>
          <a:chExt cx="2611348" cy="830495"/>
        </a:xfrm>
        <a:noFill/>
        <a:effectLst>
          <a:outerShdw blurRad="63500" sx="102000" sy="102000" algn="ctr" rotWithShape="0">
            <a:prstClr val="black">
              <a:alpha val="40000"/>
            </a:prstClr>
          </a:outerShdw>
        </a:effectLst>
      </xdr:grpSpPr>
      <xdr:sp macro="" textlink="">
        <xdr:nvSpPr>
          <xdr:cNvPr id="16" name="Rectangle 15">
            <a:extLst>
              <a:ext uri="{FF2B5EF4-FFF2-40B4-BE49-F238E27FC236}">
                <a16:creationId xmlns:a16="http://schemas.microsoft.com/office/drawing/2014/main" id="{00000000-0008-0000-0800-000010000000}"/>
              </a:ext>
            </a:extLst>
          </xdr:cNvPr>
          <xdr:cNvSpPr/>
        </xdr:nvSpPr>
        <xdr:spPr>
          <a:xfrm>
            <a:off x="10000181" y="7714180"/>
            <a:ext cx="2611348" cy="830495"/>
          </a:xfrm>
          <a:prstGeom prst="roundRect">
            <a:avLst/>
          </a:prstGeom>
          <a:grpFill/>
          <a:ln w="12700">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17" name="TextBox 16">
            <a:extLst>
              <a:ext uri="{FF2B5EF4-FFF2-40B4-BE49-F238E27FC236}">
                <a16:creationId xmlns:a16="http://schemas.microsoft.com/office/drawing/2014/main" id="{00000000-0008-0000-0800-000011000000}"/>
              </a:ext>
            </a:extLst>
          </xdr:cNvPr>
          <xdr:cNvSpPr txBox="1"/>
        </xdr:nvSpPr>
        <xdr:spPr>
          <a:xfrm>
            <a:off x="10032600" y="7748427"/>
            <a:ext cx="2528001" cy="331973"/>
          </a:xfrm>
          <a:prstGeom prst="roundRect">
            <a:avLst/>
          </a:prstGeom>
          <a:solidFill>
            <a:srgbClr val="E1F5FE"/>
          </a:solidFill>
          <a:ln w="9525">
            <a:solidFill>
              <a:srgbClr val="002060"/>
            </a:solid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ctr"/>
          <a:lstStyle/>
          <a:p>
            <a:pPr algn="ctr"/>
            <a:r>
              <a:rPr lang="en-IN" sz="1400" b="1" baseline="0">
                <a:latin typeface="Arial" panose="020B0604020202020204" pitchFamily="34" charset="0"/>
                <a:ea typeface="Calibri" panose="020F0502020204030204" pitchFamily="34" charset="0"/>
                <a:cs typeface="Arial" panose="020B0604020202020204" pitchFamily="34" charset="0"/>
              </a:rPr>
              <a:t>Invoice Achieved %</a:t>
            </a:r>
            <a:endParaRPr lang="en-IN" sz="1400" b="1">
              <a:latin typeface="Arial" panose="020B0604020202020204" pitchFamily="34" charset="0"/>
              <a:ea typeface="Calibri" panose="020F0502020204030204" pitchFamily="34" charset="0"/>
              <a:cs typeface="Arial" panose="020B0604020202020204" pitchFamily="34" charset="0"/>
            </a:endParaRPr>
          </a:p>
        </xdr:txBody>
      </xdr:sp>
    </xdr:grpSp>
    <xdr:clientData/>
  </xdr:twoCellAnchor>
  <xdr:twoCellAnchor>
    <xdr:from>
      <xdr:col>7</xdr:col>
      <xdr:colOff>5977</xdr:colOff>
      <xdr:row>10</xdr:row>
      <xdr:rowOff>73210</xdr:rowOff>
    </xdr:from>
    <xdr:to>
      <xdr:col>10</xdr:col>
      <xdr:colOff>264460</xdr:colOff>
      <xdr:row>14</xdr:row>
      <xdr:rowOff>25399</xdr:rowOff>
    </xdr:to>
    <xdr:grpSp>
      <xdr:nvGrpSpPr>
        <xdr:cNvPr id="30" name="Group 29">
          <a:extLst>
            <a:ext uri="{FF2B5EF4-FFF2-40B4-BE49-F238E27FC236}">
              <a16:creationId xmlns:a16="http://schemas.microsoft.com/office/drawing/2014/main" id="{00000000-0008-0000-0800-00001E000000}"/>
            </a:ext>
          </a:extLst>
        </xdr:cNvPr>
        <xdr:cNvGrpSpPr/>
      </xdr:nvGrpSpPr>
      <xdr:grpSpPr>
        <a:xfrm>
          <a:off x="4398060" y="1872377"/>
          <a:ext cx="2099983" cy="671855"/>
          <a:chOff x="10000181" y="7714180"/>
          <a:chExt cx="2611348" cy="830495"/>
        </a:xfrm>
        <a:noFill/>
        <a:effectLst>
          <a:outerShdw blurRad="63500" sx="102000" sy="102000" algn="ctr" rotWithShape="0">
            <a:prstClr val="black">
              <a:alpha val="40000"/>
            </a:prstClr>
          </a:outerShdw>
        </a:effectLst>
      </xdr:grpSpPr>
      <xdr:sp macro="" textlink="">
        <xdr:nvSpPr>
          <xdr:cNvPr id="31" name="Rectangle 30">
            <a:extLst>
              <a:ext uri="{FF2B5EF4-FFF2-40B4-BE49-F238E27FC236}">
                <a16:creationId xmlns:a16="http://schemas.microsoft.com/office/drawing/2014/main" id="{00000000-0008-0000-0800-00001F000000}"/>
              </a:ext>
            </a:extLst>
          </xdr:cNvPr>
          <xdr:cNvSpPr/>
        </xdr:nvSpPr>
        <xdr:spPr>
          <a:xfrm>
            <a:off x="10000181" y="7714180"/>
            <a:ext cx="2611348" cy="830495"/>
          </a:xfrm>
          <a:prstGeom prst="roundRect">
            <a:avLst/>
          </a:prstGeom>
          <a:grpFill/>
          <a:ln w="12700">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32" name="TextBox 31">
            <a:extLst>
              <a:ext uri="{FF2B5EF4-FFF2-40B4-BE49-F238E27FC236}">
                <a16:creationId xmlns:a16="http://schemas.microsoft.com/office/drawing/2014/main" id="{00000000-0008-0000-0800-000020000000}"/>
              </a:ext>
            </a:extLst>
          </xdr:cNvPr>
          <xdr:cNvSpPr txBox="1"/>
        </xdr:nvSpPr>
        <xdr:spPr>
          <a:xfrm>
            <a:off x="10032600" y="7748427"/>
            <a:ext cx="2528001" cy="331973"/>
          </a:xfrm>
          <a:prstGeom prst="roundRect">
            <a:avLst/>
          </a:prstGeom>
          <a:solidFill>
            <a:srgbClr val="E1F5FE"/>
          </a:solidFill>
          <a:ln w="9525">
            <a:solidFill>
              <a:srgbClr val="002060"/>
            </a:solid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IN" sz="1400" b="1" baseline="0" noProof="0">
                <a:solidFill>
                  <a:schemeClr val="dk1"/>
                </a:solidFill>
                <a:latin typeface="Arial" panose="020B0604020202020204" pitchFamily="34" charset="0"/>
                <a:ea typeface="Calibri" panose="020F0502020204030204" pitchFamily="34" charset="0"/>
                <a:cs typeface="Arial" panose="020B0604020202020204" pitchFamily="34" charset="0"/>
              </a:rPr>
              <a:t>Placed Achieved %</a:t>
            </a:r>
          </a:p>
        </xdr:txBody>
      </xdr:sp>
    </xdr:grpSp>
    <xdr:clientData/>
  </xdr:twoCellAnchor>
  <xdr:twoCellAnchor>
    <xdr:from>
      <xdr:col>10</xdr:col>
      <xdr:colOff>307788</xdr:colOff>
      <xdr:row>10</xdr:row>
      <xdr:rowOff>76199</xdr:rowOff>
    </xdr:from>
    <xdr:to>
      <xdr:col>13</xdr:col>
      <xdr:colOff>566271</xdr:colOff>
      <xdr:row>14</xdr:row>
      <xdr:rowOff>28388</xdr:rowOff>
    </xdr:to>
    <xdr:grpSp>
      <xdr:nvGrpSpPr>
        <xdr:cNvPr id="33" name="Group 32">
          <a:extLst>
            <a:ext uri="{FF2B5EF4-FFF2-40B4-BE49-F238E27FC236}">
              <a16:creationId xmlns:a16="http://schemas.microsoft.com/office/drawing/2014/main" id="{00000000-0008-0000-0800-000021000000}"/>
            </a:ext>
          </a:extLst>
        </xdr:cNvPr>
        <xdr:cNvGrpSpPr/>
      </xdr:nvGrpSpPr>
      <xdr:grpSpPr>
        <a:xfrm>
          <a:off x="6541371" y="1875366"/>
          <a:ext cx="2099983" cy="671855"/>
          <a:chOff x="10000181" y="7714180"/>
          <a:chExt cx="2611348" cy="830495"/>
        </a:xfrm>
        <a:noFill/>
        <a:effectLst>
          <a:outerShdw blurRad="63500" sx="102000" sy="102000" algn="ctr" rotWithShape="0">
            <a:prstClr val="black">
              <a:alpha val="40000"/>
            </a:prstClr>
          </a:outerShdw>
        </a:effectLst>
      </xdr:grpSpPr>
      <xdr:sp macro="" textlink="">
        <xdr:nvSpPr>
          <xdr:cNvPr id="34" name="Rectangle 33">
            <a:extLst>
              <a:ext uri="{FF2B5EF4-FFF2-40B4-BE49-F238E27FC236}">
                <a16:creationId xmlns:a16="http://schemas.microsoft.com/office/drawing/2014/main" id="{00000000-0008-0000-0800-000022000000}"/>
              </a:ext>
            </a:extLst>
          </xdr:cNvPr>
          <xdr:cNvSpPr/>
        </xdr:nvSpPr>
        <xdr:spPr>
          <a:xfrm>
            <a:off x="10000181" y="7714180"/>
            <a:ext cx="2611348" cy="830495"/>
          </a:xfrm>
          <a:prstGeom prst="roundRect">
            <a:avLst/>
          </a:prstGeom>
          <a:grpFill/>
          <a:ln w="12700">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35" name="TextBox 34">
            <a:extLst>
              <a:ext uri="{FF2B5EF4-FFF2-40B4-BE49-F238E27FC236}">
                <a16:creationId xmlns:a16="http://schemas.microsoft.com/office/drawing/2014/main" id="{00000000-0008-0000-0800-000023000000}"/>
              </a:ext>
            </a:extLst>
          </xdr:cNvPr>
          <xdr:cNvSpPr txBox="1"/>
        </xdr:nvSpPr>
        <xdr:spPr>
          <a:xfrm>
            <a:off x="10032600" y="7748427"/>
            <a:ext cx="2528001" cy="331973"/>
          </a:xfrm>
          <a:prstGeom prst="roundRect">
            <a:avLst/>
          </a:prstGeom>
          <a:solidFill>
            <a:srgbClr val="E1F5FE"/>
          </a:solidFill>
          <a:ln w="9525">
            <a:solidFill>
              <a:srgbClr val="002060"/>
            </a:solid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ctr"/>
          <a:lstStyle/>
          <a:p>
            <a:pPr algn="ctr"/>
            <a:r>
              <a:rPr lang="en-IN" sz="1400" b="1" baseline="0">
                <a:solidFill>
                  <a:schemeClr val="dk1"/>
                </a:solidFill>
                <a:latin typeface="Arial" panose="020B0604020202020204" pitchFamily="34" charset="0"/>
                <a:ea typeface="Calibri" panose="020F0502020204030204" pitchFamily="34" charset="0"/>
                <a:cs typeface="Arial" panose="020B0604020202020204" pitchFamily="34" charset="0"/>
              </a:rPr>
              <a:t>Invoice Achieved %</a:t>
            </a:r>
          </a:p>
        </xdr:txBody>
      </xdr:sp>
    </xdr:grpSp>
    <xdr:clientData/>
  </xdr:twoCellAnchor>
  <xdr:twoCellAnchor>
    <xdr:from>
      <xdr:col>14</xdr:col>
      <xdr:colOff>82176</xdr:colOff>
      <xdr:row>10</xdr:row>
      <xdr:rowOff>89647</xdr:rowOff>
    </xdr:from>
    <xdr:to>
      <xdr:col>17</xdr:col>
      <xdr:colOff>340659</xdr:colOff>
      <xdr:row>14</xdr:row>
      <xdr:rowOff>41836</xdr:rowOff>
    </xdr:to>
    <xdr:grpSp>
      <xdr:nvGrpSpPr>
        <xdr:cNvPr id="42" name="Group 41">
          <a:extLst>
            <a:ext uri="{FF2B5EF4-FFF2-40B4-BE49-F238E27FC236}">
              <a16:creationId xmlns:a16="http://schemas.microsoft.com/office/drawing/2014/main" id="{00000000-0008-0000-0800-00002A000000}"/>
            </a:ext>
          </a:extLst>
        </xdr:cNvPr>
        <xdr:cNvGrpSpPr/>
      </xdr:nvGrpSpPr>
      <xdr:grpSpPr>
        <a:xfrm>
          <a:off x="8771093" y="1888814"/>
          <a:ext cx="2099983" cy="671855"/>
          <a:chOff x="10000181" y="7714180"/>
          <a:chExt cx="2611348" cy="830495"/>
        </a:xfrm>
        <a:noFill/>
        <a:effectLst>
          <a:outerShdw blurRad="63500" sx="102000" sy="102000" algn="ctr" rotWithShape="0">
            <a:prstClr val="black">
              <a:alpha val="40000"/>
            </a:prstClr>
          </a:outerShdw>
        </a:effectLst>
      </xdr:grpSpPr>
      <xdr:sp macro="" textlink="">
        <xdr:nvSpPr>
          <xdr:cNvPr id="43" name="Rectangle 42">
            <a:extLst>
              <a:ext uri="{FF2B5EF4-FFF2-40B4-BE49-F238E27FC236}">
                <a16:creationId xmlns:a16="http://schemas.microsoft.com/office/drawing/2014/main" id="{00000000-0008-0000-0800-00002B000000}"/>
              </a:ext>
            </a:extLst>
          </xdr:cNvPr>
          <xdr:cNvSpPr/>
        </xdr:nvSpPr>
        <xdr:spPr>
          <a:xfrm>
            <a:off x="10000181" y="7714180"/>
            <a:ext cx="2611348" cy="830495"/>
          </a:xfrm>
          <a:prstGeom prst="roundRect">
            <a:avLst/>
          </a:prstGeom>
          <a:grpFill/>
          <a:ln w="12700">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44" name="TextBox 43">
            <a:extLst>
              <a:ext uri="{FF2B5EF4-FFF2-40B4-BE49-F238E27FC236}">
                <a16:creationId xmlns:a16="http://schemas.microsoft.com/office/drawing/2014/main" id="{00000000-0008-0000-0800-00002C000000}"/>
              </a:ext>
            </a:extLst>
          </xdr:cNvPr>
          <xdr:cNvSpPr txBox="1"/>
        </xdr:nvSpPr>
        <xdr:spPr>
          <a:xfrm>
            <a:off x="10032600" y="7748427"/>
            <a:ext cx="2528001" cy="331973"/>
          </a:xfrm>
          <a:prstGeom prst="roundRect">
            <a:avLst/>
          </a:prstGeom>
          <a:solidFill>
            <a:srgbClr val="E1F5FE"/>
          </a:solidFill>
          <a:ln w="9525">
            <a:solidFill>
              <a:srgbClr val="002060"/>
            </a:solid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IN" sz="1400" b="1" baseline="0" noProof="0">
                <a:solidFill>
                  <a:schemeClr val="dk1"/>
                </a:solidFill>
                <a:latin typeface="Arial" panose="020B0604020202020204" pitchFamily="34" charset="0"/>
                <a:ea typeface="Calibri" panose="020F0502020204030204" pitchFamily="34" charset="0"/>
                <a:cs typeface="Arial" panose="020B0604020202020204" pitchFamily="34" charset="0"/>
              </a:rPr>
              <a:t>Placed Achieved %</a:t>
            </a:r>
          </a:p>
        </xdr:txBody>
      </xdr:sp>
    </xdr:grpSp>
    <xdr:clientData/>
  </xdr:twoCellAnchor>
  <xdr:twoCellAnchor>
    <xdr:from>
      <xdr:col>17</xdr:col>
      <xdr:colOff>403412</xdr:colOff>
      <xdr:row>10</xdr:row>
      <xdr:rowOff>82176</xdr:rowOff>
    </xdr:from>
    <xdr:to>
      <xdr:col>21</xdr:col>
      <xdr:colOff>127001</xdr:colOff>
      <xdr:row>14</xdr:row>
      <xdr:rowOff>44824</xdr:rowOff>
    </xdr:to>
    <xdr:grpSp>
      <xdr:nvGrpSpPr>
        <xdr:cNvPr id="45" name="Group 44">
          <a:extLst>
            <a:ext uri="{FF2B5EF4-FFF2-40B4-BE49-F238E27FC236}">
              <a16:creationId xmlns:a16="http://schemas.microsoft.com/office/drawing/2014/main" id="{00000000-0008-0000-0800-00002D000000}"/>
            </a:ext>
          </a:extLst>
        </xdr:cNvPr>
        <xdr:cNvGrpSpPr/>
      </xdr:nvGrpSpPr>
      <xdr:grpSpPr>
        <a:xfrm>
          <a:off x="10933829" y="1881343"/>
          <a:ext cx="2178922" cy="682314"/>
          <a:chOff x="10000181" y="7714180"/>
          <a:chExt cx="2611348" cy="830495"/>
        </a:xfrm>
        <a:noFill/>
        <a:effectLst>
          <a:outerShdw blurRad="63500" sx="102000" sy="102000" algn="ctr" rotWithShape="0">
            <a:prstClr val="black">
              <a:alpha val="40000"/>
            </a:prstClr>
          </a:outerShdw>
        </a:effectLst>
      </xdr:grpSpPr>
      <xdr:sp macro="" textlink="">
        <xdr:nvSpPr>
          <xdr:cNvPr id="46" name="Rectangle 45">
            <a:extLst>
              <a:ext uri="{FF2B5EF4-FFF2-40B4-BE49-F238E27FC236}">
                <a16:creationId xmlns:a16="http://schemas.microsoft.com/office/drawing/2014/main" id="{00000000-0008-0000-0800-00002E000000}"/>
              </a:ext>
            </a:extLst>
          </xdr:cNvPr>
          <xdr:cNvSpPr/>
        </xdr:nvSpPr>
        <xdr:spPr>
          <a:xfrm>
            <a:off x="10000181" y="7714180"/>
            <a:ext cx="2611348" cy="830495"/>
          </a:xfrm>
          <a:prstGeom prst="roundRect">
            <a:avLst/>
          </a:prstGeom>
          <a:grpFill/>
          <a:ln w="12700">
            <a:solidFill>
              <a:srgbClr val="00206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47" name="TextBox 46">
            <a:extLst>
              <a:ext uri="{FF2B5EF4-FFF2-40B4-BE49-F238E27FC236}">
                <a16:creationId xmlns:a16="http://schemas.microsoft.com/office/drawing/2014/main" id="{00000000-0008-0000-0800-00002F000000}"/>
              </a:ext>
            </a:extLst>
          </xdr:cNvPr>
          <xdr:cNvSpPr txBox="1"/>
        </xdr:nvSpPr>
        <xdr:spPr>
          <a:xfrm>
            <a:off x="10032600" y="7748427"/>
            <a:ext cx="2528001" cy="331973"/>
          </a:xfrm>
          <a:prstGeom prst="roundRect">
            <a:avLst/>
          </a:prstGeom>
          <a:solidFill>
            <a:srgbClr val="E1F5FE"/>
          </a:solidFill>
          <a:ln w="9525">
            <a:solidFill>
              <a:srgbClr val="002060"/>
            </a:solidFill>
          </a:ln>
        </xdr:spPr>
        <xdr:style>
          <a:lnRef idx="2">
            <a:schemeClr val="dk1"/>
          </a:lnRef>
          <a:fillRef idx="1">
            <a:schemeClr val="lt1"/>
          </a:fillRef>
          <a:effectRef idx="0">
            <a:schemeClr val="dk1"/>
          </a:effectRef>
          <a:fontRef idx="minor">
            <a:schemeClr val="dk1"/>
          </a:fontRef>
        </xdr:style>
        <xdr:txBody>
          <a:bodyPr vertOverflow="clip" horzOverflow="clip" wrap="square" rtlCol="0" anchor="ctr"/>
          <a:lstStyle/>
          <a:p>
            <a:pPr algn="ctr"/>
            <a:r>
              <a:rPr lang="en-IN" sz="1400" b="1" baseline="0">
                <a:solidFill>
                  <a:schemeClr val="dk1"/>
                </a:solidFill>
                <a:latin typeface="Arial" panose="020B0604020202020204" pitchFamily="34" charset="0"/>
                <a:ea typeface="Calibri" panose="020F0502020204030204" pitchFamily="34" charset="0"/>
                <a:cs typeface="Arial" panose="020B0604020202020204" pitchFamily="34" charset="0"/>
              </a:rPr>
              <a:t>Invoice Achieved %</a:t>
            </a:r>
          </a:p>
        </xdr:txBody>
      </xdr:sp>
    </xdr:grpSp>
    <xdr:clientData/>
  </xdr:twoCellAnchor>
  <xdr:twoCellAnchor>
    <xdr:from>
      <xdr:col>14</xdr:col>
      <xdr:colOff>136331</xdr:colOff>
      <xdr:row>35</xdr:row>
      <xdr:rowOff>112458</xdr:rowOff>
    </xdr:from>
    <xdr:to>
      <xdr:col>21</xdr:col>
      <xdr:colOff>227611</xdr:colOff>
      <xdr:row>44</xdr:row>
      <xdr:rowOff>176759</xdr:rowOff>
    </xdr:to>
    <xdr:grpSp>
      <xdr:nvGrpSpPr>
        <xdr:cNvPr id="25" name="Group 24">
          <a:extLst>
            <a:ext uri="{FF2B5EF4-FFF2-40B4-BE49-F238E27FC236}">
              <a16:creationId xmlns:a16="http://schemas.microsoft.com/office/drawing/2014/main" id="{A7FCF9B5-ACAC-982B-3BD3-B50B1B1DCCCF}"/>
            </a:ext>
          </a:extLst>
        </xdr:cNvPr>
        <xdr:cNvGrpSpPr/>
      </xdr:nvGrpSpPr>
      <xdr:grpSpPr>
        <a:xfrm>
          <a:off x="8825248" y="6409541"/>
          <a:ext cx="4388113" cy="1683551"/>
          <a:chOff x="8673497" y="5737095"/>
          <a:chExt cx="4305334" cy="1728865"/>
        </a:xfrm>
      </xdr:grpSpPr>
      <xdr:sp macro="" textlink="">
        <xdr:nvSpPr>
          <xdr:cNvPr id="56" name="Rectangle: Rounded Corners 55">
            <a:extLst>
              <a:ext uri="{FF2B5EF4-FFF2-40B4-BE49-F238E27FC236}">
                <a16:creationId xmlns:a16="http://schemas.microsoft.com/office/drawing/2014/main" id="{00000000-0008-0000-0800-000038000000}"/>
              </a:ext>
            </a:extLst>
          </xdr:cNvPr>
          <xdr:cNvSpPr/>
        </xdr:nvSpPr>
        <xdr:spPr>
          <a:xfrm>
            <a:off x="8673497" y="5763674"/>
            <a:ext cx="4305334" cy="1702286"/>
          </a:xfrm>
          <a:prstGeom prst="roundRect">
            <a:avLst>
              <a:gd name="adj" fmla="val 6722"/>
            </a:avLst>
          </a:prstGeom>
          <a:solidFill>
            <a:schemeClr val="tx2">
              <a:lumMod val="10000"/>
              <a:lumOff val="9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18" name="Chart 17">
            <a:extLst>
              <a:ext uri="{FF2B5EF4-FFF2-40B4-BE49-F238E27FC236}">
                <a16:creationId xmlns:a16="http://schemas.microsoft.com/office/drawing/2014/main" id="{476AC8EA-1556-4A4F-8615-B39A3A95F18F}"/>
              </a:ext>
            </a:extLst>
          </xdr:cNvPr>
          <xdr:cNvGraphicFramePr>
            <a:graphicFrameLocks/>
          </xdr:cNvGraphicFramePr>
        </xdr:nvGraphicFramePr>
        <xdr:xfrm>
          <a:off x="8714233" y="5737095"/>
          <a:ext cx="4216406" cy="1684615"/>
        </xdr:xfrm>
        <a:graphic>
          <a:graphicData uri="http://schemas.openxmlformats.org/drawingml/2006/chart">
            <c:chart xmlns:c="http://schemas.openxmlformats.org/drawingml/2006/chart" xmlns:r="http://schemas.openxmlformats.org/officeDocument/2006/relationships" r:id="rId1"/>
          </a:graphicData>
        </a:graphic>
      </xdr:graphicFrame>
    </xdr:grpSp>
    <xdr:clientData/>
  </xdr:twoCellAnchor>
  <xdr:twoCellAnchor>
    <xdr:from>
      <xdr:col>14</xdr:col>
      <xdr:colOff>159899</xdr:colOff>
      <xdr:row>18</xdr:row>
      <xdr:rowOff>158122</xdr:rowOff>
    </xdr:from>
    <xdr:to>
      <xdr:col>21</xdr:col>
      <xdr:colOff>197922</xdr:colOff>
      <xdr:row>35</xdr:row>
      <xdr:rowOff>39585</xdr:rowOff>
    </xdr:to>
    <xdr:grpSp>
      <xdr:nvGrpSpPr>
        <xdr:cNvPr id="26" name="Group 25">
          <a:extLst>
            <a:ext uri="{FF2B5EF4-FFF2-40B4-BE49-F238E27FC236}">
              <a16:creationId xmlns:a16="http://schemas.microsoft.com/office/drawing/2014/main" id="{0BD413E2-A04F-C2EB-BFF8-8FE0EA57990C}"/>
            </a:ext>
          </a:extLst>
        </xdr:cNvPr>
        <xdr:cNvGrpSpPr/>
      </xdr:nvGrpSpPr>
      <xdr:grpSpPr>
        <a:xfrm>
          <a:off x="8848816" y="3396622"/>
          <a:ext cx="4334856" cy="2940046"/>
          <a:chOff x="8754105" y="2706068"/>
          <a:chExt cx="4263072" cy="3023412"/>
        </a:xfrm>
      </xdr:grpSpPr>
      <xdr:sp macro="" textlink="">
        <xdr:nvSpPr>
          <xdr:cNvPr id="52" name="Rectangle: Rounded Corners 51">
            <a:extLst>
              <a:ext uri="{FF2B5EF4-FFF2-40B4-BE49-F238E27FC236}">
                <a16:creationId xmlns:a16="http://schemas.microsoft.com/office/drawing/2014/main" id="{00000000-0008-0000-0800-000034000000}"/>
              </a:ext>
            </a:extLst>
          </xdr:cNvPr>
          <xdr:cNvSpPr/>
        </xdr:nvSpPr>
        <xdr:spPr>
          <a:xfrm>
            <a:off x="8765066" y="2706068"/>
            <a:ext cx="4252111" cy="3023412"/>
          </a:xfrm>
          <a:prstGeom prst="roundRect">
            <a:avLst>
              <a:gd name="adj" fmla="val 2745"/>
            </a:avLst>
          </a:prstGeom>
          <a:solidFill>
            <a:schemeClr val="tx2">
              <a:lumMod val="10000"/>
              <a:lumOff val="9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REF!">
        <xdr:nvSpPr>
          <xdr:cNvPr id="82" name="TextBox 81">
            <a:extLst>
              <a:ext uri="{FF2B5EF4-FFF2-40B4-BE49-F238E27FC236}">
                <a16:creationId xmlns:a16="http://schemas.microsoft.com/office/drawing/2014/main" id="{00000000-0008-0000-0800-000052000000}"/>
              </a:ext>
            </a:extLst>
          </xdr:cNvPr>
          <xdr:cNvSpPr txBox="1"/>
        </xdr:nvSpPr>
        <xdr:spPr>
          <a:xfrm>
            <a:off x="8969967" y="5318115"/>
            <a:ext cx="1795182" cy="3486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8B8261F-2E99-49B4-B5F2-986DDDA41A58}" type="TxLink">
              <a:rPr lang="en-US" sz="1400" b="0" i="0" u="none" strike="noStrike">
                <a:solidFill>
                  <a:srgbClr val="000000"/>
                </a:solidFill>
                <a:latin typeface="Adobe Gothic Std B" panose="020B0800000000000000" pitchFamily="34" charset="-128"/>
                <a:ea typeface="Adobe Gothic Std B" panose="020B0800000000000000" pitchFamily="34" charset="-128"/>
              </a:rPr>
              <a:pPr/>
              <a:t>Total opportunity </a:t>
            </a:fld>
            <a:endParaRPr lang="en-IN" sz="1400">
              <a:latin typeface="Adobe Gothic Std B" panose="020B0800000000000000" pitchFamily="34" charset="-128"/>
              <a:ea typeface="Adobe Gothic Std B" panose="020B0800000000000000" pitchFamily="34" charset="-128"/>
            </a:endParaRPr>
          </a:p>
        </xdr:txBody>
      </xdr:sp>
      <xdr:sp macro="" textlink="#REF!">
        <xdr:nvSpPr>
          <xdr:cNvPr id="83" name="TextBox 82">
            <a:extLst>
              <a:ext uri="{FF2B5EF4-FFF2-40B4-BE49-F238E27FC236}">
                <a16:creationId xmlns:a16="http://schemas.microsoft.com/office/drawing/2014/main" id="{00000000-0008-0000-0800-000053000000}"/>
              </a:ext>
            </a:extLst>
          </xdr:cNvPr>
          <xdr:cNvSpPr txBox="1"/>
        </xdr:nvSpPr>
        <xdr:spPr>
          <a:xfrm>
            <a:off x="10816696" y="5302427"/>
            <a:ext cx="1795182" cy="3486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239C3C53-1784-426E-B7D9-D198B2717BA3}" type="TxLink">
              <a:rPr lang="en-US" sz="1400" b="0" i="0" u="none" strike="noStrike">
                <a:solidFill>
                  <a:srgbClr val="000000"/>
                </a:solidFill>
                <a:latin typeface="Adobe Gothic Std B" panose="020B0800000000000000" pitchFamily="34" charset="-128"/>
                <a:ea typeface="Adobe Gothic Std B" panose="020B0800000000000000" pitchFamily="34" charset="-128"/>
                <a:cs typeface="+mn-cs"/>
              </a:rPr>
              <a:pPr marL="0" indent="0"/>
              <a:t>Open Opportunity</a:t>
            </a:fld>
            <a:endParaRPr lang="en-IN" sz="1400" b="0" i="0" u="none" strike="noStrike">
              <a:solidFill>
                <a:srgbClr val="000000"/>
              </a:solidFill>
              <a:latin typeface="Adobe Gothic Std B" panose="020B0800000000000000" pitchFamily="34" charset="-128"/>
              <a:ea typeface="Adobe Gothic Std B" panose="020B0800000000000000" pitchFamily="34" charset="-128"/>
              <a:cs typeface="+mn-cs"/>
            </a:endParaRPr>
          </a:p>
        </xdr:txBody>
      </xdr:sp>
      <xdr:sp macro="" textlink="#REF!">
        <xdr:nvSpPr>
          <xdr:cNvPr id="84" name="TextBox 83">
            <a:extLst>
              <a:ext uri="{FF2B5EF4-FFF2-40B4-BE49-F238E27FC236}">
                <a16:creationId xmlns:a16="http://schemas.microsoft.com/office/drawing/2014/main" id="{00000000-0008-0000-0800-000054000000}"/>
              </a:ext>
            </a:extLst>
          </xdr:cNvPr>
          <xdr:cNvSpPr txBox="1"/>
        </xdr:nvSpPr>
        <xdr:spPr>
          <a:xfrm>
            <a:off x="9417618" y="5128941"/>
            <a:ext cx="867336" cy="2911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E955DFB4-FA48-4EE2-93BA-5CCB7FCAECF1}" type="TxLink">
              <a:rPr lang="en-US" sz="1800" b="0" i="0" u="none" strike="noStrike">
                <a:solidFill>
                  <a:srgbClr val="000000"/>
                </a:solidFill>
                <a:latin typeface="Adobe Gothic Std B" panose="020B0800000000000000" pitchFamily="34" charset="-128"/>
                <a:ea typeface="Adobe Gothic Std B" panose="020B0800000000000000" pitchFamily="34" charset="-128"/>
                <a:cs typeface="+mn-cs"/>
              </a:rPr>
              <a:pPr marL="0" indent="0" algn="ctr"/>
              <a:t>49</a:t>
            </a:fld>
            <a:endParaRPr lang="en-IN" sz="1800" b="0" i="0" u="none" strike="noStrike">
              <a:solidFill>
                <a:srgbClr val="000000"/>
              </a:solidFill>
              <a:latin typeface="Adobe Gothic Std B" panose="020B0800000000000000" pitchFamily="34" charset="-128"/>
              <a:ea typeface="Adobe Gothic Std B" panose="020B0800000000000000" pitchFamily="34" charset="-128"/>
              <a:cs typeface="+mn-cs"/>
            </a:endParaRPr>
          </a:p>
        </xdr:txBody>
      </xdr:sp>
      <xdr:sp macro="" textlink="#REF!">
        <xdr:nvSpPr>
          <xdr:cNvPr id="85" name="TextBox 84">
            <a:extLst>
              <a:ext uri="{FF2B5EF4-FFF2-40B4-BE49-F238E27FC236}">
                <a16:creationId xmlns:a16="http://schemas.microsoft.com/office/drawing/2014/main" id="{00000000-0008-0000-0800-000055000000}"/>
              </a:ext>
            </a:extLst>
          </xdr:cNvPr>
          <xdr:cNvSpPr txBox="1"/>
        </xdr:nvSpPr>
        <xdr:spPr>
          <a:xfrm>
            <a:off x="11280620" y="5099559"/>
            <a:ext cx="867336" cy="258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481A943E-17B8-4386-955C-4F848F0627BA}" type="TxLink">
              <a:rPr lang="en-US" sz="1800" b="0" i="0" u="none" strike="noStrike">
                <a:solidFill>
                  <a:srgbClr val="000000"/>
                </a:solidFill>
                <a:latin typeface="Adobe Gothic Std B" panose="020B0800000000000000" pitchFamily="34" charset="-128"/>
                <a:ea typeface="Adobe Gothic Std B" panose="020B0800000000000000" pitchFamily="34" charset="-128"/>
                <a:cs typeface="+mn-cs"/>
              </a:rPr>
              <a:pPr marL="0" indent="0" algn="ctr"/>
              <a:t>44</a:t>
            </a:fld>
            <a:endParaRPr lang="en-IN" sz="1800" b="0" i="0" u="none" strike="noStrike">
              <a:solidFill>
                <a:srgbClr val="000000"/>
              </a:solidFill>
              <a:latin typeface="Adobe Gothic Std B" panose="020B0800000000000000" pitchFamily="34" charset="-128"/>
              <a:ea typeface="Adobe Gothic Std B" panose="020B0800000000000000" pitchFamily="34" charset="-128"/>
              <a:cs typeface="+mn-cs"/>
            </a:endParaRPr>
          </a:p>
        </xdr:txBody>
      </xdr:sp>
      <xdr:graphicFrame macro="">
        <xdr:nvGraphicFramePr>
          <xdr:cNvPr id="19" name="Chart 18">
            <a:extLst>
              <a:ext uri="{FF2B5EF4-FFF2-40B4-BE49-F238E27FC236}">
                <a16:creationId xmlns:a16="http://schemas.microsoft.com/office/drawing/2014/main" id="{28D52900-66B8-4D33-8EF8-B784FBE67526}"/>
              </a:ext>
            </a:extLst>
          </xdr:cNvPr>
          <xdr:cNvGraphicFramePr>
            <a:graphicFrameLocks/>
          </xdr:cNvGraphicFramePr>
        </xdr:nvGraphicFramePr>
        <xdr:xfrm>
          <a:off x="8754105" y="2747820"/>
          <a:ext cx="4197017" cy="2331686"/>
        </xdr:xfrm>
        <a:graphic>
          <a:graphicData uri="http://schemas.openxmlformats.org/drawingml/2006/chart">
            <c:chart xmlns:c="http://schemas.openxmlformats.org/drawingml/2006/chart" xmlns:r="http://schemas.openxmlformats.org/officeDocument/2006/relationships" r:id="rId2"/>
          </a:graphicData>
        </a:graphic>
      </xdr:graphicFrame>
    </xdr:grpSp>
    <xdr:clientData/>
  </xdr:twoCellAnchor>
  <xdr:twoCellAnchor>
    <xdr:from>
      <xdr:col>7</xdr:col>
      <xdr:colOff>97096</xdr:colOff>
      <xdr:row>35</xdr:row>
      <xdr:rowOff>136684</xdr:rowOff>
    </xdr:from>
    <xdr:to>
      <xdr:col>14</xdr:col>
      <xdr:colOff>72953</xdr:colOff>
      <xdr:row>44</xdr:row>
      <xdr:rowOff>165354</xdr:rowOff>
    </xdr:to>
    <xdr:grpSp>
      <xdr:nvGrpSpPr>
        <xdr:cNvPr id="28" name="Group 27">
          <a:extLst>
            <a:ext uri="{FF2B5EF4-FFF2-40B4-BE49-F238E27FC236}">
              <a16:creationId xmlns:a16="http://schemas.microsoft.com/office/drawing/2014/main" id="{F9690B11-E876-9080-AD62-1E77F4E0BC84}"/>
            </a:ext>
          </a:extLst>
        </xdr:cNvPr>
        <xdr:cNvGrpSpPr/>
      </xdr:nvGrpSpPr>
      <xdr:grpSpPr>
        <a:xfrm>
          <a:off x="4489179" y="6433767"/>
          <a:ext cx="4272691" cy="1647920"/>
          <a:chOff x="4404312" y="5789165"/>
          <a:chExt cx="4243057" cy="1698444"/>
        </a:xfrm>
      </xdr:grpSpPr>
      <xdr:sp macro="" textlink="">
        <xdr:nvSpPr>
          <xdr:cNvPr id="55" name="Rectangle: Rounded Corners 54">
            <a:extLst>
              <a:ext uri="{FF2B5EF4-FFF2-40B4-BE49-F238E27FC236}">
                <a16:creationId xmlns:a16="http://schemas.microsoft.com/office/drawing/2014/main" id="{00000000-0008-0000-0800-000037000000}"/>
              </a:ext>
            </a:extLst>
          </xdr:cNvPr>
          <xdr:cNvSpPr/>
        </xdr:nvSpPr>
        <xdr:spPr>
          <a:xfrm>
            <a:off x="4404312" y="5789165"/>
            <a:ext cx="4243057" cy="1698444"/>
          </a:xfrm>
          <a:prstGeom prst="roundRect">
            <a:avLst>
              <a:gd name="adj" fmla="val 6722"/>
            </a:avLst>
          </a:prstGeom>
          <a:solidFill>
            <a:schemeClr val="tx2">
              <a:lumMod val="10000"/>
              <a:lumOff val="9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20" name="Chart 19">
            <a:extLst>
              <a:ext uri="{FF2B5EF4-FFF2-40B4-BE49-F238E27FC236}">
                <a16:creationId xmlns:a16="http://schemas.microsoft.com/office/drawing/2014/main" id="{0F2D597A-C757-4AF0-929D-EB23B0D10074}"/>
              </a:ext>
            </a:extLst>
          </xdr:cNvPr>
          <xdr:cNvGraphicFramePr>
            <a:graphicFrameLocks/>
          </xdr:cNvGraphicFramePr>
        </xdr:nvGraphicFramePr>
        <xdr:xfrm>
          <a:off x="4404313" y="5789165"/>
          <a:ext cx="4229477" cy="1691687"/>
        </xdr:xfrm>
        <a:graphic>
          <a:graphicData uri="http://schemas.openxmlformats.org/drawingml/2006/chart">
            <c:chart xmlns:c="http://schemas.openxmlformats.org/drawingml/2006/chart" xmlns:r="http://schemas.openxmlformats.org/officeDocument/2006/relationships" r:id="rId3"/>
          </a:graphicData>
        </a:graphic>
      </xdr:graphicFrame>
    </xdr:grpSp>
    <xdr:clientData/>
  </xdr:twoCellAnchor>
  <xdr:twoCellAnchor>
    <xdr:from>
      <xdr:col>0</xdr:col>
      <xdr:colOff>123592</xdr:colOff>
      <xdr:row>35</xdr:row>
      <xdr:rowOff>162687</xdr:rowOff>
    </xdr:from>
    <xdr:to>
      <xdr:col>7</xdr:col>
      <xdr:colOff>5680</xdr:colOff>
      <xdr:row>45</xdr:row>
      <xdr:rowOff>20049</xdr:rowOff>
    </xdr:to>
    <xdr:grpSp>
      <xdr:nvGrpSpPr>
        <xdr:cNvPr id="29" name="Group 28">
          <a:extLst>
            <a:ext uri="{FF2B5EF4-FFF2-40B4-BE49-F238E27FC236}">
              <a16:creationId xmlns:a16="http://schemas.microsoft.com/office/drawing/2014/main" id="{254C4187-9F80-6610-0399-22AD895E39FC}"/>
            </a:ext>
          </a:extLst>
        </xdr:cNvPr>
        <xdr:cNvGrpSpPr/>
      </xdr:nvGrpSpPr>
      <xdr:grpSpPr>
        <a:xfrm>
          <a:off x="123592" y="6459770"/>
          <a:ext cx="4274171" cy="1656529"/>
          <a:chOff x="54320" y="5775584"/>
          <a:chExt cx="4252637" cy="1705266"/>
        </a:xfrm>
      </xdr:grpSpPr>
      <xdr:sp macro="" textlink="">
        <xdr:nvSpPr>
          <xdr:cNvPr id="53" name="Rectangle: Rounded Corners 52">
            <a:extLst>
              <a:ext uri="{FF2B5EF4-FFF2-40B4-BE49-F238E27FC236}">
                <a16:creationId xmlns:a16="http://schemas.microsoft.com/office/drawing/2014/main" id="{00000000-0008-0000-0800-000035000000}"/>
              </a:ext>
            </a:extLst>
          </xdr:cNvPr>
          <xdr:cNvSpPr/>
        </xdr:nvSpPr>
        <xdr:spPr>
          <a:xfrm>
            <a:off x="54320" y="5775584"/>
            <a:ext cx="4245877" cy="1698782"/>
          </a:xfrm>
          <a:prstGeom prst="roundRect">
            <a:avLst>
              <a:gd name="adj" fmla="val 6722"/>
            </a:avLst>
          </a:prstGeom>
          <a:solidFill>
            <a:schemeClr val="tx2">
              <a:lumMod val="10000"/>
              <a:lumOff val="9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22" name="Chart 21">
            <a:extLst>
              <a:ext uri="{FF2B5EF4-FFF2-40B4-BE49-F238E27FC236}">
                <a16:creationId xmlns:a16="http://schemas.microsoft.com/office/drawing/2014/main" id="{65479A0A-9B6D-47E0-81ED-B5A70A090011}"/>
              </a:ext>
            </a:extLst>
          </xdr:cNvPr>
          <xdr:cNvGraphicFramePr>
            <a:graphicFrameLocks/>
          </xdr:cNvGraphicFramePr>
        </xdr:nvGraphicFramePr>
        <xdr:xfrm>
          <a:off x="54320" y="5809560"/>
          <a:ext cx="4252637" cy="1671290"/>
        </xdr:xfrm>
        <a:graphic>
          <a:graphicData uri="http://schemas.openxmlformats.org/drawingml/2006/chart">
            <c:chart xmlns:c="http://schemas.openxmlformats.org/drawingml/2006/chart" xmlns:r="http://schemas.openxmlformats.org/officeDocument/2006/relationships" r:id="rId4"/>
          </a:graphicData>
        </a:graphic>
      </xdr:graphicFrame>
    </xdr:grpSp>
    <xdr:clientData/>
  </xdr:twoCellAnchor>
  <xdr:twoCellAnchor>
    <xdr:from>
      <xdr:col>7</xdr:col>
      <xdr:colOff>76465</xdr:colOff>
      <xdr:row>18</xdr:row>
      <xdr:rowOff>171211</xdr:rowOff>
    </xdr:from>
    <xdr:to>
      <xdr:col>14</xdr:col>
      <xdr:colOff>61376</xdr:colOff>
      <xdr:row>35</xdr:row>
      <xdr:rowOff>48007</xdr:rowOff>
    </xdr:to>
    <xdr:grpSp>
      <xdr:nvGrpSpPr>
        <xdr:cNvPr id="27" name="Group 26">
          <a:extLst>
            <a:ext uri="{FF2B5EF4-FFF2-40B4-BE49-F238E27FC236}">
              <a16:creationId xmlns:a16="http://schemas.microsoft.com/office/drawing/2014/main" id="{F6333F7D-1028-2345-ECAF-9917F964ED6D}"/>
            </a:ext>
          </a:extLst>
        </xdr:cNvPr>
        <xdr:cNvGrpSpPr/>
      </xdr:nvGrpSpPr>
      <xdr:grpSpPr>
        <a:xfrm>
          <a:off x="4468548" y="3409711"/>
          <a:ext cx="4281745" cy="2935379"/>
          <a:chOff x="4413367" y="2689470"/>
          <a:chExt cx="4252111" cy="3023412"/>
        </a:xfrm>
      </xdr:grpSpPr>
      <xdr:sp macro="" textlink="">
        <xdr:nvSpPr>
          <xdr:cNvPr id="51" name="Rectangle: Rounded Corners 50">
            <a:extLst>
              <a:ext uri="{FF2B5EF4-FFF2-40B4-BE49-F238E27FC236}">
                <a16:creationId xmlns:a16="http://schemas.microsoft.com/office/drawing/2014/main" id="{00000000-0008-0000-0800-000033000000}"/>
              </a:ext>
            </a:extLst>
          </xdr:cNvPr>
          <xdr:cNvSpPr/>
        </xdr:nvSpPr>
        <xdr:spPr>
          <a:xfrm>
            <a:off x="4413367" y="2689470"/>
            <a:ext cx="4252111" cy="3023412"/>
          </a:xfrm>
          <a:prstGeom prst="roundRect">
            <a:avLst>
              <a:gd name="adj" fmla="val 3512"/>
            </a:avLst>
          </a:prstGeom>
          <a:solidFill>
            <a:schemeClr val="tx2">
              <a:lumMod val="10000"/>
              <a:lumOff val="9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graphicFrame macro="">
        <xdr:nvGraphicFramePr>
          <xdr:cNvPr id="23" name="Chart 22">
            <a:extLst>
              <a:ext uri="{FF2B5EF4-FFF2-40B4-BE49-F238E27FC236}">
                <a16:creationId xmlns:a16="http://schemas.microsoft.com/office/drawing/2014/main" id="{0DD03EB4-42FF-4E20-8833-0C793A1C991C}"/>
              </a:ext>
            </a:extLst>
          </xdr:cNvPr>
          <xdr:cNvGraphicFramePr>
            <a:graphicFrameLocks/>
          </xdr:cNvGraphicFramePr>
        </xdr:nvGraphicFramePr>
        <xdr:xfrm>
          <a:off x="4441901" y="2704888"/>
          <a:ext cx="4158674" cy="2978255"/>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xdr:from>
      <xdr:col>0</xdr:col>
      <xdr:colOff>118533</xdr:colOff>
      <xdr:row>3</xdr:row>
      <xdr:rowOff>95250</xdr:rowOff>
    </xdr:from>
    <xdr:to>
      <xdr:col>6</xdr:col>
      <xdr:colOff>524934</xdr:colOff>
      <xdr:row>10</xdr:row>
      <xdr:rowOff>25400</xdr:rowOff>
    </xdr:to>
    <xdr:graphicFrame macro="">
      <xdr:nvGraphicFramePr>
        <xdr:cNvPr id="9" name="Chart 8">
          <a:extLst>
            <a:ext uri="{FF2B5EF4-FFF2-40B4-BE49-F238E27FC236}">
              <a16:creationId xmlns:a16="http://schemas.microsoft.com/office/drawing/2014/main" id="{67911481-B979-410F-B23C-1C596A2B77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102291</xdr:colOff>
      <xdr:row>18</xdr:row>
      <xdr:rowOff>158338</xdr:rowOff>
    </xdr:from>
    <xdr:to>
      <xdr:col>6</xdr:col>
      <xdr:colOff>600231</xdr:colOff>
      <xdr:row>35</xdr:row>
      <xdr:rowOff>41097</xdr:rowOff>
    </xdr:to>
    <xdr:grpSp>
      <xdr:nvGrpSpPr>
        <xdr:cNvPr id="7" name="Group 6">
          <a:extLst>
            <a:ext uri="{FF2B5EF4-FFF2-40B4-BE49-F238E27FC236}">
              <a16:creationId xmlns:a16="http://schemas.microsoft.com/office/drawing/2014/main" id="{65644654-D930-D3CA-D914-3832309BD28D}"/>
            </a:ext>
          </a:extLst>
        </xdr:cNvPr>
        <xdr:cNvGrpSpPr/>
      </xdr:nvGrpSpPr>
      <xdr:grpSpPr>
        <a:xfrm>
          <a:off x="102291" y="3396838"/>
          <a:ext cx="4276190" cy="2941342"/>
          <a:chOff x="52812" y="2563091"/>
          <a:chExt cx="4278252" cy="2910966"/>
        </a:xfrm>
      </xdr:grpSpPr>
      <xdr:grpSp>
        <xdr:nvGrpSpPr>
          <xdr:cNvPr id="80" name="Group 79">
            <a:extLst>
              <a:ext uri="{FF2B5EF4-FFF2-40B4-BE49-F238E27FC236}">
                <a16:creationId xmlns:a16="http://schemas.microsoft.com/office/drawing/2014/main" id="{00000000-0008-0000-0800-000050000000}"/>
              </a:ext>
            </a:extLst>
          </xdr:cNvPr>
          <xdr:cNvGrpSpPr/>
        </xdr:nvGrpSpPr>
        <xdr:grpSpPr>
          <a:xfrm>
            <a:off x="52812" y="2569265"/>
            <a:ext cx="4278252" cy="2904792"/>
            <a:chOff x="52812" y="2635767"/>
            <a:chExt cx="4254600" cy="2981005"/>
          </a:xfrm>
        </xdr:grpSpPr>
        <xdr:sp macro="" textlink="">
          <xdr:nvSpPr>
            <xdr:cNvPr id="70" name="Rectangle 69">
              <a:extLst>
                <a:ext uri="{FF2B5EF4-FFF2-40B4-BE49-F238E27FC236}">
                  <a16:creationId xmlns:a16="http://schemas.microsoft.com/office/drawing/2014/main" id="{00000000-0008-0000-0800-000046000000}"/>
                </a:ext>
              </a:extLst>
            </xdr:cNvPr>
            <xdr:cNvSpPr/>
          </xdr:nvSpPr>
          <xdr:spPr>
            <a:xfrm flipV="1">
              <a:off x="708659" y="2915721"/>
              <a:ext cx="3215956" cy="737014"/>
            </a:xfrm>
            <a:prstGeom prst="rect">
              <a:avLst/>
            </a:prstGeom>
            <a:noFill/>
            <a:ln w="12700">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50" name="Rectangle: Rounded Corners 49">
              <a:extLst>
                <a:ext uri="{FF2B5EF4-FFF2-40B4-BE49-F238E27FC236}">
                  <a16:creationId xmlns:a16="http://schemas.microsoft.com/office/drawing/2014/main" id="{00000000-0008-0000-0800-000032000000}"/>
                </a:ext>
              </a:extLst>
            </xdr:cNvPr>
            <xdr:cNvSpPr/>
          </xdr:nvSpPr>
          <xdr:spPr>
            <a:xfrm>
              <a:off x="52812" y="2635767"/>
              <a:ext cx="4254600" cy="2981005"/>
            </a:xfrm>
            <a:prstGeom prst="roundRect">
              <a:avLst>
                <a:gd name="adj" fmla="val 4534"/>
              </a:avLst>
            </a:prstGeom>
            <a:solidFill>
              <a:schemeClr val="tx2">
                <a:lumMod val="10000"/>
                <a:lumOff val="9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IN" sz="1100"/>
            </a:p>
          </xdr:txBody>
        </xdr:sp>
        <xdr:sp macro="" textlink="">
          <xdr:nvSpPr>
            <xdr:cNvPr id="77" name="TextBox 76">
              <a:extLst>
                <a:ext uri="{FF2B5EF4-FFF2-40B4-BE49-F238E27FC236}">
                  <a16:creationId xmlns:a16="http://schemas.microsoft.com/office/drawing/2014/main" id="{00000000-0008-0000-0800-00004D000000}"/>
                </a:ext>
              </a:extLst>
            </xdr:cNvPr>
            <xdr:cNvSpPr txBox="1"/>
          </xdr:nvSpPr>
          <xdr:spPr>
            <a:xfrm>
              <a:off x="779461" y="3327716"/>
              <a:ext cx="1493520" cy="265313"/>
            </a:xfrm>
            <a:prstGeom prst="rect">
              <a:avLst/>
            </a:prstGeom>
            <a:no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200" b="0" i="0" u="none" strike="noStrike">
                  <a:solidFill>
                    <a:schemeClr val="dk1"/>
                  </a:solidFill>
                  <a:effectLst/>
                  <a:latin typeface="Adobe Gothic Std B" panose="020B0800000000000000" pitchFamily="34" charset="-128"/>
                  <a:ea typeface="Adobe Gothic Std B" panose="020B0800000000000000" pitchFamily="34" charset="-128"/>
                  <a:cs typeface="Arial" panose="020B0604020202020204" pitchFamily="34" charset="0"/>
                </a:rPr>
                <a:t>3</a:t>
              </a:r>
              <a:r>
                <a:rPr lang="en-IN" sz="1200">
                  <a:latin typeface="Adobe Gothic Std B" panose="020B0800000000000000" pitchFamily="34" charset="-128"/>
                  <a:ea typeface="Adobe Gothic Std B" panose="020B0800000000000000" pitchFamily="34" charset="-128"/>
                  <a:cs typeface="Arial" panose="020B0604020202020204" pitchFamily="34" charset="0"/>
                </a:rPr>
                <a:t> </a:t>
              </a:r>
            </a:p>
          </xdr:txBody>
        </xdr:sp>
        <xdr:sp macro="" textlink="">
          <xdr:nvSpPr>
            <xdr:cNvPr id="79" name="TextBox 78">
              <a:extLst>
                <a:ext uri="{FF2B5EF4-FFF2-40B4-BE49-F238E27FC236}">
                  <a16:creationId xmlns:a16="http://schemas.microsoft.com/office/drawing/2014/main" id="{00000000-0008-0000-0800-00004F000000}"/>
                </a:ext>
              </a:extLst>
            </xdr:cNvPr>
            <xdr:cNvSpPr txBox="1"/>
          </xdr:nvSpPr>
          <xdr:spPr>
            <a:xfrm>
              <a:off x="2370151" y="3334450"/>
              <a:ext cx="1417320" cy="271504"/>
            </a:xfrm>
            <a:prstGeom prst="rect">
              <a:avLst/>
            </a:prstGeom>
            <a:noFill/>
            <a:ln w="9525" cmpd="sng">
              <a:solidFill>
                <a:schemeClr val="accent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IN" sz="1100" b="0" i="0" u="none" strike="noStrike">
                  <a:solidFill>
                    <a:schemeClr val="dk1"/>
                  </a:solidFill>
                  <a:effectLst/>
                  <a:latin typeface="Adobe Gothic Std B" panose="020B0800000000000000" pitchFamily="34" charset="-128"/>
                  <a:ea typeface="Adobe Gothic Std B" panose="020B0800000000000000" pitchFamily="34" charset="-128"/>
                  <a:cs typeface="+mn-cs"/>
                </a:rPr>
                <a:t>31</a:t>
              </a:r>
              <a:r>
                <a:rPr lang="en-IN">
                  <a:latin typeface="Adobe Gothic Std B" panose="020B0800000000000000" pitchFamily="34" charset="-128"/>
                  <a:ea typeface="Adobe Gothic Std B" panose="020B0800000000000000" pitchFamily="34" charset="-128"/>
                </a:rPr>
                <a:t> </a:t>
              </a:r>
              <a:endParaRPr lang="en-IN" sz="1100">
                <a:latin typeface="Adobe Gothic Std B" panose="020B0800000000000000" pitchFamily="34" charset="-128"/>
                <a:ea typeface="Adobe Gothic Std B" panose="020B0800000000000000" pitchFamily="34" charset="-128"/>
              </a:endParaRPr>
            </a:p>
          </xdr:txBody>
        </xdr:sp>
      </xdr:grpSp>
      <xdr:sp macro="" textlink="">
        <xdr:nvSpPr>
          <xdr:cNvPr id="81" name="TextBox 80">
            <a:extLst>
              <a:ext uri="{FF2B5EF4-FFF2-40B4-BE49-F238E27FC236}">
                <a16:creationId xmlns:a16="http://schemas.microsoft.com/office/drawing/2014/main" id="{00000000-0008-0000-0800-000051000000}"/>
              </a:ext>
            </a:extLst>
          </xdr:cNvPr>
          <xdr:cNvSpPr txBox="1"/>
        </xdr:nvSpPr>
        <xdr:spPr>
          <a:xfrm>
            <a:off x="480060" y="2563091"/>
            <a:ext cx="3605052" cy="445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IN" sz="1400">
                <a:latin typeface="Adobe Gothic Std B" panose="020B0800000000000000" pitchFamily="34" charset="-128"/>
                <a:ea typeface="Adobe Gothic Std B" panose="020B0800000000000000" pitchFamily="34" charset="-128"/>
              </a:rPr>
              <a:t>Yearly Meeting Count</a:t>
            </a:r>
          </a:p>
        </xdr:txBody>
      </xdr:sp>
      <xdr:graphicFrame macro="">
        <xdr:nvGraphicFramePr>
          <xdr:cNvPr id="24" name="Chart 23">
            <a:extLst>
              <a:ext uri="{FF2B5EF4-FFF2-40B4-BE49-F238E27FC236}">
                <a16:creationId xmlns:a16="http://schemas.microsoft.com/office/drawing/2014/main" id="{E893A72A-4859-47A0-A61D-9B95BDFE4638}"/>
              </a:ext>
            </a:extLst>
          </xdr:cNvPr>
          <xdr:cNvGraphicFramePr>
            <a:graphicFrameLocks/>
          </xdr:cNvGraphicFramePr>
        </xdr:nvGraphicFramePr>
        <xdr:xfrm>
          <a:off x="97692" y="3532908"/>
          <a:ext cx="4229697" cy="1889141"/>
        </xdr:xfrm>
        <a:graphic>
          <a:graphicData uri="http://schemas.openxmlformats.org/drawingml/2006/chart">
            <c:chart xmlns:c="http://schemas.openxmlformats.org/drawingml/2006/chart" xmlns:r="http://schemas.openxmlformats.org/officeDocument/2006/relationships" r:id="rId7"/>
          </a:graphicData>
        </a:graphic>
      </xdr:graphicFrame>
      <mc:AlternateContent xmlns:mc="http://schemas.openxmlformats.org/markup-compatibility/2006" xmlns:a14="http://schemas.microsoft.com/office/drawing/2010/main">
        <mc:Choice Requires="a14">
          <xdr:graphicFrame macro="">
            <xdr:nvGraphicFramePr>
              <xdr:cNvPr id="5" name="meeting_date (Year) 1">
                <a:extLst>
                  <a:ext uri="{FF2B5EF4-FFF2-40B4-BE49-F238E27FC236}">
                    <a16:creationId xmlns:a16="http://schemas.microsoft.com/office/drawing/2014/main" id="{2EFD7B01-71C7-4143-A516-93E90218000C}"/>
                  </a:ext>
                </a:extLst>
              </xdr:cNvPr>
              <xdr:cNvGraphicFramePr/>
            </xdr:nvGraphicFramePr>
            <xdr:xfrm>
              <a:off x="740523" y="2848463"/>
              <a:ext cx="3226200" cy="377665"/>
            </xdr:xfrm>
            <a:graphic>
              <a:graphicData uri="http://schemas.microsoft.com/office/drawing/2010/slicer">
                <sle:slicer xmlns:sle="http://schemas.microsoft.com/office/drawing/2010/slicer" name="meeting_date (Year) 1"/>
              </a:graphicData>
            </a:graphic>
          </xdr:graphicFrame>
        </mc:Choice>
        <mc:Fallback xmlns="">
          <xdr:sp macro="" textlink="">
            <xdr:nvSpPr>
              <xdr:cNvPr id="0" name=""/>
              <xdr:cNvSpPr>
                <a:spLocks noTextEdit="1"/>
              </xdr:cNvSpPr>
            </xdr:nvSpPr>
            <xdr:spPr>
              <a:xfrm>
                <a:off x="788750" y="3831908"/>
                <a:ext cx="3220328" cy="39806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7</xdr:col>
      <xdr:colOff>7938</xdr:colOff>
      <xdr:row>3</xdr:row>
      <xdr:rowOff>103188</xdr:rowOff>
    </xdr:from>
    <xdr:to>
      <xdr:col>13</xdr:col>
      <xdr:colOff>603250</xdr:colOff>
      <xdr:row>10</xdr:row>
      <xdr:rowOff>23813</xdr:rowOff>
    </xdr:to>
    <xdr:graphicFrame macro="">
      <xdr:nvGraphicFramePr>
        <xdr:cNvPr id="11" name="Chart 10">
          <a:extLst>
            <a:ext uri="{FF2B5EF4-FFF2-40B4-BE49-F238E27FC236}">
              <a16:creationId xmlns:a16="http://schemas.microsoft.com/office/drawing/2014/main" id="{BC29F1B8-1A97-44B8-84AD-2107FBB2E5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14</xdr:col>
      <xdr:colOff>87314</xdr:colOff>
      <xdr:row>3</xdr:row>
      <xdr:rowOff>103188</xdr:rowOff>
    </xdr:from>
    <xdr:to>
      <xdr:col>21</xdr:col>
      <xdr:colOff>103187</xdr:colOff>
      <xdr:row>10</xdr:row>
      <xdr:rowOff>15875</xdr:rowOff>
    </xdr:to>
    <xdr:graphicFrame macro="">
      <xdr:nvGraphicFramePr>
        <xdr:cNvPr id="21" name="Chart 20">
          <a:extLst>
            <a:ext uri="{FF2B5EF4-FFF2-40B4-BE49-F238E27FC236}">
              <a16:creationId xmlns:a16="http://schemas.microsoft.com/office/drawing/2014/main" id="{754523FD-C190-4CF3-95AD-6ABB9B1D4FE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0</xdr:col>
      <xdr:colOff>237506</xdr:colOff>
      <xdr:row>0</xdr:row>
      <xdr:rowOff>64623</xdr:rowOff>
    </xdr:from>
    <xdr:to>
      <xdr:col>1</xdr:col>
      <xdr:colOff>484910</xdr:colOff>
      <xdr:row>3</xdr:row>
      <xdr:rowOff>34635</xdr:rowOff>
    </xdr:to>
    <xdr:pic>
      <xdr:nvPicPr>
        <xdr:cNvPr id="39" name="Picture 38">
          <a:extLst>
            <a:ext uri="{FF2B5EF4-FFF2-40B4-BE49-F238E27FC236}">
              <a16:creationId xmlns:a16="http://schemas.microsoft.com/office/drawing/2014/main" id="{41DEEA54-6864-4592-8AFB-4CEDDE6880DF}"/>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237506" y="64623"/>
          <a:ext cx="860962" cy="504402"/>
        </a:xfrm>
        <a:prstGeom prst="rect">
          <a:avLst/>
        </a:prstGeom>
      </xdr:spPr>
    </xdr:pic>
    <xdr:clientData/>
  </xdr:twoCellAnchor>
  <xdr:twoCellAnchor editAs="oneCell">
    <xdr:from>
      <xdr:col>0</xdr:col>
      <xdr:colOff>127000</xdr:colOff>
      <xdr:row>14</xdr:row>
      <xdr:rowOff>127000</xdr:rowOff>
    </xdr:from>
    <xdr:to>
      <xdr:col>21</xdr:col>
      <xdr:colOff>137583</xdr:colOff>
      <xdr:row>18</xdr:row>
      <xdr:rowOff>105833</xdr:rowOff>
    </xdr:to>
    <mc:AlternateContent xmlns:mc="http://schemas.openxmlformats.org/markup-compatibility/2006" xmlns:a14="http://schemas.microsoft.com/office/drawing/2010/main">
      <mc:Choice Requires="a14">
        <xdr:graphicFrame macro="">
          <xdr:nvGraphicFramePr>
            <xdr:cNvPr id="6" name="Account Executive 1">
              <a:extLst>
                <a:ext uri="{FF2B5EF4-FFF2-40B4-BE49-F238E27FC236}">
                  <a16:creationId xmlns:a16="http://schemas.microsoft.com/office/drawing/2014/main" id="{F58364B2-843B-4CCF-9A53-3AA5D0767165}"/>
                </a:ext>
              </a:extLst>
            </xdr:cNvPr>
            <xdr:cNvGraphicFramePr/>
          </xdr:nvGraphicFramePr>
          <xdr:xfrm>
            <a:off x="0" y="0"/>
            <a:ext cx="0" cy="0"/>
          </xdr:xfrm>
          <a:graphic>
            <a:graphicData uri="http://schemas.microsoft.com/office/drawing/2010/slicer">
              <sle:slicer xmlns:sle="http://schemas.microsoft.com/office/drawing/2010/slicer" name="Account Executive 1"/>
            </a:graphicData>
          </a:graphic>
        </xdr:graphicFrame>
      </mc:Choice>
      <mc:Fallback xmlns="">
        <xdr:sp macro="" textlink="">
          <xdr:nvSpPr>
            <xdr:cNvPr id="0" name=""/>
            <xdr:cNvSpPr>
              <a:spLocks noTextEdit="1"/>
            </xdr:cNvSpPr>
          </xdr:nvSpPr>
          <xdr:spPr>
            <a:xfrm>
              <a:off x="127000" y="2645833"/>
              <a:ext cx="12996333" cy="6985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18</xdr:col>
          <xdr:colOff>495300</xdr:colOff>
          <xdr:row>0</xdr:row>
          <xdr:rowOff>114300</xdr:rowOff>
        </xdr:from>
        <xdr:to>
          <xdr:col>21</xdr:col>
          <xdr:colOff>45720</xdr:colOff>
          <xdr:row>3</xdr:row>
          <xdr:rowOff>7620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600-000004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IN" sz="1600" b="1" i="0" u="none" strike="noStrike" baseline="0">
                  <a:solidFill>
                    <a:srgbClr val="0066CC"/>
                  </a:solidFill>
                  <a:latin typeface="Adobe Gothic Std B"/>
                  <a:ea typeface="Adobe Gothic Std B"/>
                </a:rPr>
                <a:t>Clear Filter</a:t>
              </a:r>
            </a:p>
          </xdr:txBody>
        </xdr:sp>
        <xdr:clientData fPrintsWithSheet="0"/>
      </xdr:twoCellAnchor>
    </mc:Choice>
    <mc:Fallback/>
  </mc:AlternateContent>
</xdr:wsDr>
</file>

<file path=xl/drawings/drawing2.xml><?xml version="1.0" encoding="utf-8"?>
<c:userShapes xmlns:c="http://schemas.openxmlformats.org/drawingml/2006/chart">
  <cdr:relSizeAnchor xmlns:cdr="http://schemas.openxmlformats.org/drawingml/2006/chartDrawing">
    <cdr:from>
      <cdr:x>0.29314</cdr:x>
      <cdr:y>0.51733</cdr:y>
    </cdr:from>
    <cdr:to>
      <cdr:x>0.41404</cdr:x>
      <cdr:y>0.71943</cdr:y>
    </cdr:to>
    <cdr:sp macro="" textlink="">
      <cdr:nvSpPr>
        <cdr:cNvPr id="2" name="TextBox 83">
          <a:extLst xmlns:a="http://schemas.openxmlformats.org/drawingml/2006/main">
            <a:ext uri="{FF2B5EF4-FFF2-40B4-BE49-F238E27FC236}">
              <a16:creationId xmlns:a16="http://schemas.microsoft.com/office/drawing/2014/main" id="{00000000-0008-0000-0800-000054000000}"/>
            </a:ext>
          </a:extLst>
        </cdr:cNvPr>
        <cdr:cNvSpPr txBox="1"/>
      </cdr:nvSpPr>
      <cdr:spPr>
        <a:xfrm xmlns:a="http://schemas.openxmlformats.org/drawingml/2006/main">
          <a:off x="1243932" y="862263"/>
          <a:ext cx="513058" cy="336845"/>
        </a:xfrm>
        <a:prstGeom xmlns:a="http://schemas.openxmlformats.org/drawingml/2006/main" prst="rect">
          <a:avLst/>
        </a:prstGeom>
        <a:noFill xmlns:a="http://schemas.openxmlformats.org/drawingml/2006/main"/>
        <a:ln xmlns:a="http://schemas.openxmlformats.org/drawingml/2006/main" w="9525" cmpd="sng">
          <a:noFill/>
        </a:l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dk1"/>
        </a:fontRef>
      </cdr:style>
      <cdr:txBody>
        <a:bodyPr xmlns:a="http://schemas.openxmlformats.org/drawingml/2006/main" wrap="square" rtlCol="0" anchor="ctr"/>
        <a:lstStyle xmlns:a="http://schemas.openxmlformats.org/drawingml/2006/main">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xmlns:a="http://schemas.openxmlformats.org/drawingml/2006/main">
          <a:pPr marL="0" indent="0" algn="ctr"/>
          <a:fld id="{E955DFB4-FA48-4EE2-93BA-5CCB7FCAECF1}" type="TxLink">
            <a:rPr lang="en-US" sz="1600" b="1" i="0" u="none" strike="noStrike">
              <a:solidFill>
                <a:srgbClr val="000000"/>
              </a:solidFill>
              <a:latin typeface="Calibri" panose="020F0502020204030204" pitchFamily="34" charset="0"/>
              <a:ea typeface="Calibri" panose="020F0502020204030204" pitchFamily="34" charset="0"/>
              <a:cs typeface="Calibri" panose="020F0502020204030204" pitchFamily="34" charset="0"/>
            </a:rPr>
            <a:pPr marL="0" indent="0" algn="ctr"/>
            <a:t>49</a:t>
          </a:fld>
          <a:endParaRPr lang="en-IN" sz="1600" b="1" i="0" u="none" strike="noStrike">
            <a:solidFill>
              <a:srgbClr val="000000"/>
            </a:solidFill>
            <a:latin typeface="Calibri" panose="020F0502020204030204" pitchFamily="34" charset="0"/>
            <a:ea typeface="Calibri" panose="020F0502020204030204" pitchFamily="34" charset="0"/>
            <a:cs typeface="Calibri" panose="020F0502020204030204" pitchFamily="34" charset="0"/>
          </a:endParaRPr>
        </a:p>
      </cdr:txBody>
    </cdr:sp>
  </cdr:relSizeAnchor>
</c:userShapes>
</file>

<file path=xl/drawings/drawing3.xml><?xml version="1.0" encoding="utf-8"?>
<c:userShapes xmlns:c="http://schemas.openxmlformats.org/drawingml/2006/chart">
  <cdr:relSizeAnchor xmlns:cdr="http://schemas.openxmlformats.org/drawingml/2006/chartDrawing">
    <cdr:from>
      <cdr:x>0</cdr:x>
      <cdr:y>0</cdr:y>
    </cdr:from>
    <cdr:to>
      <cdr:x>0.14024</cdr:x>
      <cdr:y>1</cdr:y>
    </cdr:to>
    <cdr:sp macro="" textlink="">
      <cdr:nvSpPr>
        <cdr:cNvPr id="2" name="TextBox 1">
          <a:extLst xmlns:a="http://schemas.openxmlformats.org/drawingml/2006/main">
            <a:ext uri="{FF2B5EF4-FFF2-40B4-BE49-F238E27FC236}">
              <a16:creationId xmlns:a16="http://schemas.microsoft.com/office/drawing/2014/main" id="{4213F9EF-D4B5-43BF-BCDA-A0C0B24C6CB0}"/>
            </a:ext>
          </a:extLst>
        </cdr:cNvPr>
        <cdr:cNvSpPr txBox="1"/>
      </cdr:nvSpPr>
      <cdr:spPr>
        <a:xfrm xmlns:a="http://schemas.openxmlformats.org/drawingml/2006/main">
          <a:off x="0" y="0"/>
          <a:ext cx="530831" cy="1186696"/>
        </a:xfrm>
        <a:prstGeom xmlns:a="http://schemas.openxmlformats.org/drawingml/2006/main" prst="roundRect">
          <a:avLst/>
        </a:prstGeom>
        <a:solidFill xmlns:a="http://schemas.openxmlformats.org/drawingml/2006/main">
          <a:schemeClr val="tx2">
            <a:lumMod val="75000"/>
            <a:lumOff val="25000"/>
          </a:schemeClr>
        </a:solidFill>
      </cdr:spPr>
      <cdr:txBody>
        <a:bodyPr xmlns:a="http://schemas.openxmlformats.org/drawingml/2006/main" vert="vert270"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IN" sz="1600">
              <a:solidFill>
                <a:schemeClr val="bg1"/>
              </a:solidFill>
              <a:latin typeface="Adobe Gothic Std B" panose="020B0800000000000000" pitchFamily="34" charset="-128"/>
              <a:ea typeface="Adobe Gothic Std B" panose="020B0800000000000000" pitchFamily="34" charset="-128"/>
              <a:cs typeface="Arial" panose="020B0604020202020204" pitchFamily="34" charset="0"/>
            </a:rPr>
            <a:t>Cross Sell</a:t>
          </a:r>
        </a:p>
      </cdr:txBody>
    </cdr:sp>
  </cdr:relSizeAnchor>
</c:userShapes>
</file>

<file path=xl/drawings/drawing4.xml><?xml version="1.0" encoding="utf-8"?>
<c:userShapes xmlns:c="http://schemas.openxmlformats.org/drawingml/2006/chart">
  <cdr:relSizeAnchor xmlns:cdr="http://schemas.openxmlformats.org/drawingml/2006/chartDrawing">
    <cdr:from>
      <cdr:x>0</cdr:x>
      <cdr:y>0</cdr:y>
    </cdr:from>
    <cdr:to>
      <cdr:x>0.13718</cdr:x>
      <cdr:y>1</cdr:y>
    </cdr:to>
    <cdr:sp macro="" textlink="">
      <cdr:nvSpPr>
        <cdr:cNvPr id="2" name="TextBox 1">
          <a:extLst xmlns:a="http://schemas.openxmlformats.org/drawingml/2006/main">
            <a:ext uri="{FF2B5EF4-FFF2-40B4-BE49-F238E27FC236}">
              <a16:creationId xmlns:a16="http://schemas.microsoft.com/office/drawing/2014/main" id="{A1B2FC4F-EAD0-9B0E-A361-990C6056E3ED}"/>
            </a:ext>
          </a:extLst>
        </cdr:cNvPr>
        <cdr:cNvSpPr txBox="1"/>
      </cdr:nvSpPr>
      <cdr:spPr>
        <a:xfrm xmlns:a="http://schemas.openxmlformats.org/drawingml/2006/main">
          <a:off x="0" y="0"/>
          <a:ext cx="581839" cy="1203486"/>
        </a:xfrm>
        <a:prstGeom xmlns:a="http://schemas.openxmlformats.org/drawingml/2006/main" prst="roundRect">
          <a:avLst/>
        </a:prstGeom>
        <a:solidFill xmlns:a="http://schemas.openxmlformats.org/drawingml/2006/main">
          <a:schemeClr val="tx2">
            <a:lumMod val="75000"/>
            <a:lumOff val="25000"/>
          </a:schemeClr>
        </a:solidFill>
      </cdr:spPr>
      <cdr:txBody>
        <a:bodyPr xmlns:a="http://schemas.openxmlformats.org/drawingml/2006/main" vert="vert270"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IN" sz="1600">
              <a:solidFill>
                <a:schemeClr val="bg1"/>
              </a:solidFill>
              <a:latin typeface="Adobe Gothic Std B" panose="020B0800000000000000" pitchFamily="34" charset="-128"/>
              <a:ea typeface="Adobe Gothic Std B" panose="020B0800000000000000" pitchFamily="34" charset="-128"/>
              <a:cs typeface="Arial" panose="020B0604020202020204" pitchFamily="34" charset="0"/>
            </a:rPr>
            <a:t>Renewal</a:t>
          </a:r>
        </a:p>
      </cdr:txBody>
    </cdr:sp>
  </cdr:relSizeAnchor>
</c:userShapes>
</file>

<file path=xl/drawings/drawing5.xml><?xml version="1.0" encoding="utf-8"?>
<c:userShapes xmlns:c="http://schemas.openxmlformats.org/drawingml/2006/chart">
  <cdr:relSizeAnchor xmlns:cdr="http://schemas.openxmlformats.org/drawingml/2006/chartDrawing">
    <cdr:from>
      <cdr:x>0</cdr:x>
      <cdr:y>0</cdr:y>
    </cdr:from>
    <cdr:to>
      <cdr:x>0.13628</cdr:x>
      <cdr:y>1</cdr:y>
    </cdr:to>
    <cdr:sp macro="" textlink="">
      <cdr:nvSpPr>
        <cdr:cNvPr id="2" name="TextBox 1">
          <a:extLst xmlns:a="http://schemas.openxmlformats.org/drawingml/2006/main">
            <a:ext uri="{FF2B5EF4-FFF2-40B4-BE49-F238E27FC236}">
              <a16:creationId xmlns:a16="http://schemas.microsoft.com/office/drawing/2014/main" id="{F5986D74-ADE2-4B54-2818-49C58C1B72C1}"/>
            </a:ext>
          </a:extLst>
        </cdr:cNvPr>
        <cdr:cNvSpPr txBox="1"/>
      </cdr:nvSpPr>
      <cdr:spPr>
        <a:xfrm xmlns:a="http://schemas.openxmlformats.org/drawingml/2006/main">
          <a:off x="0" y="0"/>
          <a:ext cx="581839" cy="1195548"/>
        </a:xfrm>
        <a:prstGeom xmlns:a="http://schemas.openxmlformats.org/drawingml/2006/main" prst="roundRect">
          <a:avLst/>
        </a:prstGeom>
        <a:solidFill xmlns:a="http://schemas.openxmlformats.org/drawingml/2006/main">
          <a:schemeClr val="tx2">
            <a:lumMod val="75000"/>
            <a:lumOff val="25000"/>
          </a:schemeClr>
        </a:solidFill>
      </cdr:spPr>
      <cdr:txBody>
        <a:bodyPr xmlns:a="http://schemas.openxmlformats.org/drawingml/2006/main" vert="vert270" wrap="square" rtlCol="0" anchor="ctr"/>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pPr algn="ctr"/>
          <a:r>
            <a:rPr lang="en-IN" sz="1600">
              <a:solidFill>
                <a:schemeClr val="bg1"/>
              </a:solidFill>
              <a:latin typeface="Adobe Gothic Std B" panose="020B0800000000000000" pitchFamily="34" charset="-128"/>
              <a:ea typeface="Adobe Gothic Std B" panose="020B0800000000000000" pitchFamily="34" charset="-128"/>
              <a:cs typeface="Arial" panose="020B0604020202020204" pitchFamily="34" charset="0"/>
            </a:rPr>
            <a:t>New</a:t>
          </a:r>
        </a:p>
      </cdr:txBody>
    </cdr:sp>
  </cdr:relSizeAnchor>
</c:userShapes>
</file>

<file path=xl/drawings/drawing6.xml><?xml version="1.0" encoding="utf-8"?>
<xdr:wsDr xmlns:xdr="http://schemas.openxmlformats.org/drawingml/2006/spreadsheetDrawing" xmlns:a="http://schemas.openxmlformats.org/drawingml/2006/main">
  <xdr:twoCellAnchor>
    <xdr:from>
      <xdr:col>4</xdr:col>
      <xdr:colOff>811943</xdr:colOff>
      <xdr:row>73</xdr:row>
      <xdr:rowOff>70932</xdr:rowOff>
    </xdr:from>
    <xdr:to>
      <xdr:col>12</xdr:col>
      <xdr:colOff>217463</xdr:colOff>
      <xdr:row>88</xdr:row>
      <xdr:rowOff>70932</xdr:rowOff>
    </xdr:to>
    <xdr:graphicFrame macro="">
      <xdr:nvGraphicFramePr>
        <xdr:cNvPr id="2" name="Chart 1">
          <a:extLst>
            <a:ext uri="{FF2B5EF4-FFF2-40B4-BE49-F238E27FC236}">
              <a16:creationId xmlns:a16="http://schemas.microsoft.com/office/drawing/2014/main" id="{10624624-AC77-A137-DAF2-B4A23559A1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418658</xdr:colOff>
      <xdr:row>19</xdr:row>
      <xdr:rowOff>136333</xdr:rowOff>
    </xdr:from>
    <xdr:to>
      <xdr:col>13</xdr:col>
      <xdr:colOff>889110</xdr:colOff>
      <xdr:row>34</xdr:row>
      <xdr:rowOff>136333</xdr:rowOff>
    </xdr:to>
    <xdr:graphicFrame macro="">
      <xdr:nvGraphicFramePr>
        <xdr:cNvPr id="4" name="Employee_No. Invoice">
          <a:extLst>
            <a:ext uri="{FF2B5EF4-FFF2-40B4-BE49-F238E27FC236}">
              <a16:creationId xmlns:a16="http://schemas.microsoft.com/office/drawing/2014/main" id="{E10A52E0-5282-79FC-E7B9-FA5A674F764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421198</xdr:colOff>
      <xdr:row>5</xdr:row>
      <xdr:rowOff>168233</xdr:rowOff>
    </xdr:from>
    <xdr:to>
      <xdr:col>9</xdr:col>
      <xdr:colOff>366156</xdr:colOff>
      <xdr:row>12</xdr:row>
      <xdr:rowOff>69273</xdr:rowOff>
    </xdr:to>
    <xdr:graphicFrame macro="">
      <xdr:nvGraphicFramePr>
        <xdr:cNvPr id="6" name="Chart 5">
          <a:extLst>
            <a:ext uri="{FF2B5EF4-FFF2-40B4-BE49-F238E27FC236}">
              <a16:creationId xmlns:a16="http://schemas.microsoft.com/office/drawing/2014/main" id="{D96F9646-C484-4695-EB54-4BBC4F37960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61954</xdr:colOff>
      <xdr:row>4</xdr:row>
      <xdr:rowOff>24074</xdr:rowOff>
    </xdr:from>
    <xdr:to>
      <xdr:col>13</xdr:col>
      <xdr:colOff>611036</xdr:colOff>
      <xdr:row>15</xdr:row>
      <xdr:rowOff>82273</xdr:rowOff>
    </xdr:to>
    <xdr:graphicFrame macro="">
      <xdr:nvGraphicFramePr>
        <xdr:cNvPr id="8" name="Chart 7">
          <a:extLst>
            <a:ext uri="{FF2B5EF4-FFF2-40B4-BE49-F238E27FC236}">
              <a16:creationId xmlns:a16="http://schemas.microsoft.com/office/drawing/2014/main" id="{A1F90644-D140-1167-5A18-65EF5D9A6EE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331305</xdr:colOff>
      <xdr:row>2</xdr:row>
      <xdr:rowOff>110433</xdr:rowOff>
    </xdr:from>
    <xdr:to>
      <xdr:col>17</xdr:col>
      <xdr:colOff>455103</xdr:colOff>
      <xdr:row>13</xdr:row>
      <xdr:rowOff>102812</xdr:rowOff>
    </xdr:to>
    <xdr:graphicFrame macro="">
      <xdr:nvGraphicFramePr>
        <xdr:cNvPr id="3" name="Chart 2">
          <a:extLst>
            <a:ext uri="{FF2B5EF4-FFF2-40B4-BE49-F238E27FC236}">
              <a16:creationId xmlns:a16="http://schemas.microsoft.com/office/drawing/2014/main" id="{B312553E-DC7E-432D-A2D5-537087D08A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445326</xdr:colOff>
      <xdr:row>6</xdr:row>
      <xdr:rowOff>9897</xdr:rowOff>
    </xdr:from>
    <xdr:to>
      <xdr:col>5</xdr:col>
      <xdr:colOff>384325</xdr:colOff>
      <xdr:row>12</xdr:row>
      <xdr:rowOff>75284</xdr:rowOff>
    </xdr:to>
    <xdr:sp macro="" textlink="">
      <xdr:nvSpPr>
        <xdr:cNvPr id="11" name="TextBox 1">
          <a:extLst>
            <a:ext uri="{FF2B5EF4-FFF2-40B4-BE49-F238E27FC236}">
              <a16:creationId xmlns:a16="http://schemas.microsoft.com/office/drawing/2014/main" id="{4213F9EF-D4B5-43BF-BCDA-A0C0B24C6CB0}"/>
            </a:ext>
          </a:extLst>
        </xdr:cNvPr>
        <xdr:cNvSpPr txBox="1"/>
      </xdr:nvSpPr>
      <xdr:spPr>
        <a:xfrm>
          <a:off x="3621975" y="1078676"/>
          <a:ext cx="483285" cy="1134166"/>
        </a:xfrm>
        <a:prstGeom prst="roundRect">
          <a:avLst/>
        </a:prstGeom>
        <a:solidFill>
          <a:schemeClr val="tx2">
            <a:lumMod val="75000"/>
            <a:lumOff val="25000"/>
          </a:schemeClr>
        </a:solidFill>
      </xdr:spPr>
      <xdr:txBody>
        <a:bodyPr vert="vert270" wrap="square" rtlCol="0" anchor="ct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r>
            <a:rPr lang="en-IN" sz="1600">
              <a:solidFill>
                <a:schemeClr val="bg1"/>
              </a:solidFill>
              <a:latin typeface="Adobe Gothic Std B" panose="020B0800000000000000" pitchFamily="34" charset="-128"/>
              <a:ea typeface="Adobe Gothic Std B" panose="020B0800000000000000" pitchFamily="34" charset="-128"/>
              <a:cs typeface="Arial" panose="020B0604020202020204" pitchFamily="34" charset="0"/>
            </a:rPr>
            <a:t>Cross Sell</a:t>
          </a:r>
        </a:p>
      </xdr:txBody>
    </xdr:sp>
    <xdr:clientData/>
  </xdr:twoCellAnchor>
  <xdr:twoCellAnchor editAs="oneCell">
    <xdr:from>
      <xdr:col>9</xdr:col>
      <xdr:colOff>461210</xdr:colOff>
      <xdr:row>42</xdr:row>
      <xdr:rowOff>155609</xdr:rowOff>
    </xdr:from>
    <xdr:to>
      <xdr:col>18</xdr:col>
      <xdr:colOff>1186589</xdr:colOff>
      <xdr:row>47</xdr:row>
      <xdr:rowOff>10027</xdr:rowOff>
    </xdr:to>
    <mc:AlternateContent xmlns:mc="http://schemas.openxmlformats.org/markup-compatibility/2006" xmlns:a14="http://schemas.microsoft.com/office/drawing/2010/main">
      <mc:Choice Requires="a14">
        <xdr:graphicFrame macro="">
          <xdr:nvGraphicFramePr>
            <xdr:cNvPr id="7" name="Account Executive">
              <a:extLst>
                <a:ext uri="{FF2B5EF4-FFF2-40B4-BE49-F238E27FC236}">
                  <a16:creationId xmlns:a16="http://schemas.microsoft.com/office/drawing/2014/main" id="{3D9155C4-A081-968A-C68F-9EB21F5EF5B2}"/>
                </a:ext>
              </a:extLst>
            </xdr:cNvPr>
            <xdr:cNvGraphicFramePr/>
          </xdr:nvGraphicFramePr>
          <xdr:xfrm>
            <a:off x="0" y="0"/>
            <a:ext cx="0" cy="0"/>
          </xdr:xfrm>
          <a:graphic>
            <a:graphicData uri="http://schemas.microsoft.com/office/drawing/2010/slicer">
              <sle:slicer xmlns:sle="http://schemas.microsoft.com/office/drawing/2010/slicer" name="Account Executive"/>
            </a:graphicData>
          </a:graphic>
        </xdr:graphicFrame>
      </mc:Choice>
      <mc:Fallback xmlns="">
        <xdr:sp macro="" textlink="">
          <xdr:nvSpPr>
            <xdr:cNvPr id="0" name=""/>
            <xdr:cNvSpPr>
              <a:spLocks noTextEdit="1"/>
            </xdr:cNvSpPr>
          </xdr:nvSpPr>
          <xdr:spPr>
            <a:xfrm>
              <a:off x="7609973" y="7735504"/>
              <a:ext cx="10637921" cy="75678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7.xml><?xml version="1.0" encoding="utf-8"?>
<xdr:wsDr xmlns:xdr="http://schemas.openxmlformats.org/drawingml/2006/spreadsheetDrawing" xmlns:a="http://schemas.openxmlformats.org/drawingml/2006/main">
  <xdr:twoCellAnchor>
    <xdr:from>
      <xdr:col>3</xdr:col>
      <xdr:colOff>7620</xdr:colOff>
      <xdr:row>1</xdr:row>
      <xdr:rowOff>41910</xdr:rowOff>
    </xdr:from>
    <xdr:to>
      <xdr:col>10</xdr:col>
      <xdr:colOff>312420</xdr:colOff>
      <xdr:row>16</xdr:row>
      <xdr:rowOff>41910</xdr:rowOff>
    </xdr:to>
    <xdr:graphicFrame macro="">
      <xdr:nvGraphicFramePr>
        <xdr:cNvPr id="2" name="Chart 1">
          <a:extLst>
            <a:ext uri="{FF2B5EF4-FFF2-40B4-BE49-F238E27FC236}">
              <a16:creationId xmlns:a16="http://schemas.microsoft.com/office/drawing/2014/main" id="{744C264D-29FC-1BD9-1820-B69635166A9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21771</xdr:colOff>
      <xdr:row>18</xdr:row>
      <xdr:rowOff>144780</xdr:rowOff>
    </xdr:from>
    <xdr:to>
      <xdr:col>8</xdr:col>
      <xdr:colOff>14151</xdr:colOff>
      <xdr:row>27</xdr:row>
      <xdr:rowOff>87630</xdr:rowOff>
    </xdr:to>
    <xdr:graphicFrame macro="">
      <xdr:nvGraphicFramePr>
        <xdr:cNvPr id="3" name="Chart 2">
          <a:extLst>
            <a:ext uri="{FF2B5EF4-FFF2-40B4-BE49-F238E27FC236}">
              <a16:creationId xmlns:a16="http://schemas.microsoft.com/office/drawing/2014/main" id="{2528B7F5-57ED-DAAE-BACB-7D9133296EC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209302</xdr:colOff>
      <xdr:row>27</xdr:row>
      <xdr:rowOff>152400</xdr:rowOff>
    </xdr:from>
    <xdr:to>
      <xdr:col>8</xdr:col>
      <xdr:colOff>514598</xdr:colOff>
      <xdr:row>38</xdr:row>
      <xdr:rowOff>108857</xdr:rowOff>
    </xdr:to>
    <xdr:graphicFrame macro="">
      <xdr:nvGraphicFramePr>
        <xdr:cNvPr id="4" name="Chart 3">
          <a:extLst>
            <a:ext uri="{FF2B5EF4-FFF2-40B4-BE49-F238E27FC236}">
              <a16:creationId xmlns:a16="http://schemas.microsoft.com/office/drawing/2014/main" id="{BF575593-A272-6F44-323A-18BDC4655F1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366155</xdr:colOff>
      <xdr:row>18</xdr:row>
      <xdr:rowOff>79168</xdr:rowOff>
    </xdr:from>
    <xdr:to>
      <xdr:col>18</xdr:col>
      <xdr:colOff>306779</xdr:colOff>
      <xdr:row>38</xdr:row>
      <xdr:rowOff>158338</xdr:rowOff>
    </xdr:to>
    <xdr:graphicFrame macro="">
      <xdr:nvGraphicFramePr>
        <xdr:cNvPr id="5" name="Chart 4">
          <a:extLst>
            <a:ext uri="{FF2B5EF4-FFF2-40B4-BE49-F238E27FC236}">
              <a16:creationId xmlns:a16="http://schemas.microsoft.com/office/drawing/2014/main" id="{5A55D562-E9D5-3529-B8C7-31B01905BCC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178130</xdr:colOff>
      <xdr:row>41</xdr:row>
      <xdr:rowOff>13854</xdr:rowOff>
    </xdr:from>
    <xdr:to>
      <xdr:col>14</xdr:col>
      <xdr:colOff>455221</xdr:colOff>
      <xdr:row>56</xdr:row>
      <xdr:rowOff>85106</xdr:rowOff>
    </xdr:to>
    <xdr:graphicFrame macro="">
      <xdr:nvGraphicFramePr>
        <xdr:cNvPr id="6" name="Chart 5">
          <a:extLst>
            <a:ext uri="{FF2B5EF4-FFF2-40B4-BE49-F238E27FC236}">
              <a16:creationId xmlns:a16="http://schemas.microsoft.com/office/drawing/2014/main" id="{16ACA233-6894-8906-40FF-8297D1A51CD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9</xdr:col>
      <xdr:colOff>101434</xdr:colOff>
      <xdr:row>57</xdr:row>
      <xdr:rowOff>61555</xdr:rowOff>
    </xdr:from>
    <xdr:to>
      <xdr:col>13</xdr:col>
      <xdr:colOff>346363</xdr:colOff>
      <xdr:row>59</xdr:row>
      <xdr:rowOff>79169</xdr:rowOff>
    </xdr:to>
    <mc:AlternateContent xmlns:mc="http://schemas.openxmlformats.org/markup-compatibility/2006" xmlns:a14="http://schemas.microsoft.com/office/drawing/2010/main">
      <mc:Choice Requires="a14">
        <xdr:graphicFrame macro="">
          <xdr:nvGraphicFramePr>
            <xdr:cNvPr id="8" name="meeting_date (Year)">
              <a:extLst>
                <a:ext uri="{FF2B5EF4-FFF2-40B4-BE49-F238E27FC236}">
                  <a16:creationId xmlns:a16="http://schemas.microsoft.com/office/drawing/2014/main" id="{25E18F8A-C971-B19F-ED6C-F7C1A08E6477}"/>
                </a:ext>
              </a:extLst>
            </xdr:cNvPr>
            <xdr:cNvGraphicFramePr/>
          </xdr:nvGraphicFramePr>
          <xdr:xfrm>
            <a:off x="0" y="0"/>
            <a:ext cx="0" cy="0"/>
          </xdr:xfrm>
          <a:graphic>
            <a:graphicData uri="http://schemas.microsoft.com/office/drawing/2010/slicer">
              <sle:slicer xmlns:sle="http://schemas.microsoft.com/office/drawing/2010/slicer" name="meeting_date (Year)"/>
            </a:graphicData>
          </a:graphic>
        </xdr:graphicFrame>
      </mc:Choice>
      <mc:Fallback xmlns="">
        <xdr:sp macro="" textlink="">
          <xdr:nvSpPr>
            <xdr:cNvPr id="0" name=""/>
            <xdr:cNvSpPr>
              <a:spLocks noTextEdit="1"/>
            </xdr:cNvSpPr>
          </xdr:nvSpPr>
          <xdr:spPr>
            <a:xfrm>
              <a:off x="6335979" y="10214958"/>
              <a:ext cx="2699163" cy="37387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atham Chavan" refreshedDate="45707.925766435183" backgroundQuery="1" createdVersion="8" refreshedVersion="8" minRefreshableVersion="3" recordCount="0" supportSubquery="1" supportAdvancedDrill="1" xr:uid="{2C47F99E-1F36-4210-A51B-879369E58AD8}">
  <cacheSource type="external" connectionId="8"/>
  <cacheFields count="1">
    <cacheField name="[Meeting_list].[meeting_date (Year)].[meeting_date (Year)]" caption="meeting_date (Year)" numFmtId="0" hierarchy="50" level="1">
      <sharedItems count="2">
        <s v="2019"/>
        <s v="2020"/>
      </sharedItems>
    </cacheField>
  </cacheFields>
  <cacheHierarchies count="87">
    <cacheHierarchy uniqueName="[Brokerage].[client_name]" caption="client_name" attribute="1" defaultMemberUniqueName="[Brokerage].[client_name].[All]" allUniqueName="[Brokerage].[client_name].[All]" dimensionUniqueName="[Brokerage]" displayFolder="" count="0" memberValueDatatype="130" unbalanced="0"/>
    <cacheHierarchy uniqueName="[Brokerage].[policy_number]" caption="policy_number" attribute="1" defaultMemberUniqueName="[Brokerage].[policy_number].[All]" allUniqueName="[Brokerage].[policy_number].[All]" dimensionUniqueName="[Brokerage]" displayFolder="" count="0" memberValueDatatype="130" unbalanced="0"/>
    <cacheHierarchy uniqueName="[Brokerage].[policy_status]" caption="policy_status" attribute="1" defaultMemberUniqueName="[Brokerage].[policy_status].[All]" allUniqueName="[Brokerage].[policy_status].[All]" dimensionUniqueName="[Brokerage]" displayFolder="" count="0" memberValueDatatype="130" unbalanced="0"/>
    <cacheHierarchy uniqueName="[Brokerage].[policy_start_date]" caption="policy_start_date" attribute="1" time="1" defaultMemberUniqueName="[Brokerage].[policy_start_date].[All]" allUniqueName="[Brokerage].[policy_start_date].[All]" dimensionUniqueName="[Brokerage]" displayFolder="" count="0" memberValueDatatype="7" unbalanced="0"/>
    <cacheHierarchy uniqueName="[Brokerage].[policy_end_date]" caption="policy_end_date" attribute="1" time="1" defaultMemberUniqueName="[Brokerage].[policy_end_date].[All]" allUniqueName="[Brokerage].[policy_end_date].[All]" dimensionUniqueName="[Brokerage]" displayFolder="" count="0" memberValueDatatype="7" unbalanced="0"/>
    <cacheHierarchy uniqueName="[Brokerage].[product_group]" caption="product_group" attribute="1" defaultMemberUniqueName="[Brokerage].[product_group].[All]" allUniqueName="[Brokerage].[product_group].[All]" dimensionUniqueName="[Brokerage]" displayFolder="" count="0" memberValueDatatype="130" unbalanced="0"/>
    <cacheHierarchy uniqueName="[Brokerage].[Account Exe ID]" caption="Account Exe ID" attribute="1" defaultMemberUniqueName="[Brokerage].[Account Exe ID].[All]" allUniqueName="[Brokerage].[Account Exe ID].[All]" dimensionUniqueName="[Brokerage]" displayFolder="" count="0" memberValueDatatype="20" unbalanced="0"/>
    <cacheHierarchy uniqueName="[Brokerage].[Exe Name]" caption="Exe Name" attribute="1" defaultMemberUniqueName="[Brokerage].[Exe Name].[All]" allUniqueName="[Brokerage].[Exe Name].[All]" dimensionUniqueName="[Brokerage]" displayFolder="" count="2" memberValueDatatype="130" unbalanced="0"/>
    <cacheHierarchy uniqueName="[Brokerage].[branch_name]" caption="branch_name" attribute="1" defaultMemberUniqueName="[Brokerage].[branch_name].[All]" allUniqueName="[Brokerage].[branch_name].[All]" dimensionUniqueName="[Brokerage]" displayFolder="" count="0" memberValueDatatype="130" unbalanced="0"/>
    <cacheHierarchy uniqueName="[Brokerage].[solution_group]" caption="solution_group" attribute="1" defaultMemberUniqueName="[Brokerage].[solution_group].[All]" allUniqueName="[Brokerage].[solution_group].[All]" dimensionUniqueName="[Brokerage]" displayFolder="" count="0" memberValueDatatype="130" unbalanced="0"/>
    <cacheHierarchy uniqueName="[Brokerage].[income_class]" caption="income_class" attribute="1" defaultMemberUniqueName="[Brokerage].[income_class].[All]" allUniqueName="[Brokerage].[income_class].[All]" dimensionUniqueName="[Brokerage]" displayFolder="" count="0" memberValueDatatype="130" unbalanced="0"/>
    <cacheHierarchy uniqueName="[Brokerage].[Amount]" caption="Amount" attribute="1" defaultMemberUniqueName="[Brokerage].[Amount].[All]" allUniqueName="[Brokerage].[Amount].[All]" dimensionUniqueName="[Brokerage]" displayFolder="" count="0" memberValueDatatype="5" unbalanced="0"/>
    <cacheHierarchy uniqueName="[Brokerage].[income_due_date]" caption="income_due_date" attribute="1" time="1" defaultMemberUniqueName="[Brokerage].[income_due_date].[All]" allUniqueName="[Brokerage].[income_due_date].[All]" dimensionUniqueName="[Brokerage]" displayFolder="" count="0" memberValueDatatype="7" unbalanced="0"/>
    <cacheHierarchy uniqueName="[Brokerage].[revenue_transaction_type]" caption="revenue_transaction_type" attribute="1" defaultMemberUniqueName="[Brokerage].[revenue_transaction_type].[All]" allUniqueName="[Brokerage].[revenue_transaction_type].[All]" dimensionUniqueName="[Brokerage]" displayFolder="" count="0" memberValueDatatype="130" unbalanced="0"/>
    <cacheHierarchy uniqueName="[Brokerage].[renewal_status]" caption="renewal_status" attribute="1" defaultMemberUniqueName="[Brokerage].[renewal_status].[All]" allUniqueName="[Brokerage].[renewal_status].[All]" dimensionUniqueName="[Brokerage]" displayFolder="" count="0" memberValueDatatype="130" unbalanced="0"/>
    <cacheHierarchy uniqueName="[Brokerage].[lapse_reason]" caption="lapse_reason" attribute="1" defaultMemberUniqueName="[Brokerage].[lapse_reason].[All]" allUniqueName="[Brokerage].[lapse_reason].[All]" dimensionUniqueName="[Brokerage]" displayFolder="" count="0" memberValueDatatype="130" unbalanced="0"/>
    <cacheHierarchy uniqueName="[Brokerage].[last_updated_date]" caption="last_updated_date" attribute="1" time="1" defaultMemberUniqueName="[Brokerage].[last_updated_date].[All]" allUniqueName="[Brokerage].[last_updated_date].[All]" dimensionUniqueName="[Brokerage]" displayFolder="" count="0" memberValueDatatype="7" unbalanced="0"/>
    <cacheHierarchy uniqueName="[Fees].[client_name]" caption="client_name" attribute="1" defaultMemberUniqueName="[Fees].[client_name].[All]" allUniqueName="[Fees].[client_name].[All]" dimensionUniqueName="[Fees]" displayFolder="" count="0" memberValueDatatype="130" unbalanced="0"/>
    <cacheHierarchy uniqueName="[Fees].[branch_name]" caption="branch_name" attribute="1" defaultMemberUniqueName="[Fees].[branch_name].[All]" allUniqueName="[Fees].[branch_name].[All]" dimensionUniqueName="[Fees]" displayFolder="" count="0" memberValueDatatype="130" unbalanced="0"/>
    <cacheHierarchy uniqueName="[Fees].[solution_group]" caption="solution_group" attribute="1" defaultMemberUniqueName="[Fees].[solution_group].[All]" allUniqueName="[Fees].[solution_group].[All]" dimensionUniqueName="[Fees]" displayFolder="" count="0" memberValueDatatype="130" unbalanced="0"/>
    <cacheHierarchy uniqueName="[Fees].[Account Exe ID]" caption="Account Exe ID" attribute="1" defaultMemberUniqueName="[Fees].[Account Exe ID].[All]" allUniqueName="[Fees].[Account Exe ID].[All]" dimensionUniqueName="[Fees]" displayFolder="" count="0" memberValueDatatype="20" unbalanced="0"/>
    <cacheHierarchy uniqueName="[Fees].[Account Executive]" caption="Account Executive" attribute="1" defaultMemberUniqueName="[Fees].[Account Executive].[All]" allUniqueName="[Fees].[Account Executive].[All]" dimensionUniqueName="[Fees]" displayFolder="" count="0" memberValueDatatype="130" unbalanced="0"/>
    <cacheHierarchy uniqueName="[Fees].[income_class]" caption="income_class" attribute="1" defaultMemberUniqueName="[Fees].[income_class].[All]" allUniqueName="[Fees].[income_class].[All]" dimensionUniqueName="[Fees]" displayFolder="" count="0" memberValueDatatype="130" unbalanced="0"/>
    <cacheHierarchy uniqueName="[Fees].[Amount]" caption="Amount" attribute="1" defaultMemberUniqueName="[Fees].[Amount].[All]" allUniqueName="[Fees].[Amount].[All]" dimensionUniqueName="[Fees]" displayFolder="" count="0" memberValueDatatype="20" unbalanced="0"/>
    <cacheHierarchy uniqueName="[Fees].[income_due_date]" caption="income_due_date" attribute="1" time="1" defaultMemberUniqueName="[Fees].[income_due_date].[All]" allUniqueName="[Fees].[income_due_date].[All]" dimensionUniqueName="[Fees]" displayFolder="" count="0" memberValueDatatype="7" unbalanced="0"/>
    <cacheHierarchy uniqueName="[Fees].[revenue_transaction_type]" caption="revenue_transaction_type" attribute="1" defaultMemberUniqueName="[Fees].[revenue_transaction_type].[All]" allUniqueName="[Fees].[revenue_transaction_type].[All]" dimensionUniqueName="[Fees]" displayFolder="" count="0" memberValueDatatype="130" unbalanced="0"/>
    <cacheHierarchy uniqueName="[Individual_Budget].[Branch]" caption="Branch" attribute="1" defaultMemberUniqueName="[Individual_Budget].[Branch].[All]" allUniqueName="[Individual_Budget].[Branch].[All]" dimensionUniqueName="[Individual_Budget]" displayFolder="" count="0" memberValueDatatype="130" unbalanced="0"/>
    <cacheHierarchy uniqueName="[Individual_Budget].[Account Exe ID]" caption="Account Exe ID" attribute="1" defaultMemberUniqueName="[Individual_Budget].[Account Exe ID].[All]" allUniqueName="[Individual_Budget].[Account Exe ID].[All]" dimensionUniqueName="[Individual_Budget]" displayFolder="" count="0" memberValueDatatype="20" unbalanced="0"/>
    <cacheHierarchy uniqueName="[Individual_Budget].[Employee Name]" caption="Employee Name" attribute="1" defaultMemberUniqueName="[Individual_Budget].[Employee Name].[All]" allUniqueName="[Individual_Budget].[Employee Name].[All]" dimensionUniqueName="[Individual_Budget]" displayFolder="" count="0" memberValueDatatype="130" unbalanced="0"/>
    <cacheHierarchy uniqueName="[Individual_Budget].[New Role2]" caption="New Role2" attribute="1" defaultMemberUniqueName="[Individual_Budget].[New Role2].[All]" allUniqueName="[Individual_Budget].[New Role2].[All]" dimensionUniqueName="[Individual_Budget]" displayFolder="" count="0" memberValueDatatype="130" unbalanced="0"/>
    <cacheHierarchy uniqueName="[Individual_Budget].[New Budget]" caption="New Budget" attribute="1" defaultMemberUniqueName="[Individual_Budget].[New Budget].[All]" allUniqueName="[Individual_Budget].[New Budget].[All]" dimensionUniqueName="[Individual_Budget]" displayFolder="" count="0" memberValueDatatype="20" unbalanced="0"/>
    <cacheHierarchy uniqueName="[Individual_Budget].[Cross sell bugdet]" caption="Cross sell bugdet" attribute="1" defaultMemberUniqueName="[Individual_Budget].[Cross sell bugdet].[All]" allUniqueName="[Individual_Budget].[Cross sell bugdet].[All]" dimensionUniqueName="[Individual_Budget]" displayFolder="" count="0" memberValueDatatype="20" unbalanced="0"/>
    <cacheHierarchy uniqueName="[Individual_Budget].[Renewal Budget]" caption="Renewal Budget" attribute="1" defaultMemberUniqueName="[Individual_Budget].[Renewal Budget].[All]" allUniqueName="[Individual_Budget].[Renewal Budget].[All]" dimensionUniqueName="[Individual_Budget]" displayFolder="" count="0" memberValueDatatype="20" unbalanced="0"/>
    <cacheHierarchy uniqueName="[Invoice].[invoice_number]" caption="invoice_number" attribute="1" defaultMemberUniqueName="[Invoice].[invoice_number].[All]" allUniqueName="[Invoice].[invoice_number].[All]" dimensionUniqueName="[Invoice]" displayFolder="" count="0" memberValueDatatype="20" unbalanced="0"/>
    <cacheHierarchy uniqueName="[Invoice].[invoice_date]" caption="invoice_date" attribute="1" time="1" defaultMemberUniqueName="[Invoice].[invoice_date].[All]" allUniqueName="[Invoice].[invoice_date].[All]" dimensionUniqueName="[Invoice]" displayFolder="" count="0" memberValueDatatype="7" unbalanced="0"/>
    <cacheHierarchy uniqueName="[Invoice].[revenue_transaction_type]" caption="revenue_transaction_type" attribute="1" defaultMemberUniqueName="[Invoice].[revenue_transaction_type].[All]" allUniqueName="[Invoice].[revenue_transaction_type].[All]" dimensionUniqueName="[Invoice]" displayFolder="" count="0" memberValueDatatype="130" unbalanced="0"/>
    <cacheHierarchy uniqueName="[Invoice].[branch_name]" caption="branch_name" attribute="1" defaultMemberUniqueName="[Invoice].[branch_name].[All]" allUniqueName="[Invoice].[branch_name].[All]" dimensionUniqueName="[Invoice]" displayFolder="" count="0" memberValueDatatype="130" unbalanced="0"/>
    <cacheHierarchy uniqueName="[Invoice].[solution_group]" caption="solution_group" attribute="1" defaultMemberUniqueName="[Invoice].[solution_group].[All]" allUniqueName="[Invoice].[solution_group].[All]" dimensionUniqueName="[Invoice]" displayFolder="" count="0" memberValueDatatype="130" unbalanced="0"/>
    <cacheHierarchy uniqueName="[Invoice].[Account Exe ID]" caption="Account Exe ID" attribute="1" defaultMemberUniqueName="[Invoice].[Account Exe ID].[All]" allUniqueName="[Invoice].[Account Exe ID].[All]" dimensionUniqueName="[Invoice]" displayFolder="" count="0" memberValueDatatype="20" unbalanced="0"/>
    <cacheHierarchy uniqueName="[Invoice].[Account Executive]" caption="Account Executive" attribute="1" defaultMemberUniqueName="[Invoice].[Account Executive].[All]" allUniqueName="[Invoice].[Account Executive].[All]" dimensionUniqueName="[Invoice]" displayFolder="" count="2" memberValueDatatype="130" unbalanced="0"/>
    <cacheHierarchy uniqueName="[Invoice].[income_class]" caption="income_class" attribute="1" defaultMemberUniqueName="[Invoice].[income_class].[All]" allUniqueName="[Invoice].[income_class].[All]" dimensionUniqueName="[Invoice]" displayFolder="" count="0" memberValueDatatype="130" unbalanced="0"/>
    <cacheHierarchy uniqueName="[Invoice].[client_name]" caption="client_name" attribute="1" defaultMemberUniqueName="[Invoice].[client_name].[All]" allUniqueName="[Invoice].[client_name].[All]" dimensionUniqueName="[Invoice]" displayFolder="" count="0" memberValueDatatype="130" unbalanced="0"/>
    <cacheHierarchy uniqueName="[Invoice].[policy_number]" caption="policy_number" attribute="1" defaultMemberUniqueName="[Invoice].[policy_number].[All]" allUniqueName="[Invoice].[policy_number].[All]" dimensionUniqueName="[Invoice]" displayFolder="" count="0" memberValueDatatype="130" unbalanced="0"/>
    <cacheHierarchy uniqueName="[Invoice].[Amount]" caption="Amount" attribute="1" defaultMemberUniqueName="[Invoice].[Amount].[All]" allUniqueName="[Invoice].[Amount].[All]" dimensionUniqueName="[Invoice]" displayFolder="" count="0" memberValueDatatype="20" unbalanced="0"/>
    <cacheHierarchy uniqueName="[Invoice].[income_due_date]" caption="income_due_date" attribute="1" time="1" defaultMemberUniqueName="[Invoice].[income_due_date].[All]" allUniqueName="[Invoice].[income_due_date].[All]" dimensionUniqueName="[Invoice]" displayFolder="" count="0" memberValueDatatype="7" unbalanced="0"/>
    <cacheHierarchy uniqueName="[Meeting_list].[Account Exe ID]" caption="Account Exe ID" attribute="1" defaultMemberUniqueName="[Meeting_list].[Account Exe ID].[All]" allUniqueName="[Meeting_list].[Account Exe ID].[All]" dimensionUniqueName="[Meeting_list]" displayFolder="" count="0" memberValueDatatype="20" unbalanced="0"/>
    <cacheHierarchy uniqueName="[Meeting_list].[Account Executive]" caption="Account Executive" attribute="1" defaultMemberUniqueName="[Meeting_list].[Account Executive].[All]" allUniqueName="[Meeting_list].[Account Executive].[All]" dimensionUniqueName="[Meeting_list]" displayFolder="" count="0" memberValueDatatype="130" unbalanced="0"/>
    <cacheHierarchy uniqueName="[Meeting_list].[branch_name]" caption="branch_name" attribute="1" defaultMemberUniqueName="[Meeting_list].[branch_name].[All]" allUniqueName="[Meeting_list].[branch_name].[All]" dimensionUniqueName="[Meeting_list]" displayFolder="" count="0" memberValueDatatype="130" unbalanced="0"/>
    <cacheHierarchy uniqueName="[Meeting_list].[global_attendees]" caption="global_attendees" attribute="1" defaultMemberUniqueName="[Meeting_list].[global_attendees].[All]" allUniqueName="[Meeting_list].[global_attendees].[All]" dimensionUniqueName="[Meeting_list]" displayFolder="" count="0" memberValueDatatype="130" unbalanced="0"/>
    <cacheHierarchy uniqueName="[Meeting_list].[meeting_date]" caption="meeting_date" attribute="1" time="1" defaultMemberUniqueName="[Meeting_list].[meeting_date].[All]" allUniqueName="[Meeting_list].[meeting_date].[All]" dimensionUniqueName="[Meeting_list]" displayFolder="" count="0" memberValueDatatype="7" unbalanced="0"/>
    <cacheHierarchy uniqueName="[Meeting_list].[meeting_date (Year)]" caption="meeting_date (Year)" attribute="1" defaultMemberUniqueName="[Meeting_list].[meeting_date (Year)].[All]" allUniqueName="[Meeting_list].[meeting_date (Year)].[All]" dimensionUniqueName="[Meeting_list]" displayFolder="" count="2" memberValueDatatype="130" unbalanced="0">
      <fieldsUsage count="2">
        <fieldUsage x="-1"/>
        <fieldUsage x="0"/>
      </fieldsUsage>
    </cacheHierarchy>
    <cacheHierarchy uniqueName="[Meeting_list].[meeting_date (Quarter)]" caption="meeting_date (Quarter)" attribute="1" defaultMemberUniqueName="[Meeting_list].[meeting_date (Quarter)].[All]" allUniqueName="[Meeting_list].[meeting_date (Quarter)].[All]" dimensionUniqueName="[Meeting_list]" displayFolder="" count="0" memberValueDatatype="130" unbalanced="0"/>
    <cacheHierarchy uniqueName="[Meeting_list].[meeting_date (Month)]" caption="meeting_date (Month)" attribute="1" defaultMemberUniqueName="[Meeting_list].[meeting_date (Month)].[All]" allUniqueName="[Meeting_list].[meeting_date (Month)].[All]" dimensionUniqueName="[Meeting_list]" displayFolder="" count="0" memberValueDatatype="130" unbalanced="0"/>
    <cacheHierarchy uniqueName="[Opportunity].[opportunity_name]" caption="opportunity_name" attribute="1" defaultMemberUniqueName="[Opportunity].[opportunity_name].[All]" allUniqueName="[Opportunity].[opportunity_name].[All]" dimensionUniqueName="[Opportunity]" displayFolder="" count="0" memberValueDatatype="130" unbalanced="0"/>
    <cacheHierarchy uniqueName="[Opportunity].[opportunity_id]" caption="opportunity_id" attribute="1" defaultMemberUniqueName="[Opportunity].[opportunity_id].[All]" allUniqueName="[Opportunity].[opportunity_id].[All]" dimensionUniqueName="[Opportunity]" displayFolder="" count="0" memberValueDatatype="130" unbalanced="0"/>
    <cacheHierarchy uniqueName="[Opportunity].[Account Exe Id]" caption="Account Exe Id" attribute="1" defaultMemberUniqueName="[Opportunity].[Account Exe Id].[All]" allUniqueName="[Opportunity].[Account Exe Id].[All]" dimensionUniqueName="[Opportunity]" displayFolder="" count="0" memberValueDatatype="20" unbalanced="0"/>
    <cacheHierarchy uniqueName="[Opportunity].[Account Executive]" caption="Account Executive" attribute="1" defaultMemberUniqueName="[Opportunity].[Account Executive].[All]" allUniqueName="[Opportunity].[Account Executive].[All]" dimensionUniqueName="[Opportunity]" displayFolder="" count="0" memberValueDatatype="130" unbalanced="0"/>
    <cacheHierarchy uniqueName="[Opportunity].[premium_amount]" caption="premium_amount" attribute="1" defaultMemberUniqueName="[Opportunity].[premium_amount].[All]" allUniqueName="[Opportunity].[premium_amount].[All]" dimensionUniqueName="[Opportunity]" displayFolder="" count="0" memberValueDatatype="20" unbalanced="0"/>
    <cacheHierarchy uniqueName="[Opportunity].[revenue_amount]" caption="revenue_amount" attribute="1" defaultMemberUniqueName="[Opportunity].[revenue_amount].[All]" allUniqueName="[Opportunity].[revenue_amount].[All]" dimensionUniqueName="[Opportunity]" displayFolder="" count="0" memberValueDatatype="20" unbalanced="0"/>
    <cacheHierarchy uniqueName="[Opportunity].[closing_date]" caption="closing_date" attribute="1" time="1" defaultMemberUniqueName="[Opportunity].[closing_date].[All]" allUniqueName="[Opportunity].[closing_date].[All]" dimensionUniqueName="[Opportunity]" displayFolder="" count="0" memberValueDatatype="7" unbalanced="0"/>
    <cacheHierarchy uniqueName="[Opportunity].[stage]" caption="stage" attribute="1" defaultMemberUniqueName="[Opportunity].[stage].[All]" allUniqueName="[Opportunity].[stage].[All]" dimensionUniqueName="[Opportunity]" displayFolder="" count="0" memberValueDatatype="130" unbalanced="0"/>
    <cacheHierarchy uniqueName="[Opportunity].[branch]" caption="branch" attribute="1" defaultMemberUniqueName="[Opportunity].[branch].[All]" allUniqueName="[Opportunity].[branch].[All]" dimensionUniqueName="[Opportunity]" displayFolder="" count="0" memberValueDatatype="130" unbalanced="0"/>
    <cacheHierarchy uniqueName="[Opportunity].[specialty]" caption="specialty" attribute="1" defaultMemberUniqueName="[Opportunity].[specialty].[All]" allUniqueName="[Opportunity].[specialty].[All]" dimensionUniqueName="[Opportunity]" displayFolder="" count="0" memberValueDatatype="130" unbalanced="0"/>
    <cacheHierarchy uniqueName="[Opportunity].[product_group]" caption="product_group" attribute="1" defaultMemberUniqueName="[Opportunity].[product_group].[All]" allUniqueName="[Opportunity].[product_group].[All]" dimensionUniqueName="[Opportunity]" displayFolder="" count="0" memberValueDatatype="130" unbalanced="0"/>
    <cacheHierarchy uniqueName="[Opportunity].[product_sub_group]" caption="product_sub_group" attribute="1" defaultMemberUniqueName="[Opportunity].[product_sub_group].[All]" allUniqueName="[Opportunity].[product_sub_group].[All]" dimensionUniqueName="[Opportunity]" displayFolder="" count="0" memberValueDatatype="130" unbalanced="0"/>
    <cacheHierarchy uniqueName="[Opportunity].[risk_details]" caption="risk_details" attribute="1" defaultMemberUniqueName="[Opportunity].[risk_details].[All]" allUniqueName="[Opportunity].[risk_details].[All]" dimensionUniqueName="[Opportunity]" displayFolder="" count="0" memberValueDatatype="130" unbalanced="0"/>
    <cacheHierarchy uniqueName="[Meeting_list].[meeting_date (Month Index)]" caption="meeting_date (Month Index)" attribute="1" defaultMemberUniqueName="[Meeting_list].[meeting_date (Month Index)].[All]" allUniqueName="[Meeting_list].[meeting_date (Month Index)].[All]" dimensionUniqueName="[Meeting_list]" displayFolder="" count="0" memberValueDatatype="20" unbalanced="0" hidden="1"/>
    <cacheHierarchy uniqueName="[Measures].[__XL_Count Invoice]" caption="__XL_Count Invoice" measure="1" displayFolder="" measureGroup="Invoice" count="0" hidden="1"/>
    <cacheHierarchy uniqueName="[Measures].[__XL_Count Individual_Budget]" caption="__XL_Count Individual_Budget" measure="1" displayFolder="" measureGroup="Individual_Budget" count="0" hidden="1"/>
    <cacheHierarchy uniqueName="[Measures].[__XL_Count Opportunity]" caption="__XL_Count Opportunity" measure="1" displayFolder="" measureGroup="Opportunity" count="0" hidden="1"/>
    <cacheHierarchy uniqueName="[Measures].[__XL_Count Brokerage]" caption="__XL_Count Brokerage" measure="1" displayFolder="" measureGroup="Brokerage" count="0" hidden="1"/>
    <cacheHierarchy uniqueName="[Measures].[__XL_Count Meeting_list]" caption="__XL_Count Meeting_list" measure="1" displayFolder="" measureGroup="Meeting_list" count="0" hidden="1"/>
    <cacheHierarchy uniqueName="[Measures].[__XL_Count Fees]" caption="__XL_Count Fees" measure="1" displayFolder="" measureGroup="Fees" count="0" hidden="1"/>
    <cacheHierarchy uniqueName="[Measures].[__No measures defined]" caption="__No measures defined" measure="1" displayFolder="" count="0" hidden="1"/>
    <cacheHierarchy uniqueName="[Measures].[Sum of revenue_amount]" caption="Sum of revenue_amount" measure="1" displayFolder="" measureGroup="Opportunity" count="0" hidden="1">
      <extLst>
        <ext xmlns:x15="http://schemas.microsoft.com/office/spreadsheetml/2010/11/main" uri="{B97F6D7D-B522-45F9-BDA1-12C45D357490}">
          <x15:cacheHierarchy aggregatedColumn="58"/>
        </ext>
      </extLst>
    </cacheHierarchy>
    <cacheHierarchy uniqueName="[Measures].[Count of global_attendees]" caption="Count of global_attendees" measure="1" displayFolder="" measureGroup="Meeting_list" count="0" hidden="1">
      <extLst>
        <ext xmlns:x15="http://schemas.microsoft.com/office/spreadsheetml/2010/11/main" uri="{B97F6D7D-B522-45F9-BDA1-12C45D357490}">
          <x15:cacheHierarchy aggregatedColumn="48"/>
        </ext>
      </extLst>
    </cacheHierarchy>
    <cacheHierarchy uniqueName="[Measures].[Sum of New Budget]" caption="Sum of New Budget" measure="1" displayFolder="" measureGroup="Individual_Budget" count="0" hidden="1">
      <extLst>
        <ext xmlns:x15="http://schemas.microsoft.com/office/spreadsheetml/2010/11/main" uri="{B97F6D7D-B522-45F9-BDA1-12C45D357490}">
          <x15:cacheHierarchy aggregatedColumn="30"/>
        </ext>
      </extLst>
    </cacheHierarchy>
    <cacheHierarchy uniqueName="[Measures].[Sum of Cross sell bugdet]" caption="Sum of Cross sell bugdet" measure="1" displayFolder="" measureGroup="Individual_Budget" count="0" hidden="1">
      <extLst>
        <ext xmlns:x15="http://schemas.microsoft.com/office/spreadsheetml/2010/11/main" uri="{B97F6D7D-B522-45F9-BDA1-12C45D357490}">
          <x15:cacheHierarchy aggregatedColumn="31"/>
        </ext>
      </extLst>
    </cacheHierarchy>
    <cacheHierarchy uniqueName="[Measures].[Sum of Renewal Budget]" caption="Sum of Renewal Budget" measure="1" displayFolder="" measureGroup="Individual_Budget" count="0" hidden="1">
      <extLst>
        <ext xmlns:x15="http://schemas.microsoft.com/office/spreadsheetml/2010/11/main" uri="{B97F6D7D-B522-45F9-BDA1-12C45D357490}">
          <x15:cacheHierarchy aggregatedColumn="32"/>
        </ext>
      </extLst>
    </cacheHierarchy>
    <cacheHierarchy uniqueName="[Measures].[Sum of invoice_number]" caption="Sum of invoice_number" measure="1" displayFolder="" measureGroup="Invoice" count="0" hidden="1">
      <extLst>
        <ext xmlns:x15="http://schemas.microsoft.com/office/spreadsheetml/2010/11/main" uri="{B97F6D7D-B522-45F9-BDA1-12C45D357490}">
          <x15:cacheHierarchy aggregatedColumn="33"/>
        </ext>
      </extLst>
    </cacheHierarchy>
    <cacheHierarchy uniqueName="[Measures].[Count of invoice_number]" caption="Count of invoice_number" measure="1" displayFolder="" measureGroup="Invoice" count="0" hidden="1">
      <extLst>
        <ext xmlns:x15="http://schemas.microsoft.com/office/spreadsheetml/2010/11/main" uri="{B97F6D7D-B522-45F9-BDA1-12C45D357490}">
          <x15:cacheHierarchy aggregatedColumn="33"/>
        </ext>
      </extLst>
    </cacheHierarchy>
    <cacheHierarchy uniqueName="[Measures].[Count of income_class]" caption="Count of income_class" measure="1" displayFolder="" measureGroup="Invoice" count="0" hidden="1">
      <extLst>
        <ext xmlns:x15="http://schemas.microsoft.com/office/spreadsheetml/2010/11/main" uri="{B97F6D7D-B522-45F9-BDA1-12C45D357490}">
          <x15:cacheHierarchy aggregatedColumn="40"/>
        </ext>
      </extLst>
    </cacheHierarchy>
    <cacheHierarchy uniqueName="[Measures].[Sum of Amount]" caption="Sum of Amount" measure="1" displayFolder="" measureGroup="Invoice" count="0" hidden="1">
      <extLst>
        <ext xmlns:x15="http://schemas.microsoft.com/office/spreadsheetml/2010/11/main" uri="{B97F6D7D-B522-45F9-BDA1-12C45D357490}">
          <x15:cacheHierarchy aggregatedColumn="43"/>
        </ext>
      </extLst>
    </cacheHierarchy>
    <cacheHierarchy uniqueName="[Measures].[Sum of Amount 2]" caption="Sum of Amount 2" measure="1" displayFolder="" measureGroup="Brokerage" count="0" hidden="1">
      <extLst>
        <ext xmlns:x15="http://schemas.microsoft.com/office/spreadsheetml/2010/11/main" uri="{B97F6D7D-B522-45F9-BDA1-12C45D357490}">
          <x15:cacheHierarchy aggregatedColumn="11"/>
        </ext>
      </extLst>
    </cacheHierarchy>
    <cacheHierarchy uniqueName="[Measures].[Sum of Amount 3]" caption="Sum of Amount 3" measure="1" displayFolder="" measureGroup="Fees" count="0" hidden="1">
      <extLst>
        <ext xmlns:x15="http://schemas.microsoft.com/office/spreadsheetml/2010/11/main" uri="{B97F6D7D-B522-45F9-BDA1-12C45D357490}">
          <x15:cacheHierarchy aggregatedColumn="23"/>
        </ext>
      </extLst>
    </cacheHierarchy>
    <cacheHierarchy uniqueName="[Measures].[Count of opportunity_id]" caption="Count of opportunity_id" measure="1" displayFolder="" measureGroup="Opportunity" count="0" hidden="1">
      <extLst>
        <ext xmlns:x15="http://schemas.microsoft.com/office/spreadsheetml/2010/11/main" uri="{B97F6D7D-B522-45F9-BDA1-12C45D357490}">
          <x15:cacheHierarchy aggregatedColumn="54"/>
        </ext>
      </extLst>
    </cacheHierarchy>
    <cacheHierarchy uniqueName="[Measures].[Count of meeting_date]" caption="Count of meeting_date" measure="1" displayFolder="" measureGroup="Meeting_list" count="0" hidden="1">
      <extLst>
        <ext xmlns:x15="http://schemas.microsoft.com/office/spreadsheetml/2010/11/main" uri="{B97F6D7D-B522-45F9-BDA1-12C45D357490}">
          <x15:cacheHierarchy aggregatedColumn="49"/>
        </ext>
      </extLst>
    </cacheHierarchy>
  </cacheHierarchies>
  <kpis count="0"/>
  <dimensions count="7">
    <dimension name="Brokerage" uniqueName="[Brokerage]" caption="Brokerage"/>
    <dimension name="Fees" uniqueName="[Fees]" caption="Fees"/>
    <dimension name="Individual_Budget" uniqueName="[Individual_Budget]" caption="Individual_Budget"/>
    <dimension name="Invoice" uniqueName="[Invoice]" caption="Invoice"/>
    <dimension measure="1" name="Measures" uniqueName="[Measures]" caption="Measures"/>
    <dimension name="Meeting_list" uniqueName="[Meeting_list]" caption="Meeting_list"/>
    <dimension name="Opportunity" uniqueName="[Opportunity]" caption="Opportunity"/>
  </dimensions>
  <measureGroups count="6">
    <measureGroup name="Brokerage" caption="Brokerage"/>
    <measureGroup name="Fees" caption="Fees"/>
    <measureGroup name="Individual_Budget" caption="Individual_Budget"/>
    <measureGroup name="Invoice" caption="Invoice"/>
    <measureGroup name="Meeting_list" caption="Meeting_list"/>
    <measureGroup name="Opportunity" caption="Opportunity"/>
  </measureGroups>
  <maps count="11">
    <map measureGroup="0" dimension="0"/>
    <map measureGroup="0" dimension="2"/>
    <map measureGroup="1" dimension="1"/>
    <map measureGroup="1" dimension="2"/>
    <map measureGroup="2" dimension="2"/>
    <map measureGroup="3" dimension="2"/>
    <map measureGroup="3" dimension="3"/>
    <map measureGroup="4" dimension="2"/>
    <map measureGroup="4" dimension="5"/>
    <map measureGroup="5" dimension="2"/>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atham Chavan" refreshedDate="45707.925766898152" backgroundQuery="1" createdVersion="8" refreshedVersion="8" minRefreshableVersion="3" recordCount="0" supportSubquery="1" supportAdvancedDrill="1" xr:uid="{76EA110A-1FFD-4830-9E5D-C804390C5EEA}">
  <cacheSource type="external" connectionId="8"/>
  <cacheFields count="3">
    <cacheField name="[Invoice].[solution_group].[solution_group]" caption="solution_group" numFmtId="0" hierarchy="37" level="1">
      <sharedItems count="5">
        <s v="Construction, Power &amp; Infrastructure"/>
        <s v="Employee Benefits (EB)"/>
        <s v="Global Client Network (GNB Inward)"/>
        <s v="Liability"/>
        <s v="Property / BI"/>
      </sharedItems>
    </cacheField>
    <cacheField name="[Measures].[Sum of Amount]" caption="Sum of Amount" numFmtId="0" hierarchy="82" level="32767"/>
    <cacheField name="[Meeting_list].[meeting_date (Year)].[meeting_date (Year)]" caption="meeting_date (Year)" numFmtId="0" hierarchy="50" level="1">
      <sharedItems containsSemiMixedTypes="0" containsNonDate="0" containsString="0"/>
    </cacheField>
  </cacheFields>
  <cacheHierarchies count="87">
    <cacheHierarchy uniqueName="[Brokerage].[client_name]" caption="client_name" attribute="1" defaultMemberUniqueName="[Brokerage].[client_name].[All]" allUniqueName="[Brokerage].[client_name].[All]" dimensionUniqueName="[Brokerage]" displayFolder="" count="0" memberValueDatatype="130" unbalanced="0"/>
    <cacheHierarchy uniqueName="[Brokerage].[policy_number]" caption="policy_number" attribute="1" defaultMemberUniqueName="[Brokerage].[policy_number].[All]" allUniqueName="[Brokerage].[policy_number].[All]" dimensionUniqueName="[Brokerage]" displayFolder="" count="0" memberValueDatatype="130" unbalanced="0"/>
    <cacheHierarchy uniqueName="[Brokerage].[policy_status]" caption="policy_status" attribute="1" defaultMemberUniqueName="[Brokerage].[policy_status].[All]" allUniqueName="[Brokerage].[policy_status].[All]" dimensionUniqueName="[Brokerage]" displayFolder="" count="0" memberValueDatatype="130" unbalanced="0"/>
    <cacheHierarchy uniqueName="[Brokerage].[policy_start_date]" caption="policy_start_date" attribute="1" time="1" defaultMemberUniqueName="[Brokerage].[policy_start_date].[All]" allUniqueName="[Brokerage].[policy_start_date].[All]" dimensionUniqueName="[Brokerage]" displayFolder="" count="0" memberValueDatatype="7" unbalanced="0"/>
    <cacheHierarchy uniqueName="[Brokerage].[policy_end_date]" caption="policy_end_date" attribute="1" time="1" defaultMemberUniqueName="[Brokerage].[policy_end_date].[All]" allUniqueName="[Brokerage].[policy_end_date].[All]" dimensionUniqueName="[Brokerage]" displayFolder="" count="0" memberValueDatatype="7" unbalanced="0"/>
    <cacheHierarchy uniqueName="[Brokerage].[product_group]" caption="product_group" attribute="1" defaultMemberUniqueName="[Brokerage].[product_group].[All]" allUniqueName="[Brokerage].[product_group].[All]" dimensionUniqueName="[Brokerage]" displayFolder="" count="0" memberValueDatatype="130" unbalanced="0"/>
    <cacheHierarchy uniqueName="[Brokerage].[Account Exe ID]" caption="Account Exe ID" attribute="1" defaultMemberUniqueName="[Brokerage].[Account Exe ID].[All]" allUniqueName="[Brokerage].[Account Exe ID].[All]" dimensionUniqueName="[Brokerage]" displayFolder="" count="0" memberValueDatatype="20" unbalanced="0"/>
    <cacheHierarchy uniqueName="[Brokerage].[Exe Name]" caption="Exe Name" attribute="1" defaultMemberUniqueName="[Brokerage].[Exe Name].[All]" allUniqueName="[Brokerage].[Exe Name].[All]" dimensionUniqueName="[Brokerage]" displayFolder="" count="2" memberValueDatatype="130" unbalanced="0"/>
    <cacheHierarchy uniqueName="[Brokerage].[branch_name]" caption="branch_name" attribute="1" defaultMemberUniqueName="[Brokerage].[branch_name].[All]" allUniqueName="[Brokerage].[branch_name].[All]" dimensionUniqueName="[Brokerage]" displayFolder="" count="0" memberValueDatatype="130" unbalanced="0"/>
    <cacheHierarchy uniqueName="[Brokerage].[solution_group]" caption="solution_group" attribute="1" defaultMemberUniqueName="[Brokerage].[solution_group].[All]" allUniqueName="[Brokerage].[solution_group].[All]" dimensionUniqueName="[Brokerage]" displayFolder="" count="0" memberValueDatatype="130" unbalanced="0"/>
    <cacheHierarchy uniqueName="[Brokerage].[income_class]" caption="income_class" attribute="1" defaultMemberUniqueName="[Brokerage].[income_class].[All]" allUniqueName="[Brokerage].[income_class].[All]" dimensionUniqueName="[Brokerage]" displayFolder="" count="0" memberValueDatatype="130" unbalanced="0"/>
    <cacheHierarchy uniqueName="[Brokerage].[Amount]" caption="Amount" attribute="1" defaultMemberUniqueName="[Brokerage].[Amount].[All]" allUniqueName="[Brokerage].[Amount].[All]" dimensionUniqueName="[Brokerage]" displayFolder="" count="0" memberValueDatatype="5" unbalanced="0"/>
    <cacheHierarchy uniqueName="[Brokerage].[income_due_date]" caption="income_due_date" attribute="1" time="1" defaultMemberUniqueName="[Brokerage].[income_due_date].[All]" allUniqueName="[Brokerage].[income_due_date].[All]" dimensionUniqueName="[Brokerage]" displayFolder="" count="0" memberValueDatatype="7" unbalanced="0"/>
    <cacheHierarchy uniqueName="[Brokerage].[revenue_transaction_type]" caption="revenue_transaction_type" attribute="1" defaultMemberUniqueName="[Brokerage].[revenue_transaction_type].[All]" allUniqueName="[Brokerage].[revenue_transaction_type].[All]" dimensionUniqueName="[Brokerage]" displayFolder="" count="0" memberValueDatatype="130" unbalanced="0"/>
    <cacheHierarchy uniqueName="[Brokerage].[renewal_status]" caption="renewal_status" attribute="1" defaultMemberUniqueName="[Brokerage].[renewal_status].[All]" allUniqueName="[Brokerage].[renewal_status].[All]" dimensionUniqueName="[Brokerage]" displayFolder="" count="0" memberValueDatatype="130" unbalanced="0"/>
    <cacheHierarchy uniqueName="[Brokerage].[lapse_reason]" caption="lapse_reason" attribute="1" defaultMemberUniqueName="[Brokerage].[lapse_reason].[All]" allUniqueName="[Brokerage].[lapse_reason].[All]" dimensionUniqueName="[Brokerage]" displayFolder="" count="0" memberValueDatatype="130" unbalanced="0"/>
    <cacheHierarchy uniqueName="[Brokerage].[last_updated_date]" caption="last_updated_date" attribute="1" time="1" defaultMemberUniqueName="[Brokerage].[last_updated_date].[All]" allUniqueName="[Brokerage].[last_updated_date].[All]" dimensionUniqueName="[Brokerage]" displayFolder="" count="0" memberValueDatatype="7" unbalanced="0"/>
    <cacheHierarchy uniqueName="[Fees].[client_name]" caption="client_name" attribute="1" defaultMemberUniqueName="[Fees].[client_name].[All]" allUniqueName="[Fees].[client_name].[All]" dimensionUniqueName="[Fees]" displayFolder="" count="0" memberValueDatatype="130" unbalanced="0"/>
    <cacheHierarchy uniqueName="[Fees].[branch_name]" caption="branch_name" attribute="1" defaultMemberUniqueName="[Fees].[branch_name].[All]" allUniqueName="[Fees].[branch_name].[All]" dimensionUniqueName="[Fees]" displayFolder="" count="0" memberValueDatatype="130" unbalanced="0"/>
    <cacheHierarchy uniqueName="[Fees].[solution_group]" caption="solution_group" attribute="1" defaultMemberUniqueName="[Fees].[solution_group].[All]" allUniqueName="[Fees].[solution_group].[All]" dimensionUniqueName="[Fees]" displayFolder="" count="0" memberValueDatatype="130" unbalanced="0"/>
    <cacheHierarchy uniqueName="[Fees].[Account Exe ID]" caption="Account Exe ID" attribute="1" defaultMemberUniqueName="[Fees].[Account Exe ID].[All]" allUniqueName="[Fees].[Account Exe ID].[All]" dimensionUniqueName="[Fees]" displayFolder="" count="0" memberValueDatatype="20" unbalanced="0"/>
    <cacheHierarchy uniqueName="[Fees].[Account Executive]" caption="Account Executive" attribute="1" defaultMemberUniqueName="[Fees].[Account Executive].[All]" allUniqueName="[Fees].[Account Executive].[All]" dimensionUniqueName="[Fees]" displayFolder="" count="0" memberValueDatatype="130" unbalanced="0"/>
    <cacheHierarchy uniqueName="[Fees].[income_class]" caption="income_class" attribute="1" defaultMemberUniqueName="[Fees].[income_class].[All]" allUniqueName="[Fees].[income_class].[All]" dimensionUniqueName="[Fees]" displayFolder="" count="0" memberValueDatatype="130" unbalanced="0"/>
    <cacheHierarchy uniqueName="[Fees].[Amount]" caption="Amount" attribute="1" defaultMemberUniqueName="[Fees].[Amount].[All]" allUniqueName="[Fees].[Amount].[All]" dimensionUniqueName="[Fees]" displayFolder="" count="0" memberValueDatatype="20" unbalanced="0"/>
    <cacheHierarchy uniqueName="[Fees].[income_due_date]" caption="income_due_date" attribute="1" time="1" defaultMemberUniqueName="[Fees].[income_due_date].[All]" allUniqueName="[Fees].[income_due_date].[All]" dimensionUniqueName="[Fees]" displayFolder="" count="0" memberValueDatatype="7" unbalanced="0"/>
    <cacheHierarchy uniqueName="[Fees].[revenue_transaction_type]" caption="revenue_transaction_type" attribute="1" defaultMemberUniqueName="[Fees].[revenue_transaction_type].[All]" allUniqueName="[Fees].[revenue_transaction_type].[All]" dimensionUniqueName="[Fees]" displayFolder="" count="0" memberValueDatatype="130" unbalanced="0"/>
    <cacheHierarchy uniqueName="[Individual_Budget].[Branch]" caption="Branch" attribute="1" defaultMemberUniqueName="[Individual_Budget].[Branch].[All]" allUniqueName="[Individual_Budget].[Branch].[All]" dimensionUniqueName="[Individual_Budget]" displayFolder="" count="0" memberValueDatatype="130" unbalanced="0"/>
    <cacheHierarchy uniqueName="[Individual_Budget].[Account Exe ID]" caption="Account Exe ID" attribute="1" defaultMemberUniqueName="[Individual_Budget].[Account Exe ID].[All]" allUniqueName="[Individual_Budget].[Account Exe ID].[All]" dimensionUniqueName="[Individual_Budget]" displayFolder="" count="0" memberValueDatatype="20" unbalanced="0"/>
    <cacheHierarchy uniqueName="[Individual_Budget].[Employee Name]" caption="Employee Name" attribute="1" defaultMemberUniqueName="[Individual_Budget].[Employee Name].[All]" allUniqueName="[Individual_Budget].[Employee Name].[All]" dimensionUniqueName="[Individual_Budget]" displayFolder="" count="0" memberValueDatatype="130" unbalanced="0"/>
    <cacheHierarchy uniqueName="[Individual_Budget].[New Role2]" caption="New Role2" attribute="1" defaultMemberUniqueName="[Individual_Budget].[New Role2].[All]" allUniqueName="[Individual_Budget].[New Role2].[All]" dimensionUniqueName="[Individual_Budget]" displayFolder="" count="0" memberValueDatatype="130" unbalanced="0"/>
    <cacheHierarchy uniqueName="[Individual_Budget].[New Budget]" caption="New Budget" attribute="1" defaultMemberUniqueName="[Individual_Budget].[New Budget].[All]" allUniqueName="[Individual_Budget].[New Budget].[All]" dimensionUniqueName="[Individual_Budget]" displayFolder="" count="0" memberValueDatatype="20" unbalanced="0"/>
    <cacheHierarchy uniqueName="[Individual_Budget].[Cross sell bugdet]" caption="Cross sell bugdet" attribute="1" defaultMemberUniqueName="[Individual_Budget].[Cross sell bugdet].[All]" allUniqueName="[Individual_Budget].[Cross sell bugdet].[All]" dimensionUniqueName="[Individual_Budget]" displayFolder="" count="0" memberValueDatatype="20" unbalanced="0"/>
    <cacheHierarchy uniqueName="[Individual_Budget].[Renewal Budget]" caption="Renewal Budget" attribute="1" defaultMemberUniqueName="[Individual_Budget].[Renewal Budget].[All]" allUniqueName="[Individual_Budget].[Renewal Budget].[All]" dimensionUniqueName="[Individual_Budget]" displayFolder="" count="0" memberValueDatatype="20" unbalanced="0"/>
    <cacheHierarchy uniqueName="[Invoice].[invoice_number]" caption="invoice_number" attribute="1" defaultMemberUniqueName="[Invoice].[invoice_number].[All]" allUniqueName="[Invoice].[invoice_number].[All]" dimensionUniqueName="[Invoice]" displayFolder="" count="0" memberValueDatatype="20" unbalanced="0"/>
    <cacheHierarchy uniqueName="[Invoice].[invoice_date]" caption="invoice_date" attribute="1" time="1" defaultMemberUniqueName="[Invoice].[invoice_date].[All]" allUniqueName="[Invoice].[invoice_date].[All]" dimensionUniqueName="[Invoice]" displayFolder="" count="0" memberValueDatatype="7" unbalanced="0"/>
    <cacheHierarchy uniqueName="[Invoice].[revenue_transaction_type]" caption="revenue_transaction_type" attribute="1" defaultMemberUniqueName="[Invoice].[revenue_transaction_type].[All]" allUniqueName="[Invoice].[revenue_transaction_type].[All]" dimensionUniqueName="[Invoice]" displayFolder="" count="0" memberValueDatatype="130" unbalanced="0"/>
    <cacheHierarchy uniqueName="[Invoice].[branch_name]" caption="branch_name" attribute="1" defaultMemberUniqueName="[Invoice].[branch_name].[All]" allUniqueName="[Invoice].[branch_name].[All]" dimensionUniqueName="[Invoice]" displayFolder="" count="0" memberValueDatatype="130" unbalanced="0"/>
    <cacheHierarchy uniqueName="[Invoice].[solution_group]" caption="solution_group" attribute="1" defaultMemberUniqueName="[Invoice].[solution_group].[All]" allUniqueName="[Invoice].[solution_group].[All]" dimensionUniqueName="[Invoice]" displayFolder="" count="2" memberValueDatatype="130" unbalanced="0">
      <fieldsUsage count="2">
        <fieldUsage x="-1"/>
        <fieldUsage x="0"/>
      </fieldsUsage>
    </cacheHierarchy>
    <cacheHierarchy uniqueName="[Invoice].[Account Exe ID]" caption="Account Exe ID" attribute="1" defaultMemberUniqueName="[Invoice].[Account Exe ID].[All]" allUniqueName="[Invoice].[Account Exe ID].[All]" dimensionUniqueName="[Invoice]" displayFolder="" count="0" memberValueDatatype="20" unbalanced="0"/>
    <cacheHierarchy uniqueName="[Invoice].[Account Executive]" caption="Account Executive" attribute="1" defaultMemberUniqueName="[Invoice].[Account Executive].[All]" allUniqueName="[Invoice].[Account Executive].[All]" dimensionUniqueName="[Invoice]" displayFolder="" count="2" memberValueDatatype="130" unbalanced="0"/>
    <cacheHierarchy uniqueName="[Invoice].[income_class]" caption="income_class" attribute="1" defaultMemberUniqueName="[Invoice].[income_class].[All]" allUniqueName="[Invoice].[income_class].[All]" dimensionUniqueName="[Invoice]" displayFolder="" count="0" memberValueDatatype="130" unbalanced="0"/>
    <cacheHierarchy uniqueName="[Invoice].[client_name]" caption="client_name" attribute="1" defaultMemberUniqueName="[Invoice].[client_name].[All]" allUniqueName="[Invoice].[client_name].[All]" dimensionUniqueName="[Invoice]" displayFolder="" count="0" memberValueDatatype="130" unbalanced="0"/>
    <cacheHierarchy uniqueName="[Invoice].[policy_number]" caption="policy_number" attribute="1" defaultMemberUniqueName="[Invoice].[policy_number].[All]" allUniqueName="[Invoice].[policy_number].[All]" dimensionUniqueName="[Invoice]" displayFolder="" count="0" memberValueDatatype="130" unbalanced="0"/>
    <cacheHierarchy uniqueName="[Invoice].[Amount]" caption="Amount" attribute="1" defaultMemberUniqueName="[Invoice].[Amount].[All]" allUniqueName="[Invoice].[Amount].[All]" dimensionUniqueName="[Invoice]" displayFolder="" count="0" memberValueDatatype="20" unbalanced="0"/>
    <cacheHierarchy uniqueName="[Invoice].[income_due_date]" caption="income_due_date" attribute="1" time="1" defaultMemberUniqueName="[Invoice].[income_due_date].[All]" allUniqueName="[Invoice].[income_due_date].[All]" dimensionUniqueName="[Invoice]" displayFolder="" count="0" memberValueDatatype="7" unbalanced="0"/>
    <cacheHierarchy uniqueName="[Meeting_list].[Account Exe ID]" caption="Account Exe ID" attribute="1" defaultMemberUniqueName="[Meeting_list].[Account Exe ID].[All]" allUniqueName="[Meeting_list].[Account Exe ID].[All]" dimensionUniqueName="[Meeting_list]" displayFolder="" count="0" memberValueDatatype="20" unbalanced="0"/>
    <cacheHierarchy uniqueName="[Meeting_list].[Account Executive]" caption="Account Executive" attribute="1" defaultMemberUniqueName="[Meeting_list].[Account Executive].[All]" allUniqueName="[Meeting_list].[Account Executive].[All]" dimensionUniqueName="[Meeting_list]" displayFolder="" count="0" memberValueDatatype="130" unbalanced="0"/>
    <cacheHierarchy uniqueName="[Meeting_list].[branch_name]" caption="branch_name" attribute="1" defaultMemberUniqueName="[Meeting_list].[branch_name].[All]" allUniqueName="[Meeting_list].[branch_name].[All]" dimensionUniqueName="[Meeting_list]" displayFolder="" count="0" memberValueDatatype="130" unbalanced="0"/>
    <cacheHierarchy uniqueName="[Meeting_list].[global_attendees]" caption="global_attendees" attribute="1" defaultMemberUniqueName="[Meeting_list].[global_attendees].[All]" allUniqueName="[Meeting_list].[global_attendees].[All]" dimensionUniqueName="[Meeting_list]" displayFolder="" count="0" memberValueDatatype="130" unbalanced="0"/>
    <cacheHierarchy uniqueName="[Meeting_list].[meeting_date]" caption="meeting_date" attribute="1" time="1" defaultMemberUniqueName="[Meeting_list].[meeting_date].[All]" allUniqueName="[Meeting_list].[meeting_date].[All]" dimensionUniqueName="[Meeting_list]" displayFolder="" count="0" memberValueDatatype="7" unbalanced="0"/>
    <cacheHierarchy uniqueName="[Meeting_list].[meeting_date (Year)]" caption="meeting_date (Year)" attribute="1" defaultMemberUniqueName="[Meeting_list].[meeting_date (Year)].[All]" allUniqueName="[Meeting_list].[meeting_date (Year)].[All]" dimensionUniqueName="[Meeting_list]" displayFolder="" count="2" memberValueDatatype="130" unbalanced="0">
      <fieldsUsage count="2">
        <fieldUsage x="-1"/>
        <fieldUsage x="2"/>
      </fieldsUsage>
    </cacheHierarchy>
    <cacheHierarchy uniqueName="[Meeting_list].[meeting_date (Quarter)]" caption="meeting_date (Quarter)" attribute="1" defaultMemberUniqueName="[Meeting_list].[meeting_date (Quarter)].[All]" allUniqueName="[Meeting_list].[meeting_date (Quarter)].[All]" dimensionUniqueName="[Meeting_list]" displayFolder="" count="0" memberValueDatatype="130" unbalanced="0"/>
    <cacheHierarchy uniqueName="[Meeting_list].[meeting_date (Month)]" caption="meeting_date (Month)" attribute="1" defaultMemberUniqueName="[Meeting_list].[meeting_date (Month)].[All]" allUniqueName="[Meeting_list].[meeting_date (Month)].[All]" dimensionUniqueName="[Meeting_list]" displayFolder="" count="0" memberValueDatatype="130" unbalanced="0"/>
    <cacheHierarchy uniqueName="[Opportunity].[opportunity_name]" caption="opportunity_name" attribute="1" defaultMemberUniqueName="[Opportunity].[opportunity_name].[All]" allUniqueName="[Opportunity].[opportunity_name].[All]" dimensionUniqueName="[Opportunity]" displayFolder="" count="0" memberValueDatatype="130" unbalanced="0"/>
    <cacheHierarchy uniqueName="[Opportunity].[opportunity_id]" caption="opportunity_id" attribute="1" defaultMemberUniqueName="[Opportunity].[opportunity_id].[All]" allUniqueName="[Opportunity].[opportunity_id].[All]" dimensionUniqueName="[Opportunity]" displayFolder="" count="0" memberValueDatatype="130" unbalanced="0"/>
    <cacheHierarchy uniqueName="[Opportunity].[Account Exe Id]" caption="Account Exe Id" attribute="1" defaultMemberUniqueName="[Opportunity].[Account Exe Id].[All]" allUniqueName="[Opportunity].[Account Exe Id].[All]" dimensionUniqueName="[Opportunity]" displayFolder="" count="0" memberValueDatatype="20" unbalanced="0"/>
    <cacheHierarchy uniqueName="[Opportunity].[Account Executive]" caption="Account Executive" attribute="1" defaultMemberUniqueName="[Opportunity].[Account Executive].[All]" allUniqueName="[Opportunity].[Account Executive].[All]" dimensionUniqueName="[Opportunity]" displayFolder="" count="0" memberValueDatatype="130" unbalanced="0"/>
    <cacheHierarchy uniqueName="[Opportunity].[premium_amount]" caption="premium_amount" attribute="1" defaultMemberUniqueName="[Opportunity].[premium_amount].[All]" allUniqueName="[Opportunity].[premium_amount].[All]" dimensionUniqueName="[Opportunity]" displayFolder="" count="0" memberValueDatatype="20" unbalanced="0"/>
    <cacheHierarchy uniqueName="[Opportunity].[revenue_amount]" caption="revenue_amount" attribute="1" defaultMemberUniqueName="[Opportunity].[revenue_amount].[All]" allUniqueName="[Opportunity].[revenue_amount].[All]" dimensionUniqueName="[Opportunity]" displayFolder="" count="0" memberValueDatatype="20" unbalanced="0"/>
    <cacheHierarchy uniqueName="[Opportunity].[closing_date]" caption="closing_date" attribute="1" time="1" defaultMemberUniqueName="[Opportunity].[closing_date].[All]" allUniqueName="[Opportunity].[closing_date].[All]" dimensionUniqueName="[Opportunity]" displayFolder="" count="0" memberValueDatatype="7" unbalanced="0"/>
    <cacheHierarchy uniqueName="[Opportunity].[stage]" caption="stage" attribute="1" defaultMemberUniqueName="[Opportunity].[stage].[All]" allUniqueName="[Opportunity].[stage].[All]" dimensionUniqueName="[Opportunity]" displayFolder="" count="0" memberValueDatatype="130" unbalanced="0"/>
    <cacheHierarchy uniqueName="[Opportunity].[branch]" caption="branch" attribute="1" defaultMemberUniqueName="[Opportunity].[branch].[All]" allUniqueName="[Opportunity].[branch].[All]" dimensionUniqueName="[Opportunity]" displayFolder="" count="0" memberValueDatatype="130" unbalanced="0"/>
    <cacheHierarchy uniqueName="[Opportunity].[specialty]" caption="specialty" attribute="1" defaultMemberUniqueName="[Opportunity].[specialty].[All]" allUniqueName="[Opportunity].[specialty].[All]" dimensionUniqueName="[Opportunity]" displayFolder="" count="0" memberValueDatatype="130" unbalanced="0"/>
    <cacheHierarchy uniqueName="[Opportunity].[product_group]" caption="product_group" attribute="1" defaultMemberUniqueName="[Opportunity].[product_group].[All]" allUniqueName="[Opportunity].[product_group].[All]" dimensionUniqueName="[Opportunity]" displayFolder="" count="0" memberValueDatatype="130" unbalanced="0"/>
    <cacheHierarchy uniqueName="[Opportunity].[product_sub_group]" caption="product_sub_group" attribute="1" defaultMemberUniqueName="[Opportunity].[product_sub_group].[All]" allUniqueName="[Opportunity].[product_sub_group].[All]" dimensionUniqueName="[Opportunity]" displayFolder="" count="0" memberValueDatatype="130" unbalanced="0"/>
    <cacheHierarchy uniqueName="[Opportunity].[risk_details]" caption="risk_details" attribute="1" defaultMemberUniqueName="[Opportunity].[risk_details].[All]" allUniqueName="[Opportunity].[risk_details].[All]" dimensionUniqueName="[Opportunity]" displayFolder="" count="0" memberValueDatatype="130" unbalanced="0"/>
    <cacheHierarchy uniqueName="[Meeting_list].[meeting_date (Month Index)]" caption="meeting_date (Month Index)" attribute="1" defaultMemberUniqueName="[Meeting_list].[meeting_date (Month Index)].[All]" allUniqueName="[Meeting_list].[meeting_date (Month Index)].[All]" dimensionUniqueName="[Meeting_list]" displayFolder="" count="0" memberValueDatatype="20" unbalanced="0" hidden="1"/>
    <cacheHierarchy uniqueName="[Measures].[__XL_Count Invoice]" caption="__XL_Count Invoice" measure="1" displayFolder="" measureGroup="Invoice" count="0" hidden="1"/>
    <cacheHierarchy uniqueName="[Measures].[__XL_Count Individual_Budget]" caption="__XL_Count Individual_Budget" measure="1" displayFolder="" measureGroup="Individual_Budget" count="0" hidden="1"/>
    <cacheHierarchy uniqueName="[Measures].[__XL_Count Opportunity]" caption="__XL_Count Opportunity" measure="1" displayFolder="" measureGroup="Opportunity" count="0" hidden="1"/>
    <cacheHierarchy uniqueName="[Measures].[__XL_Count Brokerage]" caption="__XL_Count Brokerage" measure="1" displayFolder="" measureGroup="Brokerage" count="0" hidden="1"/>
    <cacheHierarchy uniqueName="[Measures].[__XL_Count Meeting_list]" caption="__XL_Count Meeting_list" measure="1" displayFolder="" measureGroup="Meeting_list" count="0" hidden="1"/>
    <cacheHierarchy uniqueName="[Measures].[__XL_Count Fees]" caption="__XL_Count Fees" measure="1" displayFolder="" measureGroup="Fees" count="0" hidden="1"/>
    <cacheHierarchy uniqueName="[Measures].[__No measures defined]" caption="__No measures defined" measure="1" displayFolder="" count="0" hidden="1"/>
    <cacheHierarchy uniqueName="[Measures].[Sum of revenue_amount]" caption="Sum of revenue_amount" measure="1" displayFolder="" measureGroup="Opportunity" count="0" hidden="1">
      <extLst>
        <ext xmlns:x15="http://schemas.microsoft.com/office/spreadsheetml/2010/11/main" uri="{B97F6D7D-B522-45F9-BDA1-12C45D357490}">
          <x15:cacheHierarchy aggregatedColumn="58"/>
        </ext>
      </extLst>
    </cacheHierarchy>
    <cacheHierarchy uniqueName="[Measures].[Count of global_attendees]" caption="Count of global_attendees" measure="1" displayFolder="" measureGroup="Meeting_list" count="0" hidden="1">
      <extLst>
        <ext xmlns:x15="http://schemas.microsoft.com/office/spreadsheetml/2010/11/main" uri="{B97F6D7D-B522-45F9-BDA1-12C45D357490}">
          <x15:cacheHierarchy aggregatedColumn="48"/>
        </ext>
      </extLst>
    </cacheHierarchy>
    <cacheHierarchy uniqueName="[Measures].[Sum of New Budget]" caption="Sum of New Budget" measure="1" displayFolder="" measureGroup="Individual_Budget" count="0" hidden="1">
      <extLst>
        <ext xmlns:x15="http://schemas.microsoft.com/office/spreadsheetml/2010/11/main" uri="{B97F6D7D-B522-45F9-BDA1-12C45D357490}">
          <x15:cacheHierarchy aggregatedColumn="30"/>
        </ext>
      </extLst>
    </cacheHierarchy>
    <cacheHierarchy uniqueName="[Measures].[Sum of Cross sell bugdet]" caption="Sum of Cross sell bugdet" measure="1" displayFolder="" measureGroup="Individual_Budget" count="0" hidden="1">
      <extLst>
        <ext xmlns:x15="http://schemas.microsoft.com/office/spreadsheetml/2010/11/main" uri="{B97F6D7D-B522-45F9-BDA1-12C45D357490}">
          <x15:cacheHierarchy aggregatedColumn="31"/>
        </ext>
      </extLst>
    </cacheHierarchy>
    <cacheHierarchy uniqueName="[Measures].[Sum of Renewal Budget]" caption="Sum of Renewal Budget" measure="1" displayFolder="" measureGroup="Individual_Budget" count="0" hidden="1">
      <extLst>
        <ext xmlns:x15="http://schemas.microsoft.com/office/spreadsheetml/2010/11/main" uri="{B97F6D7D-B522-45F9-BDA1-12C45D357490}">
          <x15:cacheHierarchy aggregatedColumn="32"/>
        </ext>
      </extLst>
    </cacheHierarchy>
    <cacheHierarchy uniqueName="[Measures].[Sum of invoice_number]" caption="Sum of invoice_number" measure="1" displayFolder="" measureGroup="Invoice" count="0" hidden="1">
      <extLst>
        <ext xmlns:x15="http://schemas.microsoft.com/office/spreadsheetml/2010/11/main" uri="{B97F6D7D-B522-45F9-BDA1-12C45D357490}">
          <x15:cacheHierarchy aggregatedColumn="33"/>
        </ext>
      </extLst>
    </cacheHierarchy>
    <cacheHierarchy uniqueName="[Measures].[Count of invoice_number]" caption="Count of invoice_number" measure="1" displayFolder="" measureGroup="Invoice" count="0" hidden="1">
      <extLst>
        <ext xmlns:x15="http://schemas.microsoft.com/office/spreadsheetml/2010/11/main" uri="{B97F6D7D-B522-45F9-BDA1-12C45D357490}">
          <x15:cacheHierarchy aggregatedColumn="33"/>
        </ext>
      </extLst>
    </cacheHierarchy>
    <cacheHierarchy uniqueName="[Measures].[Count of income_class]" caption="Count of income_class" measure="1" displayFolder="" measureGroup="Invoice" count="0" hidden="1">
      <extLst>
        <ext xmlns:x15="http://schemas.microsoft.com/office/spreadsheetml/2010/11/main" uri="{B97F6D7D-B522-45F9-BDA1-12C45D357490}">
          <x15:cacheHierarchy aggregatedColumn="40"/>
        </ext>
      </extLst>
    </cacheHierarchy>
    <cacheHierarchy uniqueName="[Measures].[Sum of Amount]" caption="Sum of Amount" measure="1" displayFolder="" measureGroup="Invoice" count="0" oneField="1" hidden="1">
      <fieldsUsage count="1">
        <fieldUsage x="1"/>
      </fieldsUsage>
      <extLst>
        <ext xmlns:x15="http://schemas.microsoft.com/office/spreadsheetml/2010/11/main" uri="{B97F6D7D-B522-45F9-BDA1-12C45D357490}">
          <x15:cacheHierarchy aggregatedColumn="43"/>
        </ext>
      </extLst>
    </cacheHierarchy>
    <cacheHierarchy uniqueName="[Measures].[Sum of Amount 2]" caption="Sum of Amount 2" measure="1" displayFolder="" measureGroup="Brokerage" count="0" hidden="1">
      <extLst>
        <ext xmlns:x15="http://schemas.microsoft.com/office/spreadsheetml/2010/11/main" uri="{B97F6D7D-B522-45F9-BDA1-12C45D357490}">
          <x15:cacheHierarchy aggregatedColumn="11"/>
        </ext>
      </extLst>
    </cacheHierarchy>
    <cacheHierarchy uniqueName="[Measures].[Sum of Amount 3]" caption="Sum of Amount 3" measure="1" displayFolder="" measureGroup="Fees" count="0" hidden="1">
      <extLst>
        <ext xmlns:x15="http://schemas.microsoft.com/office/spreadsheetml/2010/11/main" uri="{B97F6D7D-B522-45F9-BDA1-12C45D357490}">
          <x15:cacheHierarchy aggregatedColumn="23"/>
        </ext>
      </extLst>
    </cacheHierarchy>
    <cacheHierarchy uniqueName="[Measures].[Count of opportunity_id]" caption="Count of opportunity_id" measure="1" displayFolder="" measureGroup="Opportunity" count="0" hidden="1">
      <extLst>
        <ext xmlns:x15="http://schemas.microsoft.com/office/spreadsheetml/2010/11/main" uri="{B97F6D7D-B522-45F9-BDA1-12C45D357490}">
          <x15:cacheHierarchy aggregatedColumn="54"/>
        </ext>
      </extLst>
    </cacheHierarchy>
    <cacheHierarchy uniqueName="[Measures].[Count of meeting_date]" caption="Count of meeting_date" measure="1" displayFolder="" measureGroup="Meeting_list" count="0" hidden="1">
      <extLst>
        <ext xmlns:x15="http://schemas.microsoft.com/office/spreadsheetml/2010/11/main" uri="{B97F6D7D-B522-45F9-BDA1-12C45D357490}">
          <x15:cacheHierarchy aggregatedColumn="49"/>
        </ext>
      </extLst>
    </cacheHierarchy>
  </cacheHierarchies>
  <kpis count="0"/>
  <dimensions count="7">
    <dimension name="Brokerage" uniqueName="[Brokerage]" caption="Brokerage"/>
    <dimension name="Fees" uniqueName="[Fees]" caption="Fees"/>
    <dimension name="Individual_Budget" uniqueName="[Individual_Budget]" caption="Individual_Budget"/>
    <dimension name="Invoice" uniqueName="[Invoice]" caption="Invoice"/>
    <dimension measure="1" name="Measures" uniqueName="[Measures]" caption="Measures"/>
    <dimension name="Meeting_list" uniqueName="[Meeting_list]" caption="Meeting_list"/>
    <dimension name="Opportunity" uniqueName="[Opportunity]" caption="Opportunity"/>
  </dimensions>
  <measureGroups count="6">
    <measureGroup name="Brokerage" caption="Brokerage"/>
    <measureGroup name="Fees" caption="Fees"/>
    <measureGroup name="Individual_Budget" caption="Individual_Budget"/>
    <measureGroup name="Invoice" caption="Invoice"/>
    <measureGroup name="Meeting_list" caption="Meeting_list"/>
    <measureGroup name="Opportunity" caption="Opportunity"/>
  </measureGroups>
  <maps count="11">
    <map measureGroup="0" dimension="0"/>
    <map measureGroup="0" dimension="2"/>
    <map measureGroup="1" dimension="1"/>
    <map measureGroup="1" dimension="2"/>
    <map measureGroup="2" dimension="2"/>
    <map measureGroup="3" dimension="2"/>
    <map measureGroup="3" dimension="3"/>
    <map measureGroup="4" dimension="2"/>
    <map measureGroup="4" dimension="5"/>
    <map measureGroup="5" dimension="2"/>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atham Chavan" refreshedDate="45707.925767476852" backgroundQuery="1" createdVersion="8" refreshedVersion="8" minRefreshableVersion="3" recordCount="0" supportSubquery="1" supportAdvancedDrill="1" xr:uid="{D5AF0103-9404-4842-9BF7-5650D772520E}">
  <cacheSource type="external" connectionId="8"/>
  <cacheFields count="3">
    <cacheField name="[Opportunity].[product_group].[product_group]" caption="product_group" numFmtId="0" hierarchy="63" level="1">
      <sharedItems count="7">
        <s v="Employee Benefits"/>
        <s v="Engineering"/>
        <s v="Fire"/>
        <s v="Liability"/>
        <s v="Marine"/>
        <s v="Miscellaneous"/>
        <s v="Terrorism"/>
      </sharedItems>
    </cacheField>
    <cacheField name="[Measures].[Count of opportunity_id]" caption="Count of opportunity_id" numFmtId="0" hierarchy="85" level="32767"/>
    <cacheField name="[Meeting_list].[meeting_date (Year)].[meeting_date (Year)]" caption="meeting_date (Year)" numFmtId="0" hierarchy="50" level="1">
      <sharedItems containsSemiMixedTypes="0" containsNonDate="0" containsString="0"/>
    </cacheField>
  </cacheFields>
  <cacheHierarchies count="87">
    <cacheHierarchy uniqueName="[Brokerage].[client_name]" caption="client_name" attribute="1" defaultMemberUniqueName="[Brokerage].[client_name].[All]" allUniqueName="[Brokerage].[client_name].[All]" dimensionUniqueName="[Brokerage]" displayFolder="" count="0" memberValueDatatype="130" unbalanced="0"/>
    <cacheHierarchy uniqueName="[Brokerage].[policy_number]" caption="policy_number" attribute="1" defaultMemberUniqueName="[Brokerage].[policy_number].[All]" allUniqueName="[Brokerage].[policy_number].[All]" dimensionUniqueName="[Brokerage]" displayFolder="" count="0" memberValueDatatype="130" unbalanced="0"/>
    <cacheHierarchy uniqueName="[Brokerage].[policy_status]" caption="policy_status" attribute="1" defaultMemberUniqueName="[Brokerage].[policy_status].[All]" allUniqueName="[Brokerage].[policy_status].[All]" dimensionUniqueName="[Brokerage]" displayFolder="" count="0" memberValueDatatype="130" unbalanced="0"/>
    <cacheHierarchy uniqueName="[Brokerage].[policy_start_date]" caption="policy_start_date" attribute="1" time="1" defaultMemberUniqueName="[Brokerage].[policy_start_date].[All]" allUniqueName="[Brokerage].[policy_start_date].[All]" dimensionUniqueName="[Brokerage]" displayFolder="" count="0" memberValueDatatype="7" unbalanced="0"/>
    <cacheHierarchy uniqueName="[Brokerage].[policy_end_date]" caption="policy_end_date" attribute="1" time="1" defaultMemberUniqueName="[Brokerage].[policy_end_date].[All]" allUniqueName="[Brokerage].[policy_end_date].[All]" dimensionUniqueName="[Brokerage]" displayFolder="" count="0" memberValueDatatype="7" unbalanced="0"/>
    <cacheHierarchy uniqueName="[Brokerage].[product_group]" caption="product_group" attribute="1" defaultMemberUniqueName="[Brokerage].[product_group].[All]" allUniqueName="[Brokerage].[product_group].[All]" dimensionUniqueName="[Brokerage]" displayFolder="" count="0" memberValueDatatype="130" unbalanced="0"/>
    <cacheHierarchy uniqueName="[Brokerage].[Account Exe ID]" caption="Account Exe ID" attribute="1" defaultMemberUniqueName="[Brokerage].[Account Exe ID].[All]" allUniqueName="[Brokerage].[Account Exe ID].[All]" dimensionUniqueName="[Brokerage]" displayFolder="" count="0" memberValueDatatype="20" unbalanced="0"/>
    <cacheHierarchy uniqueName="[Brokerage].[Exe Name]" caption="Exe Name" attribute="1" defaultMemberUniqueName="[Brokerage].[Exe Name].[All]" allUniqueName="[Brokerage].[Exe Name].[All]" dimensionUniqueName="[Brokerage]" displayFolder="" count="2" memberValueDatatype="130" unbalanced="0"/>
    <cacheHierarchy uniqueName="[Brokerage].[branch_name]" caption="branch_name" attribute="1" defaultMemberUniqueName="[Brokerage].[branch_name].[All]" allUniqueName="[Brokerage].[branch_name].[All]" dimensionUniqueName="[Brokerage]" displayFolder="" count="0" memberValueDatatype="130" unbalanced="0"/>
    <cacheHierarchy uniqueName="[Brokerage].[solution_group]" caption="solution_group" attribute="1" defaultMemberUniqueName="[Brokerage].[solution_group].[All]" allUniqueName="[Brokerage].[solution_group].[All]" dimensionUniqueName="[Brokerage]" displayFolder="" count="0" memberValueDatatype="130" unbalanced="0"/>
    <cacheHierarchy uniqueName="[Brokerage].[income_class]" caption="income_class" attribute="1" defaultMemberUniqueName="[Brokerage].[income_class].[All]" allUniqueName="[Brokerage].[income_class].[All]" dimensionUniqueName="[Brokerage]" displayFolder="" count="0" memberValueDatatype="130" unbalanced="0"/>
    <cacheHierarchy uniqueName="[Brokerage].[Amount]" caption="Amount" attribute="1" defaultMemberUniqueName="[Brokerage].[Amount].[All]" allUniqueName="[Brokerage].[Amount].[All]" dimensionUniqueName="[Brokerage]" displayFolder="" count="0" memberValueDatatype="5" unbalanced="0"/>
    <cacheHierarchy uniqueName="[Brokerage].[income_due_date]" caption="income_due_date" attribute="1" time="1" defaultMemberUniqueName="[Brokerage].[income_due_date].[All]" allUniqueName="[Brokerage].[income_due_date].[All]" dimensionUniqueName="[Brokerage]" displayFolder="" count="0" memberValueDatatype="7" unbalanced="0"/>
    <cacheHierarchy uniqueName="[Brokerage].[revenue_transaction_type]" caption="revenue_transaction_type" attribute="1" defaultMemberUniqueName="[Brokerage].[revenue_transaction_type].[All]" allUniqueName="[Brokerage].[revenue_transaction_type].[All]" dimensionUniqueName="[Brokerage]" displayFolder="" count="0" memberValueDatatype="130" unbalanced="0"/>
    <cacheHierarchy uniqueName="[Brokerage].[renewal_status]" caption="renewal_status" attribute="1" defaultMemberUniqueName="[Brokerage].[renewal_status].[All]" allUniqueName="[Brokerage].[renewal_status].[All]" dimensionUniqueName="[Brokerage]" displayFolder="" count="0" memberValueDatatype="130" unbalanced="0"/>
    <cacheHierarchy uniqueName="[Brokerage].[lapse_reason]" caption="lapse_reason" attribute="1" defaultMemberUniqueName="[Brokerage].[lapse_reason].[All]" allUniqueName="[Brokerage].[lapse_reason].[All]" dimensionUniqueName="[Brokerage]" displayFolder="" count="0" memberValueDatatype="130" unbalanced="0"/>
    <cacheHierarchy uniqueName="[Brokerage].[last_updated_date]" caption="last_updated_date" attribute="1" time="1" defaultMemberUniqueName="[Brokerage].[last_updated_date].[All]" allUniqueName="[Brokerage].[last_updated_date].[All]" dimensionUniqueName="[Brokerage]" displayFolder="" count="0" memberValueDatatype="7" unbalanced="0"/>
    <cacheHierarchy uniqueName="[Fees].[client_name]" caption="client_name" attribute="1" defaultMemberUniqueName="[Fees].[client_name].[All]" allUniqueName="[Fees].[client_name].[All]" dimensionUniqueName="[Fees]" displayFolder="" count="0" memberValueDatatype="130" unbalanced="0"/>
    <cacheHierarchy uniqueName="[Fees].[branch_name]" caption="branch_name" attribute="1" defaultMemberUniqueName="[Fees].[branch_name].[All]" allUniqueName="[Fees].[branch_name].[All]" dimensionUniqueName="[Fees]" displayFolder="" count="0" memberValueDatatype="130" unbalanced="0"/>
    <cacheHierarchy uniqueName="[Fees].[solution_group]" caption="solution_group" attribute="1" defaultMemberUniqueName="[Fees].[solution_group].[All]" allUniqueName="[Fees].[solution_group].[All]" dimensionUniqueName="[Fees]" displayFolder="" count="0" memberValueDatatype="130" unbalanced="0"/>
    <cacheHierarchy uniqueName="[Fees].[Account Exe ID]" caption="Account Exe ID" attribute="1" defaultMemberUniqueName="[Fees].[Account Exe ID].[All]" allUniqueName="[Fees].[Account Exe ID].[All]" dimensionUniqueName="[Fees]" displayFolder="" count="0" memberValueDatatype="20" unbalanced="0"/>
    <cacheHierarchy uniqueName="[Fees].[Account Executive]" caption="Account Executive" attribute="1" defaultMemberUniqueName="[Fees].[Account Executive].[All]" allUniqueName="[Fees].[Account Executive].[All]" dimensionUniqueName="[Fees]" displayFolder="" count="0" memberValueDatatype="130" unbalanced="0"/>
    <cacheHierarchy uniqueName="[Fees].[income_class]" caption="income_class" attribute="1" defaultMemberUniqueName="[Fees].[income_class].[All]" allUniqueName="[Fees].[income_class].[All]" dimensionUniqueName="[Fees]" displayFolder="" count="0" memberValueDatatype="130" unbalanced="0"/>
    <cacheHierarchy uniqueName="[Fees].[Amount]" caption="Amount" attribute="1" defaultMemberUniqueName="[Fees].[Amount].[All]" allUniqueName="[Fees].[Amount].[All]" dimensionUniqueName="[Fees]" displayFolder="" count="0" memberValueDatatype="20" unbalanced="0"/>
    <cacheHierarchy uniqueName="[Fees].[income_due_date]" caption="income_due_date" attribute="1" time="1" defaultMemberUniqueName="[Fees].[income_due_date].[All]" allUniqueName="[Fees].[income_due_date].[All]" dimensionUniqueName="[Fees]" displayFolder="" count="0" memberValueDatatype="7" unbalanced="0"/>
    <cacheHierarchy uniqueName="[Fees].[revenue_transaction_type]" caption="revenue_transaction_type" attribute="1" defaultMemberUniqueName="[Fees].[revenue_transaction_type].[All]" allUniqueName="[Fees].[revenue_transaction_type].[All]" dimensionUniqueName="[Fees]" displayFolder="" count="0" memberValueDatatype="130" unbalanced="0"/>
    <cacheHierarchy uniqueName="[Individual_Budget].[Branch]" caption="Branch" attribute="1" defaultMemberUniqueName="[Individual_Budget].[Branch].[All]" allUniqueName="[Individual_Budget].[Branch].[All]" dimensionUniqueName="[Individual_Budget]" displayFolder="" count="0" memberValueDatatype="130" unbalanced="0"/>
    <cacheHierarchy uniqueName="[Individual_Budget].[Account Exe ID]" caption="Account Exe ID" attribute="1" defaultMemberUniqueName="[Individual_Budget].[Account Exe ID].[All]" allUniqueName="[Individual_Budget].[Account Exe ID].[All]" dimensionUniqueName="[Individual_Budget]" displayFolder="" count="0" memberValueDatatype="20" unbalanced="0"/>
    <cacheHierarchy uniqueName="[Individual_Budget].[Employee Name]" caption="Employee Name" attribute="1" defaultMemberUniqueName="[Individual_Budget].[Employee Name].[All]" allUniqueName="[Individual_Budget].[Employee Name].[All]" dimensionUniqueName="[Individual_Budget]" displayFolder="" count="0" memberValueDatatype="130" unbalanced="0"/>
    <cacheHierarchy uniqueName="[Individual_Budget].[New Role2]" caption="New Role2" attribute="1" defaultMemberUniqueName="[Individual_Budget].[New Role2].[All]" allUniqueName="[Individual_Budget].[New Role2].[All]" dimensionUniqueName="[Individual_Budget]" displayFolder="" count="0" memberValueDatatype="130" unbalanced="0"/>
    <cacheHierarchy uniqueName="[Individual_Budget].[New Budget]" caption="New Budget" attribute="1" defaultMemberUniqueName="[Individual_Budget].[New Budget].[All]" allUniqueName="[Individual_Budget].[New Budget].[All]" dimensionUniqueName="[Individual_Budget]" displayFolder="" count="0" memberValueDatatype="20" unbalanced="0"/>
    <cacheHierarchy uniqueName="[Individual_Budget].[Cross sell bugdet]" caption="Cross sell bugdet" attribute="1" defaultMemberUniqueName="[Individual_Budget].[Cross sell bugdet].[All]" allUniqueName="[Individual_Budget].[Cross sell bugdet].[All]" dimensionUniqueName="[Individual_Budget]" displayFolder="" count="0" memberValueDatatype="20" unbalanced="0"/>
    <cacheHierarchy uniqueName="[Individual_Budget].[Renewal Budget]" caption="Renewal Budget" attribute="1" defaultMemberUniqueName="[Individual_Budget].[Renewal Budget].[All]" allUniqueName="[Individual_Budget].[Renewal Budget].[All]" dimensionUniqueName="[Individual_Budget]" displayFolder="" count="0" memberValueDatatype="20" unbalanced="0"/>
    <cacheHierarchy uniqueName="[Invoice].[invoice_number]" caption="invoice_number" attribute="1" defaultMemberUniqueName="[Invoice].[invoice_number].[All]" allUniqueName="[Invoice].[invoice_number].[All]" dimensionUniqueName="[Invoice]" displayFolder="" count="0" memberValueDatatype="20" unbalanced="0"/>
    <cacheHierarchy uniqueName="[Invoice].[invoice_date]" caption="invoice_date" attribute="1" time="1" defaultMemberUniqueName="[Invoice].[invoice_date].[All]" allUniqueName="[Invoice].[invoice_date].[All]" dimensionUniqueName="[Invoice]" displayFolder="" count="0" memberValueDatatype="7" unbalanced="0"/>
    <cacheHierarchy uniqueName="[Invoice].[revenue_transaction_type]" caption="revenue_transaction_type" attribute="1" defaultMemberUniqueName="[Invoice].[revenue_transaction_type].[All]" allUniqueName="[Invoice].[revenue_transaction_type].[All]" dimensionUniqueName="[Invoice]" displayFolder="" count="0" memberValueDatatype="130" unbalanced="0"/>
    <cacheHierarchy uniqueName="[Invoice].[branch_name]" caption="branch_name" attribute="1" defaultMemberUniqueName="[Invoice].[branch_name].[All]" allUniqueName="[Invoice].[branch_name].[All]" dimensionUniqueName="[Invoice]" displayFolder="" count="0" memberValueDatatype="130" unbalanced="0"/>
    <cacheHierarchy uniqueName="[Invoice].[solution_group]" caption="solution_group" attribute="1" defaultMemberUniqueName="[Invoice].[solution_group].[All]" allUniqueName="[Invoice].[solution_group].[All]" dimensionUniqueName="[Invoice]" displayFolder="" count="0" memberValueDatatype="130" unbalanced="0"/>
    <cacheHierarchy uniqueName="[Invoice].[Account Exe ID]" caption="Account Exe ID" attribute="1" defaultMemberUniqueName="[Invoice].[Account Exe ID].[All]" allUniqueName="[Invoice].[Account Exe ID].[All]" dimensionUniqueName="[Invoice]" displayFolder="" count="0" memberValueDatatype="20" unbalanced="0"/>
    <cacheHierarchy uniqueName="[Invoice].[Account Executive]" caption="Account Executive" attribute="1" defaultMemberUniqueName="[Invoice].[Account Executive].[All]" allUniqueName="[Invoice].[Account Executive].[All]" dimensionUniqueName="[Invoice]" displayFolder="" count="2" memberValueDatatype="130" unbalanced="0"/>
    <cacheHierarchy uniqueName="[Invoice].[income_class]" caption="income_class" attribute="1" defaultMemberUniqueName="[Invoice].[income_class].[All]" allUniqueName="[Invoice].[income_class].[All]" dimensionUniqueName="[Invoice]" displayFolder="" count="0" memberValueDatatype="130" unbalanced="0"/>
    <cacheHierarchy uniqueName="[Invoice].[client_name]" caption="client_name" attribute="1" defaultMemberUniqueName="[Invoice].[client_name].[All]" allUniqueName="[Invoice].[client_name].[All]" dimensionUniqueName="[Invoice]" displayFolder="" count="0" memberValueDatatype="130" unbalanced="0"/>
    <cacheHierarchy uniqueName="[Invoice].[policy_number]" caption="policy_number" attribute="1" defaultMemberUniqueName="[Invoice].[policy_number].[All]" allUniqueName="[Invoice].[policy_number].[All]" dimensionUniqueName="[Invoice]" displayFolder="" count="0" memberValueDatatype="130" unbalanced="0"/>
    <cacheHierarchy uniqueName="[Invoice].[Amount]" caption="Amount" attribute="1" defaultMemberUniqueName="[Invoice].[Amount].[All]" allUniqueName="[Invoice].[Amount].[All]" dimensionUniqueName="[Invoice]" displayFolder="" count="0" memberValueDatatype="20" unbalanced="0"/>
    <cacheHierarchy uniqueName="[Invoice].[income_due_date]" caption="income_due_date" attribute="1" time="1" defaultMemberUniqueName="[Invoice].[income_due_date].[All]" allUniqueName="[Invoice].[income_due_date].[All]" dimensionUniqueName="[Invoice]" displayFolder="" count="0" memberValueDatatype="7" unbalanced="0"/>
    <cacheHierarchy uniqueName="[Meeting_list].[Account Exe ID]" caption="Account Exe ID" attribute="1" defaultMemberUniqueName="[Meeting_list].[Account Exe ID].[All]" allUniqueName="[Meeting_list].[Account Exe ID].[All]" dimensionUniqueName="[Meeting_list]" displayFolder="" count="0" memberValueDatatype="20" unbalanced="0"/>
    <cacheHierarchy uniqueName="[Meeting_list].[Account Executive]" caption="Account Executive" attribute="1" defaultMemberUniqueName="[Meeting_list].[Account Executive].[All]" allUniqueName="[Meeting_list].[Account Executive].[All]" dimensionUniqueName="[Meeting_list]" displayFolder="" count="0" memberValueDatatype="130" unbalanced="0"/>
    <cacheHierarchy uniqueName="[Meeting_list].[branch_name]" caption="branch_name" attribute="1" defaultMemberUniqueName="[Meeting_list].[branch_name].[All]" allUniqueName="[Meeting_list].[branch_name].[All]" dimensionUniqueName="[Meeting_list]" displayFolder="" count="0" memberValueDatatype="130" unbalanced="0"/>
    <cacheHierarchy uniqueName="[Meeting_list].[global_attendees]" caption="global_attendees" attribute="1" defaultMemberUniqueName="[Meeting_list].[global_attendees].[All]" allUniqueName="[Meeting_list].[global_attendees].[All]" dimensionUniqueName="[Meeting_list]" displayFolder="" count="0" memberValueDatatype="130" unbalanced="0"/>
    <cacheHierarchy uniqueName="[Meeting_list].[meeting_date]" caption="meeting_date" attribute="1" time="1" defaultMemberUniqueName="[Meeting_list].[meeting_date].[All]" allUniqueName="[Meeting_list].[meeting_date].[All]" dimensionUniqueName="[Meeting_list]" displayFolder="" count="0" memberValueDatatype="7" unbalanced="0"/>
    <cacheHierarchy uniqueName="[Meeting_list].[meeting_date (Year)]" caption="meeting_date (Year)" attribute="1" defaultMemberUniqueName="[Meeting_list].[meeting_date (Year)].[All]" allUniqueName="[Meeting_list].[meeting_date (Year)].[All]" dimensionUniqueName="[Meeting_list]" displayFolder="" count="2" memberValueDatatype="130" unbalanced="0">
      <fieldsUsage count="2">
        <fieldUsage x="-1"/>
        <fieldUsage x="2"/>
      </fieldsUsage>
    </cacheHierarchy>
    <cacheHierarchy uniqueName="[Meeting_list].[meeting_date (Quarter)]" caption="meeting_date (Quarter)" attribute="1" defaultMemberUniqueName="[Meeting_list].[meeting_date (Quarter)].[All]" allUniqueName="[Meeting_list].[meeting_date (Quarter)].[All]" dimensionUniqueName="[Meeting_list]" displayFolder="" count="0" memberValueDatatype="130" unbalanced="0"/>
    <cacheHierarchy uniqueName="[Meeting_list].[meeting_date (Month)]" caption="meeting_date (Month)" attribute="1" defaultMemberUniqueName="[Meeting_list].[meeting_date (Month)].[All]" allUniqueName="[Meeting_list].[meeting_date (Month)].[All]" dimensionUniqueName="[Meeting_list]" displayFolder="" count="0" memberValueDatatype="130" unbalanced="0"/>
    <cacheHierarchy uniqueName="[Opportunity].[opportunity_name]" caption="opportunity_name" attribute="1" defaultMemberUniqueName="[Opportunity].[opportunity_name].[All]" allUniqueName="[Opportunity].[opportunity_name].[All]" dimensionUniqueName="[Opportunity]" displayFolder="" count="0" memberValueDatatype="130" unbalanced="0"/>
    <cacheHierarchy uniqueName="[Opportunity].[opportunity_id]" caption="opportunity_id" attribute="1" defaultMemberUniqueName="[Opportunity].[opportunity_id].[All]" allUniqueName="[Opportunity].[opportunity_id].[All]" dimensionUniqueName="[Opportunity]" displayFolder="" count="0" memberValueDatatype="130" unbalanced="0"/>
    <cacheHierarchy uniqueName="[Opportunity].[Account Exe Id]" caption="Account Exe Id" attribute="1" defaultMemberUniqueName="[Opportunity].[Account Exe Id].[All]" allUniqueName="[Opportunity].[Account Exe Id].[All]" dimensionUniqueName="[Opportunity]" displayFolder="" count="0" memberValueDatatype="20" unbalanced="0"/>
    <cacheHierarchy uniqueName="[Opportunity].[Account Executive]" caption="Account Executive" attribute="1" defaultMemberUniqueName="[Opportunity].[Account Executive].[All]" allUniqueName="[Opportunity].[Account Executive].[All]" dimensionUniqueName="[Opportunity]" displayFolder="" count="0" memberValueDatatype="130" unbalanced="0"/>
    <cacheHierarchy uniqueName="[Opportunity].[premium_amount]" caption="premium_amount" attribute="1" defaultMemberUniqueName="[Opportunity].[premium_amount].[All]" allUniqueName="[Opportunity].[premium_amount].[All]" dimensionUniqueName="[Opportunity]" displayFolder="" count="0" memberValueDatatype="20" unbalanced="0"/>
    <cacheHierarchy uniqueName="[Opportunity].[revenue_amount]" caption="revenue_amount" attribute="1" defaultMemberUniqueName="[Opportunity].[revenue_amount].[All]" allUniqueName="[Opportunity].[revenue_amount].[All]" dimensionUniqueName="[Opportunity]" displayFolder="" count="0" memberValueDatatype="20" unbalanced="0"/>
    <cacheHierarchy uniqueName="[Opportunity].[closing_date]" caption="closing_date" attribute="1" time="1" defaultMemberUniqueName="[Opportunity].[closing_date].[All]" allUniqueName="[Opportunity].[closing_date].[All]" dimensionUniqueName="[Opportunity]" displayFolder="" count="0" memberValueDatatype="7" unbalanced="0"/>
    <cacheHierarchy uniqueName="[Opportunity].[stage]" caption="stage" attribute="1" defaultMemberUniqueName="[Opportunity].[stage].[All]" allUniqueName="[Opportunity].[stage].[All]" dimensionUniqueName="[Opportunity]" displayFolder="" count="0" memberValueDatatype="130" unbalanced="0"/>
    <cacheHierarchy uniqueName="[Opportunity].[branch]" caption="branch" attribute="1" defaultMemberUniqueName="[Opportunity].[branch].[All]" allUniqueName="[Opportunity].[branch].[All]" dimensionUniqueName="[Opportunity]" displayFolder="" count="0" memberValueDatatype="130" unbalanced="0"/>
    <cacheHierarchy uniqueName="[Opportunity].[specialty]" caption="specialty" attribute="1" defaultMemberUniqueName="[Opportunity].[specialty].[All]" allUniqueName="[Opportunity].[specialty].[All]" dimensionUniqueName="[Opportunity]" displayFolder="" count="0" memberValueDatatype="130" unbalanced="0"/>
    <cacheHierarchy uniqueName="[Opportunity].[product_group]" caption="product_group" attribute="1" defaultMemberUniqueName="[Opportunity].[product_group].[All]" allUniqueName="[Opportunity].[product_group].[All]" dimensionUniqueName="[Opportunity]" displayFolder="" count="2" memberValueDatatype="130" unbalanced="0">
      <fieldsUsage count="2">
        <fieldUsage x="-1"/>
        <fieldUsage x="0"/>
      </fieldsUsage>
    </cacheHierarchy>
    <cacheHierarchy uniqueName="[Opportunity].[product_sub_group]" caption="product_sub_group" attribute="1" defaultMemberUniqueName="[Opportunity].[product_sub_group].[All]" allUniqueName="[Opportunity].[product_sub_group].[All]" dimensionUniqueName="[Opportunity]" displayFolder="" count="0" memberValueDatatype="130" unbalanced="0"/>
    <cacheHierarchy uniqueName="[Opportunity].[risk_details]" caption="risk_details" attribute="1" defaultMemberUniqueName="[Opportunity].[risk_details].[All]" allUniqueName="[Opportunity].[risk_details].[All]" dimensionUniqueName="[Opportunity]" displayFolder="" count="0" memberValueDatatype="130" unbalanced="0"/>
    <cacheHierarchy uniqueName="[Meeting_list].[meeting_date (Month Index)]" caption="meeting_date (Month Index)" attribute="1" defaultMemberUniqueName="[Meeting_list].[meeting_date (Month Index)].[All]" allUniqueName="[Meeting_list].[meeting_date (Month Index)].[All]" dimensionUniqueName="[Meeting_list]" displayFolder="" count="0" memberValueDatatype="20" unbalanced="0" hidden="1"/>
    <cacheHierarchy uniqueName="[Measures].[__XL_Count Invoice]" caption="__XL_Count Invoice" measure="1" displayFolder="" measureGroup="Invoice" count="0" hidden="1"/>
    <cacheHierarchy uniqueName="[Measures].[__XL_Count Individual_Budget]" caption="__XL_Count Individual_Budget" measure="1" displayFolder="" measureGroup="Individual_Budget" count="0" hidden="1"/>
    <cacheHierarchy uniqueName="[Measures].[__XL_Count Opportunity]" caption="__XL_Count Opportunity" measure="1" displayFolder="" measureGroup="Opportunity" count="0" hidden="1"/>
    <cacheHierarchy uniqueName="[Measures].[__XL_Count Brokerage]" caption="__XL_Count Brokerage" measure="1" displayFolder="" measureGroup="Brokerage" count="0" hidden="1"/>
    <cacheHierarchy uniqueName="[Measures].[__XL_Count Meeting_list]" caption="__XL_Count Meeting_list" measure="1" displayFolder="" measureGroup="Meeting_list" count="0" hidden="1"/>
    <cacheHierarchy uniqueName="[Measures].[__XL_Count Fees]" caption="__XL_Count Fees" measure="1" displayFolder="" measureGroup="Fees" count="0" hidden="1"/>
    <cacheHierarchy uniqueName="[Measures].[__No measures defined]" caption="__No measures defined" measure="1" displayFolder="" count="0" hidden="1"/>
    <cacheHierarchy uniqueName="[Measures].[Sum of revenue_amount]" caption="Sum of revenue_amount" measure="1" displayFolder="" measureGroup="Opportunity" count="0" hidden="1">
      <extLst>
        <ext xmlns:x15="http://schemas.microsoft.com/office/spreadsheetml/2010/11/main" uri="{B97F6D7D-B522-45F9-BDA1-12C45D357490}">
          <x15:cacheHierarchy aggregatedColumn="58"/>
        </ext>
      </extLst>
    </cacheHierarchy>
    <cacheHierarchy uniqueName="[Measures].[Count of global_attendees]" caption="Count of global_attendees" measure="1" displayFolder="" measureGroup="Meeting_list" count="0" hidden="1">
      <extLst>
        <ext xmlns:x15="http://schemas.microsoft.com/office/spreadsheetml/2010/11/main" uri="{B97F6D7D-B522-45F9-BDA1-12C45D357490}">
          <x15:cacheHierarchy aggregatedColumn="48"/>
        </ext>
      </extLst>
    </cacheHierarchy>
    <cacheHierarchy uniqueName="[Measures].[Sum of New Budget]" caption="Sum of New Budget" measure="1" displayFolder="" measureGroup="Individual_Budget" count="0" hidden="1">
      <extLst>
        <ext xmlns:x15="http://schemas.microsoft.com/office/spreadsheetml/2010/11/main" uri="{B97F6D7D-B522-45F9-BDA1-12C45D357490}">
          <x15:cacheHierarchy aggregatedColumn="30"/>
        </ext>
      </extLst>
    </cacheHierarchy>
    <cacheHierarchy uniqueName="[Measures].[Sum of Cross sell bugdet]" caption="Sum of Cross sell bugdet" measure="1" displayFolder="" measureGroup="Individual_Budget" count="0" hidden="1">
      <extLst>
        <ext xmlns:x15="http://schemas.microsoft.com/office/spreadsheetml/2010/11/main" uri="{B97F6D7D-B522-45F9-BDA1-12C45D357490}">
          <x15:cacheHierarchy aggregatedColumn="31"/>
        </ext>
      </extLst>
    </cacheHierarchy>
    <cacheHierarchy uniqueName="[Measures].[Sum of Renewal Budget]" caption="Sum of Renewal Budget" measure="1" displayFolder="" measureGroup="Individual_Budget" count="0" hidden="1">
      <extLst>
        <ext xmlns:x15="http://schemas.microsoft.com/office/spreadsheetml/2010/11/main" uri="{B97F6D7D-B522-45F9-BDA1-12C45D357490}">
          <x15:cacheHierarchy aggregatedColumn="32"/>
        </ext>
      </extLst>
    </cacheHierarchy>
    <cacheHierarchy uniqueName="[Measures].[Sum of invoice_number]" caption="Sum of invoice_number" measure="1" displayFolder="" measureGroup="Invoice" count="0" hidden="1">
      <extLst>
        <ext xmlns:x15="http://schemas.microsoft.com/office/spreadsheetml/2010/11/main" uri="{B97F6D7D-B522-45F9-BDA1-12C45D357490}">
          <x15:cacheHierarchy aggregatedColumn="33"/>
        </ext>
      </extLst>
    </cacheHierarchy>
    <cacheHierarchy uniqueName="[Measures].[Count of invoice_number]" caption="Count of invoice_number" measure="1" displayFolder="" measureGroup="Invoice" count="0" hidden="1">
      <extLst>
        <ext xmlns:x15="http://schemas.microsoft.com/office/spreadsheetml/2010/11/main" uri="{B97F6D7D-B522-45F9-BDA1-12C45D357490}">
          <x15:cacheHierarchy aggregatedColumn="33"/>
        </ext>
      </extLst>
    </cacheHierarchy>
    <cacheHierarchy uniqueName="[Measures].[Count of income_class]" caption="Count of income_class" measure="1" displayFolder="" measureGroup="Invoice" count="0" hidden="1">
      <extLst>
        <ext xmlns:x15="http://schemas.microsoft.com/office/spreadsheetml/2010/11/main" uri="{B97F6D7D-B522-45F9-BDA1-12C45D357490}">
          <x15:cacheHierarchy aggregatedColumn="40"/>
        </ext>
      </extLst>
    </cacheHierarchy>
    <cacheHierarchy uniqueName="[Measures].[Sum of Amount]" caption="Sum of Amount" measure="1" displayFolder="" measureGroup="Invoice" count="0" hidden="1">
      <extLst>
        <ext xmlns:x15="http://schemas.microsoft.com/office/spreadsheetml/2010/11/main" uri="{B97F6D7D-B522-45F9-BDA1-12C45D357490}">
          <x15:cacheHierarchy aggregatedColumn="43"/>
        </ext>
      </extLst>
    </cacheHierarchy>
    <cacheHierarchy uniqueName="[Measures].[Sum of Amount 2]" caption="Sum of Amount 2" measure="1" displayFolder="" measureGroup="Brokerage" count="0" hidden="1">
      <extLst>
        <ext xmlns:x15="http://schemas.microsoft.com/office/spreadsheetml/2010/11/main" uri="{B97F6D7D-B522-45F9-BDA1-12C45D357490}">
          <x15:cacheHierarchy aggregatedColumn="11"/>
        </ext>
      </extLst>
    </cacheHierarchy>
    <cacheHierarchy uniqueName="[Measures].[Sum of Amount 3]" caption="Sum of Amount 3" measure="1" displayFolder="" measureGroup="Fees" count="0" hidden="1">
      <extLst>
        <ext xmlns:x15="http://schemas.microsoft.com/office/spreadsheetml/2010/11/main" uri="{B97F6D7D-B522-45F9-BDA1-12C45D357490}">
          <x15:cacheHierarchy aggregatedColumn="23"/>
        </ext>
      </extLst>
    </cacheHierarchy>
    <cacheHierarchy uniqueName="[Measures].[Count of opportunity_id]" caption="Count of opportunity_id" measure="1" displayFolder="" measureGroup="Opportunity" count="0" oneField="1" hidden="1">
      <fieldsUsage count="1">
        <fieldUsage x="1"/>
      </fieldsUsage>
      <extLst>
        <ext xmlns:x15="http://schemas.microsoft.com/office/spreadsheetml/2010/11/main" uri="{B97F6D7D-B522-45F9-BDA1-12C45D357490}">
          <x15:cacheHierarchy aggregatedColumn="54"/>
        </ext>
      </extLst>
    </cacheHierarchy>
    <cacheHierarchy uniqueName="[Measures].[Count of meeting_date]" caption="Count of meeting_date" measure="1" displayFolder="" measureGroup="Meeting_list" count="0" hidden="1">
      <extLst>
        <ext xmlns:x15="http://schemas.microsoft.com/office/spreadsheetml/2010/11/main" uri="{B97F6D7D-B522-45F9-BDA1-12C45D357490}">
          <x15:cacheHierarchy aggregatedColumn="49"/>
        </ext>
      </extLst>
    </cacheHierarchy>
  </cacheHierarchies>
  <kpis count="0"/>
  <dimensions count="7">
    <dimension name="Brokerage" uniqueName="[Brokerage]" caption="Brokerage"/>
    <dimension name="Fees" uniqueName="[Fees]" caption="Fees"/>
    <dimension name="Individual_Budget" uniqueName="[Individual_Budget]" caption="Individual_Budget"/>
    <dimension name="Invoice" uniqueName="[Invoice]" caption="Invoice"/>
    <dimension measure="1" name="Measures" uniqueName="[Measures]" caption="Measures"/>
    <dimension name="Meeting_list" uniqueName="[Meeting_list]" caption="Meeting_list"/>
    <dimension name="Opportunity" uniqueName="[Opportunity]" caption="Opportunity"/>
  </dimensions>
  <measureGroups count="6">
    <measureGroup name="Brokerage" caption="Brokerage"/>
    <measureGroup name="Fees" caption="Fees"/>
    <measureGroup name="Individual_Budget" caption="Individual_Budget"/>
    <measureGroup name="Invoice" caption="Invoice"/>
    <measureGroup name="Meeting_list" caption="Meeting_list"/>
    <measureGroup name="Opportunity" caption="Opportunity"/>
  </measureGroups>
  <maps count="11">
    <map measureGroup="0" dimension="0"/>
    <map measureGroup="0" dimension="2"/>
    <map measureGroup="1" dimension="1"/>
    <map measureGroup="1" dimension="2"/>
    <map measureGroup="2" dimension="2"/>
    <map measureGroup="3" dimension="2"/>
    <map measureGroup="3" dimension="3"/>
    <map measureGroup="4" dimension="2"/>
    <map measureGroup="4" dimension="5"/>
    <map measureGroup="5" dimension="2"/>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atham Chavan" refreshedDate="45707.925767939814" backgroundQuery="1" createdVersion="8" refreshedVersion="8" minRefreshableVersion="3" recordCount="0" supportSubquery="1" supportAdvancedDrill="1" xr:uid="{64BE7FD1-4E4B-4725-A5A1-F96BA5568EE5}">
  <cacheSource type="external" connectionId="8"/>
  <cacheFields count="3">
    <cacheField name="[Opportunity].[stage].[stage]" caption="stage" numFmtId="0" hierarchy="60" level="1">
      <sharedItems count="3">
        <s v="Negotiate"/>
        <s v="Propose Solution"/>
        <s v="Qualify Opportunity"/>
      </sharedItems>
    </cacheField>
    <cacheField name="[Measures].[Sum of revenue_amount]" caption="Sum of revenue_amount" numFmtId="0" hierarchy="74" level="32767"/>
    <cacheField name="[Meeting_list].[meeting_date (Year)].[meeting_date (Year)]" caption="meeting_date (Year)" numFmtId="0" hierarchy="50" level="1">
      <sharedItems containsSemiMixedTypes="0" containsNonDate="0" containsString="0"/>
    </cacheField>
  </cacheFields>
  <cacheHierarchies count="87">
    <cacheHierarchy uniqueName="[Brokerage].[client_name]" caption="client_name" attribute="1" defaultMemberUniqueName="[Brokerage].[client_name].[All]" allUniqueName="[Brokerage].[client_name].[All]" dimensionUniqueName="[Brokerage]" displayFolder="" count="0" memberValueDatatype="130" unbalanced="0"/>
    <cacheHierarchy uniqueName="[Brokerage].[policy_number]" caption="policy_number" attribute="1" defaultMemberUniqueName="[Brokerage].[policy_number].[All]" allUniqueName="[Brokerage].[policy_number].[All]" dimensionUniqueName="[Brokerage]" displayFolder="" count="0" memberValueDatatype="130" unbalanced="0"/>
    <cacheHierarchy uniqueName="[Brokerage].[policy_status]" caption="policy_status" attribute="1" defaultMemberUniqueName="[Brokerage].[policy_status].[All]" allUniqueName="[Brokerage].[policy_status].[All]" dimensionUniqueName="[Brokerage]" displayFolder="" count="0" memberValueDatatype="130" unbalanced="0"/>
    <cacheHierarchy uniqueName="[Brokerage].[policy_start_date]" caption="policy_start_date" attribute="1" time="1" defaultMemberUniqueName="[Brokerage].[policy_start_date].[All]" allUniqueName="[Brokerage].[policy_start_date].[All]" dimensionUniqueName="[Brokerage]" displayFolder="" count="0" memberValueDatatype="7" unbalanced="0"/>
    <cacheHierarchy uniqueName="[Brokerage].[policy_end_date]" caption="policy_end_date" attribute="1" time="1" defaultMemberUniqueName="[Brokerage].[policy_end_date].[All]" allUniqueName="[Brokerage].[policy_end_date].[All]" dimensionUniqueName="[Brokerage]" displayFolder="" count="0" memberValueDatatype="7" unbalanced="0"/>
    <cacheHierarchy uniqueName="[Brokerage].[product_group]" caption="product_group" attribute="1" defaultMemberUniqueName="[Brokerage].[product_group].[All]" allUniqueName="[Brokerage].[product_group].[All]" dimensionUniqueName="[Brokerage]" displayFolder="" count="0" memberValueDatatype="130" unbalanced="0"/>
    <cacheHierarchy uniqueName="[Brokerage].[Account Exe ID]" caption="Account Exe ID" attribute="1" defaultMemberUniqueName="[Brokerage].[Account Exe ID].[All]" allUniqueName="[Brokerage].[Account Exe ID].[All]" dimensionUniqueName="[Brokerage]" displayFolder="" count="0" memberValueDatatype="20" unbalanced="0"/>
    <cacheHierarchy uniqueName="[Brokerage].[Exe Name]" caption="Exe Name" attribute="1" defaultMemberUniqueName="[Brokerage].[Exe Name].[All]" allUniqueName="[Brokerage].[Exe Name].[All]" dimensionUniqueName="[Brokerage]" displayFolder="" count="2" memberValueDatatype="130" unbalanced="0"/>
    <cacheHierarchy uniqueName="[Brokerage].[branch_name]" caption="branch_name" attribute="1" defaultMemberUniqueName="[Brokerage].[branch_name].[All]" allUniqueName="[Brokerage].[branch_name].[All]" dimensionUniqueName="[Brokerage]" displayFolder="" count="0" memberValueDatatype="130" unbalanced="0"/>
    <cacheHierarchy uniqueName="[Brokerage].[solution_group]" caption="solution_group" attribute="1" defaultMemberUniqueName="[Brokerage].[solution_group].[All]" allUniqueName="[Brokerage].[solution_group].[All]" dimensionUniqueName="[Brokerage]" displayFolder="" count="0" memberValueDatatype="130" unbalanced="0"/>
    <cacheHierarchy uniqueName="[Brokerage].[income_class]" caption="income_class" attribute="1" defaultMemberUniqueName="[Brokerage].[income_class].[All]" allUniqueName="[Brokerage].[income_class].[All]" dimensionUniqueName="[Brokerage]" displayFolder="" count="0" memberValueDatatype="130" unbalanced="0"/>
    <cacheHierarchy uniqueName="[Brokerage].[Amount]" caption="Amount" attribute="1" defaultMemberUniqueName="[Brokerage].[Amount].[All]" allUniqueName="[Brokerage].[Amount].[All]" dimensionUniqueName="[Brokerage]" displayFolder="" count="0" memberValueDatatype="5" unbalanced="0"/>
    <cacheHierarchy uniqueName="[Brokerage].[income_due_date]" caption="income_due_date" attribute="1" time="1" defaultMemberUniqueName="[Brokerage].[income_due_date].[All]" allUniqueName="[Brokerage].[income_due_date].[All]" dimensionUniqueName="[Brokerage]" displayFolder="" count="0" memberValueDatatype="7" unbalanced="0"/>
    <cacheHierarchy uniqueName="[Brokerage].[revenue_transaction_type]" caption="revenue_transaction_type" attribute="1" defaultMemberUniqueName="[Brokerage].[revenue_transaction_type].[All]" allUniqueName="[Brokerage].[revenue_transaction_type].[All]" dimensionUniqueName="[Brokerage]" displayFolder="" count="0" memberValueDatatype="130" unbalanced="0"/>
    <cacheHierarchy uniqueName="[Brokerage].[renewal_status]" caption="renewal_status" attribute="1" defaultMemberUniqueName="[Brokerage].[renewal_status].[All]" allUniqueName="[Brokerage].[renewal_status].[All]" dimensionUniqueName="[Brokerage]" displayFolder="" count="0" memberValueDatatype="130" unbalanced="0"/>
    <cacheHierarchy uniqueName="[Brokerage].[lapse_reason]" caption="lapse_reason" attribute="1" defaultMemberUniqueName="[Brokerage].[lapse_reason].[All]" allUniqueName="[Brokerage].[lapse_reason].[All]" dimensionUniqueName="[Brokerage]" displayFolder="" count="0" memberValueDatatype="130" unbalanced="0"/>
    <cacheHierarchy uniqueName="[Brokerage].[last_updated_date]" caption="last_updated_date" attribute="1" time="1" defaultMemberUniqueName="[Brokerage].[last_updated_date].[All]" allUniqueName="[Brokerage].[last_updated_date].[All]" dimensionUniqueName="[Brokerage]" displayFolder="" count="0" memberValueDatatype="7" unbalanced="0"/>
    <cacheHierarchy uniqueName="[Fees].[client_name]" caption="client_name" attribute="1" defaultMemberUniqueName="[Fees].[client_name].[All]" allUniqueName="[Fees].[client_name].[All]" dimensionUniqueName="[Fees]" displayFolder="" count="0" memberValueDatatype="130" unbalanced="0"/>
    <cacheHierarchy uniqueName="[Fees].[branch_name]" caption="branch_name" attribute="1" defaultMemberUniqueName="[Fees].[branch_name].[All]" allUniqueName="[Fees].[branch_name].[All]" dimensionUniqueName="[Fees]" displayFolder="" count="0" memberValueDatatype="130" unbalanced="0"/>
    <cacheHierarchy uniqueName="[Fees].[solution_group]" caption="solution_group" attribute="1" defaultMemberUniqueName="[Fees].[solution_group].[All]" allUniqueName="[Fees].[solution_group].[All]" dimensionUniqueName="[Fees]" displayFolder="" count="0" memberValueDatatype="130" unbalanced="0"/>
    <cacheHierarchy uniqueName="[Fees].[Account Exe ID]" caption="Account Exe ID" attribute="1" defaultMemberUniqueName="[Fees].[Account Exe ID].[All]" allUniqueName="[Fees].[Account Exe ID].[All]" dimensionUniqueName="[Fees]" displayFolder="" count="0" memberValueDatatype="20" unbalanced="0"/>
    <cacheHierarchy uniqueName="[Fees].[Account Executive]" caption="Account Executive" attribute="1" defaultMemberUniqueName="[Fees].[Account Executive].[All]" allUniqueName="[Fees].[Account Executive].[All]" dimensionUniqueName="[Fees]" displayFolder="" count="0" memberValueDatatype="130" unbalanced="0"/>
    <cacheHierarchy uniqueName="[Fees].[income_class]" caption="income_class" attribute="1" defaultMemberUniqueName="[Fees].[income_class].[All]" allUniqueName="[Fees].[income_class].[All]" dimensionUniqueName="[Fees]" displayFolder="" count="0" memberValueDatatype="130" unbalanced="0"/>
    <cacheHierarchy uniqueName="[Fees].[Amount]" caption="Amount" attribute="1" defaultMemberUniqueName="[Fees].[Amount].[All]" allUniqueName="[Fees].[Amount].[All]" dimensionUniqueName="[Fees]" displayFolder="" count="0" memberValueDatatype="20" unbalanced="0"/>
    <cacheHierarchy uniqueName="[Fees].[income_due_date]" caption="income_due_date" attribute="1" time="1" defaultMemberUniqueName="[Fees].[income_due_date].[All]" allUniqueName="[Fees].[income_due_date].[All]" dimensionUniqueName="[Fees]" displayFolder="" count="0" memberValueDatatype="7" unbalanced="0"/>
    <cacheHierarchy uniqueName="[Fees].[revenue_transaction_type]" caption="revenue_transaction_type" attribute="1" defaultMemberUniqueName="[Fees].[revenue_transaction_type].[All]" allUniqueName="[Fees].[revenue_transaction_type].[All]" dimensionUniqueName="[Fees]" displayFolder="" count="0" memberValueDatatype="130" unbalanced="0"/>
    <cacheHierarchy uniqueName="[Individual_Budget].[Branch]" caption="Branch" attribute="1" defaultMemberUniqueName="[Individual_Budget].[Branch].[All]" allUniqueName="[Individual_Budget].[Branch].[All]" dimensionUniqueName="[Individual_Budget]" displayFolder="" count="0" memberValueDatatype="130" unbalanced="0"/>
    <cacheHierarchy uniqueName="[Individual_Budget].[Account Exe ID]" caption="Account Exe ID" attribute="1" defaultMemberUniqueName="[Individual_Budget].[Account Exe ID].[All]" allUniqueName="[Individual_Budget].[Account Exe ID].[All]" dimensionUniqueName="[Individual_Budget]" displayFolder="" count="0" memberValueDatatype="20" unbalanced="0"/>
    <cacheHierarchy uniqueName="[Individual_Budget].[Employee Name]" caption="Employee Name" attribute="1" defaultMemberUniqueName="[Individual_Budget].[Employee Name].[All]" allUniqueName="[Individual_Budget].[Employee Name].[All]" dimensionUniqueName="[Individual_Budget]" displayFolder="" count="0" memberValueDatatype="130" unbalanced="0"/>
    <cacheHierarchy uniqueName="[Individual_Budget].[New Role2]" caption="New Role2" attribute="1" defaultMemberUniqueName="[Individual_Budget].[New Role2].[All]" allUniqueName="[Individual_Budget].[New Role2].[All]" dimensionUniqueName="[Individual_Budget]" displayFolder="" count="0" memberValueDatatype="130" unbalanced="0"/>
    <cacheHierarchy uniqueName="[Individual_Budget].[New Budget]" caption="New Budget" attribute="1" defaultMemberUniqueName="[Individual_Budget].[New Budget].[All]" allUniqueName="[Individual_Budget].[New Budget].[All]" dimensionUniqueName="[Individual_Budget]" displayFolder="" count="0" memberValueDatatype="20" unbalanced="0"/>
    <cacheHierarchy uniqueName="[Individual_Budget].[Cross sell bugdet]" caption="Cross sell bugdet" attribute="1" defaultMemberUniqueName="[Individual_Budget].[Cross sell bugdet].[All]" allUniqueName="[Individual_Budget].[Cross sell bugdet].[All]" dimensionUniqueName="[Individual_Budget]" displayFolder="" count="0" memberValueDatatype="20" unbalanced="0"/>
    <cacheHierarchy uniqueName="[Individual_Budget].[Renewal Budget]" caption="Renewal Budget" attribute="1" defaultMemberUniqueName="[Individual_Budget].[Renewal Budget].[All]" allUniqueName="[Individual_Budget].[Renewal Budget].[All]" dimensionUniqueName="[Individual_Budget]" displayFolder="" count="0" memberValueDatatype="20" unbalanced="0"/>
    <cacheHierarchy uniqueName="[Invoice].[invoice_number]" caption="invoice_number" attribute="1" defaultMemberUniqueName="[Invoice].[invoice_number].[All]" allUniqueName="[Invoice].[invoice_number].[All]" dimensionUniqueName="[Invoice]" displayFolder="" count="0" memberValueDatatype="20" unbalanced="0"/>
    <cacheHierarchy uniqueName="[Invoice].[invoice_date]" caption="invoice_date" attribute="1" time="1" defaultMemberUniqueName="[Invoice].[invoice_date].[All]" allUniqueName="[Invoice].[invoice_date].[All]" dimensionUniqueName="[Invoice]" displayFolder="" count="0" memberValueDatatype="7" unbalanced="0"/>
    <cacheHierarchy uniqueName="[Invoice].[revenue_transaction_type]" caption="revenue_transaction_type" attribute="1" defaultMemberUniqueName="[Invoice].[revenue_transaction_type].[All]" allUniqueName="[Invoice].[revenue_transaction_type].[All]" dimensionUniqueName="[Invoice]" displayFolder="" count="0" memberValueDatatype="130" unbalanced="0"/>
    <cacheHierarchy uniqueName="[Invoice].[branch_name]" caption="branch_name" attribute="1" defaultMemberUniqueName="[Invoice].[branch_name].[All]" allUniqueName="[Invoice].[branch_name].[All]" dimensionUniqueName="[Invoice]" displayFolder="" count="0" memberValueDatatype="130" unbalanced="0"/>
    <cacheHierarchy uniqueName="[Invoice].[solution_group]" caption="solution_group" attribute="1" defaultMemberUniqueName="[Invoice].[solution_group].[All]" allUniqueName="[Invoice].[solution_group].[All]" dimensionUniqueName="[Invoice]" displayFolder="" count="0" memberValueDatatype="130" unbalanced="0"/>
    <cacheHierarchy uniqueName="[Invoice].[Account Exe ID]" caption="Account Exe ID" attribute="1" defaultMemberUniqueName="[Invoice].[Account Exe ID].[All]" allUniqueName="[Invoice].[Account Exe ID].[All]" dimensionUniqueName="[Invoice]" displayFolder="" count="0" memberValueDatatype="20" unbalanced="0"/>
    <cacheHierarchy uniqueName="[Invoice].[Account Executive]" caption="Account Executive" attribute="1" defaultMemberUniqueName="[Invoice].[Account Executive].[All]" allUniqueName="[Invoice].[Account Executive].[All]" dimensionUniqueName="[Invoice]" displayFolder="" count="2" memberValueDatatype="130" unbalanced="0"/>
    <cacheHierarchy uniqueName="[Invoice].[income_class]" caption="income_class" attribute="1" defaultMemberUniqueName="[Invoice].[income_class].[All]" allUniqueName="[Invoice].[income_class].[All]" dimensionUniqueName="[Invoice]" displayFolder="" count="0" memberValueDatatype="130" unbalanced="0"/>
    <cacheHierarchy uniqueName="[Invoice].[client_name]" caption="client_name" attribute="1" defaultMemberUniqueName="[Invoice].[client_name].[All]" allUniqueName="[Invoice].[client_name].[All]" dimensionUniqueName="[Invoice]" displayFolder="" count="0" memberValueDatatype="130" unbalanced="0"/>
    <cacheHierarchy uniqueName="[Invoice].[policy_number]" caption="policy_number" attribute="1" defaultMemberUniqueName="[Invoice].[policy_number].[All]" allUniqueName="[Invoice].[policy_number].[All]" dimensionUniqueName="[Invoice]" displayFolder="" count="0" memberValueDatatype="130" unbalanced="0"/>
    <cacheHierarchy uniqueName="[Invoice].[Amount]" caption="Amount" attribute="1" defaultMemberUniqueName="[Invoice].[Amount].[All]" allUniqueName="[Invoice].[Amount].[All]" dimensionUniqueName="[Invoice]" displayFolder="" count="0" memberValueDatatype="20" unbalanced="0"/>
    <cacheHierarchy uniqueName="[Invoice].[income_due_date]" caption="income_due_date" attribute="1" time="1" defaultMemberUniqueName="[Invoice].[income_due_date].[All]" allUniqueName="[Invoice].[income_due_date].[All]" dimensionUniqueName="[Invoice]" displayFolder="" count="0" memberValueDatatype="7" unbalanced="0"/>
    <cacheHierarchy uniqueName="[Meeting_list].[Account Exe ID]" caption="Account Exe ID" attribute="1" defaultMemberUniqueName="[Meeting_list].[Account Exe ID].[All]" allUniqueName="[Meeting_list].[Account Exe ID].[All]" dimensionUniqueName="[Meeting_list]" displayFolder="" count="0" memberValueDatatype="20" unbalanced="0"/>
    <cacheHierarchy uniqueName="[Meeting_list].[Account Executive]" caption="Account Executive" attribute="1" defaultMemberUniqueName="[Meeting_list].[Account Executive].[All]" allUniqueName="[Meeting_list].[Account Executive].[All]" dimensionUniqueName="[Meeting_list]" displayFolder="" count="0" memberValueDatatype="130" unbalanced="0"/>
    <cacheHierarchy uniqueName="[Meeting_list].[branch_name]" caption="branch_name" attribute="1" defaultMemberUniqueName="[Meeting_list].[branch_name].[All]" allUniqueName="[Meeting_list].[branch_name].[All]" dimensionUniqueName="[Meeting_list]" displayFolder="" count="0" memberValueDatatype="130" unbalanced="0"/>
    <cacheHierarchy uniqueName="[Meeting_list].[global_attendees]" caption="global_attendees" attribute="1" defaultMemberUniqueName="[Meeting_list].[global_attendees].[All]" allUniqueName="[Meeting_list].[global_attendees].[All]" dimensionUniqueName="[Meeting_list]" displayFolder="" count="0" memberValueDatatype="130" unbalanced="0"/>
    <cacheHierarchy uniqueName="[Meeting_list].[meeting_date]" caption="meeting_date" attribute="1" time="1" defaultMemberUniqueName="[Meeting_list].[meeting_date].[All]" allUniqueName="[Meeting_list].[meeting_date].[All]" dimensionUniqueName="[Meeting_list]" displayFolder="" count="0" memberValueDatatype="7" unbalanced="0"/>
    <cacheHierarchy uniqueName="[Meeting_list].[meeting_date (Year)]" caption="meeting_date (Year)" attribute="1" defaultMemberUniqueName="[Meeting_list].[meeting_date (Year)].[All]" allUniqueName="[Meeting_list].[meeting_date (Year)].[All]" dimensionUniqueName="[Meeting_list]" displayFolder="" count="2" memberValueDatatype="130" unbalanced="0">
      <fieldsUsage count="2">
        <fieldUsage x="-1"/>
        <fieldUsage x="2"/>
      </fieldsUsage>
    </cacheHierarchy>
    <cacheHierarchy uniqueName="[Meeting_list].[meeting_date (Quarter)]" caption="meeting_date (Quarter)" attribute="1" defaultMemberUniqueName="[Meeting_list].[meeting_date (Quarter)].[All]" allUniqueName="[Meeting_list].[meeting_date (Quarter)].[All]" dimensionUniqueName="[Meeting_list]" displayFolder="" count="0" memberValueDatatype="130" unbalanced="0"/>
    <cacheHierarchy uniqueName="[Meeting_list].[meeting_date (Month)]" caption="meeting_date (Month)" attribute="1" defaultMemberUniqueName="[Meeting_list].[meeting_date (Month)].[All]" allUniqueName="[Meeting_list].[meeting_date (Month)].[All]" dimensionUniqueName="[Meeting_list]" displayFolder="" count="0" memberValueDatatype="130" unbalanced="0"/>
    <cacheHierarchy uniqueName="[Opportunity].[opportunity_name]" caption="opportunity_name" attribute="1" defaultMemberUniqueName="[Opportunity].[opportunity_name].[All]" allUniqueName="[Opportunity].[opportunity_name].[All]" dimensionUniqueName="[Opportunity]" displayFolder="" count="0" memberValueDatatype="130" unbalanced="0"/>
    <cacheHierarchy uniqueName="[Opportunity].[opportunity_id]" caption="opportunity_id" attribute="1" defaultMemberUniqueName="[Opportunity].[opportunity_id].[All]" allUniqueName="[Opportunity].[opportunity_id].[All]" dimensionUniqueName="[Opportunity]" displayFolder="" count="0" memberValueDatatype="130" unbalanced="0"/>
    <cacheHierarchy uniqueName="[Opportunity].[Account Exe Id]" caption="Account Exe Id" attribute="1" defaultMemberUniqueName="[Opportunity].[Account Exe Id].[All]" allUniqueName="[Opportunity].[Account Exe Id].[All]" dimensionUniqueName="[Opportunity]" displayFolder="" count="0" memberValueDatatype="20" unbalanced="0"/>
    <cacheHierarchy uniqueName="[Opportunity].[Account Executive]" caption="Account Executive" attribute="1" defaultMemberUniqueName="[Opportunity].[Account Executive].[All]" allUniqueName="[Opportunity].[Account Executive].[All]" dimensionUniqueName="[Opportunity]" displayFolder="" count="0" memberValueDatatype="130" unbalanced="0"/>
    <cacheHierarchy uniqueName="[Opportunity].[premium_amount]" caption="premium_amount" attribute="1" defaultMemberUniqueName="[Opportunity].[premium_amount].[All]" allUniqueName="[Opportunity].[premium_amount].[All]" dimensionUniqueName="[Opportunity]" displayFolder="" count="0" memberValueDatatype="20" unbalanced="0"/>
    <cacheHierarchy uniqueName="[Opportunity].[revenue_amount]" caption="revenue_amount" attribute="1" defaultMemberUniqueName="[Opportunity].[revenue_amount].[All]" allUniqueName="[Opportunity].[revenue_amount].[All]" dimensionUniqueName="[Opportunity]" displayFolder="" count="0" memberValueDatatype="20" unbalanced="0"/>
    <cacheHierarchy uniqueName="[Opportunity].[closing_date]" caption="closing_date" attribute="1" time="1" defaultMemberUniqueName="[Opportunity].[closing_date].[All]" allUniqueName="[Opportunity].[closing_date].[All]" dimensionUniqueName="[Opportunity]" displayFolder="" count="0" memberValueDatatype="7" unbalanced="0"/>
    <cacheHierarchy uniqueName="[Opportunity].[stage]" caption="stage" attribute="1" defaultMemberUniqueName="[Opportunity].[stage].[All]" allUniqueName="[Opportunity].[stage].[All]" dimensionUniqueName="[Opportunity]" displayFolder="" count="2" memberValueDatatype="130" unbalanced="0">
      <fieldsUsage count="2">
        <fieldUsage x="-1"/>
        <fieldUsage x="0"/>
      </fieldsUsage>
    </cacheHierarchy>
    <cacheHierarchy uniqueName="[Opportunity].[branch]" caption="branch" attribute="1" defaultMemberUniqueName="[Opportunity].[branch].[All]" allUniqueName="[Opportunity].[branch].[All]" dimensionUniqueName="[Opportunity]" displayFolder="" count="0" memberValueDatatype="130" unbalanced="0"/>
    <cacheHierarchy uniqueName="[Opportunity].[specialty]" caption="specialty" attribute="1" defaultMemberUniqueName="[Opportunity].[specialty].[All]" allUniqueName="[Opportunity].[specialty].[All]" dimensionUniqueName="[Opportunity]" displayFolder="" count="0" memberValueDatatype="130" unbalanced="0"/>
    <cacheHierarchy uniqueName="[Opportunity].[product_group]" caption="product_group" attribute="1" defaultMemberUniqueName="[Opportunity].[product_group].[All]" allUniqueName="[Opportunity].[product_group].[All]" dimensionUniqueName="[Opportunity]" displayFolder="" count="0" memberValueDatatype="130" unbalanced="0"/>
    <cacheHierarchy uniqueName="[Opportunity].[product_sub_group]" caption="product_sub_group" attribute="1" defaultMemberUniqueName="[Opportunity].[product_sub_group].[All]" allUniqueName="[Opportunity].[product_sub_group].[All]" dimensionUniqueName="[Opportunity]" displayFolder="" count="0" memberValueDatatype="130" unbalanced="0"/>
    <cacheHierarchy uniqueName="[Opportunity].[risk_details]" caption="risk_details" attribute="1" defaultMemberUniqueName="[Opportunity].[risk_details].[All]" allUniqueName="[Opportunity].[risk_details].[All]" dimensionUniqueName="[Opportunity]" displayFolder="" count="0" memberValueDatatype="130" unbalanced="0"/>
    <cacheHierarchy uniqueName="[Meeting_list].[meeting_date (Month Index)]" caption="meeting_date (Month Index)" attribute="1" defaultMemberUniqueName="[Meeting_list].[meeting_date (Month Index)].[All]" allUniqueName="[Meeting_list].[meeting_date (Month Index)].[All]" dimensionUniqueName="[Meeting_list]" displayFolder="" count="0" memberValueDatatype="20" unbalanced="0" hidden="1"/>
    <cacheHierarchy uniqueName="[Measures].[__XL_Count Invoice]" caption="__XL_Count Invoice" measure="1" displayFolder="" measureGroup="Invoice" count="0" hidden="1"/>
    <cacheHierarchy uniqueName="[Measures].[__XL_Count Individual_Budget]" caption="__XL_Count Individual_Budget" measure="1" displayFolder="" measureGroup="Individual_Budget" count="0" hidden="1"/>
    <cacheHierarchy uniqueName="[Measures].[__XL_Count Opportunity]" caption="__XL_Count Opportunity" measure="1" displayFolder="" measureGroup="Opportunity" count="0" hidden="1"/>
    <cacheHierarchy uniqueName="[Measures].[__XL_Count Brokerage]" caption="__XL_Count Brokerage" measure="1" displayFolder="" measureGroup="Brokerage" count="0" hidden="1"/>
    <cacheHierarchy uniqueName="[Measures].[__XL_Count Meeting_list]" caption="__XL_Count Meeting_list" measure="1" displayFolder="" measureGroup="Meeting_list" count="0" hidden="1"/>
    <cacheHierarchy uniqueName="[Measures].[__XL_Count Fees]" caption="__XL_Count Fees" measure="1" displayFolder="" measureGroup="Fees" count="0" hidden="1"/>
    <cacheHierarchy uniqueName="[Measures].[__No measures defined]" caption="__No measures defined" measure="1" displayFolder="" count="0" hidden="1"/>
    <cacheHierarchy uniqueName="[Measures].[Sum of revenue_amount]" caption="Sum of revenue_amount" measure="1" displayFolder="" measureGroup="Opportunity" count="0" oneField="1" hidden="1">
      <fieldsUsage count="1">
        <fieldUsage x="1"/>
      </fieldsUsage>
      <extLst>
        <ext xmlns:x15="http://schemas.microsoft.com/office/spreadsheetml/2010/11/main" uri="{B97F6D7D-B522-45F9-BDA1-12C45D357490}">
          <x15:cacheHierarchy aggregatedColumn="58"/>
        </ext>
      </extLst>
    </cacheHierarchy>
    <cacheHierarchy uniqueName="[Measures].[Count of global_attendees]" caption="Count of global_attendees" measure="1" displayFolder="" measureGroup="Meeting_list" count="0" hidden="1">
      <extLst>
        <ext xmlns:x15="http://schemas.microsoft.com/office/spreadsheetml/2010/11/main" uri="{B97F6D7D-B522-45F9-BDA1-12C45D357490}">
          <x15:cacheHierarchy aggregatedColumn="48"/>
        </ext>
      </extLst>
    </cacheHierarchy>
    <cacheHierarchy uniqueName="[Measures].[Sum of New Budget]" caption="Sum of New Budget" measure="1" displayFolder="" measureGroup="Individual_Budget" count="0" hidden="1">
      <extLst>
        <ext xmlns:x15="http://schemas.microsoft.com/office/spreadsheetml/2010/11/main" uri="{B97F6D7D-B522-45F9-BDA1-12C45D357490}">
          <x15:cacheHierarchy aggregatedColumn="30"/>
        </ext>
      </extLst>
    </cacheHierarchy>
    <cacheHierarchy uniqueName="[Measures].[Sum of Cross sell bugdet]" caption="Sum of Cross sell bugdet" measure="1" displayFolder="" measureGroup="Individual_Budget" count="0" hidden="1">
      <extLst>
        <ext xmlns:x15="http://schemas.microsoft.com/office/spreadsheetml/2010/11/main" uri="{B97F6D7D-B522-45F9-BDA1-12C45D357490}">
          <x15:cacheHierarchy aggregatedColumn="31"/>
        </ext>
      </extLst>
    </cacheHierarchy>
    <cacheHierarchy uniqueName="[Measures].[Sum of Renewal Budget]" caption="Sum of Renewal Budget" measure="1" displayFolder="" measureGroup="Individual_Budget" count="0" hidden="1">
      <extLst>
        <ext xmlns:x15="http://schemas.microsoft.com/office/spreadsheetml/2010/11/main" uri="{B97F6D7D-B522-45F9-BDA1-12C45D357490}">
          <x15:cacheHierarchy aggregatedColumn="32"/>
        </ext>
      </extLst>
    </cacheHierarchy>
    <cacheHierarchy uniqueName="[Measures].[Sum of invoice_number]" caption="Sum of invoice_number" measure="1" displayFolder="" measureGroup="Invoice" count="0" hidden="1">
      <extLst>
        <ext xmlns:x15="http://schemas.microsoft.com/office/spreadsheetml/2010/11/main" uri="{B97F6D7D-B522-45F9-BDA1-12C45D357490}">
          <x15:cacheHierarchy aggregatedColumn="33"/>
        </ext>
      </extLst>
    </cacheHierarchy>
    <cacheHierarchy uniqueName="[Measures].[Count of invoice_number]" caption="Count of invoice_number" measure="1" displayFolder="" measureGroup="Invoice" count="0" hidden="1">
      <extLst>
        <ext xmlns:x15="http://schemas.microsoft.com/office/spreadsheetml/2010/11/main" uri="{B97F6D7D-B522-45F9-BDA1-12C45D357490}">
          <x15:cacheHierarchy aggregatedColumn="33"/>
        </ext>
      </extLst>
    </cacheHierarchy>
    <cacheHierarchy uniqueName="[Measures].[Count of income_class]" caption="Count of income_class" measure="1" displayFolder="" measureGroup="Invoice" count="0" hidden="1">
      <extLst>
        <ext xmlns:x15="http://schemas.microsoft.com/office/spreadsheetml/2010/11/main" uri="{B97F6D7D-B522-45F9-BDA1-12C45D357490}">
          <x15:cacheHierarchy aggregatedColumn="40"/>
        </ext>
      </extLst>
    </cacheHierarchy>
    <cacheHierarchy uniqueName="[Measures].[Sum of Amount]" caption="Sum of Amount" measure="1" displayFolder="" measureGroup="Invoice" count="0" hidden="1">
      <extLst>
        <ext xmlns:x15="http://schemas.microsoft.com/office/spreadsheetml/2010/11/main" uri="{B97F6D7D-B522-45F9-BDA1-12C45D357490}">
          <x15:cacheHierarchy aggregatedColumn="43"/>
        </ext>
      </extLst>
    </cacheHierarchy>
    <cacheHierarchy uniqueName="[Measures].[Sum of Amount 2]" caption="Sum of Amount 2" measure="1" displayFolder="" measureGroup="Brokerage" count="0" hidden="1">
      <extLst>
        <ext xmlns:x15="http://schemas.microsoft.com/office/spreadsheetml/2010/11/main" uri="{B97F6D7D-B522-45F9-BDA1-12C45D357490}">
          <x15:cacheHierarchy aggregatedColumn="11"/>
        </ext>
      </extLst>
    </cacheHierarchy>
    <cacheHierarchy uniqueName="[Measures].[Sum of Amount 3]" caption="Sum of Amount 3" measure="1" displayFolder="" measureGroup="Fees" count="0" hidden="1">
      <extLst>
        <ext xmlns:x15="http://schemas.microsoft.com/office/spreadsheetml/2010/11/main" uri="{B97F6D7D-B522-45F9-BDA1-12C45D357490}">
          <x15:cacheHierarchy aggregatedColumn="23"/>
        </ext>
      </extLst>
    </cacheHierarchy>
    <cacheHierarchy uniqueName="[Measures].[Count of opportunity_id]" caption="Count of opportunity_id" measure="1" displayFolder="" measureGroup="Opportunity" count="0" hidden="1">
      <extLst>
        <ext xmlns:x15="http://schemas.microsoft.com/office/spreadsheetml/2010/11/main" uri="{B97F6D7D-B522-45F9-BDA1-12C45D357490}">
          <x15:cacheHierarchy aggregatedColumn="54"/>
        </ext>
      </extLst>
    </cacheHierarchy>
    <cacheHierarchy uniqueName="[Measures].[Count of meeting_date]" caption="Count of meeting_date" measure="1" displayFolder="" measureGroup="Meeting_list" count="0" hidden="1">
      <extLst>
        <ext xmlns:x15="http://schemas.microsoft.com/office/spreadsheetml/2010/11/main" uri="{B97F6D7D-B522-45F9-BDA1-12C45D357490}">
          <x15:cacheHierarchy aggregatedColumn="49"/>
        </ext>
      </extLst>
    </cacheHierarchy>
  </cacheHierarchies>
  <kpis count="0"/>
  <dimensions count="7">
    <dimension name="Brokerage" uniqueName="[Brokerage]" caption="Brokerage"/>
    <dimension name="Fees" uniqueName="[Fees]" caption="Fees"/>
    <dimension name="Individual_Budget" uniqueName="[Individual_Budget]" caption="Individual_Budget"/>
    <dimension name="Invoice" uniqueName="[Invoice]" caption="Invoice"/>
    <dimension measure="1" name="Measures" uniqueName="[Measures]" caption="Measures"/>
    <dimension name="Meeting_list" uniqueName="[Meeting_list]" caption="Meeting_list"/>
    <dimension name="Opportunity" uniqueName="[Opportunity]" caption="Opportunity"/>
  </dimensions>
  <measureGroups count="6">
    <measureGroup name="Brokerage" caption="Brokerage"/>
    <measureGroup name="Fees" caption="Fees"/>
    <measureGroup name="Individual_Budget" caption="Individual_Budget"/>
    <measureGroup name="Invoice" caption="Invoice"/>
    <measureGroup name="Meeting_list" caption="Meeting_list"/>
    <measureGroup name="Opportunity" caption="Opportunity"/>
  </measureGroups>
  <maps count="11">
    <map measureGroup="0" dimension="0"/>
    <map measureGroup="0" dimension="2"/>
    <map measureGroup="1" dimension="1"/>
    <map measureGroup="1" dimension="2"/>
    <map measureGroup="2" dimension="2"/>
    <map measureGroup="3" dimension="2"/>
    <map measureGroup="3" dimension="3"/>
    <map measureGroup="4" dimension="2"/>
    <map measureGroup="4" dimension="5"/>
    <map measureGroup="5" dimension="2"/>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atham Chavan" refreshedDate="45707.925768518522" backgroundQuery="1" createdVersion="8" refreshedVersion="8" minRefreshableVersion="3" recordCount="0" supportSubquery="1" supportAdvancedDrill="1" xr:uid="{40887C7C-AE0C-4357-A6CF-6DFC7A10CB8A}">
  <cacheSource type="external" connectionId="8"/>
  <cacheFields count="4">
    <cacheField name="[Invoice].[Account Executive].[Account Executive]" caption="Account Executive" numFmtId="0" hierarchy="39" level="1">
      <sharedItems count="11">
        <s v="Abhinav Shivam"/>
        <s v="Animesh Rawat"/>
        <s v="Ankita Shah"/>
        <s v="Divya Dhingra"/>
        <s v="Gautam Murkunde"/>
        <s v="Mark"/>
        <s v="Neel Jain"/>
        <s v="Shloka Shelat"/>
        <s v="Shobhit Agarwal"/>
        <s v="Vidit Shah"/>
        <s v="Vinay"/>
      </sharedItems>
    </cacheField>
    <cacheField name="[Measures].[Count of invoice_number]" caption="Count of invoice_number" numFmtId="0" hierarchy="80" level="32767"/>
    <cacheField name="[Invoice].[income_class].[income_class]" caption="income_class" numFmtId="0" hierarchy="40" level="1">
      <sharedItems count="4">
        <s v="Cross Sell"/>
        <s v="New"/>
        <s v="Null"/>
        <s v="Renewal"/>
      </sharedItems>
    </cacheField>
    <cacheField name="[Meeting_list].[meeting_date (Year)].[meeting_date (Year)]" caption="meeting_date (Year)" numFmtId="0" hierarchy="50" level="1">
      <sharedItems containsSemiMixedTypes="0" containsNonDate="0" containsString="0"/>
    </cacheField>
  </cacheFields>
  <cacheHierarchies count="87">
    <cacheHierarchy uniqueName="[Brokerage].[client_name]" caption="client_name" attribute="1" defaultMemberUniqueName="[Brokerage].[client_name].[All]" allUniqueName="[Brokerage].[client_name].[All]" dimensionUniqueName="[Brokerage]" displayFolder="" count="0" memberValueDatatype="130" unbalanced="0"/>
    <cacheHierarchy uniqueName="[Brokerage].[policy_number]" caption="policy_number" attribute="1" defaultMemberUniqueName="[Brokerage].[policy_number].[All]" allUniqueName="[Brokerage].[policy_number].[All]" dimensionUniqueName="[Brokerage]" displayFolder="" count="0" memberValueDatatype="130" unbalanced="0"/>
    <cacheHierarchy uniqueName="[Brokerage].[policy_status]" caption="policy_status" attribute="1" defaultMemberUniqueName="[Brokerage].[policy_status].[All]" allUniqueName="[Brokerage].[policy_status].[All]" dimensionUniqueName="[Brokerage]" displayFolder="" count="0" memberValueDatatype="130" unbalanced="0"/>
    <cacheHierarchy uniqueName="[Brokerage].[policy_start_date]" caption="policy_start_date" attribute="1" time="1" defaultMemberUniqueName="[Brokerage].[policy_start_date].[All]" allUniqueName="[Brokerage].[policy_start_date].[All]" dimensionUniqueName="[Brokerage]" displayFolder="" count="0" memberValueDatatype="7" unbalanced="0"/>
    <cacheHierarchy uniqueName="[Brokerage].[policy_end_date]" caption="policy_end_date" attribute="1" time="1" defaultMemberUniqueName="[Brokerage].[policy_end_date].[All]" allUniqueName="[Brokerage].[policy_end_date].[All]" dimensionUniqueName="[Brokerage]" displayFolder="" count="0" memberValueDatatype="7" unbalanced="0"/>
    <cacheHierarchy uniqueName="[Brokerage].[product_group]" caption="product_group" attribute="1" defaultMemberUniqueName="[Brokerage].[product_group].[All]" allUniqueName="[Brokerage].[product_group].[All]" dimensionUniqueName="[Brokerage]" displayFolder="" count="0" memberValueDatatype="130" unbalanced="0"/>
    <cacheHierarchy uniqueName="[Brokerage].[Account Exe ID]" caption="Account Exe ID" attribute="1" defaultMemberUniqueName="[Brokerage].[Account Exe ID].[All]" allUniqueName="[Brokerage].[Account Exe ID].[All]" dimensionUniqueName="[Brokerage]" displayFolder="" count="0" memberValueDatatype="20" unbalanced="0"/>
    <cacheHierarchy uniqueName="[Brokerage].[Exe Name]" caption="Exe Name" attribute="1" defaultMemberUniqueName="[Brokerage].[Exe Name].[All]" allUniqueName="[Brokerage].[Exe Name].[All]" dimensionUniqueName="[Brokerage]" displayFolder="" count="2" memberValueDatatype="130" unbalanced="0"/>
    <cacheHierarchy uniqueName="[Brokerage].[branch_name]" caption="branch_name" attribute="1" defaultMemberUniqueName="[Brokerage].[branch_name].[All]" allUniqueName="[Brokerage].[branch_name].[All]" dimensionUniqueName="[Brokerage]" displayFolder="" count="0" memberValueDatatype="130" unbalanced="0"/>
    <cacheHierarchy uniqueName="[Brokerage].[solution_group]" caption="solution_group" attribute="1" defaultMemberUniqueName="[Brokerage].[solution_group].[All]" allUniqueName="[Brokerage].[solution_group].[All]" dimensionUniqueName="[Brokerage]" displayFolder="" count="0" memberValueDatatype="130" unbalanced="0"/>
    <cacheHierarchy uniqueName="[Brokerage].[income_class]" caption="income_class" attribute="1" defaultMemberUniqueName="[Brokerage].[income_class].[All]" allUniqueName="[Brokerage].[income_class].[All]" dimensionUniqueName="[Brokerage]" displayFolder="" count="0" memberValueDatatype="130" unbalanced="0"/>
    <cacheHierarchy uniqueName="[Brokerage].[Amount]" caption="Amount" attribute="1" defaultMemberUniqueName="[Brokerage].[Amount].[All]" allUniqueName="[Brokerage].[Amount].[All]" dimensionUniqueName="[Brokerage]" displayFolder="" count="0" memberValueDatatype="5" unbalanced="0"/>
    <cacheHierarchy uniqueName="[Brokerage].[income_due_date]" caption="income_due_date" attribute="1" time="1" defaultMemberUniqueName="[Brokerage].[income_due_date].[All]" allUniqueName="[Brokerage].[income_due_date].[All]" dimensionUniqueName="[Brokerage]" displayFolder="" count="0" memberValueDatatype="7" unbalanced="0"/>
    <cacheHierarchy uniqueName="[Brokerage].[revenue_transaction_type]" caption="revenue_transaction_type" attribute="1" defaultMemberUniqueName="[Brokerage].[revenue_transaction_type].[All]" allUniqueName="[Brokerage].[revenue_transaction_type].[All]" dimensionUniqueName="[Brokerage]" displayFolder="" count="0" memberValueDatatype="130" unbalanced="0"/>
    <cacheHierarchy uniqueName="[Brokerage].[renewal_status]" caption="renewal_status" attribute="1" defaultMemberUniqueName="[Brokerage].[renewal_status].[All]" allUniqueName="[Brokerage].[renewal_status].[All]" dimensionUniqueName="[Brokerage]" displayFolder="" count="0" memberValueDatatype="130" unbalanced="0"/>
    <cacheHierarchy uniqueName="[Brokerage].[lapse_reason]" caption="lapse_reason" attribute="1" defaultMemberUniqueName="[Brokerage].[lapse_reason].[All]" allUniqueName="[Brokerage].[lapse_reason].[All]" dimensionUniqueName="[Brokerage]" displayFolder="" count="0" memberValueDatatype="130" unbalanced="0"/>
    <cacheHierarchy uniqueName="[Brokerage].[last_updated_date]" caption="last_updated_date" attribute="1" time="1" defaultMemberUniqueName="[Brokerage].[last_updated_date].[All]" allUniqueName="[Brokerage].[last_updated_date].[All]" dimensionUniqueName="[Brokerage]" displayFolder="" count="0" memberValueDatatype="7" unbalanced="0"/>
    <cacheHierarchy uniqueName="[Fees].[client_name]" caption="client_name" attribute="1" defaultMemberUniqueName="[Fees].[client_name].[All]" allUniqueName="[Fees].[client_name].[All]" dimensionUniqueName="[Fees]" displayFolder="" count="0" memberValueDatatype="130" unbalanced="0"/>
    <cacheHierarchy uniqueName="[Fees].[branch_name]" caption="branch_name" attribute="1" defaultMemberUniqueName="[Fees].[branch_name].[All]" allUniqueName="[Fees].[branch_name].[All]" dimensionUniqueName="[Fees]" displayFolder="" count="0" memberValueDatatype="130" unbalanced="0"/>
    <cacheHierarchy uniqueName="[Fees].[solution_group]" caption="solution_group" attribute="1" defaultMemberUniqueName="[Fees].[solution_group].[All]" allUniqueName="[Fees].[solution_group].[All]" dimensionUniqueName="[Fees]" displayFolder="" count="0" memberValueDatatype="130" unbalanced="0"/>
    <cacheHierarchy uniqueName="[Fees].[Account Exe ID]" caption="Account Exe ID" attribute="1" defaultMemberUniqueName="[Fees].[Account Exe ID].[All]" allUniqueName="[Fees].[Account Exe ID].[All]" dimensionUniqueName="[Fees]" displayFolder="" count="0" memberValueDatatype="20" unbalanced="0"/>
    <cacheHierarchy uniqueName="[Fees].[Account Executive]" caption="Account Executive" attribute="1" defaultMemberUniqueName="[Fees].[Account Executive].[All]" allUniqueName="[Fees].[Account Executive].[All]" dimensionUniqueName="[Fees]" displayFolder="" count="0" memberValueDatatype="130" unbalanced="0"/>
    <cacheHierarchy uniqueName="[Fees].[income_class]" caption="income_class" attribute="1" defaultMemberUniqueName="[Fees].[income_class].[All]" allUniqueName="[Fees].[income_class].[All]" dimensionUniqueName="[Fees]" displayFolder="" count="0" memberValueDatatype="130" unbalanced="0"/>
    <cacheHierarchy uniqueName="[Fees].[Amount]" caption="Amount" attribute="1" defaultMemberUniqueName="[Fees].[Amount].[All]" allUniqueName="[Fees].[Amount].[All]" dimensionUniqueName="[Fees]" displayFolder="" count="0" memberValueDatatype="20" unbalanced="0"/>
    <cacheHierarchy uniqueName="[Fees].[income_due_date]" caption="income_due_date" attribute="1" time="1" defaultMemberUniqueName="[Fees].[income_due_date].[All]" allUniqueName="[Fees].[income_due_date].[All]" dimensionUniqueName="[Fees]" displayFolder="" count="0" memberValueDatatype="7" unbalanced="0"/>
    <cacheHierarchy uniqueName="[Fees].[revenue_transaction_type]" caption="revenue_transaction_type" attribute="1" defaultMemberUniqueName="[Fees].[revenue_transaction_type].[All]" allUniqueName="[Fees].[revenue_transaction_type].[All]" dimensionUniqueName="[Fees]" displayFolder="" count="0" memberValueDatatype="130" unbalanced="0"/>
    <cacheHierarchy uniqueName="[Individual_Budget].[Branch]" caption="Branch" attribute="1" defaultMemberUniqueName="[Individual_Budget].[Branch].[All]" allUniqueName="[Individual_Budget].[Branch].[All]" dimensionUniqueName="[Individual_Budget]" displayFolder="" count="0" memberValueDatatype="130" unbalanced="0"/>
    <cacheHierarchy uniqueName="[Individual_Budget].[Account Exe ID]" caption="Account Exe ID" attribute="1" defaultMemberUniqueName="[Individual_Budget].[Account Exe ID].[All]" allUniqueName="[Individual_Budget].[Account Exe ID].[All]" dimensionUniqueName="[Individual_Budget]" displayFolder="" count="0" memberValueDatatype="20" unbalanced="0"/>
    <cacheHierarchy uniqueName="[Individual_Budget].[Employee Name]" caption="Employee Name" attribute="1" defaultMemberUniqueName="[Individual_Budget].[Employee Name].[All]" allUniqueName="[Individual_Budget].[Employee Name].[All]" dimensionUniqueName="[Individual_Budget]" displayFolder="" count="0" memberValueDatatype="130" unbalanced="0"/>
    <cacheHierarchy uniqueName="[Individual_Budget].[New Role2]" caption="New Role2" attribute="1" defaultMemberUniqueName="[Individual_Budget].[New Role2].[All]" allUniqueName="[Individual_Budget].[New Role2].[All]" dimensionUniqueName="[Individual_Budget]" displayFolder="" count="0" memberValueDatatype="130" unbalanced="0"/>
    <cacheHierarchy uniqueName="[Individual_Budget].[New Budget]" caption="New Budget" attribute="1" defaultMemberUniqueName="[Individual_Budget].[New Budget].[All]" allUniqueName="[Individual_Budget].[New Budget].[All]" dimensionUniqueName="[Individual_Budget]" displayFolder="" count="0" memberValueDatatype="20" unbalanced="0"/>
    <cacheHierarchy uniqueName="[Individual_Budget].[Cross sell bugdet]" caption="Cross sell bugdet" attribute="1" defaultMemberUniqueName="[Individual_Budget].[Cross sell bugdet].[All]" allUniqueName="[Individual_Budget].[Cross sell bugdet].[All]" dimensionUniqueName="[Individual_Budget]" displayFolder="" count="0" memberValueDatatype="20" unbalanced="0"/>
    <cacheHierarchy uniqueName="[Individual_Budget].[Renewal Budget]" caption="Renewal Budget" attribute="1" defaultMemberUniqueName="[Individual_Budget].[Renewal Budget].[All]" allUniqueName="[Individual_Budget].[Renewal Budget].[All]" dimensionUniqueName="[Individual_Budget]" displayFolder="" count="0" memberValueDatatype="20" unbalanced="0"/>
    <cacheHierarchy uniqueName="[Invoice].[invoice_number]" caption="invoice_number" attribute="1" defaultMemberUniqueName="[Invoice].[invoice_number].[All]" allUniqueName="[Invoice].[invoice_number].[All]" dimensionUniqueName="[Invoice]" displayFolder="" count="0" memberValueDatatype="20" unbalanced="0"/>
    <cacheHierarchy uniqueName="[Invoice].[invoice_date]" caption="invoice_date" attribute="1" time="1" defaultMemberUniqueName="[Invoice].[invoice_date].[All]" allUniqueName="[Invoice].[invoice_date].[All]" dimensionUniqueName="[Invoice]" displayFolder="" count="0" memberValueDatatype="7" unbalanced="0"/>
    <cacheHierarchy uniqueName="[Invoice].[revenue_transaction_type]" caption="revenue_transaction_type" attribute="1" defaultMemberUniqueName="[Invoice].[revenue_transaction_type].[All]" allUniqueName="[Invoice].[revenue_transaction_type].[All]" dimensionUniqueName="[Invoice]" displayFolder="" count="0" memberValueDatatype="130" unbalanced="0"/>
    <cacheHierarchy uniqueName="[Invoice].[branch_name]" caption="branch_name" attribute="1" defaultMemberUniqueName="[Invoice].[branch_name].[All]" allUniqueName="[Invoice].[branch_name].[All]" dimensionUniqueName="[Invoice]" displayFolder="" count="0" memberValueDatatype="130" unbalanced="0"/>
    <cacheHierarchy uniqueName="[Invoice].[solution_group]" caption="solution_group" attribute="1" defaultMemberUniqueName="[Invoice].[solution_group].[All]" allUniqueName="[Invoice].[solution_group].[All]" dimensionUniqueName="[Invoice]" displayFolder="" count="0" memberValueDatatype="130" unbalanced="0"/>
    <cacheHierarchy uniqueName="[Invoice].[Account Exe ID]" caption="Account Exe ID" attribute="1" defaultMemberUniqueName="[Invoice].[Account Exe ID].[All]" allUniqueName="[Invoice].[Account Exe ID].[All]" dimensionUniqueName="[Invoice]" displayFolder="" count="0" memberValueDatatype="20" unbalanced="0"/>
    <cacheHierarchy uniqueName="[Invoice].[Account Executive]" caption="Account Executive" attribute="1" defaultMemberUniqueName="[Invoice].[Account Executive].[All]" allUniqueName="[Invoice].[Account Executive].[All]" dimensionUniqueName="[Invoice]" displayFolder="" count="2" memberValueDatatype="130" unbalanced="0">
      <fieldsUsage count="2">
        <fieldUsage x="-1"/>
        <fieldUsage x="0"/>
      </fieldsUsage>
    </cacheHierarchy>
    <cacheHierarchy uniqueName="[Invoice].[income_class]" caption="income_class" attribute="1" defaultMemberUniqueName="[Invoice].[income_class].[All]" allUniqueName="[Invoice].[income_class].[All]" dimensionUniqueName="[Invoice]" displayFolder="" count="2" memberValueDatatype="130" unbalanced="0">
      <fieldsUsage count="2">
        <fieldUsage x="-1"/>
        <fieldUsage x="2"/>
      </fieldsUsage>
    </cacheHierarchy>
    <cacheHierarchy uniqueName="[Invoice].[client_name]" caption="client_name" attribute="1" defaultMemberUniqueName="[Invoice].[client_name].[All]" allUniqueName="[Invoice].[client_name].[All]" dimensionUniqueName="[Invoice]" displayFolder="" count="0" memberValueDatatype="130" unbalanced="0"/>
    <cacheHierarchy uniqueName="[Invoice].[policy_number]" caption="policy_number" attribute="1" defaultMemberUniqueName="[Invoice].[policy_number].[All]" allUniqueName="[Invoice].[policy_number].[All]" dimensionUniqueName="[Invoice]" displayFolder="" count="0" memberValueDatatype="130" unbalanced="0"/>
    <cacheHierarchy uniqueName="[Invoice].[Amount]" caption="Amount" attribute="1" defaultMemberUniqueName="[Invoice].[Amount].[All]" allUniqueName="[Invoice].[Amount].[All]" dimensionUniqueName="[Invoice]" displayFolder="" count="0" memberValueDatatype="20" unbalanced="0"/>
    <cacheHierarchy uniqueName="[Invoice].[income_due_date]" caption="income_due_date" attribute="1" time="1" defaultMemberUniqueName="[Invoice].[income_due_date].[All]" allUniqueName="[Invoice].[income_due_date].[All]" dimensionUniqueName="[Invoice]" displayFolder="" count="0" memberValueDatatype="7" unbalanced="0"/>
    <cacheHierarchy uniqueName="[Meeting_list].[Account Exe ID]" caption="Account Exe ID" attribute="1" defaultMemberUniqueName="[Meeting_list].[Account Exe ID].[All]" allUniqueName="[Meeting_list].[Account Exe ID].[All]" dimensionUniqueName="[Meeting_list]" displayFolder="" count="0" memberValueDatatype="20" unbalanced="0"/>
    <cacheHierarchy uniqueName="[Meeting_list].[Account Executive]" caption="Account Executive" attribute="1" defaultMemberUniqueName="[Meeting_list].[Account Executive].[All]" allUniqueName="[Meeting_list].[Account Executive].[All]" dimensionUniqueName="[Meeting_list]" displayFolder="" count="0" memberValueDatatype="130" unbalanced="0"/>
    <cacheHierarchy uniqueName="[Meeting_list].[branch_name]" caption="branch_name" attribute="1" defaultMemberUniqueName="[Meeting_list].[branch_name].[All]" allUniqueName="[Meeting_list].[branch_name].[All]" dimensionUniqueName="[Meeting_list]" displayFolder="" count="0" memberValueDatatype="130" unbalanced="0"/>
    <cacheHierarchy uniqueName="[Meeting_list].[global_attendees]" caption="global_attendees" attribute="1" defaultMemberUniqueName="[Meeting_list].[global_attendees].[All]" allUniqueName="[Meeting_list].[global_attendees].[All]" dimensionUniqueName="[Meeting_list]" displayFolder="" count="0" memberValueDatatype="130" unbalanced="0"/>
    <cacheHierarchy uniqueName="[Meeting_list].[meeting_date]" caption="meeting_date" attribute="1" time="1" defaultMemberUniqueName="[Meeting_list].[meeting_date].[All]" allUniqueName="[Meeting_list].[meeting_date].[All]" dimensionUniqueName="[Meeting_list]" displayFolder="" count="0" memberValueDatatype="7" unbalanced="0"/>
    <cacheHierarchy uniqueName="[Meeting_list].[meeting_date (Year)]" caption="meeting_date (Year)" attribute="1" defaultMemberUniqueName="[Meeting_list].[meeting_date (Year)].[All]" allUniqueName="[Meeting_list].[meeting_date (Year)].[All]" dimensionUniqueName="[Meeting_list]" displayFolder="" count="2" memberValueDatatype="130" unbalanced="0">
      <fieldsUsage count="2">
        <fieldUsage x="-1"/>
        <fieldUsage x="3"/>
      </fieldsUsage>
    </cacheHierarchy>
    <cacheHierarchy uniqueName="[Meeting_list].[meeting_date (Quarter)]" caption="meeting_date (Quarter)" attribute="1" defaultMemberUniqueName="[Meeting_list].[meeting_date (Quarter)].[All]" allUniqueName="[Meeting_list].[meeting_date (Quarter)].[All]" dimensionUniqueName="[Meeting_list]" displayFolder="" count="0" memberValueDatatype="130" unbalanced="0"/>
    <cacheHierarchy uniqueName="[Meeting_list].[meeting_date (Month)]" caption="meeting_date (Month)" attribute="1" defaultMemberUniqueName="[Meeting_list].[meeting_date (Month)].[All]" allUniqueName="[Meeting_list].[meeting_date (Month)].[All]" dimensionUniqueName="[Meeting_list]" displayFolder="" count="0" memberValueDatatype="130" unbalanced="0"/>
    <cacheHierarchy uniqueName="[Opportunity].[opportunity_name]" caption="opportunity_name" attribute="1" defaultMemberUniqueName="[Opportunity].[opportunity_name].[All]" allUniqueName="[Opportunity].[opportunity_name].[All]" dimensionUniqueName="[Opportunity]" displayFolder="" count="0" memberValueDatatype="130" unbalanced="0"/>
    <cacheHierarchy uniqueName="[Opportunity].[opportunity_id]" caption="opportunity_id" attribute="1" defaultMemberUniqueName="[Opportunity].[opportunity_id].[All]" allUniqueName="[Opportunity].[opportunity_id].[All]" dimensionUniqueName="[Opportunity]" displayFolder="" count="0" memberValueDatatype="130" unbalanced="0"/>
    <cacheHierarchy uniqueName="[Opportunity].[Account Exe Id]" caption="Account Exe Id" attribute="1" defaultMemberUniqueName="[Opportunity].[Account Exe Id].[All]" allUniqueName="[Opportunity].[Account Exe Id].[All]" dimensionUniqueName="[Opportunity]" displayFolder="" count="0" memberValueDatatype="20" unbalanced="0"/>
    <cacheHierarchy uniqueName="[Opportunity].[Account Executive]" caption="Account Executive" attribute="1" defaultMemberUniqueName="[Opportunity].[Account Executive].[All]" allUniqueName="[Opportunity].[Account Executive].[All]" dimensionUniqueName="[Opportunity]" displayFolder="" count="0" memberValueDatatype="130" unbalanced="0"/>
    <cacheHierarchy uniqueName="[Opportunity].[premium_amount]" caption="premium_amount" attribute="1" defaultMemberUniqueName="[Opportunity].[premium_amount].[All]" allUniqueName="[Opportunity].[premium_amount].[All]" dimensionUniqueName="[Opportunity]" displayFolder="" count="0" memberValueDatatype="20" unbalanced="0"/>
    <cacheHierarchy uniqueName="[Opportunity].[revenue_amount]" caption="revenue_amount" attribute="1" defaultMemberUniqueName="[Opportunity].[revenue_amount].[All]" allUniqueName="[Opportunity].[revenue_amount].[All]" dimensionUniqueName="[Opportunity]" displayFolder="" count="0" memberValueDatatype="20" unbalanced="0"/>
    <cacheHierarchy uniqueName="[Opportunity].[closing_date]" caption="closing_date" attribute="1" time="1" defaultMemberUniqueName="[Opportunity].[closing_date].[All]" allUniqueName="[Opportunity].[closing_date].[All]" dimensionUniqueName="[Opportunity]" displayFolder="" count="0" memberValueDatatype="7" unbalanced="0"/>
    <cacheHierarchy uniqueName="[Opportunity].[stage]" caption="stage" attribute="1" defaultMemberUniqueName="[Opportunity].[stage].[All]" allUniqueName="[Opportunity].[stage].[All]" dimensionUniqueName="[Opportunity]" displayFolder="" count="0" memberValueDatatype="130" unbalanced="0"/>
    <cacheHierarchy uniqueName="[Opportunity].[branch]" caption="branch" attribute="1" defaultMemberUniqueName="[Opportunity].[branch].[All]" allUniqueName="[Opportunity].[branch].[All]" dimensionUniqueName="[Opportunity]" displayFolder="" count="0" memberValueDatatype="130" unbalanced="0"/>
    <cacheHierarchy uniqueName="[Opportunity].[specialty]" caption="specialty" attribute="1" defaultMemberUniqueName="[Opportunity].[specialty].[All]" allUniqueName="[Opportunity].[specialty].[All]" dimensionUniqueName="[Opportunity]" displayFolder="" count="0" memberValueDatatype="130" unbalanced="0"/>
    <cacheHierarchy uniqueName="[Opportunity].[product_group]" caption="product_group" attribute="1" defaultMemberUniqueName="[Opportunity].[product_group].[All]" allUniqueName="[Opportunity].[product_group].[All]" dimensionUniqueName="[Opportunity]" displayFolder="" count="0" memberValueDatatype="130" unbalanced="0"/>
    <cacheHierarchy uniqueName="[Opportunity].[product_sub_group]" caption="product_sub_group" attribute="1" defaultMemberUniqueName="[Opportunity].[product_sub_group].[All]" allUniqueName="[Opportunity].[product_sub_group].[All]" dimensionUniqueName="[Opportunity]" displayFolder="" count="0" memberValueDatatype="130" unbalanced="0"/>
    <cacheHierarchy uniqueName="[Opportunity].[risk_details]" caption="risk_details" attribute="1" defaultMemberUniqueName="[Opportunity].[risk_details].[All]" allUniqueName="[Opportunity].[risk_details].[All]" dimensionUniqueName="[Opportunity]" displayFolder="" count="0" memberValueDatatype="130" unbalanced="0"/>
    <cacheHierarchy uniqueName="[Meeting_list].[meeting_date (Month Index)]" caption="meeting_date (Month Index)" attribute="1" defaultMemberUniqueName="[Meeting_list].[meeting_date (Month Index)].[All]" allUniqueName="[Meeting_list].[meeting_date (Month Index)].[All]" dimensionUniqueName="[Meeting_list]" displayFolder="" count="0" memberValueDatatype="20" unbalanced="0" hidden="1"/>
    <cacheHierarchy uniqueName="[Measures].[__XL_Count Invoice]" caption="__XL_Count Invoice" measure="1" displayFolder="" measureGroup="Invoice" count="0" hidden="1"/>
    <cacheHierarchy uniqueName="[Measures].[__XL_Count Individual_Budget]" caption="__XL_Count Individual_Budget" measure="1" displayFolder="" measureGroup="Individual_Budget" count="0" hidden="1"/>
    <cacheHierarchy uniqueName="[Measures].[__XL_Count Opportunity]" caption="__XL_Count Opportunity" measure="1" displayFolder="" measureGroup="Opportunity" count="0" hidden="1"/>
    <cacheHierarchy uniqueName="[Measures].[__XL_Count Brokerage]" caption="__XL_Count Brokerage" measure="1" displayFolder="" measureGroup="Brokerage" count="0" hidden="1"/>
    <cacheHierarchy uniqueName="[Measures].[__XL_Count Meeting_list]" caption="__XL_Count Meeting_list" measure="1" displayFolder="" measureGroup="Meeting_list" count="0" hidden="1"/>
    <cacheHierarchy uniqueName="[Measures].[__XL_Count Fees]" caption="__XL_Count Fees" measure="1" displayFolder="" measureGroup="Fees" count="0" hidden="1"/>
    <cacheHierarchy uniqueName="[Measures].[__No measures defined]" caption="__No measures defined" measure="1" displayFolder="" count="0" hidden="1"/>
    <cacheHierarchy uniqueName="[Measures].[Sum of revenue_amount]" caption="Sum of revenue_amount" measure="1" displayFolder="" measureGroup="Opportunity" count="0" hidden="1">
      <extLst>
        <ext xmlns:x15="http://schemas.microsoft.com/office/spreadsheetml/2010/11/main" uri="{B97F6D7D-B522-45F9-BDA1-12C45D357490}">
          <x15:cacheHierarchy aggregatedColumn="58"/>
        </ext>
      </extLst>
    </cacheHierarchy>
    <cacheHierarchy uniqueName="[Measures].[Count of global_attendees]" caption="Count of global_attendees" measure="1" displayFolder="" measureGroup="Meeting_list" count="0" hidden="1">
      <extLst>
        <ext xmlns:x15="http://schemas.microsoft.com/office/spreadsheetml/2010/11/main" uri="{B97F6D7D-B522-45F9-BDA1-12C45D357490}">
          <x15:cacheHierarchy aggregatedColumn="48"/>
        </ext>
      </extLst>
    </cacheHierarchy>
    <cacheHierarchy uniqueName="[Measures].[Sum of New Budget]" caption="Sum of New Budget" measure="1" displayFolder="" measureGroup="Individual_Budget" count="0" hidden="1">
      <extLst>
        <ext xmlns:x15="http://schemas.microsoft.com/office/spreadsheetml/2010/11/main" uri="{B97F6D7D-B522-45F9-BDA1-12C45D357490}">
          <x15:cacheHierarchy aggregatedColumn="30"/>
        </ext>
      </extLst>
    </cacheHierarchy>
    <cacheHierarchy uniqueName="[Measures].[Sum of Cross sell bugdet]" caption="Sum of Cross sell bugdet" measure="1" displayFolder="" measureGroup="Individual_Budget" count="0" hidden="1">
      <extLst>
        <ext xmlns:x15="http://schemas.microsoft.com/office/spreadsheetml/2010/11/main" uri="{B97F6D7D-B522-45F9-BDA1-12C45D357490}">
          <x15:cacheHierarchy aggregatedColumn="31"/>
        </ext>
      </extLst>
    </cacheHierarchy>
    <cacheHierarchy uniqueName="[Measures].[Sum of Renewal Budget]" caption="Sum of Renewal Budget" measure="1" displayFolder="" measureGroup="Individual_Budget" count="0" hidden="1">
      <extLst>
        <ext xmlns:x15="http://schemas.microsoft.com/office/spreadsheetml/2010/11/main" uri="{B97F6D7D-B522-45F9-BDA1-12C45D357490}">
          <x15:cacheHierarchy aggregatedColumn="32"/>
        </ext>
      </extLst>
    </cacheHierarchy>
    <cacheHierarchy uniqueName="[Measures].[Sum of invoice_number]" caption="Sum of invoice_number" measure="1" displayFolder="" measureGroup="Invoice" count="0" hidden="1">
      <extLst>
        <ext xmlns:x15="http://schemas.microsoft.com/office/spreadsheetml/2010/11/main" uri="{B97F6D7D-B522-45F9-BDA1-12C45D357490}">
          <x15:cacheHierarchy aggregatedColumn="33"/>
        </ext>
      </extLst>
    </cacheHierarchy>
    <cacheHierarchy uniqueName="[Measures].[Count of invoice_number]" caption="Count of invoice_number" measure="1" displayFolder="" measureGroup="Invoice" count="0" oneField="1" hidden="1">
      <fieldsUsage count="1">
        <fieldUsage x="1"/>
      </fieldsUsage>
      <extLst>
        <ext xmlns:x15="http://schemas.microsoft.com/office/spreadsheetml/2010/11/main" uri="{B97F6D7D-B522-45F9-BDA1-12C45D357490}">
          <x15:cacheHierarchy aggregatedColumn="33"/>
        </ext>
      </extLst>
    </cacheHierarchy>
    <cacheHierarchy uniqueName="[Measures].[Count of income_class]" caption="Count of income_class" measure="1" displayFolder="" measureGroup="Invoice" count="0" hidden="1">
      <extLst>
        <ext xmlns:x15="http://schemas.microsoft.com/office/spreadsheetml/2010/11/main" uri="{B97F6D7D-B522-45F9-BDA1-12C45D357490}">
          <x15:cacheHierarchy aggregatedColumn="40"/>
        </ext>
      </extLst>
    </cacheHierarchy>
    <cacheHierarchy uniqueName="[Measures].[Sum of Amount]" caption="Sum of Amount" measure="1" displayFolder="" measureGroup="Invoice" count="0" hidden="1">
      <extLst>
        <ext xmlns:x15="http://schemas.microsoft.com/office/spreadsheetml/2010/11/main" uri="{B97F6D7D-B522-45F9-BDA1-12C45D357490}">
          <x15:cacheHierarchy aggregatedColumn="43"/>
        </ext>
      </extLst>
    </cacheHierarchy>
    <cacheHierarchy uniqueName="[Measures].[Sum of Amount 2]" caption="Sum of Amount 2" measure="1" displayFolder="" measureGroup="Brokerage" count="0" hidden="1">
      <extLst>
        <ext xmlns:x15="http://schemas.microsoft.com/office/spreadsheetml/2010/11/main" uri="{B97F6D7D-B522-45F9-BDA1-12C45D357490}">
          <x15:cacheHierarchy aggregatedColumn="11"/>
        </ext>
      </extLst>
    </cacheHierarchy>
    <cacheHierarchy uniqueName="[Measures].[Sum of Amount 3]" caption="Sum of Amount 3" measure="1" displayFolder="" measureGroup="Fees" count="0" hidden="1">
      <extLst>
        <ext xmlns:x15="http://schemas.microsoft.com/office/spreadsheetml/2010/11/main" uri="{B97F6D7D-B522-45F9-BDA1-12C45D357490}">
          <x15:cacheHierarchy aggregatedColumn="23"/>
        </ext>
      </extLst>
    </cacheHierarchy>
    <cacheHierarchy uniqueName="[Measures].[Count of opportunity_id]" caption="Count of opportunity_id" measure="1" displayFolder="" measureGroup="Opportunity" count="0" hidden="1">
      <extLst>
        <ext xmlns:x15="http://schemas.microsoft.com/office/spreadsheetml/2010/11/main" uri="{B97F6D7D-B522-45F9-BDA1-12C45D357490}">
          <x15:cacheHierarchy aggregatedColumn="54"/>
        </ext>
      </extLst>
    </cacheHierarchy>
    <cacheHierarchy uniqueName="[Measures].[Count of meeting_date]" caption="Count of meeting_date" measure="1" displayFolder="" measureGroup="Meeting_list" count="0" hidden="1">
      <extLst>
        <ext xmlns:x15="http://schemas.microsoft.com/office/spreadsheetml/2010/11/main" uri="{B97F6D7D-B522-45F9-BDA1-12C45D357490}">
          <x15:cacheHierarchy aggregatedColumn="49"/>
        </ext>
      </extLst>
    </cacheHierarchy>
  </cacheHierarchies>
  <kpis count="0"/>
  <dimensions count="7">
    <dimension name="Brokerage" uniqueName="[Brokerage]" caption="Brokerage"/>
    <dimension name="Fees" uniqueName="[Fees]" caption="Fees"/>
    <dimension name="Individual_Budget" uniqueName="[Individual_Budget]" caption="Individual_Budget"/>
    <dimension name="Invoice" uniqueName="[Invoice]" caption="Invoice"/>
    <dimension measure="1" name="Measures" uniqueName="[Measures]" caption="Measures"/>
    <dimension name="Meeting_list" uniqueName="[Meeting_list]" caption="Meeting_list"/>
    <dimension name="Opportunity" uniqueName="[Opportunity]" caption="Opportunity"/>
  </dimensions>
  <measureGroups count="6">
    <measureGroup name="Brokerage" caption="Brokerage"/>
    <measureGroup name="Fees" caption="Fees"/>
    <measureGroup name="Individual_Budget" caption="Individual_Budget"/>
    <measureGroup name="Invoice" caption="Invoice"/>
    <measureGroup name="Meeting_list" caption="Meeting_list"/>
    <measureGroup name="Opportunity" caption="Opportunity"/>
  </measureGroups>
  <maps count="11">
    <map measureGroup="0" dimension="0"/>
    <map measureGroup="0" dimension="2"/>
    <map measureGroup="1" dimension="1"/>
    <map measureGroup="1" dimension="2"/>
    <map measureGroup="2" dimension="2"/>
    <map measureGroup="3" dimension="2"/>
    <map measureGroup="3" dimension="3"/>
    <map measureGroup="4" dimension="2"/>
    <map measureGroup="4" dimension="5"/>
    <map measureGroup="5" dimension="2"/>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atham Chavan" refreshedDate="45707.925769097223" backgroundQuery="1" createdVersion="8" refreshedVersion="8" minRefreshableVersion="3" recordCount="0" supportSubquery="1" supportAdvancedDrill="1" xr:uid="{BC769C51-A22F-4649-8327-E5B9025F036C}">
  <cacheSource type="external" connectionId="8"/>
  <cacheFields count="3">
    <cacheField name="[Meeting_list].[Account Executive].[Account Executive]" caption="Account Executive" numFmtId="0" hierarchy="46" level="1">
      <sharedItems count="9">
        <s v="Abhinav Shivam"/>
        <s v="Animesh Rawat"/>
        <s v="Gilbert"/>
        <s v="Ketan Jain"/>
        <s v="Manish Sharma"/>
        <s v="Mark"/>
        <s v="Raju Kumar"/>
        <s v="Shivani Sharma"/>
        <s v="Vinay"/>
      </sharedItems>
    </cacheField>
    <cacheField name="[Measures].[Count of global_attendees]" caption="Count of global_attendees" numFmtId="0" hierarchy="75" level="32767"/>
    <cacheField name="[Meeting_list].[meeting_date (Year)].[meeting_date (Year)]" caption="meeting_date (Year)" numFmtId="0" hierarchy="50" level="1">
      <sharedItems containsSemiMixedTypes="0" containsNonDate="0" containsString="0"/>
    </cacheField>
  </cacheFields>
  <cacheHierarchies count="87">
    <cacheHierarchy uniqueName="[Brokerage].[client_name]" caption="client_name" attribute="1" defaultMemberUniqueName="[Brokerage].[client_name].[All]" allUniqueName="[Brokerage].[client_name].[All]" dimensionUniqueName="[Brokerage]" displayFolder="" count="0" memberValueDatatype="130" unbalanced="0"/>
    <cacheHierarchy uniqueName="[Brokerage].[policy_number]" caption="policy_number" attribute="1" defaultMemberUniqueName="[Brokerage].[policy_number].[All]" allUniqueName="[Brokerage].[policy_number].[All]" dimensionUniqueName="[Brokerage]" displayFolder="" count="0" memberValueDatatype="130" unbalanced="0"/>
    <cacheHierarchy uniqueName="[Brokerage].[policy_status]" caption="policy_status" attribute="1" defaultMemberUniqueName="[Brokerage].[policy_status].[All]" allUniqueName="[Brokerage].[policy_status].[All]" dimensionUniqueName="[Brokerage]" displayFolder="" count="0" memberValueDatatype="130" unbalanced="0"/>
    <cacheHierarchy uniqueName="[Brokerage].[policy_start_date]" caption="policy_start_date" attribute="1" time="1" defaultMemberUniqueName="[Brokerage].[policy_start_date].[All]" allUniqueName="[Brokerage].[policy_start_date].[All]" dimensionUniqueName="[Brokerage]" displayFolder="" count="0" memberValueDatatype="7" unbalanced="0"/>
    <cacheHierarchy uniqueName="[Brokerage].[policy_end_date]" caption="policy_end_date" attribute="1" time="1" defaultMemberUniqueName="[Brokerage].[policy_end_date].[All]" allUniqueName="[Brokerage].[policy_end_date].[All]" dimensionUniqueName="[Brokerage]" displayFolder="" count="0" memberValueDatatype="7" unbalanced="0"/>
    <cacheHierarchy uniqueName="[Brokerage].[product_group]" caption="product_group" attribute="1" defaultMemberUniqueName="[Brokerage].[product_group].[All]" allUniqueName="[Brokerage].[product_group].[All]" dimensionUniqueName="[Brokerage]" displayFolder="" count="0" memberValueDatatype="130" unbalanced="0"/>
    <cacheHierarchy uniqueName="[Brokerage].[Account Exe ID]" caption="Account Exe ID" attribute="1" defaultMemberUniqueName="[Brokerage].[Account Exe ID].[All]" allUniqueName="[Brokerage].[Account Exe ID].[All]" dimensionUniqueName="[Brokerage]" displayFolder="" count="0" memberValueDatatype="20" unbalanced="0"/>
    <cacheHierarchy uniqueName="[Brokerage].[Exe Name]" caption="Exe Name" attribute="1" defaultMemberUniqueName="[Brokerage].[Exe Name].[All]" allUniqueName="[Brokerage].[Exe Name].[All]" dimensionUniqueName="[Brokerage]" displayFolder="" count="2" memberValueDatatype="130" unbalanced="0"/>
    <cacheHierarchy uniqueName="[Brokerage].[branch_name]" caption="branch_name" attribute="1" defaultMemberUniqueName="[Brokerage].[branch_name].[All]" allUniqueName="[Brokerage].[branch_name].[All]" dimensionUniqueName="[Brokerage]" displayFolder="" count="0" memberValueDatatype="130" unbalanced="0"/>
    <cacheHierarchy uniqueName="[Brokerage].[solution_group]" caption="solution_group" attribute="1" defaultMemberUniqueName="[Brokerage].[solution_group].[All]" allUniqueName="[Brokerage].[solution_group].[All]" dimensionUniqueName="[Brokerage]" displayFolder="" count="0" memberValueDatatype="130" unbalanced="0"/>
    <cacheHierarchy uniqueName="[Brokerage].[income_class]" caption="income_class" attribute="1" defaultMemberUniqueName="[Brokerage].[income_class].[All]" allUniqueName="[Brokerage].[income_class].[All]" dimensionUniqueName="[Brokerage]" displayFolder="" count="0" memberValueDatatype="130" unbalanced="0"/>
    <cacheHierarchy uniqueName="[Brokerage].[Amount]" caption="Amount" attribute="1" defaultMemberUniqueName="[Brokerage].[Amount].[All]" allUniqueName="[Brokerage].[Amount].[All]" dimensionUniqueName="[Brokerage]" displayFolder="" count="0" memberValueDatatype="5" unbalanced="0"/>
    <cacheHierarchy uniqueName="[Brokerage].[income_due_date]" caption="income_due_date" attribute="1" time="1" defaultMemberUniqueName="[Brokerage].[income_due_date].[All]" allUniqueName="[Brokerage].[income_due_date].[All]" dimensionUniqueName="[Brokerage]" displayFolder="" count="0" memberValueDatatype="7" unbalanced="0"/>
    <cacheHierarchy uniqueName="[Brokerage].[revenue_transaction_type]" caption="revenue_transaction_type" attribute="1" defaultMemberUniqueName="[Brokerage].[revenue_transaction_type].[All]" allUniqueName="[Brokerage].[revenue_transaction_type].[All]" dimensionUniqueName="[Brokerage]" displayFolder="" count="0" memberValueDatatype="130" unbalanced="0"/>
    <cacheHierarchy uniqueName="[Brokerage].[renewal_status]" caption="renewal_status" attribute="1" defaultMemberUniqueName="[Brokerage].[renewal_status].[All]" allUniqueName="[Brokerage].[renewal_status].[All]" dimensionUniqueName="[Brokerage]" displayFolder="" count="0" memberValueDatatype="130" unbalanced="0"/>
    <cacheHierarchy uniqueName="[Brokerage].[lapse_reason]" caption="lapse_reason" attribute="1" defaultMemberUniqueName="[Brokerage].[lapse_reason].[All]" allUniqueName="[Brokerage].[lapse_reason].[All]" dimensionUniqueName="[Brokerage]" displayFolder="" count="0" memberValueDatatype="130" unbalanced="0"/>
    <cacheHierarchy uniqueName="[Brokerage].[last_updated_date]" caption="last_updated_date" attribute="1" time="1" defaultMemberUniqueName="[Brokerage].[last_updated_date].[All]" allUniqueName="[Brokerage].[last_updated_date].[All]" dimensionUniqueName="[Brokerage]" displayFolder="" count="0" memberValueDatatype="7" unbalanced="0"/>
    <cacheHierarchy uniqueName="[Fees].[client_name]" caption="client_name" attribute="1" defaultMemberUniqueName="[Fees].[client_name].[All]" allUniqueName="[Fees].[client_name].[All]" dimensionUniqueName="[Fees]" displayFolder="" count="0" memberValueDatatype="130" unbalanced="0"/>
    <cacheHierarchy uniqueName="[Fees].[branch_name]" caption="branch_name" attribute="1" defaultMemberUniqueName="[Fees].[branch_name].[All]" allUniqueName="[Fees].[branch_name].[All]" dimensionUniqueName="[Fees]" displayFolder="" count="0" memberValueDatatype="130" unbalanced="0"/>
    <cacheHierarchy uniqueName="[Fees].[solution_group]" caption="solution_group" attribute="1" defaultMemberUniqueName="[Fees].[solution_group].[All]" allUniqueName="[Fees].[solution_group].[All]" dimensionUniqueName="[Fees]" displayFolder="" count="0" memberValueDatatype="130" unbalanced="0"/>
    <cacheHierarchy uniqueName="[Fees].[Account Exe ID]" caption="Account Exe ID" attribute="1" defaultMemberUniqueName="[Fees].[Account Exe ID].[All]" allUniqueName="[Fees].[Account Exe ID].[All]" dimensionUniqueName="[Fees]" displayFolder="" count="0" memberValueDatatype="20" unbalanced="0"/>
    <cacheHierarchy uniqueName="[Fees].[Account Executive]" caption="Account Executive" attribute="1" defaultMemberUniqueName="[Fees].[Account Executive].[All]" allUniqueName="[Fees].[Account Executive].[All]" dimensionUniqueName="[Fees]" displayFolder="" count="0" memberValueDatatype="130" unbalanced="0"/>
    <cacheHierarchy uniqueName="[Fees].[income_class]" caption="income_class" attribute="1" defaultMemberUniqueName="[Fees].[income_class].[All]" allUniqueName="[Fees].[income_class].[All]" dimensionUniqueName="[Fees]" displayFolder="" count="0" memberValueDatatype="130" unbalanced="0"/>
    <cacheHierarchy uniqueName="[Fees].[Amount]" caption="Amount" attribute="1" defaultMemberUniqueName="[Fees].[Amount].[All]" allUniqueName="[Fees].[Amount].[All]" dimensionUniqueName="[Fees]" displayFolder="" count="0" memberValueDatatype="20" unbalanced="0"/>
    <cacheHierarchy uniqueName="[Fees].[income_due_date]" caption="income_due_date" attribute="1" time="1" defaultMemberUniqueName="[Fees].[income_due_date].[All]" allUniqueName="[Fees].[income_due_date].[All]" dimensionUniqueName="[Fees]" displayFolder="" count="0" memberValueDatatype="7" unbalanced="0"/>
    <cacheHierarchy uniqueName="[Fees].[revenue_transaction_type]" caption="revenue_transaction_type" attribute="1" defaultMemberUniqueName="[Fees].[revenue_transaction_type].[All]" allUniqueName="[Fees].[revenue_transaction_type].[All]" dimensionUniqueName="[Fees]" displayFolder="" count="0" memberValueDatatype="130" unbalanced="0"/>
    <cacheHierarchy uniqueName="[Individual_Budget].[Branch]" caption="Branch" attribute="1" defaultMemberUniqueName="[Individual_Budget].[Branch].[All]" allUniqueName="[Individual_Budget].[Branch].[All]" dimensionUniqueName="[Individual_Budget]" displayFolder="" count="0" memberValueDatatype="130" unbalanced="0"/>
    <cacheHierarchy uniqueName="[Individual_Budget].[Account Exe ID]" caption="Account Exe ID" attribute="1" defaultMemberUniqueName="[Individual_Budget].[Account Exe ID].[All]" allUniqueName="[Individual_Budget].[Account Exe ID].[All]" dimensionUniqueName="[Individual_Budget]" displayFolder="" count="0" memberValueDatatype="20" unbalanced="0"/>
    <cacheHierarchy uniqueName="[Individual_Budget].[Employee Name]" caption="Employee Name" attribute="1" defaultMemberUniqueName="[Individual_Budget].[Employee Name].[All]" allUniqueName="[Individual_Budget].[Employee Name].[All]" dimensionUniqueName="[Individual_Budget]" displayFolder="" count="0" memberValueDatatype="130" unbalanced="0"/>
    <cacheHierarchy uniqueName="[Individual_Budget].[New Role2]" caption="New Role2" attribute="1" defaultMemberUniqueName="[Individual_Budget].[New Role2].[All]" allUniqueName="[Individual_Budget].[New Role2].[All]" dimensionUniqueName="[Individual_Budget]" displayFolder="" count="0" memberValueDatatype="130" unbalanced="0"/>
    <cacheHierarchy uniqueName="[Individual_Budget].[New Budget]" caption="New Budget" attribute="1" defaultMemberUniqueName="[Individual_Budget].[New Budget].[All]" allUniqueName="[Individual_Budget].[New Budget].[All]" dimensionUniqueName="[Individual_Budget]" displayFolder="" count="0" memberValueDatatype="20" unbalanced="0"/>
    <cacheHierarchy uniqueName="[Individual_Budget].[Cross sell bugdet]" caption="Cross sell bugdet" attribute="1" defaultMemberUniqueName="[Individual_Budget].[Cross sell bugdet].[All]" allUniqueName="[Individual_Budget].[Cross sell bugdet].[All]" dimensionUniqueName="[Individual_Budget]" displayFolder="" count="0" memberValueDatatype="20" unbalanced="0"/>
    <cacheHierarchy uniqueName="[Individual_Budget].[Renewal Budget]" caption="Renewal Budget" attribute="1" defaultMemberUniqueName="[Individual_Budget].[Renewal Budget].[All]" allUniqueName="[Individual_Budget].[Renewal Budget].[All]" dimensionUniqueName="[Individual_Budget]" displayFolder="" count="0" memberValueDatatype="20" unbalanced="0"/>
    <cacheHierarchy uniqueName="[Invoice].[invoice_number]" caption="invoice_number" attribute="1" defaultMemberUniqueName="[Invoice].[invoice_number].[All]" allUniqueName="[Invoice].[invoice_number].[All]" dimensionUniqueName="[Invoice]" displayFolder="" count="0" memberValueDatatype="20" unbalanced="0"/>
    <cacheHierarchy uniqueName="[Invoice].[invoice_date]" caption="invoice_date" attribute="1" time="1" defaultMemberUniqueName="[Invoice].[invoice_date].[All]" allUniqueName="[Invoice].[invoice_date].[All]" dimensionUniqueName="[Invoice]" displayFolder="" count="0" memberValueDatatype="7" unbalanced="0"/>
    <cacheHierarchy uniqueName="[Invoice].[revenue_transaction_type]" caption="revenue_transaction_type" attribute="1" defaultMemberUniqueName="[Invoice].[revenue_transaction_type].[All]" allUniqueName="[Invoice].[revenue_transaction_type].[All]" dimensionUniqueName="[Invoice]" displayFolder="" count="0" memberValueDatatype="130" unbalanced="0"/>
    <cacheHierarchy uniqueName="[Invoice].[branch_name]" caption="branch_name" attribute="1" defaultMemberUniqueName="[Invoice].[branch_name].[All]" allUniqueName="[Invoice].[branch_name].[All]" dimensionUniqueName="[Invoice]" displayFolder="" count="0" memberValueDatatype="130" unbalanced="0"/>
    <cacheHierarchy uniqueName="[Invoice].[solution_group]" caption="solution_group" attribute="1" defaultMemberUniqueName="[Invoice].[solution_group].[All]" allUniqueName="[Invoice].[solution_group].[All]" dimensionUniqueName="[Invoice]" displayFolder="" count="0" memberValueDatatype="130" unbalanced="0"/>
    <cacheHierarchy uniqueName="[Invoice].[Account Exe ID]" caption="Account Exe ID" attribute="1" defaultMemberUniqueName="[Invoice].[Account Exe ID].[All]" allUniqueName="[Invoice].[Account Exe ID].[All]" dimensionUniqueName="[Invoice]" displayFolder="" count="0" memberValueDatatype="20" unbalanced="0"/>
    <cacheHierarchy uniqueName="[Invoice].[Account Executive]" caption="Account Executive" attribute="1" defaultMemberUniqueName="[Invoice].[Account Executive].[All]" allUniqueName="[Invoice].[Account Executive].[All]" dimensionUniqueName="[Invoice]" displayFolder="" count="2" memberValueDatatype="130" unbalanced="0"/>
    <cacheHierarchy uniqueName="[Invoice].[income_class]" caption="income_class" attribute="1" defaultMemberUniqueName="[Invoice].[income_class].[All]" allUniqueName="[Invoice].[income_class].[All]" dimensionUniqueName="[Invoice]" displayFolder="" count="0" memberValueDatatype="130" unbalanced="0"/>
    <cacheHierarchy uniqueName="[Invoice].[client_name]" caption="client_name" attribute="1" defaultMemberUniqueName="[Invoice].[client_name].[All]" allUniqueName="[Invoice].[client_name].[All]" dimensionUniqueName="[Invoice]" displayFolder="" count="0" memberValueDatatype="130" unbalanced="0"/>
    <cacheHierarchy uniqueName="[Invoice].[policy_number]" caption="policy_number" attribute="1" defaultMemberUniqueName="[Invoice].[policy_number].[All]" allUniqueName="[Invoice].[policy_number].[All]" dimensionUniqueName="[Invoice]" displayFolder="" count="0" memberValueDatatype="130" unbalanced="0"/>
    <cacheHierarchy uniqueName="[Invoice].[Amount]" caption="Amount" attribute="1" defaultMemberUniqueName="[Invoice].[Amount].[All]" allUniqueName="[Invoice].[Amount].[All]" dimensionUniqueName="[Invoice]" displayFolder="" count="0" memberValueDatatype="20" unbalanced="0"/>
    <cacheHierarchy uniqueName="[Invoice].[income_due_date]" caption="income_due_date" attribute="1" time="1" defaultMemberUniqueName="[Invoice].[income_due_date].[All]" allUniqueName="[Invoice].[income_due_date].[All]" dimensionUniqueName="[Invoice]" displayFolder="" count="0" memberValueDatatype="7" unbalanced="0"/>
    <cacheHierarchy uniqueName="[Meeting_list].[Account Exe ID]" caption="Account Exe ID" attribute="1" defaultMemberUniqueName="[Meeting_list].[Account Exe ID].[All]" allUniqueName="[Meeting_list].[Account Exe ID].[All]" dimensionUniqueName="[Meeting_list]" displayFolder="" count="0" memberValueDatatype="20" unbalanced="0"/>
    <cacheHierarchy uniqueName="[Meeting_list].[Account Executive]" caption="Account Executive" attribute="1" defaultMemberUniqueName="[Meeting_list].[Account Executive].[All]" allUniqueName="[Meeting_list].[Account Executive].[All]" dimensionUniqueName="[Meeting_list]" displayFolder="" count="2" memberValueDatatype="130" unbalanced="0">
      <fieldsUsage count="2">
        <fieldUsage x="-1"/>
        <fieldUsage x="0"/>
      </fieldsUsage>
    </cacheHierarchy>
    <cacheHierarchy uniqueName="[Meeting_list].[branch_name]" caption="branch_name" attribute="1" defaultMemberUniqueName="[Meeting_list].[branch_name].[All]" allUniqueName="[Meeting_list].[branch_name].[All]" dimensionUniqueName="[Meeting_list]" displayFolder="" count="0" memberValueDatatype="130" unbalanced="0"/>
    <cacheHierarchy uniqueName="[Meeting_list].[global_attendees]" caption="global_attendees" attribute="1" defaultMemberUniqueName="[Meeting_list].[global_attendees].[All]" allUniqueName="[Meeting_list].[global_attendees].[All]" dimensionUniqueName="[Meeting_list]" displayFolder="" count="0" memberValueDatatype="130" unbalanced="0"/>
    <cacheHierarchy uniqueName="[Meeting_list].[meeting_date]" caption="meeting_date" attribute="1" time="1" defaultMemberUniqueName="[Meeting_list].[meeting_date].[All]" allUniqueName="[Meeting_list].[meeting_date].[All]" dimensionUniqueName="[Meeting_list]" displayFolder="" count="0" memberValueDatatype="7" unbalanced="0"/>
    <cacheHierarchy uniqueName="[Meeting_list].[meeting_date (Year)]" caption="meeting_date (Year)" attribute="1" defaultMemberUniqueName="[Meeting_list].[meeting_date (Year)].[All]" allUniqueName="[Meeting_list].[meeting_date (Year)].[All]" dimensionUniqueName="[Meeting_list]" displayFolder="" count="2" memberValueDatatype="130" unbalanced="0">
      <fieldsUsage count="2">
        <fieldUsage x="-1"/>
        <fieldUsage x="2"/>
      </fieldsUsage>
    </cacheHierarchy>
    <cacheHierarchy uniqueName="[Meeting_list].[meeting_date (Quarter)]" caption="meeting_date (Quarter)" attribute="1" defaultMemberUniqueName="[Meeting_list].[meeting_date (Quarter)].[All]" allUniqueName="[Meeting_list].[meeting_date (Quarter)].[All]" dimensionUniqueName="[Meeting_list]" displayFolder="" count="0" memberValueDatatype="130" unbalanced="0"/>
    <cacheHierarchy uniqueName="[Meeting_list].[meeting_date (Month)]" caption="meeting_date (Month)" attribute="1" defaultMemberUniqueName="[Meeting_list].[meeting_date (Month)].[All]" allUniqueName="[Meeting_list].[meeting_date (Month)].[All]" dimensionUniqueName="[Meeting_list]" displayFolder="" count="0" memberValueDatatype="130" unbalanced="0"/>
    <cacheHierarchy uniqueName="[Opportunity].[opportunity_name]" caption="opportunity_name" attribute="1" defaultMemberUniqueName="[Opportunity].[opportunity_name].[All]" allUniqueName="[Opportunity].[opportunity_name].[All]" dimensionUniqueName="[Opportunity]" displayFolder="" count="0" memberValueDatatype="130" unbalanced="0"/>
    <cacheHierarchy uniqueName="[Opportunity].[opportunity_id]" caption="opportunity_id" attribute="1" defaultMemberUniqueName="[Opportunity].[opportunity_id].[All]" allUniqueName="[Opportunity].[opportunity_id].[All]" dimensionUniqueName="[Opportunity]" displayFolder="" count="0" memberValueDatatype="130" unbalanced="0"/>
    <cacheHierarchy uniqueName="[Opportunity].[Account Exe Id]" caption="Account Exe Id" attribute="1" defaultMemberUniqueName="[Opportunity].[Account Exe Id].[All]" allUniqueName="[Opportunity].[Account Exe Id].[All]" dimensionUniqueName="[Opportunity]" displayFolder="" count="0" memberValueDatatype="20" unbalanced="0"/>
    <cacheHierarchy uniqueName="[Opportunity].[Account Executive]" caption="Account Executive" attribute="1" defaultMemberUniqueName="[Opportunity].[Account Executive].[All]" allUniqueName="[Opportunity].[Account Executive].[All]" dimensionUniqueName="[Opportunity]" displayFolder="" count="0" memberValueDatatype="130" unbalanced="0"/>
    <cacheHierarchy uniqueName="[Opportunity].[premium_amount]" caption="premium_amount" attribute="1" defaultMemberUniqueName="[Opportunity].[premium_amount].[All]" allUniqueName="[Opportunity].[premium_amount].[All]" dimensionUniqueName="[Opportunity]" displayFolder="" count="0" memberValueDatatype="20" unbalanced="0"/>
    <cacheHierarchy uniqueName="[Opportunity].[revenue_amount]" caption="revenue_amount" attribute="1" defaultMemberUniqueName="[Opportunity].[revenue_amount].[All]" allUniqueName="[Opportunity].[revenue_amount].[All]" dimensionUniqueName="[Opportunity]" displayFolder="" count="0" memberValueDatatype="20" unbalanced="0"/>
    <cacheHierarchy uniqueName="[Opportunity].[closing_date]" caption="closing_date" attribute="1" time="1" defaultMemberUniqueName="[Opportunity].[closing_date].[All]" allUniqueName="[Opportunity].[closing_date].[All]" dimensionUniqueName="[Opportunity]" displayFolder="" count="0" memberValueDatatype="7" unbalanced="0"/>
    <cacheHierarchy uniqueName="[Opportunity].[stage]" caption="stage" attribute="1" defaultMemberUniqueName="[Opportunity].[stage].[All]" allUniqueName="[Opportunity].[stage].[All]" dimensionUniqueName="[Opportunity]" displayFolder="" count="0" memberValueDatatype="130" unbalanced="0"/>
    <cacheHierarchy uniqueName="[Opportunity].[branch]" caption="branch" attribute="1" defaultMemberUniqueName="[Opportunity].[branch].[All]" allUniqueName="[Opportunity].[branch].[All]" dimensionUniqueName="[Opportunity]" displayFolder="" count="0" memberValueDatatype="130" unbalanced="0"/>
    <cacheHierarchy uniqueName="[Opportunity].[specialty]" caption="specialty" attribute="1" defaultMemberUniqueName="[Opportunity].[specialty].[All]" allUniqueName="[Opportunity].[specialty].[All]" dimensionUniqueName="[Opportunity]" displayFolder="" count="0" memberValueDatatype="130" unbalanced="0"/>
    <cacheHierarchy uniqueName="[Opportunity].[product_group]" caption="product_group" attribute="1" defaultMemberUniqueName="[Opportunity].[product_group].[All]" allUniqueName="[Opportunity].[product_group].[All]" dimensionUniqueName="[Opportunity]" displayFolder="" count="0" memberValueDatatype="130" unbalanced="0"/>
    <cacheHierarchy uniqueName="[Opportunity].[product_sub_group]" caption="product_sub_group" attribute="1" defaultMemberUniqueName="[Opportunity].[product_sub_group].[All]" allUniqueName="[Opportunity].[product_sub_group].[All]" dimensionUniqueName="[Opportunity]" displayFolder="" count="0" memberValueDatatype="130" unbalanced="0"/>
    <cacheHierarchy uniqueName="[Opportunity].[risk_details]" caption="risk_details" attribute="1" defaultMemberUniqueName="[Opportunity].[risk_details].[All]" allUniqueName="[Opportunity].[risk_details].[All]" dimensionUniqueName="[Opportunity]" displayFolder="" count="0" memberValueDatatype="130" unbalanced="0"/>
    <cacheHierarchy uniqueName="[Meeting_list].[meeting_date (Month Index)]" caption="meeting_date (Month Index)" attribute="1" defaultMemberUniqueName="[Meeting_list].[meeting_date (Month Index)].[All]" allUniqueName="[Meeting_list].[meeting_date (Month Index)].[All]" dimensionUniqueName="[Meeting_list]" displayFolder="" count="0" memberValueDatatype="20" unbalanced="0" hidden="1"/>
    <cacheHierarchy uniqueName="[Measures].[__XL_Count Invoice]" caption="__XL_Count Invoice" measure="1" displayFolder="" measureGroup="Invoice" count="0" hidden="1"/>
    <cacheHierarchy uniqueName="[Measures].[__XL_Count Individual_Budget]" caption="__XL_Count Individual_Budget" measure="1" displayFolder="" measureGroup="Individual_Budget" count="0" hidden="1"/>
    <cacheHierarchy uniqueName="[Measures].[__XL_Count Opportunity]" caption="__XL_Count Opportunity" measure="1" displayFolder="" measureGroup="Opportunity" count="0" hidden="1"/>
    <cacheHierarchy uniqueName="[Measures].[__XL_Count Brokerage]" caption="__XL_Count Brokerage" measure="1" displayFolder="" measureGroup="Brokerage" count="0" hidden="1"/>
    <cacheHierarchy uniqueName="[Measures].[__XL_Count Meeting_list]" caption="__XL_Count Meeting_list" measure="1" displayFolder="" measureGroup="Meeting_list" count="0" hidden="1"/>
    <cacheHierarchy uniqueName="[Measures].[__XL_Count Fees]" caption="__XL_Count Fees" measure="1" displayFolder="" measureGroup="Fees" count="0" hidden="1"/>
    <cacheHierarchy uniqueName="[Measures].[__No measures defined]" caption="__No measures defined" measure="1" displayFolder="" count="0" hidden="1"/>
    <cacheHierarchy uniqueName="[Measures].[Sum of revenue_amount]" caption="Sum of revenue_amount" measure="1" displayFolder="" measureGroup="Opportunity" count="0" hidden="1">
      <extLst>
        <ext xmlns:x15="http://schemas.microsoft.com/office/spreadsheetml/2010/11/main" uri="{B97F6D7D-B522-45F9-BDA1-12C45D357490}">
          <x15:cacheHierarchy aggregatedColumn="58"/>
        </ext>
      </extLst>
    </cacheHierarchy>
    <cacheHierarchy uniqueName="[Measures].[Count of global_attendees]" caption="Count of global_attendees" measure="1" displayFolder="" measureGroup="Meeting_list" count="0" oneField="1" hidden="1">
      <fieldsUsage count="1">
        <fieldUsage x="1"/>
      </fieldsUsage>
      <extLst>
        <ext xmlns:x15="http://schemas.microsoft.com/office/spreadsheetml/2010/11/main" uri="{B97F6D7D-B522-45F9-BDA1-12C45D357490}">
          <x15:cacheHierarchy aggregatedColumn="48"/>
        </ext>
      </extLst>
    </cacheHierarchy>
    <cacheHierarchy uniqueName="[Measures].[Sum of New Budget]" caption="Sum of New Budget" measure="1" displayFolder="" measureGroup="Individual_Budget" count="0" hidden="1">
      <extLst>
        <ext xmlns:x15="http://schemas.microsoft.com/office/spreadsheetml/2010/11/main" uri="{B97F6D7D-B522-45F9-BDA1-12C45D357490}">
          <x15:cacheHierarchy aggregatedColumn="30"/>
        </ext>
      </extLst>
    </cacheHierarchy>
    <cacheHierarchy uniqueName="[Measures].[Sum of Cross sell bugdet]" caption="Sum of Cross sell bugdet" measure="1" displayFolder="" measureGroup="Individual_Budget" count="0" hidden="1">
      <extLst>
        <ext xmlns:x15="http://schemas.microsoft.com/office/spreadsheetml/2010/11/main" uri="{B97F6D7D-B522-45F9-BDA1-12C45D357490}">
          <x15:cacheHierarchy aggregatedColumn="31"/>
        </ext>
      </extLst>
    </cacheHierarchy>
    <cacheHierarchy uniqueName="[Measures].[Sum of Renewal Budget]" caption="Sum of Renewal Budget" measure="1" displayFolder="" measureGroup="Individual_Budget" count="0" hidden="1">
      <extLst>
        <ext xmlns:x15="http://schemas.microsoft.com/office/spreadsheetml/2010/11/main" uri="{B97F6D7D-B522-45F9-BDA1-12C45D357490}">
          <x15:cacheHierarchy aggregatedColumn="32"/>
        </ext>
      </extLst>
    </cacheHierarchy>
    <cacheHierarchy uniqueName="[Measures].[Sum of invoice_number]" caption="Sum of invoice_number" measure="1" displayFolder="" measureGroup="Invoice" count="0" hidden="1">
      <extLst>
        <ext xmlns:x15="http://schemas.microsoft.com/office/spreadsheetml/2010/11/main" uri="{B97F6D7D-B522-45F9-BDA1-12C45D357490}">
          <x15:cacheHierarchy aggregatedColumn="33"/>
        </ext>
      </extLst>
    </cacheHierarchy>
    <cacheHierarchy uniqueName="[Measures].[Count of invoice_number]" caption="Count of invoice_number" measure="1" displayFolder="" measureGroup="Invoice" count="0" hidden="1">
      <extLst>
        <ext xmlns:x15="http://schemas.microsoft.com/office/spreadsheetml/2010/11/main" uri="{B97F6D7D-B522-45F9-BDA1-12C45D357490}">
          <x15:cacheHierarchy aggregatedColumn="33"/>
        </ext>
      </extLst>
    </cacheHierarchy>
    <cacheHierarchy uniqueName="[Measures].[Count of income_class]" caption="Count of income_class" measure="1" displayFolder="" measureGroup="Invoice" count="0" hidden="1">
      <extLst>
        <ext xmlns:x15="http://schemas.microsoft.com/office/spreadsheetml/2010/11/main" uri="{B97F6D7D-B522-45F9-BDA1-12C45D357490}">
          <x15:cacheHierarchy aggregatedColumn="40"/>
        </ext>
      </extLst>
    </cacheHierarchy>
    <cacheHierarchy uniqueName="[Measures].[Sum of Amount]" caption="Sum of Amount" measure="1" displayFolder="" measureGroup="Invoice" count="0" hidden="1">
      <extLst>
        <ext xmlns:x15="http://schemas.microsoft.com/office/spreadsheetml/2010/11/main" uri="{B97F6D7D-B522-45F9-BDA1-12C45D357490}">
          <x15:cacheHierarchy aggregatedColumn="43"/>
        </ext>
      </extLst>
    </cacheHierarchy>
    <cacheHierarchy uniqueName="[Measures].[Sum of Amount 2]" caption="Sum of Amount 2" measure="1" displayFolder="" measureGroup="Brokerage" count="0" hidden="1">
      <extLst>
        <ext xmlns:x15="http://schemas.microsoft.com/office/spreadsheetml/2010/11/main" uri="{B97F6D7D-B522-45F9-BDA1-12C45D357490}">
          <x15:cacheHierarchy aggregatedColumn="11"/>
        </ext>
      </extLst>
    </cacheHierarchy>
    <cacheHierarchy uniqueName="[Measures].[Sum of Amount 3]" caption="Sum of Amount 3" measure="1" displayFolder="" measureGroup="Fees" count="0" hidden="1">
      <extLst>
        <ext xmlns:x15="http://schemas.microsoft.com/office/spreadsheetml/2010/11/main" uri="{B97F6D7D-B522-45F9-BDA1-12C45D357490}">
          <x15:cacheHierarchy aggregatedColumn="23"/>
        </ext>
      </extLst>
    </cacheHierarchy>
    <cacheHierarchy uniqueName="[Measures].[Count of opportunity_id]" caption="Count of opportunity_id" measure="1" displayFolder="" measureGroup="Opportunity" count="0" hidden="1">
      <extLst>
        <ext xmlns:x15="http://schemas.microsoft.com/office/spreadsheetml/2010/11/main" uri="{B97F6D7D-B522-45F9-BDA1-12C45D357490}">
          <x15:cacheHierarchy aggregatedColumn="54"/>
        </ext>
      </extLst>
    </cacheHierarchy>
    <cacheHierarchy uniqueName="[Measures].[Count of meeting_date]" caption="Count of meeting_date" measure="1" displayFolder="" measureGroup="Meeting_list" count="0" hidden="1">
      <extLst>
        <ext xmlns:x15="http://schemas.microsoft.com/office/spreadsheetml/2010/11/main" uri="{B97F6D7D-B522-45F9-BDA1-12C45D357490}">
          <x15:cacheHierarchy aggregatedColumn="49"/>
        </ext>
      </extLst>
    </cacheHierarchy>
  </cacheHierarchies>
  <kpis count="0"/>
  <dimensions count="7">
    <dimension name="Brokerage" uniqueName="[Brokerage]" caption="Brokerage"/>
    <dimension name="Fees" uniqueName="[Fees]" caption="Fees"/>
    <dimension name="Individual_Budget" uniqueName="[Individual_Budget]" caption="Individual_Budget"/>
    <dimension name="Invoice" uniqueName="[Invoice]" caption="Invoice"/>
    <dimension measure="1" name="Measures" uniqueName="[Measures]" caption="Measures"/>
    <dimension name="Meeting_list" uniqueName="[Meeting_list]" caption="Meeting_list"/>
    <dimension name="Opportunity" uniqueName="[Opportunity]" caption="Opportunity"/>
  </dimensions>
  <measureGroups count="6">
    <measureGroup name="Brokerage" caption="Brokerage"/>
    <measureGroup name="Fees" caption="Fees"/>
    <measureGroup name="Individual_Budget" caption="Individual_Budget"/>
    <measureGroup name="Invoice" caption="Invoice"/>
    <measureGroup name="Meeting_list" caption="Meeting_list"/>
    <measureGroup name="Opportunity" caption="Opportunity"/>
  </measureGroups>
  <maps count="11">
    <map measureGroup="0" dimension="0"/>
    <map measureGroup="0" dimension="2"/>
    <map measureGroup="1" dimension="1"/>
    <map measureGroup="1" dimension="2"/>
    <map measureGroup="2" dimension="2"/>
    <map measureGroup="3" dimension="2"/>
    <map measureGroup="3" dimension="3"/>
    <map measureGroup="4" dimension="2"/>
    <map measureGroup="4" dimension="5"/>
    <map measureGroup="5" dimension="2"/>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atham Chavan" refreshedDate="45707.925769675923" backgroundQuery="1" createdVersion="8" refreshedVersion="8" minRefreshableVersion="3" recordCount="0" supportSubquery="1" supportAdvancedDrill="1" xr:uid="{D6301F04-7681-487F-940D-8E1E0CDBF7E6}">
  <cacheSource type="external" connectionId="8"/>
  <cacheFields count="6">
    <cacheField name="[Opportunity].[opportunity_name].[opportunity_name]" caption="opportunity_name" numFmtId="0" hierarchy="53" level="1">
      <sharedItems count="4">
        <s v="CVP GMC"/>
        <s v="DB -Mega Policy"/>
        <s v="EL-Group Mediclaim"/>
        <s v="Fire"/>
      </sharedItems>
    </cacheField>
    <cacheField name="[Individual_Budget].[Employee Name].[Employee Name]" caption="Employee Name" numFmtId="0" hierarchy="28" level="1">
      <sharedItems count="10">
        <s v="Abhinav Shivam"/>
        <s v="Animesh Rawat"/>
        <s v="Gilbert"/>
        <s v="Juli"/>
        <s v="Ketan Jain"/>
        <s v="Kumar Jha"/>
        <s v="Manish Sharma"/>
        <s v="Mark"/>
        <s v="Vidit Shah"/>
        <s v="Vinay"/>
      </sharedItems>
    </cacheField>
    <cacheField name="[Measures].[Sum of New Budget]" caption="Sum of New Budget" numFmtId="0" hierarchy="76" level="32767"/>
    <cacheField name="[Measures].[Sum of Cross sell bugdet]" caption="Sum of Cross sell bugdet" numFmtId="0" hierarchy="77" level="32767"/>
    <cacheField name="[Measures].[Sum of Renewal Budget]" caption="Sum of Renewal Budget" numFmtId="0" hierarchy="78" level="32767"/>
    <cacheField name="[Meeting_list].[meeting_date (Year)].[meeting_date (Year)]" caption="meeting_date (Year)" numFmtId="0" hierarchy="50" level="1">
      <sharedItems containsSemiMixedTypes="0" containsNonDate="0" containsString="0"/>
    </cacheField>
  </cacheFields>
  <cacheHierarchies count="87">
    <cacheHierarchy uniqueName="[Brokerage].[client_name]" caption="client_name" attribute="1" defaultMemberUniqueName="[Brokerage].[client_name].[All]" allUniqueName="[Brokerage].[client_name].[All]" dimensionUniqueName="[Brokerage]" displayFolder="" count="0" memberValueDatatype="130" unbalanced="0"/>
    <cacheHierarchy uniqueName="[Brokerage].[policy_number]" caption="policy_number" attribute="1" defaultMemberUniqueName="[Brokerage].[policy_number].[All]" allUniqueName="[Brokerage].[policy_number].[All]" dimensionUniqueName="[Brokerage]" displayFolder="" count="0" memberValueDatatype="130" unbalanced="0"/>
    <cacheHierarchy uniqueName="[Brokerage].[policy_status]" caption="policy_status" attribute="1" defaultMemberUniqueName="[Brokerage].[policy_status].[All]" allUniqueName="[Brokerage].[policy_status].[All]" dimensionUniqueName="[Brokerage]" displayFolder="" count="0" memberValueDatatype="130" unbalanced="0"/>
    <cacheHierarchy uniqueName="[Brokerage].[policy_start_date]" caption="policy_start_date" attribute="1" time="1" defaultMemberUniqueName="[Brokerage].[policy_start_date].[All]" allUniqueName="[Brokerage].[policy_start_date].[All]" dimensionUniqueName="[Brokerage]" displayFolder="" count="0" memberValueDatatype="7" unbalanced="0"/>
    <cacheHierarchy uniqueName="[Brokerage].[policy_end_date]" caption="policy_end_date" attribute="1" time="1" defaultMemberUniqueName="[Brokerage].[policy_end_date].[All]" allUniqueName="[Brokerage].[policy_end_date].[All]" dimensionUniqueName="[Brokerage]" displayFolder="" count="0" memberValueDatatype="7" unbalanced="0"/>
    <cacheHierarchy uniqueName="[Brokerage].[product_group]" caption="product_group" attribute="1" defaultMemberUniqueName="[Brokerage].[product_group].[All]" allUniqueName="[Brokerage].[product_group].[All]" dimensionUniqueName="[Brokerage]" displayFolder="" count="0" memberValueDatatype="130" unbalanced="0"/>
    <cacheHierarchy uniqueName="[Brokerage].[Account Exe ID]" caption="Account Exe ID" attribute="1" defaultMemberUniqueName="[Brokerage].[Account Exe ID].[All]" allUniqueName="[Brokerage].[Account Exe ID].[All]" dimensionUniqueName="[Brokerage]" displayFolder="" count="0" memberValueDatatype="20" unbalanced="0"/>
    <cacheHierarchy uniqueName="[Brokerage].[Exe Name]" caption="Exe Name" attribute="1" defaultMemberUniqueName="[Brokerage].[Exe Name].[All]" allUniqueName="[Brokerage].[Exe Name].[All]" dimensionUniqueName="[Brokerage]" displayFolder="" count="2" memberValueDatatype="130" unbalanced="0"/>
    <cacheHierarchy uniqueName="[Brokerage].[branch_name]" caption="branch_name" attribute="1" defaultMemberUniqueName="[Brokerage].[branch_name].[All]" allUniqueName="[Brokerage].[branch_name].[All]" dimensionUniqueName="[Brokerage]" displayFolder="" count="0" memberValueDatatype="130" unbalanced="0"/>
    <cacheHierarchy uniqueName="[Brokerage].[solution_group]" caption="solution_group" attribute="1" defaultMemberUniqueName="[Brokerage].[solution_group].[All]" allUniqueName="[Brokerage].[solution_group].[All]" dimensionUniqueName="[Brokerage]" displayFolder="" count="0" memberValueDatatype="130" unbalanced="0"/>
    <cacheHierarchy uniqueName="[Brokerage].[income_class]" caption="income_class" attribute="1" defaultMemberUniqueName="[Brokerage].[income_class].[All]" allUniqueName="[Brokerage].[income_class].[All]" dimensionUniqueName="[Brokerage]" displayFolder="" count="0" memberValueDatatype="130" unbalanced="0"/>
    <cacheHierarchy uniqueName="[Brokerage].[Amount]" caption="Amount" attribute="1" defaultMemberUniqueName="[Brokerage].[Amount].[All]" allUniqueName="[Brokerage].[Amount].[All]" dimensionUniqueName="[Brokerage]" displayFolder="" count="0" memberValueDatatype="5" unbalanced="0"/>
    <cacheHierarchy uniqueName="[Brokerage].[income_due_date]" caption="income_due_date" attribute="1" time="1" defaultMemberUniqueName="[Brokerage].[income_due_date].[All]" allUniqueName="[Brokerage].[income_due_date].[All]" dimensionUniqueName="[Brokerage]" displayFolder="" count="0" memberValueDatatype="7" unbalanced="0"/>
    <cacheHierarchy uniqueName="[Brokerage].[revenue_transaction_type]" caption="revenue_transaction_type" attribute="1" defaultMemberUniqueName="[Brokerage].[revenue_transaction_type].[All]" allUniqueName="[Brokerage].[revenue_transaction_type].[All]" dimensionUniqueName="[Brokerage]" displayFolder="" count="0" memberValueDatatype="130" unbalanced="0"/>
    <cacheHierarchy uniqueName="[Brokerage].[renewal_status]" caption="renewal_status" attribute="1" defaultMemberUniqueName="[Brokerage].[renewal_status].[All]" allUniqueName="[Brokerage].[renewal_status].[All]" dimensionUniqueName="[Brokerage]" displayFolder="" count="0" memberValueDatatype="130" unbalanced="0"/>
    <cacheHierarchy uniqueName="[Brokerage].[lapse_reason]" caption="lapse_reason" attribute="1" defaultMemberUniqueName="[Brokerage].[lapse_reason].[All]" allUniqueName="[Brokerage].[lapse_reason].[All]" dimensionUniqueName="[Brokerage]" displayFolder="" count="0" memberValueDatatype="130" unbalanced="0"/>
    <cacheHierarchy uniqueName="[Brokerage].[last_updated_date]" caption="last_updated_date" attribute="1" time="1" defaultMemberUniqueName="[Brokerage].[last_updated_date].[All]" allUniqueName="[Brokerage].[last_updated_date].[All]" dimensionUniqueName="[Brokerage]" displayFolder="" count="0" memberValueDatatype="7" unbalanced="0"/>
    <cacheHierarchy uniqueName="[Fees].[client_name]" caption="client_name" attribute="1" defaultMemberUniqueName="[Fees].[client_name].[All]" allUniqueName="[Fees].[client_name].[All]" dimensionUniqueName="[Fees]" displayFolder="" count="0" memberValueDatatype="130" unbalanced="0"/>
    <cacheHierarchy uniqueName="[Fees].[branch_name]" caption="branch_name" attribute="1" defaultMemberUniqueName="[Fees].[branch_name].[All]" allUniqueName="[Fees].[branch_name].[All]" dimensionUniqueName="[Fees]" displayFolder="" count="0" memberValueDatatype="130" unbalanced="0"/>
    <cacheHierarchy uniqueName="[Fees].[solution_group]" caption="solution_group" attribute="1" defaultMemberUniqueName="[Fees].[solution_group].[All]" allUniqueName="[Fees].[solution_group].[All]" dimensionUniqueName="[Fees]" displayFolder="" count="0" memberValueDatatype="130" unbalanced="0"/>
    <cacheHierarchy uniqueName="[Fees].[Account Exe ID]" caption="Account Exe ID" attribute="1" defaultMemberUniqueName="[Fees].[Account Exe ID].[All]" allUniqueName="[Fees].[Account Exe ID].[All]" dimensionUniqueName="[Fees]" displayFolder="" count="0" memberValueDatatype="20" unbalanced="0"/>
    <cacheHierarchy uniqueName="[Fees].[Account Executive]" caption="Account Executive" attribute="1" defaultMemberUniqueName="[Fees].[Account Executive].[All]" allUniqueName="[Fees].[Account Executive].[All]" dimensionUniqueName="[Fees]" displayFolder="" count="0" memberValueDatatype="130" unbalanced="0"/>
    <cacheHierarchy uniqueName="[Fees].[income_class]" caption="income_class" attribute="1" defaultMemberUniqueName="[Fees].[income_class].[All]" allUniqueName="[Fees].[income_class].[All]" dimensionUniqueName="[Fees]" displayFolder="" count="0" memberValueDatatype="130" unbalanced="0"/>
    <cacheHierarchy uniqueName="[Fees].[Amount]" caption="Amount" attribute="1" defaultMemberUniqueName="[Fees].[Amount].[All]" allUniqueName="[Fees].[Amount].[All]" dimensionUniqueName="[Fees]" displayFolder="" count="0" memberValueDatatype="20" unbalanced="0"/>
    <cacheHierarchy uniqueName="[Fees].[income_due_date]" caption="income_due_date" attribute="1" time="1" defaultMemberUniqueName="[Fees].[income_due_date].[All]" allUniqueName="[Fees].[income_due_date].[All]" dimensionUniqueName="[Fees]" displayFolder="" count="0" memberValueDatatype="7" unbalanced="0"/>
    <cacheHierarchy uniqueName="[Fees].[revenue_transaction_type]" caption="revenue_transaction_type" attribute="1" defaultMemberUniqueName="[Fees].[revenue_transaction_type].[All]" allUniqueName="[Fees].[revenue_transaction_type].[All]" dimensionUniqueName="[Fees]" displayFolder="" count="0" memberValueDatatype="130" unbalanced="0"/>
    <cacheHierarchy uniqueName="[Individual_Budget].[Branch]" caption="Branch" attribute="1" defaultMemberUniqueName="[Individual_Budget].[Branch].[All]" allUniqueName="[Individual_Budget].[Branch].[All]" dimensionUniqueName="[Individual_Budget]" displayFolder="" count="0" memberValueDatatype="130" unbalanced="0"/>
    <cacheHierarchy uniqueName="[Individual_Budget].[Account Exe ID]" caption="Account Exe ID" attribute="1" defaultMemberUniqueName="[Individual_Budget].[Account Exe ID].[All]" allUniqueName="[Individual_Budget].[Account Exe ID].[All]" dimensionUniqueName="[Individual_Budget]" displayFolder="" count="0" memberValueDatatype="20" unbalanced="0"/>
    <cacheHierarchy uniqueName="[Individual_Budget].[Employee Name]" caption="Employee Name" attribute="1" defaultMemberUniqueName="[Individual_Budget].[Employee Name].[All]" allUniqueName="[Individual_Budget].[Employee Name].[All]" dimensionUniqueName="[Individual_Budget]" displayFolder="" count="2" memberValueDatatype="130" unbalanced="0">
      <fieldsUsage count="2">
        <fieldUsage x="-1"/>
        <fieldUsage x="1"/>
      </fieldsUsage>
    </cacheHierarchy>
    <cacheHierarchy uniqueName="[Individual_Budget].[New Role2]" caption="New Role2" attribute="1" defaultMemberUniqueName="[Individual_Budget].[New Role2].[All]" allUniqueName="[Individual_Budget].[New Role2].[All]" dimensionUniqueName="[Individual_Budget]" displayFolder="" count="0" memberValueDatatype="130" unbalanced="0"/>
    <cacheHierarchy uniqueName="[Individual_Budget].[New Budget]" caption="New Budget" attribute="1" defaultMemberUniqueName="[Individual_Budget].[New Budget].[All]" allUniqueName="[Individual_Budget].[New Budget].[All]" dimensionUniqueName="[Individual_Budget]" displayFolder="" count="0" memberValueDatatype="20" unbalanced="0"/>
    <cacheHierarchy uniqueName="[Individual_Budget].[Cross sell bugdet]" caption="Cross sell bugdet" attribute="1" defaultMemberUniqueName="[Individual_Budget].[Cross sell bugdet].[All]" allUniqueName="[Individual_Budget].[Cross sell bugdet].[All]" dimensionUniqueName="[Individual_Budget]" displayFolder="" count="0" memberValueDatatype="20" unbalanced="0"/>
    <cacheHierarchy uniqueName="[Individual_Budget].[Renewal Budget]" caption="Renewal Budget" attribute="1" defaultMemberUniqueName="[Individual_Budget].[Renewal Budget].[All]" allUniqueName="[Individual_Budget].[Renewal Budget].[All]" dimensionUniqueName="[Individual_Budget]" displayFolder="" count="0" memberValueDatatype="20" unbalanced="0"/>
    <cacheHierarchy uniqueName="[Invoice].[invoice_number]" caption="invoice_number" attribute="1" defaultMemberUniqueName="[Invoice].[invoice_number].[All]" allUniqueName="[Invoice].[invoice_number].[All]" dimensionUniqueName="[Invoice]" displayFolder="" count="0" memberValueDatatype="20" unbalanced="0"/>
    <cacheHierarchy uniqueName="[Invoice].[invoice_date]" caption="invoice_date" attribute="1" time="1" defaultMemberUniqueName="[Invoice].[invoice_date].[All]" allUniqueName="[Invoice].[invoice_date].[All]" dimensionUniqueName="[Invoice]" displayFolder="" count="0" memberValueDatatype="7" unbalanced="0"/>
    <cacheHierarchy uniqueName="[Invoice].[revenue_transaction_type]" caption="revenue_transaction_type" attribute="1" defaultMemberUniqueName="[Invoice].[revenue_transaction_type].[All]" allUniqueName="[Invoice].[revenue_transaction_type].[All]" dimensionUniqueName="[Invoice]" displayFolder="" count="0" memberValueDatatype="130" unbalanced="0"/>
    <cacheHierarchy uniqueName="[Invoice].[branch_name]" caption="branch_name" attribute="1" defaultMemberUniqueName="[Invoice].[branch_name].[All]" allUniqueName="[Invoice].[branch_name].[All]" dimensionUniqueName="[Invoice]" displayFolder="" count="0" memberValueDatatype="130" unbalanced="0"/>
    <cacheHierarchy uniqueName="[Invoice].[solution_group]" caption="solution_group" attribute="1" defaultMemberUniqueName="[Invoice].[solution_group].[All]" allUniqueName="[Invoice].[solution_group].[All]" dimensionUniqueName="[Invoice]" displayFolder="" count="0" memberValueDatatype="130" unbalanced="0"/>
    <cacheHierarchy uniqueName="[Invoice].[Account Exe ID]" caption="Account Exe ID" attribute="1" defaultMemberUniqueName="[Invoice].[Account Exe ID].[All]" allUniqueName="[Invoice].[Account Exe ID].[All]" dimensionUniqueName="[Invoice]" displayFolder="" count="0" memberValueDatatype="20" unbalanced="0"/>
    <cacheHierarchy uniqueName="[Invoice].[Account Executive]" caption="Account Executive" attribute="1" defaultMemberUniqueName="[Invoice].[Account Executive].[All]" allUniqueName="[Invoice].[Account Executive].[All]" dimensionUniqueName="[Invoice]" displayFolder="" count="2" memberValueDatatype="130" unbalanced="0"/>
    <cacheHierarchy uniqueName="[Invoice].[income_class]" caption="income_class" attribute="1" defaultMemberUniqueName="[Invoice].[income_class].[All]" allUniqueName="[Invoice].[income_class].[All]" dimensionUniqueName="[Invoice]" displayFolder="" count="0" memberValueDatatype="130" unbalanced="0"/>
    <cacheHierarchy uniqueName="[Invoice].[client_name]" caption="client_name" attribute="1" defaultMemberUniqueName="[Invoice].[client_name].[All]" allUniqueName="[Invoice].[client_name].[All]" dimensionUniqueName="[Invoice]" displayFolder="" count="0" memberValueDatatype="130" unbalanced="0"/>
    <cacheHierarchy uniqueName="[Invoice].[policy_number]" caption="policy_number" attribute="1" defaultMemberUniqueName="[Invoice].[policy_number].[All]" allUniqueName="[Invoice].[policy_number].[All]" dimensionUniqueName="[Invoice]" displayFolder="" count="0" memberValueDatatype="130" unbalanced="0"/>
    <cacheHierarchy uniqueName="[Invoice].[Amount]" caption="Amount" attribute="1" defaultMemberUniqueName="[Invoice].[Amount].[All]" allUniqueName="[Invoice].[Amount].[All]" dimensionUniqueName="[Invoice]" displayFolder="" count="0" memberValueDatatype="20" unbalanced="0"/>
    <cacheHierarchy uniqueName="[Invoice].[income_due_date]" caption="income_due_date" attribute="1" time="1" defaultMemberUniqueName="[Invoice].[income_due_date].[All]" allUniqueName="[Invoice].[income_due_date].[All]" dimensionUniqueName="[Invoice]" displayFolder="" count="0" memberValueDatatype="7" unbalanced="0"/>
    <cacheHierarchy uniqueName="[Meeting_list].[Account Exe ID]" caption="Account Exe ID" attribute="1" defaultMemberUniqueName="[Meeting_list].[Account Exe ID].[All]" allUniqueName="[Meeting_list].[Account Exe ID].[All]" dimensionUniqueName="[Meeting_list]" displayFolder="" count="0" memberValueDatatype="20" unbalanced="0"/>
    <cacheHierarchy uniqueName="[Meeting_list].[Account Executive]" caption="Account Executive" attribute="1" defaultMemberUniqueName="[Meeting_list].[Account Executive].[All]" allUniqueName="[Meeting_list].[Account Executive].[All]" dimensionUniqueName="[Meeting_list]" displayFolder="" count="0" memberValueDatatype="130" unbalanced="0"/>
    <cacheHierarchy uniqueName="[Meeting_list].[branch_name]" caption="branch_name" attribute="1" defaultMemberUniqueName="[Meeting_list].[branch_name].[All]" allUniqueName="[Meeting_list].[branch_name].[All]" dimensionUniqueName="[Meeting_list]" displayFolder="" count="0" memberValueDatatype="130" unbalanced="0"/>
    <cacheHierarchy uniqueName="[Meeting_list].[global_attendees]" caption="global_attendees" attribute="1" defaultMemberUniqueName="[Meeting_list].[global_attendees].[All]" allUniqueName="[Meeting_list].[global_attendees].[All]" dimensionUniqueName="[Meeting_list]" displayFolder="" count="0" memberValueDatatype="130" unbalanced="0"/>
    <cacheHierarchy uniqueName="[Meeting_list].[meeting_date]" caption="meeting_date" attribute="1" time="1" defaultMemberUniqueName="[Meeting_list].[meeting_date].[All]" allUniqueName="[Meeting_list].[meeting_date].[All]" dimensionUniqueName="[Meeting_list]" displayFolder="" count="0" memberValueDatatype="7" unbalanced="0"/>
    <cacheHierarchy uniqueName="[Meeting_list].[meeting_date (Year)]" caption="meeting_date (Year)" attribute="1" defaultMemberUniqueName="[Meeting_list].[meeting_date (Year)].[All]" allUniqueName="[Meeting_list].[meeting_date (Year)].[All]" dimensionUniqueName="[Meeting_list]" displayFolder="" count="2" memberValueDatatype="130" unbalanced="0">
      <fieldsUsage count="2">
        <fieldUsage x="-1"/>
        <fieldUsage x="5"/>
      </fieldsUsage>
    </cacheHierarchy>
    <cacheHierarchy uniqueName="[Meeting_list].[meeting_date (Quarter)]" caption="meeting_date (Quarter)" attribute="1" defaultMemberUniqueName="[Meeting_list].[meeting_date (Quarter)].[All]" allUniqueName="[Meeting_list].[meeting_date (Quarter)].[All]" dimensionUniqueName="[Meeting_list]" displayFolder="" count="0" memberValueDatatype="130" unbalanced="0"/>
    <cacheHierarchy uniqueName="[Meeting_list].[meeting_date (Month)]" caption="meeting_date (Month)" attribute="1" defaultMemberUniqueName="[Meeting_list].[meeting_date (Month)].[All]" allUniqueName="[Meeting_list].[meeting_date (Month)].[All]" dimensionUniqueName="[Meeting_list]" displayFolder="" count="0" memberValueDatatype="130" unbalanced="0"/>
    <cacheHierarchy uniqueName="[Opportunity].[opportunity_name]" caption="opportunity_name" attribute="1" defaultMemberUniqueName="[Opportunity].[opportunity_name].[All]" allUniqueName="[Opportunity].[opportunity_name].[All]" dimensionUniqueName="[Opportunity]" displayFolder="" count="2" memberValueDatatype="130" unbalanced="0">
      <fieldsUsage count="2">
        <fieldUsage x="-1"/>
        <fieldUsage x="0"/>
      </fieldsUsage>
    </cacheHierarchy>
    <cacheHierarchy uniqueName="[Opportunity].[opportunity_id]" caption="opportunity_id" attribute="1" defaultMemberUniqueName="[Opportunity].[opportunity_id].[All]" allUniqueName="[Opportunity].[opportunity_id].[All]" dimensionUniqueName="[Opportunity]" displayFolder="" count="0" memberValueDatatype="130" unbalanced="0"/>
    <cacheHierarchy uniqueName="[Opportunity].[Account Exe Id]" caption="Account Exe Id" attribute="1" defaultMemberUniqueName="[Opportunity].[Account Exe Id].[All]" allUniqueName="[Opportunity].[Account Exe Id].[All]" dimensionUniqueName="[Opportunity]" displayFolder="" count="0" memberValueDatatype="20" unbalanced="0"/>
    <cacheHierarchy uniqueName="[Opportunity].[Account Executive]" caption="Account Executive" attribute="1" defaultMemberUniqueName="[Opportunity].[Account Executive].[All]" allUniqueName="[Opportunity].[Account Executive].[All]" dimensionUniqueName="[Opportunity]" displayFolder="" count="0" memberValueDatatype="130" unbalanced="0"/>
    <cacheHierarchy uniqueName="[Opportunity].[premium_amount]" caption="premium_amount" attribute="1" defaultMemberUniqueName="[Opportunity].[premium_amount].[All]" allUniqueName="[Opportunity].[premium_amount].[All]" dimensionUniqueName="[Opportunity]" displayFolder="" count="0" memberValueDatatype="20" unbalanced="0"/>
    <cacheHierarchy uniqueName="[Opportunity].[revenue_amount]" caption="revenue_amount" attribute="1" defaultMemberUniqueName="[Opportunity].[revenue_amount].[All]" allUniqueName="[Opportunity].[revenue_amount].[All]" dimensionUniqueName="[Opportunity]" displayFolder="" count="0" memberValueDatatype="20" unbalanced="0"/>
    <cacheHierarchy uniqueName="[Opportunity].[closing_date]" caption="closing_date" attribute="1" time="1" defaultMemberUniqueName="[Opportunity].[closing_date].[All]" allUniqueName="[Opportunity].[closing_date].[All]" dimensionUniqueName="[Opportunity]" displayFolder="" count="0" memberValueDatatype="7" unbalanced="0"/>
    <cacheHierarchy uniqueName="[Opportunity].[stage]" caption="stage" attribute="1" defaultMemberUniqueName="[Opportunity].[stage].[All]" allUniqueName="[Opportunity].[stage].[All]" dimensionUniqueName="[Opportunity]" displayFolder="" count="0" memberValueDatatype="130" unbalanced="0"/>
    <cacheHierarchy uniqueName="[Opportunity].[branch]" caption="branch" attribute="1" defaultMemberUniqueName="[Opportunity].[branch].[All]" allUniqueName="[Opportunity].[branch].[All]" dimensionUniqueName="[Opportunity]" displayFolder="" count="0" memberValueDatatype="130" unbalanced="0"/>
    <cacheHierarchy uniqueName="[Opportunity].[specialty]" caption="specialty" attribute="1" defaultMemberUniqueName="[Opportunity].[specialty].[All]" allUniqueName="[Opportunity].[specialty].[All]" dimensionUniqueName="[Opportunity]" displayFolder="" count="0" memberValueDatatype="130" unbalanced="0"/>
    <cacheHierarchy uniqueName="[Opportunity].[product_group]" caption="product_group" attribute="1" defaultMemberUniqueName="[Opportunity].[product_group].[All]" allUniqueName="[Opportunity].[product_group].[All]" dimensionUniqueName="[Opportunity]" displayFolder="" count="0" memberValueDatatype="130" unbalanced="0"/>
    <cacheHierarchy uniqueName="[Opportunity].[product_sub_group]" caption="product_sub_group" attribute="1" defaultMemberUniqueName="[Opportunity].[product_sub_group].[All]" allUniqueName="[Opportunity].[product_sub_group].[All]" dimensionUniqueName="[Opportunity]" displayFolder="" count="0" memberValueDatatype="130" unbalanced="0"/>
    <cacheHierarchy uniqueName="[Opportunity].[risk_details]" caption="risk_details" attribute="1" defaultMemberUniqueName="[Opportunity].[risk_details].[All]" allUniqueName="[Opportunity].[risk_details].[All]" dimensionUniqueName="[Opportunity]" displayFolder="" count="0" memberValueDatatype="130" unbalanced="0"/>
    <cacheHierarchy uniqueName="[Meeting_list].[meeting_date (Month Index)]" caption="meeting_date (Month Index)" attribute="1" defaultMemberUniqueName="[Meeting_list].[meeting_date (Month Index)].[All]" allUniqueName="[Meeting_list].[meeting_date (Month Index)].[All]" dimensionUniqueName="[Meeting_list]" displayFolder="" count="0" memberValueDatatype="20" unbalanced="0" hidden="1"/>
    <cacheHierarchy uniqueName="[Measures].[__XL_Count Invoice]" caption="__XL_Count Invoice" measure="1" displayFolder="" measureGroup="Invoice" count="0" hidden="1"/>
    <cacheHierarchy uniqueName="[Measures].[__XL_Count Individual_Budget]" caption="__XL_Count Individual_Budget" measure="1" displayFolder="" measureGroup="Individual_Budget" count="0" hidden="1"/>
    <cacheHierarchy uniqueName="[Measures].[__XL_Count Opportunity]" caption="__XL_Count Opportunity" measure="1" displayFolder="" measureGroup="Opportunity" count="0" hidden="1"/>
    <cacheHierarchy uniqueName="[Measures].[__XL_Count Brokerage]" caption="__XL_Count Brokerage" measure="1" displayFolder="" measureGroup="Brokerage" count="0" hidden="1"/>
    <cacheHierarchy uniqueName="[Measures].[__XL_Count Meeting_list]" caption="__XL_Count Meeting_list" measure="1" displayFolder="" measureGroup="Meeting_list" count="0" hidden="1"/>
    <cacheHierarchy uniqueName="[Measures].[__XL_Count Fees]" caption="__XL_Count Fees" measure="1" displayFolder="" measureGroup="Fees" count="0" hidden="1"/>
    <cacheHierarchy uniqueName="[Measures].[__No measures defined]" caption="__No measures defined" measure="1" displayFolder="" count="0" hidden="1"/>
    <cacheHierarchy uniqueName="[Measures].[Sum of revenue_amount]" caption="Sum of revenue_amount" measure="1" displayFolder="" measureGroup="Opportunity" count="0" hidden="1">
      <extLst>
        <ext xmlns:x15="http://schemas.microsoft.com/office/spreadsheetml/2010/11/main" uri="{B97F6D7D-B522-45F9-BDA1-12C45D357490}">
          <x15:cacheHierarchy aggregatedColumn="58"/>
        </ext>
      </extLst>
    </cacheHierarchy>
    <cacheHierarchy uniqueName="[Measures].[Count of global_attendees]" caption="Count of global_attendees" measure="1" displayFolder="" measureGroup="Meeting_list" count="0" hidden="1">
      <extLst>
        <ext xmlns:x15="http://schemas.microsoft.com/office/spreadsheetml/2010/11/main" uri="{B97F6D7D-B522-45F9-BDA1-12C45D357490}">
          <x15:cacheHierarchy aggregatedColumn="48"/>
        </ext>
      </extLst>
    </cacheHierarchy>
    <cacheHierarchy uniqueName="[Measures].[Sum of New Budget]" caption="Sum of New Budget" measure="1" displayFolder="" measureGroup="Individual_Budget" count="0" oneField="1" hidden="1">
      <fieldsUsage count="1">
        <fieldUsage x="2"/>
      </fieldsUsage>
      <extLst>
        <ext xmlns:x15="http://schemas.microsoft.com/office/spreadsheetml/2010/11/main" uri="{B97F6D7D-B522-45F9-BDA1-12C45D357490}">
          <x15:cacheHierarchy aggregatedColumn="30"/>
        </ext>
      </extLst>
    </cacheHierarchy>
    <cacheHierarchy uniqueName="[Measures].[Sum of Cross sell bugdet]" caption="Sum of Cross sell bugdet" measure="1" displayFolder="" measureGroup="Individual_Budget" count="0" oneField="1" hidden="1">
      <fieldsUsage count="1">
        <fieldUsage x="3"/>
      </fieldsUsage>
      <extLst>
        <ext xmlns:x15="http://schemas.microsoft.com/office/spreadsheetml/2010/11/main" uri="{B97F6D7D-B522-45F9-BDA1-12C45D357490}">
          <x15:cacheHierarchy aggregatedColumn="31"/>
        </ext>
      </extLst>
    </cacheHierarchy>
    <cacheHierarchy uniqueName="[Measures].[Sum of Renewal Budget]" caption="Sum of Renewal Budget" measure="1" displayFolder="" measureGroup="Individual_Budget" count="0" oneField="1" hidden="1">
      <fieldsUsage count="1">
        <fieldUsage x="4"/>
      </fieldsUsage>
      <extLst>
        <ext xmlns:x15="http://schemas.microsoft.com/office/spreadsheetml/2010/11/main" uri="{B97F6D7D-B522-45F9-BDA1-12C45D357490}">
          <x15:cacheHierarchy aggregatedColumn="32"/>
        </ext>
      </extLst>
    </cacheHierarchy>
    <cacheHierarchy uniqueName="[Measures].[Sum of invoice_number]" caption="Sum of invoice_number" measure="1" displayFolder="" measureGroup="Invoice" count="0" hidden="1">
      <extLst>
        <ext xmlns:x15="http://schemas.microsoft.com/office/spreadsheetml/2010/11/main" uri="{B97F6D7D-B522-45F9-BDA1-12C45D357490}">
          <x15:cacheHierarchy aggregatedColumn="33"/>
        </ext>
      </extLst>
    </cacheHierarchy>
    <cacheHierarchy uniqueName="[Measures].[Count of invoice_number]" caption="Count of invoice_number" measure="1" displayFolder="" measureGroup="Invoice" count="0" hidden="1">
      <extLst>
        <ext xmlns:x15="http://schemas.microsoft.com/office/spreadsheetml/2010/11/main" uri="{B97F6D7D-B522-45F9-BDA1-12C45D357490}">
          <x15:cacheHierarchy aggregatedColumn="33"/>
        </ext>
      </extLst>
    </cacheHierarchy>
    <cacheHierarchy uniqueName="[Measures].[Count of income_class]" caption="Count of income_class" measure="1" displayFolder="" measureGroup="Invoice" count="0" hidden="1">
      <extLst>
        <ext xmlns:x15="http://schemas.microsoft.com/office/spreadsheetml/2010/11/main" uri="{B97F6D7D-B522-45F9-BDA1-12C45D357490}">
          <x15:cacheHierarchy aggregatedColumn="40"/>
        </ext>
      </extLst>
    </cacheHierarchy>
    <cacheHierarchy uniqueName="[Measures].[Sum of Amount]" caption="Sum of Amount" measure="1" displayFolder="" measureGroup="Invoice" count="0" hidden="1">
      <extLst>
        <ext xmlns:x15="http://schemas.microsoft.com/office/spreadsheetml/2010/11/main" uri="{B97F6D7D-B522-45F9-BDA1-12C45D357490}">
          <x15:cacheHierarchy aggregatedColumn="43"/>
        </ext>
      </extLst>
    </cacheHierarchy>
    <cacheHierarchy uniqueName="[Measures].[Sum of Amount 2]" caption="Sum of Amount 2" measure="1" displayFolder="" measureGroup="Brokerage" count="0" hidden="1">
      <extLst>
        <ext xmlns:x15="http://schemas.microsoft.com/office/spreadsheetml/2010/11/main" uri="{B97F6D7D-B522-45F9-BDA1-12C45D357490}">
          <x15:cacheHierarchy aggregatedColumn="11"/>
        </ext>
      </extLst>
    </cacheHierarchy>
    <cacheHierarchy uniqueName="[Measures].[Sum of Amount 3]" caption="Sum of Amount 3" measure="1" displayFolder="" measureGroup="Fees" count="0" hidden="1">
      <extLst>
        <ext xmlns:x15="http://schemas.microsoft.com/office/spreadsheetml/2010/11/main" uri="{B97F6D7D-B522-45F9-BDA1-12C45D357490}">
          <x15:cacheHierarchy aggregatedColumn="23"/>
        </ext>
      </extLst>
    </cacheHierarchy>
    <cacheHierarchy uniqueName="[Measures].[Count of opportunity_id]" caption="Count of opportunity_id" measure="1" displayFolder="" measureGroup="Opportunity" count="0" hidden="1">
      <extLst>
        <ext xmlns:x15="http://schemas.microsoft.com/office/spreadsheetml/2010/11/main" uri="{B97F6D7D-B522-45F9-BDA1-12C45D357490}">
          <x15:cacheHierarchy aggregatedColumn="54"/>
        </ext>
      </extLst>
    </cacheHierarchy>
    <cacheHierarchy uniqueName="[Measures].[Count of meeting_date]" caption="Count of meeting_date" measure="1" displayFolder="" measureGroup="Meeting_list" count="0" hidden="1">
      <extLst>
        <ext xmlns:x15="http://schemas.microsoft.com/office/spreadsheetml/2010/11/main" uri="{B97F6D7D-B522-45F9-BDA1-12C45D357490}">
          <x15:cacheHierarchy aggregatedColumn="49"/>
        </ext>
      </extLst>
    </cacheHierarchy>
  </cacheHierarchies>
  <kpis count="0"/>
  <dimensions count="7">
    <dimension name="Brokerage" uniqueName="[Brokerage]" caption="Brokerage"/>
    <dimension name="Fees" uniqueName="[Fees]" caption="Fees"/>
    <dimension name="Individual_Budget" uniqueName="[Individual_Budget]" caption="Individual_Budget"/>
    <dimension name="Invoice" uniqueName="[Invoice]" caption="Invoice"/>
    <dimension measure="1" name="Measures" uniqueName="[Measures]" caption="Measures"/>
    <dimension name="Meeting_list" uniqueName="[Meeting_list]" caption="Meeting_list"/>
    <dimension name="Opportunity" uniqueName="[Opportunity]" caption="Opportunity"/>
  </dimensions>
  <measureGroups count="6">
    <measureGroup name="Brokerage" caption="Brokerage"/>
    <measureGroup name="Fees" caption="Fees"/>
    <measureGroup name="Individual_Budget" caption="Individual_Budget"/>
    <measureGroup name="Invoice" caption="Invoice"/>
    <measureGroup name="Meeting_list" caption="Meeting_list"/>
    <measureGroup name="Opportunity" caption="Opportunity"/>
  </measureGroups>
  <maps count="11">
    <map measureGroup="0" dimension="0"/>
    <map measureGroup="0" dimension="2"/>
    <map measureGroup="1" dimension="1"/>
    <map measureGroup="1" dimension="2"/>
    <map measureGroup="2" dimension="2"/>
    <map measureGroup="3" dimension="2"/>
    <map measureGroup="3" dimension="3"/>
    <map measureGroup="4" dimension="2"/>
    <map measureGroup="4" dimension="5"/>
    <map measureGroup="5" dimension="2"/>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atham Chavan" refreshedDate="45707.925770254631" backgroundQuery="1" createdVersion="8" refreshedVersion="8" minRefreshableVersion="3" recordCount="0" supportSubquery="1" supportAdvancedDrill="1" xr:uid="{8DBA7BE1-ED20-49FD-A1A0-F8DC1C076AAA}">
  <cacheSource type="external" connectionId="8"/>
  <cacheFields count="5">
    <cacheField name="[Opportunity].[opportunity_name].[opportunity_name]" caption="opportunity_name" numFmtId="0" hierarchy="53" level="1">
      <sharedItems count="4">
        <s v="CVP GMC"/>
        <s v="DB -Mega Policy"/>
        <s v="EL-Group Mediclaim"/>
        <s v="Fire"/>
      </sharedItems>
    </cacheField>
    <cacheField name="[Brokerage].[Exe Name].[Exe Name]" caption="Exe Name" numFmtId="0" hierarchy="7" level="1">
      <sharedItems count="12">
        <s v="Abhinav Shivam"/>
        <s v="Animesh Rawat"/>
        <s v="Gilbert"/>
        <s v="Juli"/>
        <s v="Ketan Jain"/>
        <s v="Kumar Jha"/>
        <s v="Manish Sharma"/>
        <s v="Mark"/>
        <s v="Raju Kumar"/>
        <s v="Shivani Sharma"/>
        <s v="Vididt Saha"/>
        <s v="Vinay"/>
      </sharedItems>
    </cacheField>
    <cacheField name="[Brokerage].[income_class].[income_class]" caption="income_class" numFmtId="0" hierarchy="10" level="1">
      <sharedItems containsBlank="1" count="4">
        <m/>
        <s v="Cross Sell"/>
        <s v="New"/>
        <s v="Renewal"/>
      </sharedItems>
    </cacheField>
    <cacheField name="[Measures].[Sum of Amount 2]" caption="Sum of Amount 2" numFmtId="0" hierarchy="83" level="32767"/>
    <cacheField name="[Meeting_list].[meeting_date (Year)].[meeting_date (Year)]" caption="meeting_date (Year)" numFmtId="0" hierarchy="50" level="1">
      <sharedItems containsSemiMixedTypes="0" containsNonDate="0" containsString="0"/>
    </cacheField>
  </cacheFields>
  <cacheHierarchies count="87">
    <cacheHierarchy uniqueName="[Brokerage].[client_name]" caption="client_name" attribute="1" defaultMemberUniqueName="[Brokerage].[client_name].[All]" allUniqueName="[Brokerage].[client_name].[All]" dimensionUniqueName="[Brokerage]" displayFolder="" count="0" memberValueDatatype="130" unbalanced="0"/>
    <cacheHierarchy uniqueName="[Brokerage].[policy_number]" caption="policy_number" attribute="1" defaultMemberUniqueName="[Brokerage].[policy_number].[All]" allUniqueName="[Brokerage].[policy_number].[All]" dimensionUniqueName="[Brokerage]" displayFolder="" count="0" memberValueDatatype="130" unbalanced="0"/>
    <cacheHierarchy uniqueName="[Brokerage].[policy_status]" caption="policy_status" attribute="1" defaultMemberUniqueName="[Brokerage].[policy_status].[All]" allUniqueName="[Brokerage].[policy_status].[All]" dimensionUniqueName="[Brokerage]" displayFolder="" count="0" memberValueDatatype="130" unbalanced="0"/>
    <cacheHierarchy uniqueName="[Brokerage].[policy_start_date]" caption="policy_start_date" attribute="1" time="1" defaultMemberUniqueName="[Brokerage].[policy_start_date].[All]" allUniqueName="[Brokerage].[policy_start_date].[All]" dimensionUniqueName="[Brokerage]" displayFolder="" count="0" memberValueDatatype="7" unbalanced="0"/>
    <cacheHierarchy uniqueName="[Brokerage].[policy_end_date]" caption="policy_end_date" attribute="1" time="1" defaultMemberUniqueName="[Brokerage].[policy_end_date].[All]" allUniqueName="[Brokerage].[policy_end_date].[All]" dimensionUniqueName="[Brokerage]" displayFolder="" count="0" memberValueDatatype="7" unbalanced="0"/>
    <cacheHierarchy uniqueName="[Brokerage].[product_group]" caption="product_group" attribute="1" defaultMemberUniqueName="[Brokerage].[product_group].[All]" allUniqueName="[Brokerage].[product_group].[All]" dimensionUniqueName="[Brokerage]" displayFolder="" count="0" memberValueDatatype="130" unbalanced="0"/>
    <cacheHierarchy uniqueName="[Brokerage].[Account Exe ID]" caption="Account Exe ID" attribute="1" defaultMemberUniqueName="[Brokerage].[Account Exe ID].[All]" allUniqueName="[Brokerage].[Account Exe ID].[All]" dimensionUniqueName="[Brokerage]" displayFolder="" count="0" memberValueDatatype="20" unbalanced="0"/>
    <cacheHierarchy uniqueName="[Brokerage].[Exe Name]" caption="Exe Name" attribute="1" defaultMemberUniqueName="[Brokerage].[Exe Name].[All]" allUniqueName="[Brokerage].[Exe Name].[All]" dimensionUniqueName="[Brokerage]" displayFolder="" count="2" memberValueDatatype="130" unbalanced="0">
      <fieldsUsage count="2">
        <fieldUsage x="-1"/>
        <fieldUsage x="1"/>
      </fieldsUsage>
    </cacheHierarchy>
    <cacheHierarchy uniqueName="[Brokerage].[branch_name]" caption="branch_name" attribute="1" defaultMemberUniqueName="[Brokerage].[branch_name].[All]" allUniqueName="[Brokerage].[branch_name].[All]" dimensionUniqueName="[Brokerage]" displayFolder="" count="0" memberValueDatatype="130" unbalanced="0"/>
    <cacheHierarchy uniqueName="[Brokerage].[solution_group]" caption="solution_group" attribute="1" defaultMemberUniqueName="[Brokerage].[solution_group].[All]" allUniqueName="[Brokerage].[solution_group].[All]" dimensionUniqueName="[Brokerage]" displayFolder="" count="0" memberValueDatatype="130" unbalanced="0"/>
    <cacheHierarchy uniqueName="[Brokerage].[income_class]" caption="income_class" attribute="1" defaultMemberUniqueName="[Brokerage].[income_class].[All]" allUniqueName="[Brokerage].[income_class].[All]" dimensionUniqueName="[Brokerage]" displayFolder="" count="2" memberValueDatatype="130" unbalanced="0">
      <fieldsUsage count="2">
        <fieldUsage x="-1"/>
        <fieldUsage x="2"/>
      </fieldsUsage>
    </cacheHierarchy>
    <cacheHierarchy uniqueName="[Brokerage].[Amount]" caption="Amount" attribute="1" defaultMemberUniqueName="[Brokerage].[Amount].[All]" allUniqueName="[Brokerage].[Amount].[All]" dimensionUniqueName="[Brokerage]" displayFolder="" count="0" memberValueDatatype="5" unbalanced="0"/>
    <cacheHierarchy uniqueName="[Brokerage].[income_due_date]" caption="income_due_date" attribute="1" time="1" defaultMemberUniqueName="[Brokerage].[income_due_date].[All]" allUniqueName="[Brokerage].[income_due_date].[All]" dimensionUniqueName="[Brokerage]" displayFolder="" count="0" memberValueDatatype="7" unbalanced="0"/>
    <cacheHierarchy uniqueName="[Brokerage].[revenue_transaction_type]" caption="revenue_transaction_type" attribute="1" defaultMemberUniqueName="[Brokerage].[revenue_transaction_type].[All]" allUniqueName="[Brokerage].[revenue_transaction_type].[All]" dimensionUniqueName="[Brokerage]" displayFolder="" count="0" memberValueDatatype="130" unbalanced="0"/>
    <cacheHierarchy uniqueName="[Brokerage].[renewal_status]" caption="renewal_status" attribute="1" defaultMemberUniqueName="[Brokerage].[renewal_status].[All]" allUniqueName="[Brokerage].[renewal_status].[All]" dimensionUniqueName="[Brokerage]" displayFolder="" count="0" memberValueDatatype="130" unbalanced="0"/>
    <cacheHierarchy uniqueName="[Brokerage].[lapse_reason]" caption="lapse_reason" attribute="1" defaultMemberUniqueName="[Brokerage].[lapse_reason].[All]" allUniqueName="[Brokerage].[lapse_reason].[All]" dimensionUniqueName="[Brokerage]" displayFolder="" count="0" memberValueDatatype="130" unbalanced="0"/>
    <cacheHierarchy uniqueName="[Brokerage].[last_updated_date]" caption="last_updated_date" attribute="1" time="1" defaultMemberUniqueName="[Brokerage].[last_updated_date].[All]" allUniqueName="[Brokerage].[last_updated_date].[All]" dimensionUniqueName="[Brokerage]" displayFolder="" count="0" memberValueDatatype="7" unbalanced="0"/>
    <cacheHierarchy uniqueName="[Fees].[client_name]" caption="client_name" attribute="1" defaultMemberUniqueName="[Fees].[client_name].[All]" allUniqueName="[Fees].[client_name].[All]" dimensionUniqueName="[Fees]" displayFolder="" count="0" memberValueDatatype="130" unbalanced="0"/>
    <cacheHierarchy uniqueName="[Fees].[branch_name]" caption="branch_name" attribute="1" defaultMemberUniqueName="[Fees].[branch_name].[All]" allUniqueName="[Fees].[branch_name].[All]" dimensionUniqueName="[Fees]" displayFolder="" count="0" memberValueDatatype="130" unbalanced="0"/>
    <cacheHierarchy uniqueName="[Fees].[solution_group]" caption="solution_group" attribute="1" defaultMemberUniqueName="[Fees].[solution_group].[All]" allUniqueName="[Fees].[solution_group].[All]" dimensionUniqueName="[Fees]" displayFolder="" count="0" memberValueDatatype="130" unbalanced="0"/>
    <cacheHierarchy uniqueName="[Fees].[Account Exe ID]" caption="Account Exe ID" attribute="1" defaultMemberUniqueName="[Fees].[Account Exe ID].[All]" allUniqueName="[Fees].[Account Exe ID].[All]" dimensionUniqueName="[Fees]" displayFolder="" count="0" memberValueDatatype="20" unbalanced="0"/>
    <cacheHierarchy uniqueName="[Fees].[Account Executive]" caption="Account Executive" attribute="1" defaultMemberUniqueName="[Fees].[Account Executive].[All]" allUniqueName="[Fees].[Account Executive].[All]" dimensionUniqueName="[Fees]" displayFolder="" count="0" memberValueDatatype="130" unbalanced="0"/>
    <cacheHierarchy uniqueName="[Fees].[income_class]" caption="income_class" attribute="1" defaultMemberUniqueName="[Fees].[income_class].[All]" allUniqueName="[Fees].[income_class].[All]" dimensionUniqueName="[Fees]" displayFolder="" count="0" memberValueDatatype="130" unbalanced="0"/>
    <cacheHierarchy uniqueName="[Fees].[Amount]" caption="Amount" attribute="1" defaultMemberUniqueName="[Fees].[Amount].[All]" allUniqueName="[Fees].[Amount].[All]" dimensionUniqueName="[Fees]" displayFolder="" count="0" memberValueDatatype="20" unbalanced="0"/>
    <cacheHierarchy uniqueName="[Fees].[income_due_date]" caption="income_due_date" attribute="1" time="1" defaultMemberUniqueName="[Fees].[income_due_date].[All]" allUniqueName="[Fees].[income_due_date].[All]" dimensionUniqueName="[Fees]" displayFolder="" count="0" memberValueDatatype="7" unbalanced="0"/>
    <cacheHierarchy uniqueName="[Fees].[revenue_transaction_type]" caption="revenue_transaction_type" attribute="1" defaultMemberUniqueName="[Fees].[revenue_transaction_type].[All]" allUniqueName="[Fees].[revenue_transaction_type].[All]" dimensionUniqueName="[Fees]" displayFolder="" count="0" memberValueDatatype="130" unbalanced="0"/>
    <cacheHierarchy uniqueName="[Individual_Budget].[Branch]" caption="Branch" attribute="1" defaultMemberUniqueName="[Individual_Budget].[Branch].[All]" allUniqueName="[Individual_Budget].[Branch].[All]" dimensionUniqueName="[Individual_Budget]" displayFolder="" count="0" memberValueDatatype="130" unbalanced="0"/>
    <cacheHierarchy uniqueName="[Individual_Budget].[Account Exe ID]" caption="Account Exe ID" attribute="1" defaultMemberUniqueName="[Individual_Budget].[Account Exe ID].[All]" allUniqueName="[Individual_Budget].[Account Exe ID].[All]" dimensionUniqueName="[Individual_Budget]" displayFolder="" count="0" memberValueDatatype="20" unbalanced="0"/>
    <cacheHierarchy uniqueName="[Individual_Budget].[Employee Name]" caption="Employee Name" attribute="1" defaultMemberUniqueName="[Individual_Budget].[Employee Name].[All]" allUniqueName="[Individual_Budget].[Employee Name].[All]" dimensionUniqueName="[Individual_Budget]" displayFolder="" count="0" memberValueDatatype="130" unbalanced="0"/>
    <cacheHierarchy uniqueName="[Individual_Budget].[New Role2]" caption="New Role2" attribute="1" defaultMemberUniqueName="[Individual_Budget].[New Role2].[All]" allUniqueName="[Individual_Budget].[New Role2].[All]" dimensionUniqueName="[Individual_Budget]" displayFolder="" count="0" memberValueDatatype="130" unbalanced="0"/>
    <cacheHierarchy uniqueName="[Individual_Budget].[New Budget]" caption="New Budget" attribute="1" defaultMemberUniqueName="[Individual_Budget].[New Budget].[All]" allUniqueName="[Individual_Budget].[New Budget].[All]" dimensionUniqueName="[Individual_Budget]" displayFolder="" count="0" memberValueDatatype="20" unbalanced="0"/>
    <cacheHierarchy uniqueName="[Individual_Budget].[Cross sell bugdet]" caption="Cross sell bugdet" attribute="1" defaultMemberUniqueName="[Individual_Budget].[Cross sell bugdet].[All]" allUniqueName="[Individual_Budget].[Cross sell bugdet].[All]" dimensionUniqueName="[Individual_Budget]" displayFolder="" count="0" memberValueDatatype="20" unbalanced="0"/>
    <cacheHierarchy uniqueName="[Individual_Budget].[Renewal Budget]" caption="Renewal Budget" attribute="1" defaultMemberUniqueName="[Individual_Budget].[Renewal Budget].[All]" allUniqueName="[Individual_Budget].[Renewal Budget].[All]" dimensionUniqueName="[Individual_Budget]" displayFolder="" count="0" memberValueDatatype="20" unbalanced="0"/>
    <cacheHierarchy uniqueName="[Invoice].[invoice_number]" caption="invoice_number" attribute="1" defaultMemberUniqueName="[Invoice].[invoice_number].[All]" allUniqueName="[Invoice].[invoice_number].[All]" dimensionUniqueName="[Invoice]" displayFolder="" count="0" memberValueDatatype="20" unbalanced="0"/>
    <cacheHierarchy uniqueName="[Invoice].[invoice_date]" caption="invoice_date" attribute="1" time="1" defaultMemberUniqueName="[Invoice].[invoice_date].[All]" allUniqueName="[Invoice].[invoice_date].[All]" dimensionUniqueName="[Invoice]" displayFolder="" count="0" memberValueDatatype="7" unbalanced="0"/>
    <cacheHierarchy uniqueName="[Invoice].[revenue_transaction_type]" caption="revenue_transaction_type" attribute="1" defaultMemberUniqueName="[Invoice].[revenue_transaction_type].[All]" allUniqueName="[Invoice].[revenue_transaction_type].[All]" dimensionUniqueName="[Invoice]" displayFolder="" count="0" memberValueDatatype="130" unbalanced="0"/>
    <cacheHierarchy uniqueName="[Invoice].[branch_name]" caption="branch_name" attribute="1" defaultMemberUniqueName="[Invoice].[branch_name].[All]" allUniqueName="[Invoice].[branch_name].[All]" dimensionUniqueName="[Invoice]" displayFolder="" count="0" memberValueDatatype="130" unbalanced="0"/>
    <cacheHierarchy uniqueName="[Invoice].[solution_group]" caption="solution_group" attribute="1" defaultMemberUniqueName="[Invoice].[solution_group].[All]" allUniqueName="[Invoice].[solution_group].[All]" dimensionUniqueName="[Invoice]" displayFolder="" count="0" memberValueDatatype="130" unbalanced="0"/>
    <cacheHierarchy uniqueName="[Invoice].[Account Exe ID]" caption="Account Exe ID" attribute="1" defaultMemberUniqueName="[Invoice].[Account Exe ID].[All]" allUniqueName="[Invoice].[Account Exe ID].[All]" dimensionUniqueName="[Invoice]" displayFolder="" count="0" memberValueDatatype="20" unbalanced="0"/>
    <cacheHierarchy uniqueName="[Invoice].[Account Executive]" caption="Account Executive" attribute="1" defaultMemberUniqueName="[Invoice].[Account Executive].[All]" allUniqueName="[Invoice].[Account Executive].[All]" dimensionUniqueName="[Invoice]" displayFolder="" count="2" memberValueDatatype="130" unbalanced="0"/>
    <cacheHierarchy uniqueName="[Invoice].[income_class]" caption="income_class" attribute="1" defaultMemberUniqueName="[Invoice].[income_class].[All]" allUniqueName="[Invoice].[income_class].[All]" dimensionUniqueName="[Invoice]" displayFolder="" count="0" memberValueDatatype="130" unbalanced="0"/>
    <cacheHierarchy uniqueName="[Invoice].[client_name]" caption="client_name" attribute="1" defaultMemberUniqueName="[Invoice].[client_name].[All]" allUniqueName="[Invoice].[client_name].[All]" dimensionUniqueName="[Invoice]" displayFolder="" count="0" memberValueDatatype="130" unbalanced="0"/>
    <cacheHierarchy uniqueName="[Invoice].[policy_number]" caption="policy_number" attribute="1" defaultMemberUniqueName="[Invoice].[policy_number].[All]" allUniqueName="[Invoice].[policy_number].[All]" dimensionUniqueName="[Invoice]" displayFolder="" count="0" memberValueDatatype="130" unbalanced="0"/>
    <cacheHierarchy uniqueName="[Invoice].[Amount]" caption="Amount" attribute="1" defaultMemberUniqueName="[Invoice].[Amount].[All]" allUniqueName="[Invoice].[Amount].[All]" dimensionUniqueName="[Invoice]" displayFolder="" count="0" memberValueDatatype="20" unbalanced="0"/>
    <cacheHierarchy uniqueName="[Invoice].[income_due_date]" caption="income_due_date" attribute="1" time="1" defaultMemberUniqueName="[Invoice].[income_due_date].[All]" allUniqueName="[Invoice].[income_due_date].[All]" dimensionUniqueName="[Invoice]" displayFolder="" count="0" memberValueDatatype="7" unbalanced="0"/>
    <cacheHierarchy uniqueName="[Meeting_list].[Account Exe ID]" caption="Account Exe ID" attribute="1" defaultMemberUniqueName="[Meeting_list].[Account Exe ID].[All]" allUniqueName="[Meeting_list].[Account Exe ID].[All]" dimensionUniqueName="[Meeting_list]" displayFolder="" count="0" memberValueDatatype="20" unbalanced="0"/>
    <cacheHierarchy uniqueName="[Meeting_list].[Account Executive]" caption="Account Executive" attribute="1" defaultMemberUniqueName="[Meeting_list].[Account Executive].[All]" allUniqueName="[Meeting_list].[Account Executive].[All]" dimensionUniqueName="[Meeting_list]" displayFolder="" count="0" memberValueDatatype="130" unbalanced="0"/>
    <cacheHierarchy uniqueName="[Meeting_list].[branch_name]" caption="branch_name" attribute="1" defaultMemberUniqueName="[Meeting_list].[branch_name].[All]" allUniqueName="[Meeting_list].[branch_name].[All]" dimensionUniqueName="[Meeting_list]" displayFolder="" count="0" memberValueDatatype="130" unbalanced="0"/>
    <cacheHierarchy uniqueName="[Meeting_list].[global_attendees]" caption="global_attendees" attribute="1" defaultMemberUniqueName="[Meeting_list].[global_attendees].[All]" allUniqueName="[Meeting_list].[global_attendees].[All]" dimensionUniqueName="[Meeting_list]" displayFolder="" count="0" memberValueDatatype="130" unbalanced="0"/>
    <cacheHierarchy uniqueName="[Meeting_list].[meeting_date]" caption="meeting_date" attribute="1" time="1" defaultMemberUniqueName="[Meeting_list].[meeting_date].[All]" allUniqueName="[Meeting_list].[meeting_date].[All]" dimensionUniqueName="[Meeting_list]" displayFolder="" count="0" memberValueDatatype="7" unbalanced="0"/>
    <cacheHierarchy uniqueName="[Meeting_list].[meeting_date (Year)]" caption="meeting_date (Year)" attribute="1" defaultMemberUniqueName="[Meeting_list].[meeting_date (Year)].[All]" allUniqueName="[Meeting_list].[meeting_date (Year)].[All]" dimensionUniqueName="[Meeting_list]" displayFolder="" count="2" memberValueDatatype="130" unbalanced="0">
      <fieldsUsage count="2">
        <fieldUsage x="-1"/>
        <fieldUsage x="4"/>
      </fieldsUsage>
    </cacheHierarchy>
    <cacheHierarchy uniqueName="[Meeting_list].[meeting_date (Quarter)]" caption="meeting_date (Quarter)" attribute="1" defaultMemberUniqueName="[Meeting_list].[meeting_date (Quarter)].[All]" allUniqueName="[Meeting_list].[meeting_date (Quarter)].[All]" dimensionUniqueName="[Meeting_list]" displayFolder="" count="0" memberValueDatatype="130" unbalanced="0"/>
    <cacheHierarchy uniqueName="[Meeting_list].[meeting_date (Month)]" caption="meeting_date (Month)" attribute="1" defaultMemberUniqueName="[Meeting_list].[meeting_date (Month)].[All]" allUniqueName="[Meeting_list].[meeting_date (Month)].[All]" dimensionUniqueName="[Meeting_list]" displayFolder="" count="0" memberValueDatatype="130" unbalanced="0"/>
    <cacheHierarchy uniqueName="[Opportunity].[opportunity_name]" caption="opportunity_name" attribute="1" defaultMemberUniqueName="[Opportunity].[opportunity_name].[All]" allUniqueName="[Opportunity].[opportunity_name].[All]" dimensionUniqueName="[Opportunity]" displayFolder="" count="2" memberValueDatatype="130" unbalanced="0">
      <fieldsUsage count="2">
        <fieldUsage x="-1"/>
        <fieldUsage x="0"/>
      </fieldsUsage>
    </cacheHierarchy>
    <cacheHierarchy uniqueName="[Opportunity].[opportunity_id]" caption="opportunity_id" attribute="1" defaultMemberUniqueName="[Opportunity].[opportunity_id].[All]" allUniqueName="[Opportunity].[opportunity_id].[All]" dimensionUniqueName="[Opportunity]" displayFolder="" count="0" memberValueDatatype="130" unbalanced="0"/>
    <cacheHierarchy uniqueName="[Opportunity].[Account Exe Id]" caption="Account Exe Id" attribute="1" defaultMemberUniqueName="[Opportunity].[Account Exe Id].[All]" allUniqueName="[Opportunity].[Account Exe Id].[All]" dimensionUniqueName="[Opportunity]" displayFolder="" count="0" memberValueDatatype="20" unbalanced="0"/>
    <cacheHierarchy uniqueName="[Opportunity].[Account Executive]" caption="Account Executive" attribute="1" defaultMemberUniqueName="[Opportunity].[Account Executive].[All]" allUniqueName="[Opportunity].[Account Executive].[All]" dimensionUniqueName="[Opportunity]" displayFolder="" count="0" memberValueDatatype="130" unbalanced="0"/>
    <cacheHierarchy uniqueName="[Opportunity].[premium_amount]" caption="premium_amount" attribute="1" defaultMemberUniqueName="[Opportunity].[premium_amount].[All]" allUniqueName="[Opportunity].[premium_amount].[All]" dimensionUniqueName="[Opportunity]" displayFolder="" count="0" memberValueDatatype="20" unbalanced="0"/>
    <cacheHierarchy uniqueName="[Opportunity].[revenue_amount]" caption="revenue_amount" attribute="1" defaultMemberUniqueName="[Opportunity].[revenue_amount].[All]" allUniqueName="[Opportunity].[revenue_amount].[All]" dimensionUniqueName="[Opportunity]" displayFolder="" count="0" memberValueDatatype="20" unbalanced="0"/>
    <cacheHierarchy uniqueName="[Opportunity].[closing_date]" caption="closing_date" attribute="1" time="1" defaultMemberUniqueName="[Opportunity].[closing_date].[All]" allUniqueName="[Opportunity].[closing_date].[All]" dimensionUniqueName="[Opportunity]" displayFolder="" count="0" memberValueDatatype="7" unbalanced="0"/>
    <cacheHierarchy uniqueName="[Opportunity].[stage]" caption="stage" attribute="1" defaultMemberUniqueName="[Opportunity].[stage].[All]" allUniqueName="[Opportunity].[stage].[All]" dimensionUniqueName="[Opportunity]" displayFolder="" count="0" memberValueDatatype="130" unbalanced="0"/>
    <cacheHierarchy uniqueName="[Opportunity].[branch]" caption="branch" attribute="1" defaultMemberUniqueName="[Opportunity].[branch].[All]" allUniqueName="[Opportunity].[branch].[All]" dimensionUniqueName="[Opportunity]" displayFolder="" count="0" memberValueDatatype="130" unbalanced="0"/>
    <cacheHierarchy uniqueName="[Opportunity].[specialty]" caption="specialty" attribute="1" defaultMemberUniqueName="[Opportunity].[specialty].[All]" allUniqueName="[Opportunity].[specialty].[All]" dimensionUniqueName="[Opportunity]" displayFolder="" count="0" memberValueDatatype="130" unbalanced="0"/>
    <cacheHierarchy uniqueName="[Opportunity].[product_group]" caption="product_group" attribute="1" defaultMemberUniqueName="[Opportunity].[product_group].[All]" allUniqueName="[Opportunity].[product_group].[All]" dimensionUniqueName="[Opportunity]" displayFolder="" count="0" memberValueDatatype="130" unbalanced="0"/>
    <cacheHierarchy uniqueName="[Opportunity].[product_sub_group]" caption="product_sub_group" attribute="1" defaultMemberUniqueName="[Opportunity].[product_sub_group].[All]" allUniqueName="[Opportunity].[product_sub_group].[All]" dimensionUniqueName="[Opportunity]" displayFolder="" count="0" memberValueDatatype="130" unbalanced="0"/>
    <cacheHierarchy uniqueName="[Opportunity].[risk_details]" caption="risk_details" attribute="1" defaultMemberUniqueName="[Opportunity].[risk_details].[All]" allUniqueName="[Opportunity].[risk_details].[All]" dimensionUniqueName="[Opportunity]" displayFolder="" count="0" memberValueDatatype="130" unbalanced="0"/>
    <cacheHierarchy uniqueName="[Meeting_list].[meeting_date (Month Index)]" caption="meeting_date (Month Index)" attribute="1" defaultMemberUniqueName="[Meeting_list].[meeting_date (Month Index)].[All]" allUniqueName="[Meeting_list].[meeting_date (Month Index)].[All]" dimensionUniqueName="[Meeting_list]" displayFolder="" count="0" memberValueDatatype="20" unbalanced="0" hidden="1"/>
    <cacheHierarchy uniqueName="[Measures].[__XL_Count Invoice]" caption="__XL_Count Invoice" measure="1" displayFolder="" measureGroup="Invoice" count="0" hidden="1"/>
    <cacheHierarchy uniqueName="[Measures].[__XL_Count Individual_Budget]" caption="__XL_Count Individual_Budget" measure="1" displayFolder="" measureGroup="Individual_Budget" count="0" hidden="1"/>
    <cacheHierarchy uniqueName="[Measures].[__XL_Count Opportunity]" caption="__XL_Count Opportunity" measure="1" displayFolder="" measureGroup="Opportunity" count="0" hidden="1"/>
    <cacheHierarchy uniqueName="[Measures].[__XL_Count Brokerage]" caption="__XL_Count Brokerage" measure="1" displayFolder="" measureGroup="Brokerage" count="0" hidden="1"/>
    <cacheHierarchy uniqueName="[Measures].[__XL_Count Meeting_list]" caption="__XL_Count Meeting_list" measure="1" displayFolder="" measureGroup="Meeting_list" count="0" hidden="1"/>
    <cacheHierarchy uniqueName="[Measures].[__XL_Count Fees]" caption="__XL_Count Fees" measure="1" displayFolder="" measureGroup="Fees" count="0" hidden="1"/>
    <cacheHierarchy uniqueName="[Measures].[__No measures defined]" caption="__No measures defined" measure="1" displayFolder="" count="0" hidden="1"/>
    <cacheHierarchy uniqueName="[Measures].[Sum of revenue_amount]" caption="Sum of revenue_amount" measure="1" displayFolder="" measureGroup="Opportunity" count="0" hidden="1">
      <extLst>
        <ext xmlns:x15="http://schemas.microsoft.com/office/spreadsheetml/2010/11/main" uri="{B97F6D7D-B522-45F9-BDA1-12C45D357490}">
          <x15:cacheHierarchy aggregatedColumn="58"/>
        </ext>
      </extLst>
    </cacheHierarchy>
    <cacheHierarchy uniqueName="[Measures].[Count of global_attendees]" caption="Count of global_attendees" measure="1" displayFolder="" measureGroup="Meeting_list" count="0" hidden="1">
      <extLst>
        <ext xmlns:x15="http://schemas.microsoft.com/office/spreadsheetml/2010/11/main" uri="{B97F6D7D-B522-45F9-BDA1-12C45D357490}">
          <x15:cacheHierarchy aggregatedColumn="48"/>
        </ext>
      </extLst>
    </cacheHierarchy>
    <cacheHierarchy uniqueName="[Measures].[Sum of New Budget]" caption="Sum of New Budget" measure="1" displayFolder="" measureGroup="Individual_Budget" count="0" hidden="1">
      <extLst>
        <ext xmlns:x15="http://schemas.microsoft.com/office/spreadsheetml/2010/11/main" uri="{B97F6D7D-B522-45F9-BDA1-12C45D357490}">
          <x15:cacheHierarchy aggregatedColumn="30"/>
        </ext>
      </extLst>
    </cacheHierarchy>
    <cacheHierarchy uniqueName="[Measures].[Sum of Cross sell bugdet]" caption="Sum of Cross sell bugdet" measure="1" displayFolder="" measureGroup="Individual_Budget" count="0" hidden="1">
      <extLst>
        <ext xmlns:x15="http://schemas.microsoft.com/office/spreadsheetml/2010/11/main" uri="{B97F6D7D-B522-45F9-BDA1-12C45D357490}">
          <x15:cacheHierarchy aggregatedColumn="31"/>
        </ext>
      </extLst>
    </cacheHierarchy>
    <cacheHierarchy uniqueName="[Measures].[Sum of Renewal Budget]" caption="Sum of Renewal Budget" measure="1" displayFolder="" measureGroup="Individual_Budget" count="0" hidden="1">
      <extLst>
        <ext xmlns:x15="http://schemas.microsoft.com/office/spreadsheetml/2010/11/main" uri="{B97F6D7D-B522-45F9-BDA1-12C45D357490}">
          <x15:cacheHierarchy aggregatedColumn="32"/>
        </ext>
      </extLst>
    </cacheHierarchy>
    <cacheHierarchy uniqueName="[Measures].[Sum of invoice_number]" caption="Sum of invoice_number" measure="1" displayFolder="" measureGroup="Invoice" count="0" hidden="1">
      <extLst>
        <ext xmlns:x15="http://schemas.microsoft.com/office/spreadsheetml/2010/11/main" uri="{B97F6D7D-B522-45F9-BDA1-12C45D357490}">
          <x15:cacheHierarchy aggregatedColumn="33"/>
        </ext>
      </extLst>
    </cacheHierarchy>
    <cacheHierarchy uniqueName="[Measures].[Count of invoice_number]" caption="Count of invoice_number" measure="1" displayFolder="" measureGroup="Invoice" count="0" hidden="1">
      <extLst>
        <ext xmlns:x15="http://schemas.microsoft.com/office/spreadsheetml/2010/11/main" uri="{B97F6D7D-B522-45F9-BDA1-12C45D357490}">
          <x15:cacheHierarchy aggregatedColumn="33"/>
        </ext>
      </extLst>
    </cacheHierarchy>
    <cacheHierarchy uniqueName="[Measures].[Count of income_class]" caption="Count of income_class" measure="1" displayFolder="" measureGroup="Invoice" count="0" hidden="1">
      <extLst>
        <ext xmlns:x15="http://schemas.microsoft.com/office/spreadsheetml/2010/11/main" uri="{B97F6D7D-B522-45F9-BDA1-12C45D357490}">
          <x15:cacheHierarchy aggregatedColumn="40"/>
        </ext>
      </extLst>
    </cacheHierarchy>
    <cacheHierarchy uniqueName="[Measures].[Sum of Amount]" caption="Sum of Amount" measure="1" displayFolder="" measureGroup="Invoice" count="0" hidden="1">
      <extLst>
        <ext xmlns:x15="http://schemas.microsoft.com/office/spreadsheetml/2010/11/main" uri="{B97F6D7D-B522-45F9-BDA1-12C45D357490}">
          <x15:cacheHierarchy aggregatedColumn="43"/>
        </ext>
      </extLst>
    </cacheHierarchy>
    <cacheHierarchy uniqueName="[Measures].[Sum of Amount 2]" caption="Sum of Amount 2" measure="1" displayFolder="" measureGroup="Brokerage" count="0" oneField="1" hidden="1">
      <fieldsUsage count="1">
        <fieldUsage x="3"/>
      </fieldsUsage>
      <extLst>
        <ext xmlns:x15="http://schemas.microsoft.com/office/spreadsheetml/2010/11/main" uri="{B97F6D7D-B522-45F9-BDA1-12C45D357490}">
          <x15:cacheHierarchy aggregatedColumn="11"/>
        </ext>
      </extLst>
    </cacheHierarchy>
    <cacheHierarchy uniqueName="[Measures].[Sum of Amount 3]" caption="Sum of Amount 3" measure="1" displayFolder="" measureGroup="Fees" count="0" hidden="1">
      <extLst>
        <ext xmlns:x15="http://schemas.microsoft.com/office/spreadsheetml/2010/11/main" uri="{B97F6D7D-B522-45F9-BDA1-12C45D357490}">
          <x15:cacheHierarchy aggregatedColumn="23"/>
        </ext>
      </extLst>
    </cacheHierarchy>
    <cacheHierarchy uniqueName="[Measures].[Count of opportunity_id]" caption="Count of opportunity_id" measure="1" displayFolder="" measureGroup="Opportunity" count="0" hidden="1">
      <extLst>
        <ext xmlns:x15="http://schemas.microsoft.com/office/spreadsheetml/2010/11/main" uri="{B97F6D7D-B522-45F9-BDA1-12C45D357490}">
          <x15:cacheHierarchy aggregatedColumn="54"/>
        </ext>
      </extLst>
    </cacheHierarchy>
    <cacheHierarchy uniqueName="[Measures].[Count of meeting_date]" caption="Count of meeting_date" measure="1" displayFolder="" measureGroup="Meeting_list" count="0" hidden="1">
      <extLst>
        <ext xmlns:x15="http://schemas.microsoft.com/office/spreadsheetml/2010/11/main" uri="{B97F6D7D-B522-45F9-BDA1-12C45D357490}">
          <x15:cacheHierarchy aggregatedColumn="49"/>
        </ext>
      </extLst>
    </cacheHierarchy>
  </cacheHierarchies>
  <kpis count="0"/>
  <dimensions count="7">
    <dimension name="Brokerage" uniqueName="[Brokerage]" caption="Brokerage"/>
    <dimension name="Fees" uniqueName="[Fees]" caption="Fees"/>
    <dimension name="Individual_Budget" uniqueName="[Individual_Budget]" caption="Individual_Budget"/>
    <dimension name="Invoice" uniqueName="[Invoice]" caption="Invoice"/>
    <dimension measure="1" name="Measures" uniqueName="[Measures]" caption="Measures"/>
    <dimension name="Meeting_list" uniqueName="[Meeting_list]" caption="Meeting_list"/>
    <dimension name="Opportunity" uniqueName="[Opportunity]" caption="Opportunity"/>
  </dimensions>
  <measureGroups count="6">
    <measureGroup name="Brokerage" caption="Brokerage"/>
    <measureGroup name="Fees" caption="Fees"/>
    <measureGroup name="Individual_Budget" caption="Individual_Budget"/>
    <measureGroup name="Invoice" caption="Invoice"/>
    <measureGroup name="Meeting_list" caption="Meeting_list"/>
    <measureGroup name="Opportunity" caption="Opportunity"/>
  </measureGroups>
  <maps count="11">
    <map measureGroup="0" dimension="0"/>
    <map measureGroup="0" dimension="2"/>
    <map measureGroup="1" dimension="1"/>
    <map measureGroup="1" dimension="2"/>
    <map measureGroup="2" dimension="2"/>
    <map measureGroup="3" dimension="2"/>
    <map measureGroup="3" dimension="3"/>
    <map measureGroup="4" dimension="2"/>
    <map measureGroup="4" dimension="5"/>
    <map measureGroup="5" dimension="2"/>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atham Chavan" refreshedDate="45707.925770949078" backgroundQuery="1" createdVersion="8" refreshedVersion="8" minRefreshableVersion="3" recordCount="0" supportSubquery="1" supportAdvancedDrill="1" xr:uid="{42EED968-7810-406D-842D-E6DF743CC274}">
  <cacheSource type="external" connectionId="8"/>
  <cacheFields count="5">
    <cacheField name="[Opportunity].[opportunity_name].[opportunity_name]" caption="opportunity_name" numFmtId="0" hierarchy="53" level="1">
      <sharedItems count="4">
        <s v="CVP GMC"/>
        <s v="DB -Mega Policy"/>
        <s v="EL-Group Mediclaim"/>
        <s v="Fire"/>
      </sharedItems>
    </cacheField>
    <cacheField name="[Fees].[Account Executive].[Account Executive]" caption="Account Executive" numFmtId="0" hierarchy="21" level="1">
      <sharedItems count="3">
        <s v="Abhinav Shivam"/>
        <s v="Nishant Sharma"/>
        <s v="Vinay"/>
      </sharedItems>
    </cacheField>
    <cacheField name="[Fees].[income_class].[income_class]" caption="income_class" numFmtId="0" hierarchy="22" level="1">
      <sharedItems count="3">
        <s v="Cross Sell"/>
        <s v="New"/>
        <s v="Renewal"/>
      </sharedItems>
    </cacheField>
    <cacheField name="[Measures].[Sum of Amount 3]" caption="Sum of Amount 3" numFmtId="0" hierarchy="84" level="32767"/>
    <cacheField name="[Meeting_list].[meeting_date (Year)].[meeting_date (Year)]" caption="meeting_date (Year)" numFmtId="0" hierarchy="50" level="1">
      <sharedItems containsSemiMixedTypes="0" containsNonDate="0" containsString="0"/>
    </cacheField>
  </cacheFields>
  <cacheHierarchies count="87">
    <cacheHierarchy uniqueName="[Brokerage].[client_name]" caption="client_name" attribute="1" defaultMemberUniqueName="[Brokerage].[client_name].[All]" allUniqueName="[Brokerage].[client_name].[All]" dimensionUniqueName="[Brokerage]" displayFolder="" count="0" memberValueDatatype="130" unbalanced="0"/>
    <cacheHierarchy uniqueName="[Brokerage].[policy_number]" caption="policy_number" attribute="1" defaultMemberUniqueName="[Brokerage].[policy_number].[All]" allUniqueName="[Brokerage].[policy_number].[All]" dimensionUniqueName="[Brokerage]" displayFolder="" count="0" memberValueDatatype="130" unbalanced="0"/>
    <cacheHierarchy uniqueName="[Brokerage].[policy_status]" caption="policy_status" attribute="1" defaultMemberUniqueName="[Brokerage].[policy_status].[All]" allUniqueName="[Brokerage].[policy_status].[All]" dimensionUniqueName="[Brokerage]" displayFolder="" count="0" memberValueDatatype="130" unbalanced="0"/>
    <cacheHierarchy uniqueName="[Brokerage].[policy_start_date]" caption="policy_start_date" attribute="1" time="1" defaultMemberUniqueName="[Brokerage].[policy_start_date].[All]" allUniqueName="[Brokerage].[policy_start_date].[All]" dimensionUniqueName="[Brokerage]" displayFolder="" count="0" memberValueDatatype="7" unbalanced="0"/>
    <cacheHierarchy uniqueName="[Brokerage].[policy_end_date]" caption="policy_end_date" attribute="1" time="1" defaultMemberUniqueName="[Brokerage].[policy_end_date].[All]" allUniqueName="[Brokerage].[policy_end_date].[All]" dimensionUniqueName="[Brokerage]" displayFolder="" count="0" memberValueDatatype="7" unbalanced="0"/>
    <cacheHierarchy uniqueName="[Brokerage].[product_group]" caption="product_group" attribute="1" defaultMemberUniqueName="[Brokerage].[product_group].[All]" allUniqueName="[Brokerage].[product_group].[All]" dimensionUniqueName="[Brokerage]" displayFolder="" count="0" memberValueDatatype="130" unbalanced="0"/>
    <cacheHierarchy uniqueName="[Brokerage].[Account Exe ID]" caption="Account Exe ID" attribute="1" defaultMemberUniqueName="[Brokerage].[Account Exe ID].[All]" allUniqueName="[Brokerage].[Account Exe ID].[All]" dimensionUniqueName="[Brokerage]" displayFolder="" count="0" memberValueDatatype="20" unbalanced="0"/>
    <cacheHierarchy uniqueName="[Brokerage].[Exe Name]" caption="Exe Name" attribute="1" defaultMemberUniqueName="[Brokerage].[Exe Name].[All]" allUniqueName="[Brokerage].[Exe Name].[All]" dimensionUniqueName="[Brokerage]" displayFolder="" count="2" memberValueDatatype="130" unbalanced="0"/>
    <cacheHierarchy uniqueName="[Brokerage].[branch_name]" caption="branch_name" attribute="1" defaultMemberUniqueName="[Brokerage].[branch_name].[All]" allUniqueName="[Brokerage].[branch_name].[All]" dimensionUniqueName="[Brokerage]" displayFolder="" count="0" memberValueDatatype="130" unbalanced="0"/>
    <cacheHierarchy uniqueName="[Brokerage].[solution_group]" caption="solution_group" attribute="1" defaultMemberUniqueName="[Brokerage].[solution_group].[All]" allUniqueName="[Brokerage].[solution_group].[All]" dimensionUniqueName="[Brokerage]" displayFolder="" count="0" memberValueDatatype="130" unbalanced="0"/>
    <cacheHierarchy uniqueName="[Brokerage].[income_class]" caption="income_class" attribute="1" defaultMemberUniqueName="[Brokerage].[income_class].[All]" allUniqueName="[Brokerage].[income_class].[All]" dimensionUniqueName="[Brokerage]" displayFolder="" count="0" memberValueDatatype="130" unbalanced="0"/>
    <cacheHierarchy uniqueName="[Brokerage].[Amount]" caption="Amount" attribute="1" defaultMemberUniqueName="[Brokerage].[Amount].[All]" allUniqueName="[Brokerage].[Amount].[All]" dimensionUniqueName="[Brokerage]" displayFolder="" count="0" memberValueDatatype="5" unbalanced="0"/>
    <cacheHierarchy uniqueName="[Brokerage].[income_due_date]" caption="income_due_date" attribute="1" time="1" defaultMemberUniqueName="[Brokerage].[income_due_date].[All]" allUniqueName="[Brokerage].[income_due_date].[All]" dimensionUniqueName="[Brokerage]" displayFolder="" count="0" memberValueDatatype="7" unbalanced="0"/>
    <cacheHierarchy uniqueName="[Brokerage].[revenue_transaction_type]" caption="revenue_transaction_type" attribute="1" defaultMemberUniqueName="[Brokerage].[revenue_transaction_type].[All]" allUniqueName="[Brokerage].[revenue_transaction_type].[All]" dimensionUniqueName="[Brokerage]" displayFolder="" count="0" memberValueDatatype="130" unbalanced="0"/>
    <cacheHierarchy uniqueName="[Brokerage].[renewal_status]" caption="renewal_status" attribute="1" defaultMemberUniqueName="[Brokerage].[renewal_status].[All]" allUniqueName="[Brokerage].[renewal_status].[All]" dimensionUniqueName="[Brokerage]" displayFolder="" count="0" memberValueDatatype="130" unbalanced="0"/>
    <cacheHierarchy uniqueName="[Brokerage].[lapse_reason]" caption="lapse_reason" attribute="1" defaultMemberUniqueName="[Brokerage].[lapse_reason].[All]" allUniqueName="[Brokerage].[lapse_reason].[All]" dimensionUniqueName="[Brokerage]" displayFolder="" count="0" memberValueDatatype="130" unbalanced="0"/>
    <cacheHierarchy uniqueName="[Brokerage].[last_updated_date]" caption="last_updated_date" attribute="1" time="1" defaultMemberUniqueName="[Brokerage].[last_updated_date].[All]" allUniqueName="[Brokerage].[last_updated_date].[All]" dimensionUniqueName="[Brokerage]" displayFolder="" count="0" memberValueDatatype="7" unbalanced="0"/>
    <cacheHierarchy uniqueName="[Fees].[client_name]" caption="client_name" attribute="1" defaultMemberUniqueName="[Fees].[client_name].[All]" allUniqueName="[Fees].[client_name].[All]" dimensionUniqueName="[Fees]" displayFolder="" count="0" memberValueDatatype="130" unbalanced="0"/>
    <cacheHierarchy uniqueName="[Fees].[branch_name]" caption="branch_name" attribute="1" defaultMemberUniqueName="[Fees].[branch_name].[All]" allUniqueName="[Fees].[branch_name].[All]" dimensionUniqueName="[Fees]" displayFolder="" count="0" memberValueDatatype="130" unbalanced="0"/>
    <cacheHierarchy uniqueName="[Fees].[solution_group]" caption="solution_group" attribute="1" defaultMemberUniqueName="[Fees].[solution_group].[All]" allUniqueName="[Fees].[solution_group].[All]" dimensionUniqueName="[Fees]" displayFolder="" count="0" memberValueDatatype="130" unbalanced="0"/>
    <cacheHierarchy uniqueName="[Fees].[Account Exe ID]" caption="Account Exe ID" attribute="1" defaultMemberUniqueName="[Fees].[Account Exe ID].[All]" allUniqueName="[Fees].[Account Exe ID].[All]" dimensionUniqueName="[Fees]" displayFolder="" count="0" memberValueDatatype="20" unbalanced="0"/>
    <cacheHierarchy uniqueName="[Fees].[Account Executive]" caption="Account Executive" attribute="1" defaultMemberUniqueName="[Fees].[Account Executive].[All]" allUniqueName="[Fees].[Account Executive].[All]" dimensionUniqueName="[Fees]" displayFolder="" count="2" memberValueDatatype="130" unbalanced="0">
      <fieldsUsage count="2">
        <fieldUsage x="-1"/>
        <fieldUsage x="1"/>
      </fieldsUsage>
    </cacheHierarchy>
    <cacheHierarchy uniqueName="[Fees].[income_class]" caption="income_class" attribute="1" defaultMemberUniqueName="[Fees].[income_class].[All]" allUniqueName="[Fees].[income_class].[All]" dimensionUniqueName="[Fees]" displayFolder="" count="2" memberValueDatatype="130" unbalanced="0">
      <fieldsUsage count="2">
        <fieldUsage x="-1"/>
        <fieldUsage x="2"/>
      </fieldsUsage>
    </cacheHierarchy>
    <cacheHierarchy uniqueName="[Fees].[Amount]" caption="Amount" attribute="1" defaultMemberUniqueName="[Fees].[Amount].[All]" allUniqueName="[Fees].[Amount].[All]" dimensionUniqueName="[Fees]" displayFolder="" count="0" memberValueDatatype="20" unbalanced="0"/>
    <cacheHierarchy uniqueName="[Fees].[income_due_date]" caption="income_due_date" attribute="1" time="1" defaultMemberUniqueName="[Fees].[income_due_date].[All]" allUniqueName="[Fees].[income_due_date].[All]" dimensionUniqueName="[Fees]" displayFolder="" count="0" memberValueDatatype="7" unbalanced="0"/>
    <cacheHierarchy uniqueName="[Fees].[revenue_transaction_type]" caption="revenue_transaction_type" attribute="1" defaultMemberUniqueName="[Fees].[revenue_transaction_type].[All]" allUniqueName="[Fees].[revenue_transaction_type].[All]" dimensionUniqueName="[Fees]" displayFolder="" count="0" memberValueDatatype="130" unbalanced="0"/>
    <cacheHierarchy uniqueName="[Individual_Budget].[Branch]" caption="Branch" attribute="1" defaultMemberUniqueName="[Individual_Budget].[Branch].[All]" allUniqueName="[Individual_Budget].[Branch].[All]" dimensionUniqueName="[Individual_Budget]" displayFolder="" count="0" memberValueDatatype="130" unbalanced="0"/>
    <cacheHierarchy uniqueName="[Individual_Budget].[Account Exe ID]" caption="Account Exe ID" attribute="1" defaultMemberUniqueName="[Individual_Budget].[Account Exe ID].[All]" allUniqueName="[Individual_Budget].[Account Exe ID].[All]" dimensionUniqueName="[Individual_Budget]" displayFolder="" count="0" memberValueDatatype="20" unbalanced="0"/>
    <cacheHierarchy uniqueName="[Individual_Budget].[Employee Name]" caption="Employee Name" attribute="1" defaultMemberUniqueName="[Individual_Budget].[Employee Name].[All]" allUniqueName="[Individual_Budget].[Employee Name].[All]" dimensionUniqueName="[Individual_Budget]" displayFolder="" count="0" memberValueDatatype="130" unbalanced="0"/>
    <cacheHierarchy uniqueName="[Individual_Budget].[New Role2]" caption="New Role2" attribute="1" defaultMemberUniqueName="[Individual_Budget].[New Role2].[All]" allUniqueName="[Individual_Budget].[New Role2].[All]" dimensionUniqueName="[Individual_Budget]" displayFolder="" count="0" memberValueDatatype="130" unbalanced="0"/>
    <cacheHierarchy uniqueName="[Individual_Budget].[New Budget]" caption="New Budget" attribute="1" defaultMemberUniqueName="[Individual_Budget].[New Budget].[All]" allUniqueName="[Individual_Budget].[New Budget].[All]" dimensionUniqueName="[Individual_Budget]" displayFolder="" count="0" memberValueDatatype="20" unbalanced="0"/>
    <cacheHierarchy uniqueName="[Individual_Budget].[Cross sell bugdet]" caption="Cross sell bugdet" attribute="1" defaultMemberUniqueName="[Individual_Budget].[Cross sell bugdet].[All]" allUniqueName="[Individual_Budget].[Cross sell bugdet].[All]" dimensionUniqueName="[Individual_Budget]" displayFolder="" count="0" memberValueDatatype="20" unbalanced="0"/>
    <cacheHierarchy uniqueName="[Individual_Budget].[Renewal Budget]" caption="Renewal Budget" attribute="1" defaultMemberUniqueName="[Individual_Budget].[Renewal Budget].[All]" allUniqueName="[Individual_Budget].[Renewal Budget].[All]" dimensionUniqueName="[Individual_Budget]" displayFolder="" count="0" memberValueDatatype="20" unbalanced="0"/>
    <cacheHierarchy uniqueName="[Invoice].[invoice_number]" caption="invoice_number" attribute="1" defaultMemberUniqueName="[Invoice].[invoice_number].[All]" allUniqueName="[Invoice].[invoice_number].[All]" dimensionUniqueName="[Invoice]" displayFolder="" count="0" memberValueDatatype="20" unbalanced="0"/>
    <cacheHierarchy uniqueName="[Invoice].[invoice_date]" caption="invoice_date" attribute="1" time="1" defaultMemberUniqueName="[Invoice].[invoice_date].[All]" allUniqueName="[Invoice].[invoice_date].[All]" dimensionUniqueName="[Invoice]" displayFolder="" count="0" memberValueDatatype="7" unbalanced="0"/>
    <cacheHierarchy uniqueName="[Invoice].[revenue_transaction_type]" caption="revenue_transaction_type" attribute="1" defaultMemberUniqueName="[Invoice].[revenue_transaction_type].[All]" allUniqueName="[Invoice].[revenue_transaction_type].[All]" dimensionUniqueName="[Invoice]" displayFolder="" count="0" memberValueDatatype="130" unbalanced="0"/>
    <cacheHierarchy uniqueName="[Invoice].[branch_name]" caption="branch_name" attribute="1" defaultMemberUniqueName="[Invoice].[branch_name].[All]" allUniqueName="[Invoice].[branch_name].[All]" dimensionUniqueName="[Invoice]" displayFolder="" count="0" memberValueDatatype="130" unbalanced="0"/>
    <cacheHierarchy uniqueName="[Invoice].[solution_group]" caption="solution_group" attribute="1" defaultMemberUniqueName="[Invoice].[solution_group].[All]" allUniqueName="[Invoice].[solution_group].[All]" dimensionUniqueName="[Invoice]" displayFolder="" count="0" memberValueDatatype="130" unbalanced="0"/>
    <cacheHierarchy uniqueName="[Invoice].[Account Exe ID]" caption="Account Exe ID" attribute="1" defaultMemberUniqueName="[Invoice].[Account Exe ID].[All]" allUniqueName="[Invoice].[Account Exe ID].[All]" dimensionUniqueName="[Invoice]" displayFolder="" count="0" memberValueDatatype="20" unbalanced="0"/>
    <cacheHierarchy uniqueName="[Invoice].[Account Executive]" caption="Account Executive" attribute="1" defaultMemberUniqueName="[Invoice].[Account Executive].[All]" allUniqueName="[Invoice].[Account Executive].[All]" dimensionUniqueName="[Invoice]" displayFolder="" count="2" memberValueDatatype="130" unbalanced="0"/>
    <cacheHierarchy uniqueName="[Invoice].[income_class]" caption="income_class" attribute="1" defaultMemberUniqueName="[Invoice].[income_class].[All]" allUniqueName="[Invoice].[income_class].[All]" dimensionUniqueName="[Invoice]" displayFolder="" count="0" memberValueDatatype="130" unbalanced="0"/>
    <cacheHierarchy uniqueName="[Invoice].[client_name]" caption="client_name" attribute="1" defaultMemberUniqueName="[Invoice].[client_name].[All]" allUniqueName="[Invoice].[client_name].[All]" dimensionUniqueName="[Invoice]" displayFolder="" count="0" memberValueDatatype="130" unbalanced="0"/>
    <cacheHierarchy uniqueName="[Invoice].[policy_number]" caption="policy_number" attribute="1" defaultMemberUniqueName="[Invoice].[policy_number].[All]" allUniqueName="[Invoice].[policy_number].[All]" dimensionUniqueName="[Invoice]" displayFolder="" count="0" memberValueDatatype="130" unbalanced="0"/>
    <cacheHierarchy uniqueName="[Invoice].[Amount]" caption="Amount" attribute="1" defaultMemberUniqueName="[Invoice].[Amount].[All]" allUniqueName="[Invoice].[Amount].[All]" dimensionUniqueName="[Invoice]" displayFolder="" count="0" memberValueDatatype="20" unbalanced="0"/>
    <cacheHierarchy uniqueName="[Invoice].[income_due_date]" caption="income_due_date" attribute="1" time="1" defaultMemberUniqueName="[Invoice].[income_due_date].[All]" allUniqueName="[Invoice].[income_due_date].[All]" dimensionUniqueName="[Invoice]" displayFolder="" count="0" memberValueDatatype="7" unbalanced="0"/>
    <cacheHierarchy uniqueName="[Meeting_list].[Account Exe ID]" caption="Account Exe ID" attribute="1" defaultMemberUniqueName="[Meeting_list].[Account Exe ID].[All]" allUniqueName="[Meeting_list].[Account Exe ID].[All]" dimensionUniqueName="[Meeting_list]" displayFolder="" count="0" memberValueDatatype="20" unbalanced="0"/>
    <cacheHierarchy uniqueName="[Meeting_list].[Account Executive]" caption="Account Executive" attribute="1" defaultMemberUniqueName="[Meeting_list].[Account Executive].[All]" allUniqueName="[Meeting_list].[Account Executive].[All]" dimensionUniqueName="[Meeting_list]" displayFolder="" count="0" memberValueDatatype="130" unbalanced="0"/>
    <cacheHierarchy uniqueName="[Meeting_list].[branch_name]" caption="branch_name" attribute="1" defaultMemberUniqueName="[Meeting_list].[branch_name].[All]" allUniqueName="[Meeting_list].[branch_name].[All]" dimensionUniqueName="[Meeting_list]" displayFolder="" count="0" memberValueDatatype="130" unbalanced="0"/>
    <cacheHierarchy uniqueName="[Meeting_list].[global_attendees]" caption="global_attendees" attribute="1" defaultMemberUniqueName="[Meeting_list].[global_attendees].[All]" allUniqueName="[Meeting_list].[global_attendees].[All]" dimensionUniqueName="[Meeting_list]" displayFolder="" count="0" memberValueDatatype="130" unbalanced="0"/>
    <cacheHierarchy uniqueName="[Meeting_list].[meeting_date]" caption="meeting_date" attribute="1" time="1" defaultMemberUniqueName="[Meeting_list].[meeting_date].[All]" allUniqueName="[Meeting_list].[meeting_date].[All]" dimensionUniqueName="[Meeting_list]" displayFolder="" count="0" memberValueDatatype="7" unbalanced="0"/>
    <cacheHierarchy uniqueName="[Meeting_list].[meeting_date (Year)]" caption="meeting_date (Year)" attribute="1" defaultMemberUniqueName="[Meeting_list].[meeting_date (Year)].[All]" allUniqueName="[Meeting_list].[meeting_date (Year)].[All]" dimensionUniqueName="[Meeting_list]" displayFolder="" count="2" memberValueDatatype="130" unbalanced="0">
      <fieldsUsage count="2">
        <fieldUsage x="-1"/>
        <fieldUsage x="4"/>
      </fieldsUsage>
    </cacheHierarchy>
    <cacheHierarchy uniqueName="[Meeting_list].[meeting_date (Quarter)]" caption="meeting_date (Quarter)" attribute="1" defaultMemberUniqueName="[Meeting_list].[meeting_date (Quarter)].[All]" allUniqueName="[Meeting_list].[meeting_date (Quarter)].[All]" dimensionUniqueName="[Meeting_list]" displayFolder="" count="0" memberValueDatatype="130" unbalanced="0"/>
    <cacheHierarchy uniqueName="[Meeting_list].[meeting_date (Month)]" caption="meeting_date (Month)" attribute="1" defaultMemberUniqueName="[Meeting_list].[meeting_date (Month)].[All]" allUniqueName="[Meeting_list].[meeting_date (Month)].[All]" dimensionUniqueName="[Meeting_list]" displayFolder="" count="0" memberValueDatatype="130" unbalanced="0"/>
    <cacheHierarchy uniqueName="[Opportunity].[opportunity_name]" caption="opportunity_name" attribute="1" defaultMemberUniqueName="[Opportunity].[opportunity_name].[All]" allUniqueName="[Opportunity].[opportunity_name].[All]" dimensionUniqueName="[Opportunity]" displayFolder="" count="2" memberValueDatatype="130" unbalanced="0">
      <fieldsUsage count="2">
        <fieldUsage x="-1"/>
        <fieldUsage x="0"/>
      </fieldsUsage>
    </cacheHierarchy>
    <cacheHierarchy uniqueName="[Opportunity].[opportunity_id]" caption="opportunity_id" attribute="1" defaultMemberUniqueName="[Opportunity].[opportunity_id].[All]" allUniqueName="[Opportunity].[opportunity_id].[All]" dimensionUniqueName="[Opportunity]" displayFolder="" count="0" memberValueDatatype="130" unbalanced="0"/>
    <cacheHierarchy uniqueName="[Opportunity].[Account Exe Id]" caption="Account Exe Id" attribute="1" defaultMemberUniqueName="[Opportunity].[Account Exe Id].[All]" allUniqueName="[Opportunity].[Account Exe Id].[All]" dimensionUniqueName="[Opportunity]" displayFolder="" count="0" memberValueDatatype="20" unbalanced="0"/>
    <cacheHierarchy uniqueName="[Opportunity].[Account Executive]" caption="Account Executive" attribute="1" defaultMemberUniqueName="[Opportunity].[Account Executive].[All]" allUniqueName="[Opportunity].[Account Executive].[All]" dimensionUniqueName="[Opportunity]" displayFolder="" count="0" memberValueDatatype="130" unbalanced="0"/>
    <cacheHierarchy uniqueName="[Opportunity].[premium_amount]" caption="premium_amount" attribute="1" defaultMemberUniqueName="[Opportunity].[premium_amount].[All]" allUniqueName="[Opportunity].[premium_amount].[All]" dimensionUniqueName="[Opportunity]" displayFolder="" count="0" memberValueDatatype="20" unbalanced="0"/>
    <cacheHierarchy uniqueName="[Opportunity].[revenue_amount]" caption="revenue_amount" attribute="1" defaultMemberUniqueName="[Opportunity].[revenue_amount].[All]" allUniqueName="[Opportunity].[revenue_amount].[All]" dimensionUniqueName="[Opportunity]" displayFolder="" count="0" memberValueDatatype="20" unbalanced="0"/>
    <cacheHierarchy uniqueName="[Opportunity].[closing_date]" caption="closing_date" attribute="1" time="1" defaultMemberUniqueName="[Opportunity].[closing_date].[All]" allUniqueName="[Opportunity].[closing_date].[All]" dimensionUniqueName="[Opportunity]" displayFolder="" count="0" memberValueDatatype="7" unbalanced="0"/>
    <cacheHierarchy uniqueName="[Opportunity].[stage]" caption="stage" attribute="1" defaultMemberUniqueName="[Opportunity].[stage].[All]" allUniqueName="[Opportunity].[stage].[All]" dimensionUniqueName="[Opportunity]" displayFolder="" count="0" memberValueDatatype="130" unbalanced="0"/>
    <cacheHierarchy uniqueName="[Opportunity].[branch]" caption="branch" attribute="1" defaultMemberUniqueName="[Opportunity].[branch].[All]" allUniqueName="[Opportunity].[branch].[All]" dimensionUniqueName="[Opportunity]" displayFolder="" count="0" memberValueDatatype="130" unbalanced="0"/>
    <cacheHierarchy uniqueName="[Opportunity].[specialty]" caption="specialty" attribute="1" defaultMemberUniqueName="[Opportunity].[specialty].[All]" allUniqueName="[Opportunity].[specialty].[All]" dimensionUniqueName="[Opportunity]" displayFolder="" count="0" memberValueDatatype="130" unbalanced="0"/>
    <cacheHierarchy uniqueName="[Opportunity].[product_group]" caption="product_group" attribute="1" defaultMemberUniqueName="[Opportunity].[product_group].[All]" allUniqueName="[Opportunity].[product_group].[All]" dimensionUniqueName="[Opportunity]" displayFolder="" count="0" memberValueDatatype="130" unbalanced="0"/>
    <cacheHierarchy uniqueName="[Opportunity].[product_sub_group]" caption="product_sub_group" attribute="1" defaultMemberUniqueName="[Opportunity].[product_sub_group].[All]" allUniqueName="[Opportunity].[product_sub_group].[All]" dimensionUniqueName="[Opportunity]" displayFolder="" count="0" memberValueDatatype="130" unbalanced="0"/>
    <cacheHierarchy uniqueName="[Opportunity].[risk_details]" caption="risk_details" attribute="1" defaultMemberUniqueName="[Opportunity].[risk_details].[All]" allUniqueName="[Opportunity].[risk_details].[All]" dimensionUniqueName="[Opportunity]" displayFolder="" count="0" memberValueDatatype="130" unbalanced="0"/>
    <cacheHierarchy uniqueName="[Meeting_list].[meeting_date (Month Index)]" caption="meeting_date (Month Index)" attribute="1" defaultMemberUniqueName="[Meeting_list].[meeting_date (Month Index)].[All]" allUniqueName="[Meeting_list].[meeting_date (Month Index)].[All]" dimensionUniqueName="[Meeting_list]" displayFolder="" count="0" memberValueDatatype="20" unbalanced="0" hidden="1"/>
    <cacheHierarchy uniqueName="[Measures].[__XL_Count Invoice]" caption="__XL_Count Invoice" measure="1" displayFolder="" measureGroup="Invoice" count="0" hidden="1"/>
    <cacheHierarchy uniqueName="[Measures].[__XL_Count Individual_Budget]" caption="__XL_Count Individual_Budget" measure="1" displayFolder="" measureGroup="Individual_Budget" count="0" hidden="1"/>
    <cacheHierarchy uniqueName="[Measures].[__XL_Count Opportunity]" caption="__XL_Count Opportunity" measure="1" displayFolder="" measureGroup="Opportunity" count="0" hidden="1"/>
    <cacheHierarchy uniqueName="[Measures].[__XL_Count Brokerage]" caption="__XL_Count Brokerage" measure="1" displayFolder="" measureGroup="Brokerage" count="0" hidden="1"/>
    <cacheHierarchy uniqueName="[Measures].[__XL_Count Meeting_list]" caption="__XL_Count Meeting_list" measure="1" displayFolder="" measureGroup="Meeting_list" count="0" hidden="1"/>
    <cacheHierarchy uniqueName="[Measures].[__XL_Count Fees]" caption="__XL_Count Fees" measure="1" displayFolder="" measureGroup="Fees" count="0" hidden="1"/>
    <cacheHierarchy uniqueName="[Measures].[__No measures defined]" caption="__No measures defined" measure="1" displayFolder="" count="0" hidden="1"/>
    <cacheHierarchy uniqueName="[Measures].[Sum of revenue_amount]" caption="Sum of revenue_amount" measure="1" displayFolder="" measureGroup="Opportunity" count="0" hidden="1">
      <extLst>
        <ext xmlns:x15="http://schemas.microsoft.com/office/spreadsheetml/2010/11/main" uri="{B97F6D7D-B522-45F9-BDA1-12C45D357490}">
          <x15:cacheHierarchy aggregatedColumn="58"/>
        </ext>
      </extLst>
    </cacheHierarchy>
    <cacheHierarchy uniqueName="[Measures].[Count of global_attendees]" caption="Count of global_attendees" measure="1" displayFolder="" measureGroup="Meeting_list" count="0" hidden="1">
      <extLst>
        <ext xmlns:x15="http://schemas.microsoft.com/office/spreadsheetml/2010/11/main" uri="{B97F6D7D-B522-45F9-BDA1-12C45D357490}">
          <x15:cacheHierarchy aggregatedColumn="48"/>
        </ext>
      </extLst>
    </cacheHierarchy>
    <cacheHierarchy uniqueName="[Measures].[Sum of New Budget]" caption="Sum of New Budget" measure="1" displayFolder="" measureGroup="Individual_Budget" count="0" hidden="1">
      <extLst>
        <ext xmlns:x15="http://schemas.microsoft.com/office/spreadsheetml/2010/11/main" uri="{B97F6D7D-B522-45F9-BDA1-12C45D357490}">
          <x15:cacheHierarchy aggregatedColumn="30"/>
        </ext>
      </extLst>
    </cacheHierarchy>
    <cacheHierarchy uniqueName="[Measures].[Sum of Cross sell bugdet]" caption="Sum of Cross sell bugdet" measure="1" displayFolder="" measureGroup="Individual_Budget" count="0" hidden="1">
      <extLst>
        <ext xmlns:x15="http://schemas.microsoft.com/office/spreadsheetml/2010/11/main" uri="{B97F6D7D-B522-45F9-BDA1-12C45D357490}">
          <x15:cacheHierarchy aggregatedColumn="31"/>
        </ext>
      </extLst>
    </cacheHierarchy>
    <cacheHierarchy uniqueName="[Measures].[Sum of Renewal Budget]" caption="Sum of Renewal Budget" measure="1" displayFolder="" measureGroup="Individual_Budget" count="0" hidden="1">
      <extLst>
        <ext xmlns:x15="http://schemas.microsoft.com/office/spreadsheetml/2010/11/main" uri="{B97F6D7D-B522-45F9-BDA1-12C45D357490}">
          <x15:cacheHierarchy aggregatedColumn="32"/>
        </ext>
      </extLst>
    </cacheHierarchy>
    <cacheHierarchy uniqueName="[Measures].[Sum of invoice_number]" caption="Sum of invoice_number" measure="1" displayFolder="" measureGroup="Invoice" count="0" hidden="1">
      <extLst>
        <ext xmlns:x15="http://schemas.microsoft.com/office/spreadsheetml/2010/11/main" uri="{B97F6D7D-B522-45F9-BDA1-12C45D357490}">
          <x15:cacheHierarchy aggregatedColumn="33"/>
        </ext>
      </extLst>
    </cacheHierarchy>
    <cacheHierarchy uniqueName="[Measures].[Count of invoice_number]" caption="Count of invoice_number" measure="1" displayFolder="" measureGroup="Invoice" count="0" hidden="1">
      <extLst>
        <ext xmlns:x15="http://schemas.microsoft.com/office/spreadsheetml/2010/11/main" uri="{B97F6D7D-B522-45F9-BDA1-12C45D357490}">
          <x15:cacheHierarchy aggregatedColumn="33"/>
        </ext>
      </extLst>
    </cacheHierarchy>
    <cacheHierarchy uniqueName="[Measures].[Count of income_class]" caption="Count of income_class" measure="1" displayFolder="" measureGroup="Invoice" count="0" hidden="1">
      <extLst>
        <ext xmlns:x15="http://schemas.microsoft.com/office/spreadsheetml/2010/11/main" uri="{B97F6D7D-B522-45F9-BDA1-12C45D357490}">
          <x15:cacheHierarchy aggregatedColumn="40"/>
        </ext>
      </extLst>
    </cacheHierarchy>
    <cacheHierarchy uniqueName="[Measures].[Sum of Amount]" caption="Sum of Amount" measure="1" displayFolder="" measureGroup="Invoice" count="0" hidden="1">
      <extLst>
        <ext xmlns:x15="http://schemas.microsoft.com/office/spreadsheetml/2010/11/main" uri="{B97F6D7D-B522-45F9-BDA1-12C45D357490}">
          <x15:cacheHierarchy aggregatedColumn="43"/>
        </ext>
      </extLst>
    </cacheHierarchy>
    <cacheHierarchy uniqueName="[Measures].[Sum of Amount 2]" caption="Sum of Amount 2" measure="1" displayFolder="" measureGroup="Brokerage" count="0" hidden="1">
      <extLst>
        <ext xmlns:x15="http://schemas.microsoft.com/office/spreadsheetml/2010/11/main" uri="{B97F6D7D-B522-45F9-BDA1-12C45D357490}">
          <x15:cacheHierarchy aggregatedColumn="11"/>
        </ext>
      </extLst>
    </cacheHierarchy>
    <cacheHierarchy uniqueName="[Measures].[Sum of Amount 3]" caption="Sum of Amount 3" measure="1" displayFolder="" measureGroup="Fees" count="0" oneField="1" hidden="1">
      <fieldsUsage count="1">
        <fieldUsage x="3"/>
      </fieldsUsage>
      <extLst>
        <ext xmlns:x15="http://schemas.microsoft.com/office/spreadsheetml/2010/11/main" uri="{B97F6D7D-B522-45F9-BDA1-12C45D357490}">
          <x15:cacheHierarchy aggregatedColumn="23"/>
        </ext>
      </extLst>
    </cacheHierarchy>
    <cacheHierarchy uniqueName="[Measures].[Count of opportunity_id]" caption="Count of opportunity_id" measure="1" displayFolder="" measureGroup="Opportunity" count="0" hidden="1">
      <extLst>
        <ext xmlns:x15="http://schemas.microsoft.com/office/spreadsheetml/2010/11/main" uri="{B97F6D7D-B522-45F9-BDA1-12C45D357490}">
          <x15:cacheHierarchy aggregatedColumn="54"/>
        </ext>
      </extLst>
    </cacheHierarchy>
    <cacheHierarchy uniqueName="[Measures].[Count of meeting_date]" caption="Count of meeting_date" measure="1" displayFolder="" measureGroup="Meeting_list" count="0" hidden="1">
      <extLst>
        <ext xmlns:x15="http://schemas.microsoft.com/office/spreadsheetml/2010/11/main" uri="{B97F6D7D-B522-45F9-BDA1-12C45D357490}">
          <x15:cacheHierarchy aggregatedColumn="49"/>
        </ext>
      </extLst>
    </cacheHierarchy>
  </cacheHierarchies>
  <kpis count="0"/>
  <dimensions count="7">
    <dimension name="Brokerage" uniqueName="[Brokerage]" caption="Brokerage"/>
    <dimension name="Fees" uniqueName="[Fees]" caption="Fees"/>
    <dimension name="Individual_Budget" uniqueName="[Individual_Budget]" caption="Individual_Budget"/>
    <dimension name="Invoice" uniqueName="[Invoice]" caption="Invoice"/>
    <dimension measure="1" name="Measures" uniqueName="[Measures]" caption="Measures"/>
    <dimension name="Meeting_list" uniqueName="[Meeting_list]" caption="Meeting_list"/>
    <dimension name="Opportunity" uniqueName="[Opportunity]" caption="Opportunity"/>
  </dimensions>
  <measureGroups count="6">
    <measureGroup name="Brokerage" caption="Brokerage"/>
    <measureGroup name="Fees" caption="Fees"/>
    <measureGroup name="Individual_Budget" caption="Individual_Budget"/>
    <measureGroup name="Invoice" caption="Invoice"/>
    <measureGroup name="Meeting_list" caption="Meeting_list"/>
    <measureGroup name="Opportunity" caption="Opportunity"/>
  </measureGroups>
  <maps count="11">
    <map measureGroup="0" dimension="0"/>
    <map measureGroup="0" dimension="2"/>
    <map measureGroup="1" dimension="1"/>
    <map measureGroup="1" dimension="2"/>
    <map measureGroup="2" dimension="2"/>
    <map measureGroup="3" dimension="2"/>
    <map measureGroup="3" dimension="3"/>
    <map measureGroup="4" dimension="2"/>
    <map measureGroup="4" dimension="5"/>
    <map measureGroup="5" dimension="2"/>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atham Chavan" refreshedDate="45707.925771296294" backgroundQuery="1" createdVersion="8" refreshedVersion="8" minRefreshableVersion="3" recordCount="0" supportSubquery="1" supportAdvancedDrill="1" xr:uid="{7A43CD85-D56D-42C7-8F15-D1ABBCD8D078}">
  <cacheSource type="external" connectionId="8"/>
  <cacheFields count="3">
    <cacheField name="[Measures].[Sum of revenue_amount]" caption="Sum of revenue_amount" numFmtId="0" hierarchy="74" level="32767"/>
    <cacheField name="[Opportunity].[opportunity_name].[opportunity_name]" caption="opportunity_name" numFmtId="0" hierarchy="53" level="1">
      <sharedItems count="4">
        <s v="CVP GMC"/>
        <s v="DB -Mega Policy"/>
        <s v="EL-Group Mediclaim"/>
        <s v="Fire"/>
      </sharedItems>
    </cacheField>
    <cacheField name="[Meeting_list].[meeting_date (Year)].[meeting_date (Year)]" caption="meeting_date (Year)" numFmtId="0" hierarchy="50" level="1">
      <sharedItems containsSemiMixedTypes="0" containsNonDate="0" containsString="0"/>
    </cacheField>
  </cacheFields>
  <cacheHierarchies count="87">
    <cacheHierarchy uniqueName="[Brokerage].[client_name]" caption="client_name" attribute="1" defaultMemberUniqueName="[Brokerage].[client_name].[All]" allUniqueName="[Brokerage].[client_name].[All]" dimensionUniqueName="[Brokerage]" displayFolder="" count="0" memberValueDatatype="130" unbalanced="0"/>
    <cacheHierarchy uniqueName="[Brokerage].[policy_number]" caption="policy_number" attribute="1" defaultMemberUniqueName="[Brokerage].[policy_number].[All]" allUniqueName="[Brokerage].[policy_number].[All]" dimensionUniqueName="[Brokerage]" displayFolder="" count="0" memberValueDatatype="130" unbalanced="0"/>
    <cacheHierarchy uniqueName="[Brokerage].[policy_status]" caption="policy_status" attribute="1" defaultMemberUniqueName="[Brokerage].[policy_status].[All]" allUniqueName="[Brokerage].[policy_status].[All]" dimensionUniqueName="[Brokerage]" displayFolder="" count="0" memberValueDatatype="130" unbalanced="0"/>
    <cacheHierarchy uniqueName="[Brokerage].[policy_start_date]" caption="policy_start_date" attribute="1" time="1" defaultMemberUniqueName="[Brokerage].[policy_start_date].[All]" allUniqueName="[Brokerage].[policy_start_date].[All]" dimensionUniqueName="[Brokerage]" displayFolder="" count="0" memberValueDatatype="7" unbalanced="0"/>
    <cacheHierarchy uniqueName="[Brokerage].[policy_end_date]" caption="policy_end_date" attribute="1" time="1" defaultMemberUniqueName="[Brokerage].[policy_end_date].[All]" allUniqueName="[Brokerage].[policy_end_date].[All]" dimensionUniqueName="[Brokerage]" displayFolder="" count="0" memberValueDatatype="7" unbalanced="0"/>
    <cacheHierarchy uniqueName="[Brokerage].[product_group]" caption="product_group" attribute="1" defaultMemberUniqueName="[Brokerage].[product_group].[All]" allUniqueName="[Brokerage].[product_group].[All]" dimensionUniqueName="[Brokerage]" displayFolder="" count="0" memberValueDatatype="130" unbalanced="0"/>
    <cacheHierarchy uniqueName="[Brokerage].[Account Exe ID]" caption="Account Exe ID" attribute="1" defaultMemberUniqueName="[Brokerage].[Account Exe ID].[All]" allUniqueName="[Brokerage].[Account Exe ID].[All]" dimensionUniqueName="[Brokerage]" displayFolder="" count="0" memberValueDatatype="20" unbalanced="0"/>
    <cacheHierarchy uniqueName="[Brokerage].[Exe Name]" caption="Exe Name" attribute="1" defaultMemberUniqueName="[Brokerage].[Exe Name].[All]" allUniqueName="[Brokerage].[Exe Name].[All]" dimensionUniqueName="[Brokerage]" displayFolder="" count="2" memberValueDatatype="130" unbalanced="0"/>
    <cacheHierarchy uniqueName="[Brokerage].[branch_name]" caption="branch_name" attribute="1" defaultMemberUniqueName="[Brokerage].[branch_name].[All]" allUniqueName="[Brokerage].[branch_name].[All]" dimensionUniqueName="[Brokerage]" displayFolder="" count="0" memberValueDatatype="130" unbalanced="0"/>
    <cacheHierarchy uniqueName="[Brokerage].[solution_group]" caption="solution_group" attribute="1" defaultMemberUniqueName="[Brokerage].[solution_group].[All]" allUniqueName="[Brokerage].[solution_group].[All]" dimensionUniqueName="[Brokerage]" displayFolder="" count="0" memberValueDatatype="130" unbalanced="0"/>
    <cacheHierarchy uniqueName="[Brokerage].[income_class]" caption="income_class" attribute="1" defaultMemberUniqueName="[Brokerage].[income_class].[All]" allUniqueName="[Brokerage].[income_class].[All]" dimensionUniqueName="[Brokerage]" displayFolder="" count="0" memberValueDatatype="130" unbalanced="0"/>
    <cacheHierarchy uniqueName="[Brokerage].[Amount]" caption="Amount" attribute="1" defaultMemberUniqueName="[Brokerage].[Amount].[All]" allUniqueName="[Brokerage].[Amount].[All]" dimensionUniqueName="[Brokerage]" displayFolder="" count="0" memberValueDatatype="5" unbalanced="0"/>
    <cacheHierarchy uniqueName="[Brokerage].[income_due_date]" caption="income_due_date" attribute="1" time="1" defaultMemberUniqueName="[Brokerage].[income_due_date].[All]" allUniqueName="[Brokerage].[income_due_date].[All]" dimensionUniqueName="[Brokerage]" displayFolder="" count="0" memberValueDatatype="7" unbalanced="0"/>
    <cacheHierarchy uniqueName="[Brokerage].[revenue_transaction_type]" caption="revenue_transaction_type" attribute="1" defaultMemberUniqueName="[Brokerage].[revenue_transaction_type].[All]" allUniqueName="[Brokerage].[revenue_transaction_type].[All]" dimensionUniqueName="[Brokerage]" displayFolder="" count="0" memberValueDatatype="130" unbalanced="0"/>
    <cacheHierarchy uniqueName="[Brokerage].[renewal_status]" caption="renewal_status" attribute="1" defaultMemberUniqueName="[Brokerage].[renewal_status].[All]" allUniqueName="[Brokerage].[renewal_status].[All]" dimensionUniqueName="[Brokerage]" displayFolder="" count="0" memberValueDatatype="130" unbalanced="0"/>
    <cacheHierarchy uniqueName="[Brokerage].[lapse_reason]" caption="lapse_reason" attribute="1" defaultMemberUniqueName="[Brokerage].[lapse_reason].[All]" allUniqueName="[Brokerage].[lapse_reason].[All]" dimensionUniqueName="[Brokerage]" displayFolder="" count="0" memberValueDatatype="130" unbalanced="0"/>
    <cacheHierarchy uniqueName="[Brokerage].[last_updated_date]" caption="last_updated_date" attribute="1" time="1" defaultMemberUniqueName="[Brokerage].[last_updated_date].[All]" allUniqueName="[Brokerage].[last_updated_date].[All]" dimensionUniqueName="[Brokerage]" displayFolder="" count="0" memberValueDatatype="7" unbalanced="0"/>
    <cacheHierarchy uniqueName="[Fees].[client_name]" caption="client_name" attribute="1" defaultMemberUniqueName="[Fees].[client_name].[All]" allUniqueName="[Fees].[client_name].[All]" dimensionUniqueName="[Fees]" displayFolder="" count="0" memberValueDatatype="130" unbalanced="0"/>
    <cacheHierarchy uniqueName="[Fees].[branch_name]" caption="branch_name" attribute="1" defaultMemberUniqueName="[Fees].[branch_name].[All]" allUniqueName="[Fees].[branch_name].[All]" dimensionUniqueName="[Fees]" displayFolder="" count="0" memberValueDatatype="130" unbalanced="0"/>
    <cacheHierarchy uniqueName="[Fees].[solution_group]" caption="solution_group" attribute="1" defaultMemberUniqueName="[Fees].[solution_group].[All]" allUniqueName="[Fees].[solution_group].[All]" dimensionUniqueName="[Fees]" displayFolder="" count="0" memberValueDatatype="130" unbalanced="0"/>
    <cacheHierarchy uniqueName="[Fees].[Account Exe ID]" caption="Account Exe ID" attribute="1" defaultMemberUniqueName="[Fees].[Account Exe ID].[All]" allUniqueName="[Fees].[Account Exe ID].[All]" dimensionUniqueName="[Fees]" displayFolder="" count="0" memberValueDatatype="20" unbalanced="0"/>
    <cacheHierarchy uniqueName="[Fees].[Account Executive]" caption="Account Executive" attribute="1" defaultMemberUniqueName="[Fees].[Account Executive].[All]" allUniqueName="[Fees].[Account Executive].[All]" dimensionUniqueName="[Fees]" displayFolder="" count="0" memberValueDatatype="130" unbalanced="0"/>
    <cacheHierarchy uniqueName="[Fees].[income_class]" caption="income_class" attribute="1" defaultMemberUniqueName="[Fees].[income_class].[All]" allUniqueName="[Fees].[income_class].[All]" dimensionUniqueName="[Fees]" displayFolder="" count="0" memberValueDatatype="130" unbalanced="0"/>
    <cacheHierarchy uniqueName="[Fees].[Amount]" caption="Amount" attribute="1" defaultMemberUniqueName="[Fees].[Amount].[All]" allUniqueName="[Fees].[Amount].[All]" dimensionUniqueName="[Fees]" displayFolder="" count="0" memberValueDatatype="20" unbalanced="0"/>
    <cacheHierarchy uniqueName="[Fees].[income_due_date]" caption="income_due_date" attribute="1" time="1" defaultMemberUniqueName="[Fees].[income_due_date].[All]" allUniqueName="[Fees].[income_due_date].[All]" dimensionUniqueName="[Fees]" displayFolder="" count="0" memberValueDatatype="7" unbalanced="0"/>
    <cacheHierarchy uniqueName="[Fees].[revenue_transaction_type]" caption="revenue_transaction_type" attribute="1" defaultMemberUniqueName="[Fees].[revenue_transaction_type].[All]" allUniqueName="[Fees].[revenue_transaction_type].[All]" dimensionUniqueName="[Fees]" displayFolder="" count="0" memberValueDatatype="130" unbalanced="0"/>
    <cacheHierarchy uniqueName="[Individual_Budget].[Branch]" caption="Branch" attribute="1" defaultMemberUniqueName="[Individual_Budget].[Branch].[All]" allUniqueName="[Individual_Budget].[Branch].[All]" dimensionUniqueName="[Individual_Budget]" displayFolder="" count="0" memberValueDatatype="130" unbalanced="0"/>
    <cacheHierarchy uniqueName="[Individual_Budget].[Account Exe ID]" caption="Account Exe ID" attribute="1" defaultMemberUniqueName="[Individual_Budget].[Account Exe ID].[All]" allUniqueName="[Individual_Budget].[Account Exe ID].[All]" dimensionUniqueName="[Individual_Budget]" displayFolder="" count="0" memberValueDatatype="20" unbalanced="0"/>
    <cacheHierarchy uniqueName="[Individual_Budget].[Employee Name]" caption="Employee Name" attribute="1" defaultMemberUniqueName="[Individual_Budget].[Employee Name].[All]" allUniqueName="[Individual_Budget].[Employee Name].[All]" dimensionUniqueName="[Individual_Budget]" displayFolder="" count="0" memberValueDatatype="130" unbalanced="0"/>
    <cacheHierarchy uniqueName="[Individual_Budget].[New Role2]" caption="New Role2" attribute="1" defaultMemberUniqueName="[Individual_Budget].[New Role2].[All]" allUniqueName="[Individual_Budget].[New Role2].[All]" dimensionUniqueName="[Individual_Budget]" displayFolder="" count="0" memberValueDatatype="130" unbalanced="0"/>
    <cacheHierarchy uniqueName="[Individual_Budget].[New Budget]" caption="New Budget" attribute="1" defaultMemberUniqueName="[Individual_Budget].[New Budget].[All]" allUniqueName="[Individual_Budget].[New Budget].[All]" dimensionUniqueName="[Individual_Budget]" displayFolder="" count="0" memberValueDatatype="20" unbalanced="0"/>
    <cacheHierarchy uniqueName="[Individual_Budget].[Cross sell bugdet]" caption="Cross sell bugdet" attribute="1" defaultMemberUniqueName="[Individual_Budget].[Cross sell bugdet].[All]" allUniqueName="[Individual_Budget].[Cross sell bugdet].[All]" dimensionUniqueName="[Individual_Budget]" displayFolder="" count="0" memberValueDatatype="20" unbalanced="0"/>
    <cacheHierarchy uniqueName="[Individual_Budget].[Renewal Budget]" caption="Renewal Budget" attribute="1" defaultMemberUniqueName="[Individual_Budget].[Renewal Budget].[All]" allUniqueName="[Individual_Budget].[Renewal Budget].[All]" dimensionUniqueName="[Individual_Budget]" displayFolder="" count="0" memberValueDatatype="20" unbalanced="0"/>
    <cacheHierarchy uniqueName="[Invoice].[invoice_number]" caption="invoice_number" attribute="1" defaultMemberUniqueName="[Invoice].[invoice_number].[All]" allUniqueName="[Invoice].[invoice_number].[All]" dimensionUniqueName="[Invoice]" displayFolder="" count="0" memberValueDatatype="20" unbalanced="0"/>
    <cacheHierarchy uniqueName="[Invoice].[invoice_date]" caption="invoice_date" attribute="1" time="1" defaultMemberUniqueName="[Invoice].[invoice_date].[All]" allUniqueName="[Invoice].[invoice_date].[All]" dimensionUniqueName="[Invoice]" displayFolder="" count="0" memberValueDatatype="7" unbalanced="0"/>
    <cacheHierarchy uniqueName="[Invoice].[revenue_transaction_type]" caption="revenue_transaction_type" attribute="1" defaultMemberUniqueName="[Invoice].[revenue_transaction_type].[All]" allUniqueName="[Invoice].[revenue_transaction_type].[All]" dimensionUniqueName="[Invoice]" displayFolder="" count="0" memberValueDatatype="130" unbalanced="0"/>
    <cacheHierarchy uniqueName="[Invoice].[branch_name]" caption="branch_name" attribute="1" defaultMemberUniqueName="[Invoice].[branch_name].[All]" allUniqueName="[Invoice].[branch_name].[All]" dimensionUniqueName="[Invoice]" displayFolder="" count="0" memberValueDatatype="130" unbalanced="0"/>
    <cacheHierarchy uniqueName="[Invoice].[solution_group]" caption="solution_group" attribute="1" defaultMemberUniqueName="[Invoice].[solution_group].[All]" allUniqueName="[Invoice].[solution_group].[All]" dimensionUniqueName="[Invoice]" displayFolder="" count="0" memberValueDatatype="130" unbalanced="0"/>
    <cacheHierarchy uniqueName="[Invoice].[Account Exe ID]" caption="Account Exe ID" attribute="1" defaultMemberUniqueName="[Invoice].[Account Exe ID].[All]" allUniqueName="[Invoice].[Account Exe ID].[All]" dimensionUniqueName="[Invoice]" displayFolder="" count="0" memberValueDatatype="20" unbalanced="0"/>
    <cacheHierarchy uniqueName="[Invoice].[Account Executive]" caption="Account Executive" attribute="1" defaultMemberUniqueName="[Invoice].[Account Executive].[All]" allUniqueName="[Invoice].[Account Executive].[All]" dimensionUniqueName="[Invoice]" displayFolder="" count="2" memberValueDatatype="130" unbalanced="0"/>
    <cacheHierarchy uniqueName="[Invoice].[income_class]" caption="income_class" attribute="1" defaultMemberUniqueName="[Invoice].[income_class].[All]" allUniqueName="[Invoice].[income_class].[All]" dimensionUniqueName="[Invoice]" displayFolder="" count="0" memberValueDatatype="130" unbalanced="0"/>
    <cacheHierarchy uniqueName="[Invoice].[client_name]" caption="client_name" attribute="1" defaultMemberUniqueName="[Invoice].[client_name].[All]" allUniqueName="[Invoice].[client_name].[All]" dimensionUniqueName="[Invoice]" displayFolder="" count="0" memberValueDatatype="130" unbalanced="0"/>
    <cacheHierarchy uniqueName="[Invoice].[policy_number]" caption="policy_number" attribute="1" defaultMemberUniqueName="[Invoice].[policy_number].[All]" allUniqueName="[Invoice].[policy_number].[All]" dimensionUniqueName="[Invoice]" displayFolder="" count="0" memberValueDatatype="130" unbalanced="0"/>
    <cacheHierarchy uniqueName="[Invoice].[Amount]" caption="Amount" attribute="1" defaultMemberUniqueName="[Invoice].[Amount].[All]" allUniqueName="[Invoice].[Amount].[All]" dimensionUniqueName="[Invoice]" displayFolder="" count="0" memberValueDatatype="20" unbalanced="0"/>
    <cacheHierarchy uniqueName="[Invoice].[income_due_date]" caption="income_due_date" attribute="1" time="1" defaultMemberUniqueName="[Invoice].[income_due_date].[All]" allUniqueName="[Invoice].[income_due_date].[All]" dimensionUniqueName="[Invoice]" displayFolder="" count="0" memberValueDatatype="7" unbalanced="0"/>
    <cacheHierarchy uniqueName="[Meeting_list].[Account Exe ID]" caption="Account Exe ID" attribute="1" defaultMemberUniqueName="[Meeting_list].[Account Exe ID].[All]" allUniqueName="[Meeting_list].[Account Exe ID].[All]" dimensionUniqueName="[Meeting_list]" displayFolder="" count="0" memberValueDatatype="20" unbalanced="0"/>
    <cacheHierarchy uniqueName="[Meeting_list].[Account Executive]" caption="Account Executive" attribute="1" defaultMemberUniqueName="[Meeting_list].[Account Executive].[All]" allUniqueName="[Meeting_list].[Account Executive].[All]" dimensionUniqueName="[Meeting_list]" displayFolder="" count="0" memberValueDatatype="130" unbalanced="0"/>
    <cacheHierarchy uniqueName="[Meeting_list].[branch_name]" caption="branch_name" attribute="1" defaultMemberUniqueName="[Meeting_list].[branch_name].[All]" allUniqueName="[Meeting_list].[branch_name].[All]" dimensionUniqueName="[Meeting_list]" displayFolder="" count="0" memberValueDatatype="130" unbalanced="0"/>
    <cacheHierarchy uniqueName="[Meeting_list].[global_attendees]" caption="global_attendees" attribute="1" defaultMemberUniqueName="[Meeting_list].[global_attendees].[All]" allUniqueName="[Meeting_list].[global_attendees].[All]" dimensionUniqueName="[Meeting_list]" displayFolder="" count="0" memberValueDatatype="130" unbalanced="0"/>
    <cacheHierarchy uniqueName="[Meeting_list].[meeting_date]" caption="meeting_date" attribute="1" time="1" defaultMemberUniqueName="[Meeting_list].[meeting_date].[All]" allUniqueName="[Meeting_list].[meeting_date].[All]" dimensionUniqueName="[Meeting_list]" displayFolder="" count="0" memberValueDatatype="7" unbalanced="0"/>
    <cacheHierarchy uniqueName="[Meeting_list].[meeting_date (Year)]" caption="meeting_date (Year)" attribute="1" defaultMemberUniqueName="[Meeting_list].[meeting_date (Year)].[All]" allUniqueName="[Meeting_list].[meeting_date (Year)].[All]" dimensionUniqueName="[Meeting_list]" displayFolder="" count="2" memberValueDatatype="130" unbalanced="0">
      <fieldsUsage count="2">
        <fieldUsage x="-1"/>
        <fieldUsage x="2"/>
      </fieldsUsage>
    </cacheHierarchy>
    <cacheHierarchy uniqueName="[Meeting_list].[meeting_date (Quarter)]" caption="meeting_date (Quarter)" attribute="1" defaultMemberUniqueName="[Meeting_list].[meeting_date (Quarter)].[All]" allUniqueName="[Meeting_list].[meeting_date (Quarter)].[All]" dimensionUniqueName="[Meeting_list]" displayFolder="" count="0" memberValueDatatype="130" unbalanced="0"/>
    <cacheHierarchy uniqueName="[Meeting_list].[meeting_date (Month)]" caption="meeting_date (Month)" attribute="1" defaultMemberUniqueName="[Meeting_list].[meeting_date (Month)].[All]" allUniqueName="[Meeting_list].[meeting_date (Month)].[All]" dimensionUniqueName="[Meeting_list]" displayFolder="" count="0" memberValueDatatype="130" unbalanced="0"/>
    <cacheHierarchy uniqueName="[Opportunity].[opportunity_name]" caption="opportunity_name" attribute="1" defaultMemberUniqueName="[Opportunity].[opportunity_name].[All]" allUniqueName="[Opportunity].[opportunity_name].[All]" dimensionUniqueName="[Opportunity]" displayFolder="" count="2" memberValueDatatype="130" unbalanced="0">
      <fieldsUsage count="2">
        <fieldUsage x="-1"/>
        <fieldUsage x="1"/>
      </fieldsUsage>
    </cacheHierarchy>
    <cacheHierarchy uniqueName="[Opportunity].[opportunity_id]" caption="opportunity_id" attribute="1" defaultMemberUniqueName="[Opportunity].[opportunity_id].[All]" allUniqueName="[Opportunity].[opportunity_id].[All]" dimensionUniqueName="[Opportunity]" displayFolder="" count="0" memberValueDatatype="130" unbalanced="0"/>
    <cacheHierarchy uniqueName="[Opportunity].[Account Exe Id]" caption="Account Exe Id" attribute="1" defaultMemberUniqueName="[Opportunity].[Account Exe Id].[All]" allUniqueName="[Opportunity].[Account Exe Id].[All]" dimensionUniqueName="[Opportunity]" displayFolder="" count="0" memberValueDatatype="20" unbalanced="0"/>
    <cacheHierarchy uniqueName="[Opportunity].[Account Executive]" caption="Account Executive" attribute="1" defaultMemberUniqueName="[Opportunity].[Account Executive].[All]" allUniqueName="[Opportunity].[Account Executive].[All]" dimensionUniqueName="[Opportunity]" displayFolder="" count="0" memberValueDatatype="130" unbalanced="0"/>
    <cacheHierarchy uniqueName="[Opportunity].[premium_amount]" caption="premium_amount" attribute="1" defaultMemberUniqueName="[Opportunity].[premium_amount].[All]" allUniqueName="[Opportunity].[premium_amount].[All]" dimensionUniqueName="[Opportunity]" displayFolder="" count="0" memberValueDatatype="20" unbalanced="0"/>
    <cacheHierarchy uniqueName="[Opportunity].[revenue_amount]" caption="revenue_amount" attribute="1" defaultMemberUniqueName="[Opportunity].[revenue_amount].[All]" allUniqueName="[Opportunity].[revenue_amount].[All]" dimensionUniqueName="[Opportunity]" displayFolder="" count="0" memberValueDatatype="20" unbalanced="0"/>
    <cacheHierarchy uniqueName="[Opportunity].[closing_date]" caption="closing_date" attribute="1" time="1" defaultMemberUniqueName="[Opportunity].[closing_date].[All]" allUniqueName="[Opportunity].[closing_date].[All]" dimensionUniqueName="[Opportunity]" displayFolder="" count="0" memberValueDatatype="7" unbalanced="0"/>
    <cacheHierarchy uniqueName="[Opportunity].[stage]" caption="stage" attribute="1" defaultMemberUniqueName="[Opportunity].[stage].[All]" allUniqueName="[Opportunity].[stage].[All]" dimensionUniqueName="[Opportunity]" displayFolder="" count="0" memberValueDatatype="130" unbalanced="0"/>
    <cacheHierarchy uniqueName="[Opportunity].[branch]" caption="branch" attribute="1" defaultMemberUniqueName="[Opportunity].[branch].[All]" allUniqueName="[Opportunity].[branch].[All]" dimensionUniqueName="[Opportunity]" displayFolder="" count="0" memberValueDatatype="130" unbalanced="0"/>
    <cacheHierarchy uniqueName="[Opportunity].[specialty]" caption="specialty" attribute="1" defaultMemberUniqueName="[Opportunity].[specialty].[All]" allUniqueName="[Opportunity].[specialty].[All]" dimensionUniqueName="[Opportunity]" displayFolder="" count="0" memberValueDatatype="130" unbalanced="0"/>
    <cacheHierarchy uniqueName="[Opportunity].[product_group]" caption="product_group" attribute="1" defaultMemberUniqueName="[Opportunity].[product_group].[All]" allUniqueName="[Opportunity].[product_group].[All]" dimensionUniqueName="[Opportunity]" displayFolder="" count="0" memberValueDatatype="130" unbalanced="0"/>
    <cacheHierarchy uniqueName="[Opportunity].[product_sub_group]" caption="product_sub_group" attribute="1" defaultMemberUniqueName="[Opportunity].[product_sub_group].[All]" allUniqueName="[Opportunity].[product_sub_group].[All]" dimensionUniqueName="[Opportunity]" displayFolder="" count="0" memberValueDatatype="130" unbalanced="0"/>
    <cacheHierarchy uniqueName="[Opportunity].[risk_details]" caption="risk_details" attribute="1" defaultMemberUniqueName="[Opportunity].[risk_details].[All]" allUniqueName="[Opportunity].[risk_details].[All]" dimensionUniqueName="[Opportunity]" displayFolder="" count="0" memberValueDatatype="130" unbalanced="0"/>
    <cacheHierarchy uniqueName="[Meeting_list].[meeting_date (Month Index)]" caption="meeting_date (Month Index)" attribute="1" defaultMemberUniqueName="[Meeting_list].[meeting_date (Month Index)].[All]" allUniqueName="[Meeting_list].[meeting_date (Month Index)].[All]" dimensionUniqueName="[Meeting_list]" displayFolder="" count="0" memberValueDatatype="20" unbalanced="0" hidden="1"/>
    <cacheHierarchy uniqueName="[Measures].[__XL_Count Invoice]" caption="__XL_Count Invoice" measure="1" displayFolder="" measureGroup="Invoice" count="0" hidden="1"/>
    <cacheHierarchy uniqueName="[Measures].[__XL_Count Individual_Budget]" caption="__XL_Count Individual_Budget" measure="1" displayFolder="" measureGroup="Individual_Budget" count="0" hidden="1"/>
    <cacheHierarchy uniqueName="[Measures].[__XL_Count Opportunity]" caption="__XL_Count Opportunity" measure="1" displayFolder="" measureGroup="Opportunity" count="0" hidden="1"/>
    <cacheHierarchy uniqueName="[Measures].[__XL_Count Brokerage]" caption="__XL_Count Brokerage" measure="1" displayFolder="" measureGroup="Brokerage" count="0" hidden="1"/>
    <cacheHierarchy uniqueName="[Measures].[__XL_Count Meeting_list]" caption="__XL_Count Meeting_list" measure="1" displayFolder="" measureGroup="Meeting_list" count="0" hidden="1"/>
    <cacheHierarchy uniqueName="[Measures].[__XL_Count Fees]" caption="__XL_Count Fees" measure="1" displayFolder="" measureGroup="Fees" count="0" hidden="1"/>
    <cacheHierarchy uniqueName="[Measures].[__No measures defined]" caption="__No measures defined" measure="1" displayFolder="" count="0" hidden="1"/>
    <cacheHierarchy uniqueName="[Measures].[Sum of revenue_amount]" caption="Sum of revenue_amount" measure="1" displayFolder="" measureGroup="Opportunity" count="0" oneField="1" hidden="1">
      <fieldsUsage count="1">
        <fieldUsage x="0"/>
      </fieldsUsage>
      <extLst>
        <ext xmlns:x15="http://schemas.microsoft.com/office/spreadsheetml/2010/11/main" uri="{B97F6D7D-B522-45F9-BDA1-12C45D357490}">
          <x15:cacheHierarchy aggregatedColumn="58"/>
        </ext>
      </extLst>
    </cacheHierarchy>
    <cacheHierarchy uniqueName="[Measures].[Count of global_attendees]" caption="Count of global_attendees" measure="1" displayFolder="" measureGroup="Meeting_list" count="0" hidden="1">
      <extLst>
        <ext xmlns:x15="http://schemas.microsoft.com/office/spreadsheetml/2010/11/main" uri="{B97F6D7D-B522-45F9-BDA1-12C45D357490}">
          <x15:cacheHierarchy aggregatedColumn="48"/>
        </ext>
      </extLst>
    </cacheHierarchy>
    <cacheHierarchy uniqueName="[Measures].[Sum of New Budget]" caption="Sum of New Budget" measure="1" displayFolder="" measureGroup="Individual_Budget" count="0" hidden="1">
      <extLst>
        <ext xmlns:x15="http://schemas.microsoft.com/office/spreadsheetml/2010/11/main" uri="{B97F6D7D-B522-45F9-BDA1-12C45D357490}">
          <x15:cacheHierarchy aggregatedColumn="30"/>
        </ext>
      </extLst>
    </cacheHierarchy>
    <cacheHierarchy uniqueName="[Measures].[Sum of Cross sell bugdet]" caption="Sum of Cross sell bugdet" measure="1" displayFolder="" measureGroup="Individual_Budget" count="0" hidden="1">
      <extLst>
        <ext xmlns:x15="http://schemas.microsoft.com/office/spreadsheetml/2010/11/main" uri="{B97F6D7D-B522-45F9-BDA1-12C45D357490}">
          <x15:cacheHierarchy aggregatedColumn="31"/>
        </ext>
      </extLst>
    </cacheHierarchy>
    <cacheHierarchy uniqueName="[Measures].[Sum of Renewal Budget]" caption="Sum of Renewal Budget" measure="1" displayFolder="" measureGroup="Individual_Budget" count="0" hidden="1">
      <extLst>
        <ext xmlns:x15="http://schemas.microsoft.com/office/spreadsheetml/2010/11/main" uri="{B97F6D7D-B522-45F9-BDA1-12C45D357490}">
          <x15:cacheHierarchy aggregatedColumn="32"/>
        </ext>
      </extLst>
    </cacheHierarchy>
    <cacheHierarchy uniqueName="[Measures].[Sum of invoice_number]" caption="Sum of invoice_number" measure="1" displayFolder="" measureGroup="Invoice" count="0" hidden="1">
      <extLst>
        <ext xmlns:x15="http://schemas.microsoft.com/office/spreadsheetml/2010/11/main" uri="{B97F6D7D-B522-45F9-BDA1-12C45D357490}">
          <x15:cacheHierarchy aggregatedColumn="33"/>
        </ext>
      </extLst>
    </cacheHierarchy>
    <cacheHierarchy uniqueName="[Measures].[Count of invoice_number]" caption="Count of invoice_number" measure="1" displayFolder="" measureGroup="Invoice" count="0" hidden="1">
      <extLst>
        <ext xmlns:x15="http://schemas.microsoft.com/office/spreadsheetml/2010/11/main" uri="{B97F6D7D-B522-45F9-BDA1-12C45D357490}">
          <x15:cacheHierarchy aggregatedColumn="33"/>
        </ext>
      </extLst>
    </cacheHierarchy>
    <cacheHierarchy uniqueName="[Measures].[Count of income_class]" caption="Count of income_class" measure="1" displayFolder="" measureGroup="Invoice" count="0" hidden="1">
      <extLst>
        <ext xmlns:x15="http://schemas.microsoft.com/office/spreadsheetml/2010/11/main" uri="{B97F6D7D-B522-45F9-BDA1-12C45D357490}">
          <x15:cacheHierarchy aggregatedColumn="40"/>
        </ext>
      </extLst>
    </cacheHierarchy>
    <cacheHierarchy uniqueName="[Measures].[Sum of Amount]" caption="Sum of Amount" measure="1" displayFolder="" measureGroup="Invoice" count="0" hidden="1">
      <extLst>
        <ext xmlns:x15="http://schemas.microsoft.com/office/spreadsheetml/2010/11/main" uri="{B97F6D7D-B522-45F9-BDA1-12C45D357490}">
          <x15:cacheHierarchy aggregatedColumn="43"/>
        </ext>
      </extLst>
    </cacheHierarchy>
    <cacheHierarchy uniqueName="[Measures].[Sum of Amount 2]" caption="Sum of Amount 2" measure="1" displayFolder="" measureGroup="Brokerage" count="0" hidden="1">
      <extLst>
        <ext xmlns:x15="http://schemas.microsoft.com/office/spreadsheetml/2010/11/main" uri="{B97F6D7D-B522-45F9-BDA1-12C45D357490}">
          <x15:cacheHierarchy aggregatedColumn="11"/>
        </ext>
      </extLst>
    </cacheHierarchy>
    <cacheHierarchy uniqueName="[Measures].[Sum of Amount 3]" caption="Sum of Amount 3" measure="1" displayFolder="" measureGroup="Fees" count="0" hidden="1">
      <extLst>
        <ext xmlns:x15="http://schemas.microsoft.com/office/spreadsheetml/2010/11/main" uri="{B97F6D7D-B522-45F9-BDA1-12C45D357490}">
          <x15:cacheHierarchy aggregatedColumn="23"/>
        </ext>
      </extLst>
    </cacheHierarchy>
    <cacheHierarchy uniqueName="[Measures].[Count of opportunity_id]" caption="Count of opportunity_id" measure="1" displayFolder="" measureGroup="Opportunity" count="0" hidden="1">
      <extLst>
        <ext xmlns:x15="http://schemas.microsoft.com/office/spreadsheetml/2010/11/main" uri="{B97F6D7D-B522-45F9-BDA1-12C45D357490}">
          <x15:cacheHierarchy aggregatedColumn="54"/>
        </ext>
      </extLst>
    </cacheHierarchy>
    <cacheHierarchy uniqueName="[Measures].[Count of meeting_date]" caption="Count of meeting_date" measure="1" displayFolder="" measureGroup="Meeting_list" count="0" hidden="1">
      <extLst>
        <ext xmlns:x15="http://schemas.microsoft.com/office/spreadsheetml/2010/11/main" uri="{B97F6D7D-B522-45F9-BDA1-12C45D357490}">
          <x15:cacheHierarchy aggregatedColumn="49"/>
        </ext>
      </extLst>
    </cacheHierarchy>
  </cacheHierarchies>
  <kpis count="0"/>
  <dimensions count="7">
    <dimension name="Brokerage" uniqueName="[Brokerage]" caption="Brokerage"/>
    <dimension name="Fees" uniqueName="[Fees]" caption="Fees"/>
    <dimension name="Individual_Budget" uniqueName="[Individual_Budget]" caption="Individual_Budget"/>
    <dimension name="Invoice" uniqueName="[Invoice]" caption="Invoice"/>
    <dimension measure="1" name="Measures" uniqueName="[Measures]" caption="Measures"/>
    <dimension name="Meeting_list" uniqueName="[Meeting_list]" caption="Meeting_list"/>
    <dimension name="Opportunity" uniqueName="[Opportunity]" caption="Opportunity"/>
  </dimensions>
  <measureGroups count="6">
    <measureGroup name="Brokerage" caption="Brokerage"/>
    <measureGroup name="Fees" caption="Fees"/>
    <measureGroup name="Individual_Budget" caption="Individual_Budget"/>
    <measureGroup name="Invoice" caption="Invoice"/>
    <measureGroup name="Meeting_list" caption="Meeting_list"/>
    <measureGroup name="Opportunity" caption="Opportunity"/>
  </measureGroups>
  <maps count="11">
    <map measureGroup="0" dimension="0"/>
    <map measureGroup="0" dimension="2"/>
    <map measureGroup="1" dimension="1"/>
    <map measureGroup="1" dimension="2"/>
    <map measureGroup="2" dimension="2"/>
    <map measureGroup="3" dimension="2"/>
    <map measureGroup="3" dimension="3"/>
    <map measureGroup="4" dimension="2"/>
    <map measureGroup="4" dimension="5"/>
    <map measureGroup="5" dimension="2"/>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atham Chavan" refreshedDate="45707.925771875001" backgroundQuery="1" createdVersion="8" refreshedVersion="8" minRefreshableVersion="3" recordCount="0" supportSubquery="1" supportAdvancedDrill="1" xr:uid="{3AC7C127-7476-4491-9485-D1FECDBFF157}">
  <cacheSource type="external" connectionId="8"/>
  <cacheFields count="5">
    <cacheField name="[Opportunity].[opportunity_name].[opportunity_name]" caption="opportunity_name" numFmtId="0" hierarchy="53" level="1">
      <sharedItems count="4">
        <s v="CVP GMC"/>
        <s v="DB -Mega Policy"/>
        <s v="EL-Group Mediclaim"/>
        <s v="Fire"/>
      </sharedItems>
    </cacheField>
    <cacheField name="[Invoice].[Account Executive].[Account Executive]" caption="Account Executive" numFmtId="0" hierarchy="39" level="1">
      <sharedItems count="11">
        <s v="Abhinav Shivam"/>
        <s v="Animesh Rawat"/>
        <s v="Ankita Shah"/>
        <s v="Divya Dhingra"/>
        <s v="Gautam Murkunde"/>
        <s v="Mark"/>
        <s v="Neel Jain"/>
        <s v="Shloka Shelat"/>
        <s v="Shobhit Agarwal"/>
        <s v="Vidit Shah"/>
        <s v="Vinay"/>
      </sharedItems>
    </cacheField>
    <cacheField name="[Measures].[Count of invoice_number]" caption="Count of invoice_number" numFmtId="0" hierarchy="80" level="32767"/>
    <cacheField name="[Invoice].[income_class].[income_class]" caption="income_class" numFmtId="0" hierarchy="40" level="1">
      <sharedItems count="4">
        <s v="Cross Sell"/>
        <s v="New"/>
        <s v="Null"/>
        <s v="Renewal"/>
      </sharedItems>
    </cacheField>
    <cacheField name="[Meeting_list].[meeting_date (Year)].[meeting_date (Year)]" caption="meeting_date (Year)" numFmtId="0" hierarchy="50" level="1">
      <sharedItems containsSemiMixedTypes="0" containsNonDate="0" containsString="0"/>
    </cacheField>
  </cacheFields>
  <cacheHierarchies count="87">
    <cacheHierarchy uniqueName="[Brokerage].[client_name]" caption="client_name" attribute="1" defaultMemberUniqueName="[Brokerage].[client_name].[All]" allUniqueName="[Brokerage].[client_name].[All]" dimensionUniqueName="[Brokerage]" displayFolder="" count="0" memberValueDatatype="130" unbalanced="0"/>
    <cacheHierarchy uniqueName="[Brokerage].[policy_number]" caption="policy_number" attribute="1" defaultMemberUniqueName="[Brokerage].[policy_number].[All]" allUniqueName="[Brokerage].[policy_number].[All]" dimensionUniqueName="[Brokerage]" displayFolder="" count="0" memberValueDatatype="130" unbalanced="0"/>
    <cacheHierarchy uniqueName="[Brokerage].[policy_status]" caption="policy_status" attribute="1" defaultMemberUniqueName="[Brokerage].[policy_status].[All]" allUniqueName="[Brokerage].[policy_status].[All]" dimensionUniqueName="[Brokerage]" displayFolder="" count="0" memberValueDatatype="130" unbalanced="0"/>
    <cacheHierarchy uniqueName="[Brokerage].[policy_start_date]" caption="policy_start_date" attribute="1" time="1" defaultMemberUniqueName="[Brokerage].[policy_start_date].[All]" allUniqueName="[Brokerage].[policy_start_date].[All]" dimensionUniqueName="[Brokerage]" displayFolder="" count="0" memberValueDatatype="7" unbalanced="0"/>
    <cacheHierarchy uniqueName="[Brokerage].[policy_end_date]" caption="policy_end_date" attribute="1" time="1" defaultMemberUniqueName="[Brokerage].[policy_end_date].[All]" allUniqueName="[Brokerage].[policy_end_date].[All]" dimensionUniqueName="[Brokerage]" displayFolder="" count="0" memberValueDatatype="7" unbalanced="0"/>
    <cacheHierarchy uniqueName="[Brokerage].[product_group]" caption="product_group" attribute="1" defaultMemberUniqueName="[Brokerage].[product_group].[All]" allUniqueName="[Brokerage].[product_group].[All]" dimensionUniqueName="[Brokerage]" displayFolder="" count="0" memberValueDatatype="130" unbalanced="0"/>
    <cacheHierarchy uniqueName="[Brokerage].[Account Exe ID]" caption="Account Exe ID" attribute="1" defaultMemberUniqueName="[Brokerage].[Account Exe ID].[All]" allUniqueName="[Brokerage].[Account Exe ID].[All]" dimensionUniqueName="[Brokerage]" displayFolder="" count="0" memberValueDatatype="20" unbalanced="0"/>
    <cacheHierarchy uniqueName="[Brokerage].[Exe Name]" caption="Exe Name" attribute="1" defaultMemberUniqueName="[Brokerage].[Exe Name].[All]" allUniqueName="[Brokerage].[Exe Name].[All]" dimensionUniqueName="[Brokerage]" displayFolder="" count="2" memberValueDatatype="130" unbalanced="0"/>
    <cacheHierarchy uniqueName="[Brokerage].[branch_name]" caption="branch_name" attribute="1" defaultMemberUniqueName="[Brokerage].[branch_name].[All]" allUniqueName="[Brokerage].[branch_name].[All]" dimensionUniqueName="[Brokerage]" displayFolder="" count="0" memberValueDatatype="130" unbalanced="0"/>
    <cacheHierarchy uniqueName="[Brokerage].[solution_group]" caption="solution_group" attribute="1" defaultMemberUniqueName="[Brokerage].[solution_group].[All]" allUniqueName="[Brokerage].[solution_group].[All]" dimensionUniqueName="[Brokerage]" displayFolder="" count="0" memberValueDatatype="130" unbalanced="0"/>
    <cacheHierarchy uniqueName="[Brokerage].[income_class]" caption="income_class" attribute="1" defaultMemberUniqueName="[Brokerage].[income_class].[All]" allUniqueName="[Brokerage].[income_class].[All]" dimensionUniqueName="[Brokerage]" displayFolder="" count="0" memberValueDatatype="130" unbalanced="0"/>
    <cacheHierarchy uniqueName="[Brokerage].[Amount]" caption="Amount" attribute="1" defaultMemberUniqueName="[Brokerage].[Amount].[All]" allUniqueName="[Brokerage].[Amount].[All]" dimensionUniqueName="[Brokerage]" displayFolder="" count="0" memberValueDatatype="5" unbalanced="0"/>
    <cacheHierarchy uniqueName="[Brokerage].[income_due_date]" caption="income_due_date" attribute="1" time="1" defaultMemberUniqueName="[Brokerage].[income_due_date].[All]" allUniqueName="[Brokerage].[income_due_date].[All]" dimensionUniqueName="[Brokerage]" displayFolder="" count="0" memberValueDatatype="7" unbalanced="0"/>
    <cacheHierarchy uniqueName="[Brokerage].[revenue_transaction_type]" caption="revenue_transaction_type" attribute="1" defaultMemberUniqueName="[Brokerage].[revenue_transaction_type].[All]" allUniqueName="[Brokerage].[revenue_transaction_type].[All]" dimensionUniqueName="[Brokerage]" displayFolder="" count="0" memberValueDatatype="130" unbalanced="0"/>
    <cacheHierarchy uniqueName="[Brokerage].[renewal_status]" caption="renewal_status" attribute="1" defaultMemberUniqueName="[Brokerage].[renewal_status].[All]" allUniqueName="[Brokerage].[renewal_status].[All]" dimensionUniqueName="[Brokerage]" displayFolder="" count="0" memberValueDatatype="130" unbalanced="0"/>
    <cacheHierarchy uniqueName="[Brokerage].[lapse_reason]" caption="lapse_reason" attribute="1" defaultMemberUniqueName="[Brokerage].[lapse_reason].[All]" allUniqueName="[Brokerage].[lapse_reason].[All]" dimensionUniqueName="[Brokerage]" displayFolder="" count="0" memberValueDatatype="130" unbalanced="0"/>
    <cacheHierarchy uniqueName="[Brokerage].[last_updated_date]" caption="last_updated_date" attribute="1" time="1" defaultMemberUniqueName="[Brokerage].[last_updated_date].[All]" allUniqueName="[Brokerage].[last_updated_date].[All]" dimensionUniqueName="[Brokerage]" displayFolder="" count="0" memberValueDatatype="7" unbalanced="0"/>
    <cacheHierarchy uniqueName="[Fees].[client_name]" caption="client_name" attribute="1" defaultMemberUniqueName="[Fees].[client_name].[All]" allUniqueName="[Fees].[client_name].[All]" dimensionUniqueName="[Fees]" displayFolder="" count="0" memberValueDatatype="130" unbalanced="0"/>
    <cacheHierarchy uniqueName="[Fees].[branch_name]" caption="branch_name" attribute="1" defaultMemberUniqueName="[Fees].[branch_name].[All]" allUniqueName="[Fees].[branch_name].[All]" dimensionUniqueName="[Fees]" displayFolder="" count="0" memberValueDatatype="130" unbalanced="0"/>
    <cacheHierarchy uniqueName="[Fees].[solution_group]" caption="solution_group" attribute="1" defaultMemberUniqueName="[Fees].[solution_group].[All]" allUniqueName="[Fees].[solution_group].[All]" dimensionUniqueName="[Fees]" displayFolder="" count="0" memberValueDatatype="130" unbalanced="0"/>
    <cacheHierarchy uniqueName="[Fees].[Account Exe ID]" caption="Account Exe ID" attribute="1" defaultMemberUniqueName="[Fees].[Account Exe ID].[All]" allUniqueName="[Fees].[Account Exe ID].[All]" dimensionUniqueName="[Fees]" displayFolder="" count="0" memberValueDatatype="20" unbalanced="0"/>
    <cacheHierarchy uniqueName="[Fees].[Account Executive]" caption="Account Executive" attribute="1" defaultMemberUniqueName="[Fees].[Account Executive].[All]" allUniqueName="[Fees].[Account Executive].[All]" dimensionUniqueName="[Fees]" displayFolder="" count="0" memberValueDatatype="130" unbalanced="0"/>
    <cacheHierarchy uniqueName="[Fees].[income_class]" caption="income_class" attribute="1" defaultMemberUniqueName="[Fees].[income_class].[All]" allUniqueName="[Fees].[income_class].[All]" dimensionUniqueName="[Fees]" displayFolder="" count="0" memberValueDatatype="130" unbalanced="0"/>
    <cacheHierarchy uniqueName="[Fees].[Amount]" caption="Amount" attribute="1" defaultMemberUniqueName="[Fees].[Amount].[All]" allUniqueName="[Fees].[Amount].[All]" dimensionUniqueName="[Fees]" displayFolder="" count="0" memberValueDatatype="20" unbalanced="0"/>
    <cacheHierarchy uniqueName="[Fees].[income_due_date]" caption="income_due_date" attribute="1" time="1" defaultMemberUniqueName="[Fees].[income_due_date].[All]" allUniqueName="[Fees].[income_due_date].[All]" dimensionUniqueName="[Fees]" displayFolder="" count="0" memberValueDatatype="7" unbalanced="0"/>
    <cacheHierarchy uniqueName="[Fees].[revenue_transaction_type]" caption="revenue_transaction_type" attribute="1" defaultMemberUniqueName="[Fees].[revenue_transaction_type].[All]" allUniqueName="[Fees].[revenue_transaction_type].[All]" dimensionUniqueName="[Fees]" displayFolder="" count="0" memberValueDatatype="130" unbalanced="0"/>
    <cacheHierarchy uniqueName="[Individual_Budget].[Branch]" caption="Branch" attribute="1" defaultMemberUniqueName="[Individual_Budget].[Branch].[All]" allUniqueName="[Individual_Budget].[Branch].[All]" dimensionUniqueName="[Individual_Budget]" displayFolder="" count="0" memberValueDatatype="130" unbalanced="0"/>
    <cacheHierarchy uniqueName="[Individual_Budget].[Account Exe ID]" caption="Account Exe ID" attribute="1" defaultMemberUniqueName="[Individual_Budget].[Account Exe ID].[All]" allUniqueName="[Individual_Budget].[Account Exe ID].[All]" dimensionUniqueName="[Individual_Budget]" displayFolder="" count="0" memberValueDatatype="20" unbalanced="0"/>
    <cacheHierarchy uniqueName="[Individual_Budget].[Employee Name]" caption="Employee Name" attribute="1" defaultMemberUniqueName="[Individual_Budget].[Employee Name].[All]" allUniqueName="[Individual_Budget].[Employee Name].[All]" dimensionUniqueName="[Individual_Budget]" displayFolder="" count="0" memberValueDatatype="130" unbalanced="0"/>
    <cacheHierarchy uniqueName="[Individual_Budget].[New Role2]" caption="New Role2" attribute="1" defaultMemberUniqueName="[Individual_Budget].[New Role2].[All]" allUniqueName="[Individual_Budget].[New Role2].[All]" dimensionUniqueName="[Individual_Budget]" displayFolder="" count="0" memberValueDatatype="130" unbalanced="0"/>
    <cacheHierarchy uniqueName="[Individual_Budget].[New Budget]" caption="New Budget" attribute="1" defaultMemberUniqueName="[Individual_Budget].[New Budget].[All]" allUniqueName="[Individual_Budget].[New Budget].[All]" dimensionUniqueName="[Individual_Budget]" displayFolder="" count="0" memberValueDatatype="20" unbalanced="0"/>
    <cacheHierarchy uniqueName="[Individual_Budget].[Cross sell bugdet]" caption="Cross sell bugdet" attribute="1" defaultMemberUniqueName="[Individual_Budget].[Cross sell bugdet].[All]" allUniqueName="[Individual_Budget].[Cross sell bugdet].[All]" dimensionUniqueName="[Individual_Budget]" displayFolder="" count="0" memberValueDatatype="20" unbalanced="0"/>
    <cacheHierarchy uniqueName="[Individual_Budget].[Renewal Budget]" caption="Renewal Budget" attribute="1" defaultMemberUniqueName="[Individual_Budget].[Renewal Budget].[All]" allUniqueName="[Individual_Budget].[Renewal Budget].[All]" dimensionUniqueName="[Individual_Budget]" displayFolder="" count="0" memberValueDatatype="20" unbalanced="0"/>
    <cacheHierarchy uniqueName="[Invoice].[invoice_number]" caption="invoice_number" attribute="1" defaultMemberUniqueName="[Invoice].[invoice_number].[All]" allUniqueName="[Invoice].[invoice_number].[All]" dimensionUniqueName="[Invoice]" displayFolder="" count="0" memberValueDatatype="20" unbalanced="0"/>
    <cacheHierarchy uniqueName="[Invoice].[invoice_date]" caption="invoice_date" attribute="1" time="1" defaultMemberUniqueName="[Invoice].[invoice_date].[All]" allUniqueName="[Invoice].[invoice_date].[All]" dimensionUniqueName="[Invoice]" displayFolder="" count="0" memberValueDatatype="7" unbalanced="0"/>
    <cacheHierarchy uniqueName="[Invoice].[revenue_transaction_type]" caption="revenue_transaction_type" attribute="1" defaultMemberUniqueName="[Invoice].[revenue_transaction_type].[All]" allUniqueName="[Invoice].[revenue_transaction_type].[All]" dimensionUniqueName="[Invoice]" displayFolder="" count="0" memberValueDatatype="130" unbalanced="0"/>
    <cacheHierarchy uniqueName="[Invoice].[branch_name]" caption="branch_name" attribute="1" defaultMemberUniqueName="[Invoice].[branch_name].[All]" allUniqueName="[Invoice].[branch_name].[All]" dimensionUniqueName="[Invoice]" displayFolder="" count="0" memberValueDatatype="130" unbalanced="0"/>
    <cacheHierarchy uniqueName="[Invoice].[solution_group]" caption="solution_group" attribute="1" defaultMemberUniqueName="[Invoice].[solution_group].[All]" allUniqueName="[Invoice].[solution_group].[All]" dimensionUniqueName="[Invoice]" displayFolder="" count="0" memberValueDatatype="130" unbalanced="0"/>
    <cacheHierarchy uniqueName="[Invoice].[Account Exe ID]" caption="Account Exe ID" attribute="1" defaultMemberUniqueName="[Invoice].[Account Exe ID].[All]" allUniqueName="[Invoice].[Account Exe ID].[All]" dimensionUniqueName="[Invoice]" displayFolder="" count="0" memberValueDatatype="20" unbalanced="0"/>
    <cacheHierarchy uniqueName="[Invoice].[Account Executive]" caption="Account Executive" attribute="1" defaultMemberUniqueName="[Invoice].[Account Executive].[All]" allUniqueName="[Invoice].[Account Executive].[All]" dimensionUniqueName="[Invoice]" displayFolder="" count="2" memberValueDatatype="130" unbalanced="0">
      <fieldsUsage count="2">
        <fieldUsage x="-1"/>
        <fieldUsage x="1"/>
      </fieldsUsage>
    </cacheHierarchy>
    <cacheHierarchy uniqueName="[Invoice].[income_class]" caption="income_class" attribute="1" defaultMemberUniqueName="[Invoice].[income_class].[All]" allUniqueName="[Invoice].[income_class].[All]" dimensionUniqueName="[Invoice]" displayFolder="" count="2" memberValueDatatype="130" unbalanced="0">
      <fieldsUsage count="2">
        <fieldUsage x="-1"/>
        <fieldUsage x="3"/>
      </fieldsUsage>
    </cacheHierarchy>
    <cacheHierarchy uniqueName="[Invoice].[client_name]" caption="client_name" attribute="1" defaultMemberUniqueName="[Invoice].[client_name].[All]" allUniqueName="[Invoice].[client_name].[All]" dimensionUniqueName="[Invoice]" displayFolder="" count="0" memberValueDatatype="130" unbalanced="0"/>
    <cacheHierarchy uniqueName="[Invoice].[policy_number]" caption="policy_number" attribute="1" defaultMemberUniqueName="[Invoice].[policy_number].[All]" allUniqueName="[Invoice].[policy_number].[All]" dimensionUniqueName="[Invoice]" displayFolder="" count="0" memberValueDatatype="130" unbalanced="0"/>
    <cacheHierarchy uniqueName="[Invoice].[Amount]" caption="Amount" attribute="1" defaultMemberUniqueName="[Invoice].[Amount].[All]" allUniqueName="[Invoice].[Amount].[All]" dimensionUniqueName="[Invoice]" displayFolder="" count="0" memberValueDatatype="20" unbalanced="0"/>
    <cacheHierarchy uniqueName="[Invoice].[income_due_date]" caption="income_due_date" attribute="1" time="1" defaultMemberUniqueName="[Invoice].[income_due_date].[All]" allUniqueName="[Invoice].[income_due_date].[All]" dimensionUniqueName="[Invoice]" displayFolder="" count="0" memberValueDatatype="7" unbalanced="0"/>
    <cacheHierarchy uniqueName="[Meeting_list].[Account Exe ID]" caption="Account Exe ID" attribute="1" defaultMemberUniqueName="[Meeting_list].[Account Exe ID].[All]" allUniqueName="[Meeting_list].[Account Exe ID].[All]" dimensionUniqueName="[Meeting_list]" displayFolder="" count="0" memberValueDatatype="20" unbalanced="0"/>
    <cacheHierarchy uniqueName="[Meeting_list].[Account Executive]" caption="Account Executive" attribute="1" defaultMemberUniqueName="[Meeting_list].[Account Executive].[All]" allUniqueName="[Meeting_list].[Account Executive].[All]" dimensionUniqueName="[Meeting_list]" displayFolder="" count="0" memberValueDatatype="130" unbalanced="0"/>
    <cacheHierarchy uniqueName="[Meeting_list].[branch_name]" caption="branch_name" attribute="1" defaultMemberUniqueName="[Meeting_list].[branch_name].[All]" allUniqueName="[Meeting_list].[branch_name].[All]" dimensionUniqueName="[Meeting_list]" displayFolder="" count="0" memberValueDatatype="130" unbalanced="0"/>
    <cacheHierarchy uniqueName="[Meeting_list].[global_attendees]" caption="global_attendees" attribute="1" defaultMemberUniqueName="[Meeting_list].[global_attendees].[All]" allUniqueName="[Meeting_list].[global_attendees].[All]" dimensionUniqueName="[Meeting_list]" displayFolder="" count="0" memberValueDatatype="130" unbalanced="0"/>
    <cacheHierarchy uniqueName="[Meeting_list].[meeting_date]" caption="meeting_date" attribute="1" time="1" defaultMemberUniqueName="[Meeting_list].[meeting_date].[All]" allUniqueName="[Meeting_list].[meeting_date].[All]" dimensionUniqueName="[Meeting_list]" displayFolder="" count="0" memberValueDatatype="7" unbalanced="0"/>
    <cacheHierarchy uniqueName="[Meeting_list].[meeting_date (Year)]" caption="meeting_date (Year)" attribute="1" defaultMemberUniqueName="[Meeting_list].[meeting_date (Year)].[All]" allUniqueName="[Meeting_list].[meeting_date (Year)].[All]" dimensionUniqueName="[Meeting_list]" displayFolder="" count="2" memberValueDatatype="130" unbalanced="0">
      <fieldsUsage count="2">
        <fieldUsage x="-1"/>
        <fieldUsage x="4"/>
      </fieldsUsage>
    </cacheHierarchy>
    <cacheHierarchy uniqueName="[Meeting_list].[meeting_date (Quarter)]" caption="meeting_date (Quarter)" attribute="1" defaultMemberUniqueName="[Meeting_list].[meeting_date (Quarter)].[All]" allUniqueName="[Meeting_list].[meeting_date (Quarter)].[All]" dimensionUniqueName="[Meeting_list]" displayFolder="" count="0" memberValueDatatype="130" unbalanced="0"/>
    <cacheHierarchy uniqueName="[Meeting_list].[meeting_date (Month)]" caption="meeting_date (Month)" attribute="1" defaultMemberUniqueName="[Meeting_list].[meeting_date (Month)].[All]" allUniqueName="[Meeting_list].[meeting_date (Month)].[All]" dimensionUniqueName="[Meeting_list]" displayFolder="" count="0" memberValueDatatype="130" unbalanced="0"/>
    <cacheHierarchy uniqueName="[Opportunity].[opportunity_name]" caption="opportunity_name" attribute="1" defaultMemberUniqueName="[Opportunity].[opportunity_name].[All]" allUniqueName="[Opportunity].[opportunity_name].[All]" dimensionUniqueName="[Opportunity]" displayFolder="" count="2" memberValueDatatype="130" unbalanced="0">
      <fieldsUsage count="2">
        <fieldUsage x="-1"/>
        <fieldUsage x="0"/>
      </fieldsUsage>
    </cacheHierarchy>
    <cacheHierarchy uniqueName="[Opportunity].[opportunity_id]" caption="opportunity_id" attribute="1" defaultMemberUniqueName="[Opportunity].[opportunity_id].[All]" allUniqueName="[Opportunity].[opportunity_id].[All]" dimensionUniqueName="[Opportunity]" displayFolder="" count="0" memberValueDatatype="130" unbalanced="0"/>
    <cacheHierarchy uniqueName="[Opportunity].[Account Exe Id]" caption="Account Exe Id" attribute="1" defaultMemberUniqueName="[Opportunity].[Account Exe Id].[All]" allUniqueName="[Opportunity].[Account Exe Id].[All]" dimensionUniqueName="[Opportunity]" displayFolder="" count="0" memberValueDatatype="20" unbalanced="0"/>
    <cacheHierarchy uniqueName="[Opportunity].[Account Executive]" caption="Account Executive" attribute="1" defaultMemberUniqueName="[Opportunity].[Account Executive].[All]" allUniqueName="[Opportunity].[Account Executive].[All]" dimensionUniqueName="[Opportunity]" displayFolder="" count="0" memberValueDatatype="130" unbalanced="0"/>
    <cacheHierarchy uniqueName="[Opportunity].[premium_amount]" caption="premium_amount" attribute="1" defaultMemberUniqueName="[Opportunity].[premium_amount].[All]" allUniqueName="[Opportunity].[premium_amount].[All]" dimensionUniqueName="[Opportunity]" displayFolder="" count="0" memberValueDatatype="20" unbalanced="0"/>
    <cacheHierarchy uniqueName="[Opportunity].[revenue_amount]" caption="revenue_amount" attribute="1" defaultMemberUniqueName="[Opportunity].[revenue_amount].[All]" allUniqueName="[Opportunity].[revenue_amount].[All]" dimensionUniqueName="[Opportunity]" displayFolder="" count="0" memberValueDatatype="20" unbalanced="0"/>
    <cacheHierarchy uniqueName="[Opportunity].[closing_date]" caption="closing_date" attribute="1" time="1" defaultMemberUniqueName="[Opportunity].[closing_date].[All]" allUniqueName="[Opportunity].[closing_date].[All]" dimensionUniqueName="[Opportunity]" displayFolder="" count="0" memberValueDatatype="7" unbalanced="0"/>
    <cacheHierarchy uniqueName="[Opportunity].[stage]" caption="stage" attribute="1" defaultMemberUniqueName="[Opportunity].[stage].[All]" allUniqueName="[Opportunity].[stage].[All]" dimensionUniqueName="[Opportunity]" displayFolder="" count="0" memberValueDatatype="130" unbalanced="0"/>
    <cacheHierarchy uniqueName="[Opportunity].[branch]" caption="branch" attribute="1" defaultMemberUniqueName="[Opportunity].[branch].[All]" allUniqueName="[Opportunity].[branch].[All]" dimensionUniqueName="[Opportunity]" displayFolder="" count="0" memberValueDatatype="130" unbalanced="0"/>
    <cacheHierarchy uniqueName="[Opportunity].[specialty]" caption="specialty" attribute="1" defaultMemberUniqueName="[Opportunity].[specialty].[All]" allUniqueName="[Opportunity].[specialty].[All]" dimensionUniqueName="[Opportunity]" displayFolder="" count="0" memberValueDatatype="130" unbalanced="0"/>
    <cacheHierarchy uniqueName="[Opportunity].[product_group]" caption="product_group" attribute="1" defaultMemberUniqueName="[Opportunity].[product_group].[All]" allUniqueName="[Opportunity].[product_group].[All]" dimensionUniqueName="[Opportunity]" displayFolder="" count="0" memberValueDatatype="130" unbalanced="0"/>
    <cacheHierarchy uniqueName="[Opportunity].[product_sub_group]" caption="product_sub_group" attribute="1" defaultMemberUniqueName="[Opportunity].[product_sub_group].[All]" allUniqueName="[Opportunity].[product_sub_group].[All]" dimensionUniqueName="[Opportunity]" displayFolder="" count="0" memberValueDatatype="130" unbalanced="0"/>
    <cacheHierarchy uniqueName="[Opportunity].[risk_details]" caption="risk_details" attribute="1" defaultMemberUniqueName="[Opportunity].[risk_details].[All]" allUniqueName="[Opportunity].[risk_details].[All]" dimensionUniqueName="[Opportunity]" displayFolder="" count="0" memberValueDatatype="130" unbalanced="0"/>
    <cacheHierarchy uniqueName="[Meeting_list].[meeting_date (Month Index)]" caption="meeting_date (Month Index)" attribute="1" defaultMemberUniqueName="[Meeting_list].[meeting_date (Month Index)].[All]" allUniqueName="[Meeting_list].[meeting_date (Month Index)].[All]" dimensionUniqueName="[Meeting_list]" displayFolder="" count="0" memberValueDatatype="20" unbalanced="0" hidden="1"/>
    <cacheHierarchy uniqueName="[Measures].[__XL_Count Invoice]" caption="__XL_Count Invoice" measure="1" displayFolder="" measureGroup="Invoice" count="0" hidden="1"/>
    <cacheHierarchy uniqueName="[Measures].[__XL_Count Individual_Budget]" caption="__XL_Count Individual_Budget" measure="1" displayFolder="" measureGroup="Individual_Budget" count="0" hidden="1"/>
    <cacheHierarchy uniqueName="[Measures].[__XL_Count Opportunity]" caption="__XL_Count Opportunity" measure="1" displayFolder="" measureGroup="Opportunity" count="0" hidden="1"/>
    <cacheHierarchy uniqueName="[Measures].[__XL_Count Brokerage]" caption="__XL_Count Brokerage" measure="1" displayFolder="" measureGroup="Brokerage" count="0" hidden="1"/>
    <cacheHierarchy uniqueName="[Measures].[__XL_Count Meeting_list]" caption="__XL_Count Meeting_list" measure="1" displayFolder="" measureGroup="Meeting_list" count="0" hidden="1"/>
    <cacheHierarchy uniqueName="[Measures].[__XL_Count Fees]" caption="__XL_Count Fees" measure="1" displayFolder="" measureGroup="Fees" count="0" hidden="1"/>
    <cacheHierarchy uniqueName="[Measures].[__No measures defined]" caption="__No measures defined" measure="1" displayFolder="" count="0" hidden="1"/>
    <cacheHierarchy uniqueName="[Measures].[Sum of revenue_amount]" caption="Sum of revenue_amount" measure="1" displayFolder="" measureGroup="Opportunity" count="0" hidden="1">
      <extLst>
        <ext xmlns:x15="http://schemas.microsoft.com/office/spreadsheetml/2010/11/main" uri="{B97F6D7D-B522-45F9-BDA1-12C45D357490}">
          <x15:cacheHierarchy aggregatedColumn="58"/>
        </ext>
      </extLst>
    </cacheHierarchy>
    <cacheHierarchy uniqueName="[Measures].[Count of global_attendees]" caption="Count of global_attendees" measure="1" displayFolder="" measureGroup="Meeting_list" count="0" hidden="1">
      <extLst>
        <ext xmlns:x15="http://schemas.microsoft.com/office/spreadsheetml/2010/11/main" uri="{B97F6D7D-B522-45F9-BDA1-12C45D357490}">
          <x15:cacheHierarchy aggregatedColumn="48"/>
        </ext>
      </extLst>
    </cacheHierarchy>
    <cacheHierarchy uniqueName="[Measures].[Sum of New Budget]" caption="Sum of New Budget" measure="1" displayFolder="" measureGroup="Individual_Budget" count="0" hidden="1">
      <extLst>
        <ext xmlns:x15="http://schemas.microsoft.com/office/spreadsheetml/2010/11/main" uri="{B97F6D7D-B522-45F9-BDA1-12C45D357490}">
          <x15:cacheHierarchy aggregatedColumn="30"/>
        </ext>
      </extLst>
    </cacheHierarchy>
    <cacheHierarchy uniqueName="[Measures].[Sum of Cross sell bugdet]" caption="Sum of Cross sell bugdet" measure="1" displayFolder="" measureGroup="Individual_Budget" count="0" hidden="1">
      <extLst>
        <ext xmlns:x15="http://schemas.microsoft.com/office/spreadsheetml/2010/11/main" uri="{B97F6D7D-B522-45F9-BDA1-12C45D357490}">
          <x15:cacheHierarchy aggregatedColumn="31"/>
        </ext>
      </extLst>
    </cacheHierarchy>
    <cacheHierarchy uniqueName="[Measures].[Sum of Renewal Budget]" caption="Sum of Renewal Budget" measure="1" displayFolder="" measureGroup="Individual_Budget" count="0" hidden="1">
      <extLst>
        <ext xmlns:x15="http://schemas.microsoft.com/office/spreadsheetml/2010/11/main" uri="{B97F6D7D-B522-45F9-BDA1-12C45D357490}">
          <x15:cacheHierarchy aggregatedColumn="32"/>
        </ext>
      </extLst>
    </cacheHierarchy>
    <cacheHierarchy uniqueName="[Measures].[Sum of invoice_number]" caption="Sum of invoice_number" measure="1" displayFolder="" measureGroup="Invoice" count="0" hidden="1">
      <extLst>
        <ext xmlns:x15="http://schemas.microsoft.com/office/spreadsheetml/2010/11/main" uri="{B97F6D7D-B522-45F9-BDA1-12C45D357490}">
          <x15:cacheHierarchy aggregatedColumn="33"/>
        </ext>
      </extLst>
    </cacheHierarchy>
    <cacheHierarchy uniqueName="[Measures].[Count of invoice_number]" caption="Count of invoice_number" measure="1" displayFolder="" measureGroup="Invoice" count="0" oneField="1" hidden="1">
      <fieldsUsage count="1">
        <fieldUsage x="2"/>
      </fieldsUsage>
      <extLst>
        <ext xmlns:x15="http://schemas.microsoft.com/office/spreadsheetml/2010/11/main" uri="{B97F6D7D-B522-45F9-BDA1-12C45D357490}">
          <x15:cacheHierarchy aggregatedColumn="33"/>
        </ext>
      </extLst>
    </cacheHierarchy>
    <cacheHierarchy uniqueName="[Measures].[Count of income_class]" caption="Count of income_class" measure="1" displayFolder="" measureGroup="Invoice" count="0" hidden="1">
      <extLst>
        <ext xmlns:x15="http://schemas.microsoft.com/office/spreadsheetml/2010/11/main" uri="{B97F6D7D-B522-45F9-BDA1-12C45D357490}">
          <x15:cacheHierarchy aggregatedColumn="40"/>
        </ext>
      </extLst>
    </cacheHierarchy>
    <cacheHierarchy uniqueName="[Measures].[Sum of Amount]" caption="Sum of Amount" measure="1" displayFolder="" measureGroup="Invoice" count="0" hidden="1">
      <extLst>
        <ext xmlns:x15="http://schemas.microsoft.com/office/spreadsheetml/2010/11/main" uri="{B97F6D7D-B522-45F9-BDA1-12C45D357490}">
          <x15:cacheHierarchy aggregatedColumn="43"/>
        </ext>
      </extLst>
    </cacheHierarchy>
    <cacheHierarchy uniqueName="[Measures].[Sum of Amount 2]" caption="Sum of Amount 2" measure="1" displayFolder="" measureGroup="Brokerage" count="0" hidden="1">
      <extLst>
        <ext xmlns:x15="http://schemas.microsoft.com/office/spreadsheetml/2010/11/main" uri="{B97F6D7D-B522-45F9-BDA1-12C45D357490}">
          <x15:cacheHierarchy aggregatedColumn="11"/>
        </ext>
      </extLst>
    </cacheHierarchy>
    <cacheHierarchy uniqueName="[Measures].[Sum of Amount 3]" caption="Sum of Amount 3" measure="1" displayFolder="" measureGroup="Fees" count="0" hidden="1">
      <extLst>
        <ext xmlns:x15="http://schemas.microsoft.com/office/spreadsheetml/2010/11/main" uri="{B97F6D7D-B522-45F9-BDA1-12C45D357490}">
          <x15:cacheHierarchy aggregatedColumn="23"/>
        </ext>
      </extLst>
    </cacheHierarchy>
    <cacheHierarchy uniqueName="[Measures].[Count of opportunity_id]" caption="Count of opportunity_id" measure="1" displayFolder="" measureGroup="Opportunity" count="0" hidden="1">
      <extLst>
        <ext xmlns:x15="http://schemas.microsoft.com/office/spreadsheetml/2010/11/main" uri="{B97F6D7D-B522-45F9-BDA1-12C45D357490}">
          <x15:cacheHierarchy aggregatedColumn="54"/>
        </ext>
      </extLst>
    </cacheHierarchy>
    <cacheHierarchy uniqueName="[Measures].[Count of meeting_date]" caption="Count of meeting_date" measure="1" displayFolder="" measureGroup="Meeting_list" count="0" hidden="1">
      <extLst>
        <ext xmlns:x15="http://schemas.microsoft.com/office/spreadsheetml/2010/11/main" uri="{B97F6D7D-B522-45F9-BDA1-12C45D357490}">
          <x15:cacheHierarchy aggregatedColumn="49"/>
        </ext>
      </extLst>
    </cacheHierarchy>
  </cacheHierarchies>
  <kpis count="0"/>
  <dimensions count="7">
    <dimension name="Brokerage" uniqueName="[Brokerage]" caption="Brokerage"/>
    <dimension name="Fees" uniqueName="[Fees]" caption="Fees"/>
    <dimension name="Individual_Budget" uniqueName="[Individual_Budget]" caption="Individual_Budget"/>
    <dimension name="Invoice" uniqueName="[Invoice]" caption="Invoice"/>
    <dimension measure="1" name="Measures" uniqueName="[Measures]" caption="Measures"/>
    <dimension name="Meeting_list" uniqueName="[Meeting_list]" caption="Meeting_list"/>
    <dimension name="Opportunity" uniqueName="[Opportunity]" caption="Opportunity"/>
  </dimensions>
  <measureGroups count="6">
    <measureGroup name="Brokerage" caption="Brokerage"/>
    <measureGroup name="Fees" caption="Fees"/>
    <measureGroup name="Individual_Budget" caption="Individual_Budget"/>
    <measureGroup name="Invoice" caption="Invoice"/>
    <measureGroup name="Meeting_list" caption="Meeting_list"/>
    <measureGroup name="Opportunity" caption="Opportunity"/>
  </measureGroups>
  <maps count="11">
    <map measureGroup="0" dimension="0"/>
    <map measureGroup="0" dimension="2"/>
    <map measureGroup="1" dimension="1"/>
    <map measureGroup="1" dimension="2"/>
    <map measureGroup="2" dimension="2"/>
    <map measureGroup="3" dimension="2"/>
    <map measureGroup="3" dimension="3"/>
    <map measureGroup="4" dimension="2"/>
    <map measureGroup="4" dimension="5"/>
    <map measureGroup="5" dimension="2"/>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atham Chavan" refreshedDate="45707.925772453702" backgroundQuery="1" createdVersion="8" refreshedVersion="8" minRefreshableVersion="3" recordCount="0" supportSubquery="1" supportAdvancedDrill="1" xr:uid="{90029037-5907-4095-8F2A-0E21B0CEA49A}">
  <cacheSource type="external" connectionId="8"/>
  <cacheFields count="5">
    <cacheField name="[Opportunity].[opportunity_name].[opportunity_name]" caption="opportunity_name" numFmtId="0" hierarchy="53" level="1">
      <sharedItems count="4">
        <s v="CVP GMC"/>
        <s v="DB -Mega Policy"/>
        <s v="EL-Group Mediclaim"/>
        <s v="Fire"/>
      </sharedItems>
    </cacheField>
    <cacheField name="[Invoice].[Account Executive].[Account Executive]" caption="Account Executive" numFmtId="0" hierarchy="39" level="1">
      <sharedItems count="11">
        <s v="Abhinav Shivam"/>
        <s v="Animesh Rawat"/>
        <s v="Ankita Shah"/>
        <s v="Divya Dhingra"/>
        <s v="Gautam Murkunde"/>
        <s v="Mark"/>
        <s v="Neel Jain"/>
        <s v="Shloka Shelat"/>
        <s v="Shobhit Agarwal"/>
        <s v="Vidit Shah"/>
        <s v="Vinay"/>
      </sharedItems>
    </cacheField>
    <cacheField name="[Invoice].[income_class].[income_class]" caption="income_class" numFmtId="0" hierarchy="40" level="1">
      <sharedItems count="4">
        <s v="Cross Sell"/>
        <s v="New"/>
        <s v="Null"/>
        <s v="Renewal"/>
      </sharedItems>
    </cacheField>
    <cacheField name="[Measures].[Sum of Amount]" caption="Sum of Amount" numFmtId="0" hierarchy="82" level="32767"/>
    <cacheField name="[Meeting_list].[meeting_date (Year)].[meeting_date (Year)]" caption="meeting_date (Year)" numFmtId="0" hierarchy="50" level="1">
      <sharedItems containsSemiMixedTypes="0" containsNonDate="0" containsString="0"/>
    </cacheField>
  </cacheFields>
  <cacheHierarchies count="87">
    <cacheHierarchy uniqueName="[Brokerage].[client_name]" caption="client_name" attribute="1" defaultMemberUniqueName="[Brokerage].[client_name].[All]" allUniqueName="[Brokerage].[client_name].[All]" dimensionUniqueName="[Brokerage]" displayFolder="" count="0" memberValueDatatype="130" unbalanced="0"/>
    <cacheHierarchy uniqueName="[Brokerage].[policy_number]" caption="policy_number" attribute="1" defaultMemberUniqueName="[Brokerage].[policy_number].[All]" allUniqueName="[Brokerage].[policy_number].[All]" dimensionUniqueName="[Brokerage]" displayFolder="" count="0" memberValueDatatype="130" unbalanced="0"/>
    <cacheHierarchy uniqueName="[Brokerage].[policy_status]" caption="policy_status" attribute="1" defaultMemberUniqueName="[Brokerage].[policy_status].[All]" allUniqueName="[Brokerage].[policy_status].[All]" dimensionUniqueName="[Brokerage]" displayFolder="" count="0" memberValueDatatype="130" unbalanced="0"/>
    <cacheHierarchy uniqueName="[Brokerage].[policy_start_date]" caption="policy_start_date" attribute="1" time="1" defaultMemberUniqueName="[Brokerage].[policy_start_date].[All]" allUniqueName="[Brokerage].[policy_start_date].[All]" dimensionUniqueName="[Brokerage]" displayFolder="" count="0" memberValueDatatype="7" unbalanced="0"/>
    <cacheHierarchy uniqueName="[Brokerage].[policy_end_date]" caption="policy_end_date" attribute="1" time="1" defaultMemberUniqueName="[Brokerage].[policy_end_date].[All]" allUniqueName="[Brokerage].[policy_end_date].[All]" dimensionUniqueName="[Brokerage]" displayFolder="" count="0" memberValueDatatype="7" unbalanced="0"/>
    <cacheHierarchy uniqueName="[Brokerage].[product_group]" caption="product_group" attribute="1" defaultMemberUniqueName="[Brokerage].[product_group].[All]" allUniqueName="[Brokerage].[product_group].[All]" dimensionUniqueName="[Brokerage]" displayFolder="" count="0" memberValueDatatype="130" unbalanced="0"/>
    <cacheHierarchy uniqueName="[Brokerage].[Account Exe ID]" caption="Account Exe ID" attribute="1" defaultMemberUniqueName="[Brokerage].[Account Exe ID].[All]" allUniqueName="[Brokerage].[Account Exe ID].[All]" dimensionUniqueName="[Brokerage]" displayFolder="" count="0" memberValueDatatype="20" unbalanced="0"/>
    <cacheHierarchy uniqueName="[Brokerage].[Exe Name]" caption="Exe Name" attribute="1" defaultMemberUniqueName="[Brokerage].[Exe Name].[All]" allUniqueName="[Brokerage].[Exe Name].[All]" dimensionUniqueName="[Brokerage]" displayFolder="" count="2" memberValueDatatype="130" unbalanced="0"/>
    <cacheHierarchy uniqueName="[Brokerage].[branch_name]" caption="branch_name" attribute="1" defaultMemberUniqueName="[Brokerage].[branch_name].[All]" allUniqueName="[Brokerage].[branch_name].[All]" dimensionUniqueName="[Brokerage]" displayFolder="" count="0" memberValueDatatype="130" unbalanced="0"/>
    <cacheHierarchy uniqueName="[Brokerage].[solution_group]" caption="solution_group" attribute="1" defaultMemberUniqueName="[Brokerage].[solution_group].[All]" allUniqueName="[Brokerage].[solution_group].[All]" dimensionUniqueName="[Brokerage]" displayFolder="" count="0" memberValueDatatype="130" unbalanced="0"/>
    <cacheHierarchy uniqueName="[Brokerage].[income_class]" caption="income_class" attribute="1" defaultMemberUniqueName="[Brokerage].[income_class].[All]" allUniqueName="[Brokerage].[income_class].[All]" dimensionUniqueName="[Brokerage]" displayFolder="" count="0" memberValueDatatype="130" unbalanced="0"/>
    <cacheHierarchy uniqueName="[Brokerage].[Amount]" caption="Amount" attribute="1" defaultMemberUniqueName="[Brokerage].[Amount].[All]" allUniqueName="[Brokerage].[Amount].[All]" dimensionUniqueName="[Brokerage]" displayFolder="" count="0" memberValueDatatype="5" unbalanced="0"/>
    <cacheHierarchy uniqueName="[Brokerage].[income_due_date]" caption="income_due_date" attribute="1" time="1" defaultMemberUniqueName="[Brokerage].[income_due_date].[All]" allUniqueName="[Brokerage].[income_due_date].[All]" dimensionUniqueName="[Brokerage]" displayFolder="" count="0" memberValueDatatype="7" unbalanced="0"/>
    <cacheHierarchy uniqueName="[Brokerage].[revenue_transaction_type]" caption="revenue_transaction_type" attribute="1" defaultMemberUniqueName="[Brokerage].[revenue_transaction_type].[All]" allUniqueName="[Brokerage].[revenue_transaction_type].[All]" dimensionUniqueName="[Brokerage]" displayFolder="" count="0" memberValueDatatype="130" unbalanced="0"/>
    <cacheHierarchy uniqueName="[Brokerage].[renewal_status]" caption="renewal_status" attribute="1" defaultMemberUniqueName="[Brokerage].[renewal_status].[All]" allUniqueName="[Brokerage].[renewal_status].[All]" dimensionUniqueName="[Brokerage]" displayFolder="" count="0" memberValueDatatype="130" unbalanced="0"/>
    <cacheHierarchy uniqueName="[Brokerage].[lapse_reason]" caption="lapse_reason" attribute="1" defaultMemberUniqueName="[Brokerage].[lapse_reason].[All]" allUniqueName="[Brokerage].[lapse_reason].[All]" dimensionUniqueName="[Brokerage]" displayFolder="" count="0" memberValueDatatype="130" unbalanced="0"/>
    <cacheHierarchy uniqueName="[Brokerage].[last_updated_date]" caption="last_updated_date" attribute="1" time="1" defaultMemberUniqueName="[Brokerage].[last_updated_date].[All]" allUniqueName="[Brokerage].[last_updated_date].[All]" dimensionUniqueName="[Brokerage]" displayFolder="" count="0" memberValueDatatype="7" unbalanced="0"/>
    <cacheHierarchy uniqueName="[Fees].[client_name]" caption="client_name" attribute="1" defaultMemberUniqueName="[Fees].[client_name].[All]" allUniqueName="[Fees].[client_name].[All]" dimensionUniqueName="[Fees]" displayFolder="" count="0" memberValueDatatype="130" unbalanced="0"/>
    <cacheHierarchy uniqueName="[Fees].[branch_name]" caption="branch_name" attribute="1" defaultMemberUniqueName="[Fees].[branch_name].[All]" allUniqueName="[Fees].[branch_name].[All]" dimensionUniqueName="[Fees]" displayFolder="" count="0" memberValueDatatype="130" unbalanced="0"/>
    <cacheHierarchy uniqueName="[Fees].[solution_group]" caption="solution_group" attribute="1" defaultMemberUniqueName="[Fees].[solution_group].[All]" allUniqueName="[Fees].[solution_group].[All]" dimensionUniqueName="[Fees]" displayFolder="" count="0" memberValueDatatype="130" unbalanced="0"/>
    <cacheHierarchy uniqueName="[Fees].[Account Exe ID]" caption="Account Exe ID" attribute="1" defaultMemberUniqueName="[Fees].[Account Exe ID].[All]" allUniqueName="[Fees].[Account Exe ID].[All]" dimensionUniqueName="[Fees]" displayFolder="" count="0" memberValueDatatype="20" unbalanced="0"/>
    <cacheHierarchy uniqueName="[Fees].[Account Executive]" caption="Account Executive" attribute="1" defaultMemberUniqueName="[Fees].[Account Executive].[All]" allUniqueName="[Fees].[Account Executive].[All]" dimensionUniqueName="[Fees]" displayFolder="" count="0" memberValueDatatype="130" unbalanced="0"/>
    <cacheHierarchy uniqueName="[Fees].[income_class]" caption="income_class" attribute="1" defaultMemberUniqueName="[Fees].[income_class].[All]" allUniqueName="[Fees].[income_class].[All]" dimensionUniqueName="[Fees]" displayFolder="" count="0" memberValueDatatype="130" unbalanced="0"/>
    <cacheHierarchy uniqueName="[Fees].[Amount]" caption="Amount" attribute="1" defaultMemberUniqueName="[Fees].[Amount].[All]" allUniqueName="[Fees].[Amount].[All]" dimensionUniqueName="[Fees]" displayFolder="" count="0" memberValueDatatype="20" unbalanced="0"/>
    <cacheHierarchy uniqueName="[Fees].[income_due_date]" caption="income_due_date" attribute="1" time="1" defaultMemberUniqueName="[Fees].[income_due_date].[All]" allUniqueName="[Fees].[income_due_date].[All]" dimensionUniqueName="[Fees]" displayFolder="" count="0" memberValueDatatype="7" unbalanced="0"/>
    <cacheHierarchy uniqueName="[Fees].[revenue_transaction_type]" caption="revenue_transaction_type" attribute="1" defaultMemberUniqueName="[Fees].[revenue_transaction_type].[All]" allUniqueName="[Fees].[revenue_transaction_type].[All]" dimensionUniqueName="[Fees]" displayFolder="" count="0" memberValueDatatype="130" unbalanced="0"/>
    <cacheHierarchy uniqueName="[Individual_Budget].[Branch]" caption="Branch" attribute="1" defaultMemberUniqueName="[Individual_Budget].[Branch].[All]" allUniqueName="[Individual_Budget].[Branch].[All]" dimensionUniqueName="[Individual_Budget]" displayFolder="" count="0" memberValueDatatype="130" unbalanced="0"/>
    <cacheHierarchy uniqueName="[Individual_Budget].[Account Exe ID]" caption="Account Exe ID" attribute="1" defaultMemberUniqueName="[Individual_Budget].[Account Exe ID].[All]" allUniqueName="[Individual_Budget].[Account Exe ID].[All]" dimensionUniqueName="[Individual_Budget]" displayFolder="" count="0" memberValueDatatype="20" unbalanced="0"/>
    <cacheHierarchy uniqueName="[Individual_Budget].[Employee Name]" caption="Employee Name" attribute="1" defaultMemberUniqueName="[Individual_Budget].[Employee Name].[All]" allUniqueName="[Individual_Budget].[Employee Name].[All]" dimensionUniqueName="[Individual_Budget]" displayFolder="" count="0" memberValueDatatype="130" unbalanced="0"/>
    <cacheHierarchy uniqueName="[Individual_Budget].[New Role2]" caption="New Role2" attribute="1" defaultMemberUniqueName="[Individual_Budget].[New Role2].[All]" allUniqueName="[Individual_Budget].[New Role2].[All]" dimensionUniqueName="[Individual_Budget]" displayFolder="" count="0" memberValueDatatype="130" unbalanced="0"/>
    <cacheHierarchy uniqueName="[Individual_Budget].[New Budget]" caption="New Budget" attribute="1" defaultMemberUniqueName="[Individual_Budget].[New Budget].[All]" allUniqueName="[Individual_Budget].[New Budget].[All]" dimensionUniqueName="[Individual_Budget]" displayFolder="" count="0" memberValueDatatype="20" unbalanced="0"/>
    <cacheHierarchy uniqueName="[Individual_Budget].[Cross sell bugdet]" caption="Cross sell bugdet" attribute="1" defaultMemberUniqueName="[Individual_Budget].[Cross sell bugdet].[All]" allUniqueName="[Individual_Budget].[Cross sell bugdet].[All]" dimensionUniqueName="[Individual_Budget]" displayFolder="" count="0" memberValueDatatype="20" unbalanced="0"/>
    <cacheHierarchy uniqueName="[Individual_Budget].[Renewal Budget]" caption="Renewal Budget" attribute="1" defaultMemberUniqueName="[Individual_Budget].[Renewal Budget].[All]" allUniqueName="[Individual_Budget].[Renewal Budget].[All]" dimensionUniqueName="[Individual_Budget]" displayFolder="" count="0" memberValueDatatype="20" unbalanced="0"/>
    <cacheHierarchy uniqueName="[Invoice].[invoice_number]" caption="invoice_number" attribute="1" defaultMemberUniqueName="[Invoice].[invoice_number].[All]" allUniqueName="[Invoice].[invoice_number].[All]" dimensionUniqueName="[Invoice]" displayFolder="" count="0" memberValueDatatype="20" unbalanced="0"/>
    <cacheHierarchy uniqueName="[Invoice].[invoice_date]" caption="invoice_date" attribute="1" time="1" defaultMemberUniqueName="[Invoice].[invoice_date].[All]" allUniqueName="[Invoice].[invoice_date].[All]" dimensionUniqueName="[Invoice]" displayFolder="" count="0" memberValueDatatype="7" unbalanced="0"/>
    <cacheHierarchy uniqueName="[Invoice].[revenue_transaction_type]" caption="revenue_transaction_type" attribute="1" defaultMemberUniqueName="[Invoice].[revenue_transaction_type].[All]" allUniqueName="[Invoice].[revenue_transaction_type].[All]" dimensionUniqueName="[Invoice]" displayFolder="" count="0" memberValueDatatype="130" unbalanced="0"/>
    <cacheHierarchy uniqueName="[Invoice].[branch_name]" caption="branch_name" attribute="1" defaultMemberUniqueName="[Invoice].[branch_name].[All]" allUniqueName="[Invoice].[branch_name].[All]" dimensionUniqueName="[Invoice]" displayFolder="" count="0" memberValueDatatype="130" unbalanced="0"/>
    <cacheHierarchy uniqueName="[Invoice].[solution_group]" caption="solution_group" attribute="1" defaultMemberUniqueName="[Invoice].[solution_group].[All]" allUniqueName="[Invoice].[solution_group].[All]" dimensionUniqueName="[Invoice]" displayFolder="" count="0" memberValueDatatype="130" unbalanced="0"/>
    <cacheHierarchy uniqueName="[Invoice].[Account Exe ID]" caption="Account Exe ID" attribute="1" defaultMemberUniqueName="[Invoice].[Account Exe ID].[All]" allUniqueName="[Invoice].[Account Exe ID].[All]" dimensionUniqueName="[Invoice]" displayFolder="" count="0" memberValueDatatype="20" unbalanced="0"/>
    <cacheHierarchy uniqueName="[Invoice].[Account Executive]" caption="Account Executive" attribute="1" defaultMemberUniqueName="[Invoice].[Account Executive].[All]" allUniqueName="[Invoice].[Account Executive].[All]" dimensionUniqueName="[Invoice]" displayFolder="" count="2" memberValueDatatype="130" unbalanced="0">
      <fieldsUsage count="2">
        <fieldUsage x="-1"/>
        <fieldUsage x="1"/>
      </fieldsUsage>
    </cacheHierarchy>
    <cacheHierarchy uniqueName="[Invoice].[income_class]" caption="income_class" attribute="1" defaultMemberUniqueName="[Invoice].[income_class].[All]" allUniqueName="[Invoice].[income_class].[All]" dimensionUniqueName="[Invoice]" displayFolder="" count="2" memberValueDatatype="130" unbalanced="0">
      <fieldsUsage count="2">
        <fieldUsage x="-1"/>
        <fieldUsage x="2"/>
      </fieldsUsage>
    </cacheHierarchy>
    <cacheHierarchy uniqueName="[Invoice].[client_name]" caption="client_name" attribute="1" defaultMemberUniqueName="[Invoice].[client_name].[All]" allUniqueName="[Invoice].[client_name].[All]" dimensionUniqueName="[Invoice]" displayFolder="" count="0" memberValueDatatype="130" unbalanced="0"/>
    <cacheHierarchy uniqueName="[Invoice].[policy_number]" caption="policy_number" attribute="1" defaultMemberUniqueName="[Invoice].[policy_number].[All]" allUniqueName="[Invoice].[policy_number].[All]" dimensionUniqueName="[Invoice]" displayFolder="" count="0" memberValueDatatype="130" unbalanced="0"/>
    <cacheHierarchy uniqueName="[Invoice].[Amount]" caption="Amount" attribute="1" defaultMemberUniqueName="[Invoice].[Amount].[All]" allUniqueName="[Invoice].[Amount].[All]" dimensionUniqueName="[Invoice]" displayFolder="" count="0" memberValueDatatype="20" unbalanced="0"/>
    <cacheHierarchy uniqueName="[Invoice].[income_due_date]" caption="income_due_date" attribute="1" time="1" defaultMemberUniqueName="[Invoice].[income_due_date].[All]" allUniqueName="[Invoice].[income_due_date].[All]" dimensionUniqueName="[Invoice]" displayFolder="" count="0" memberValueDatatype="7" unbalanced="0"/>
    <cacheHierarchy uniqueName="[Meeting_list].[Account Exe ID]" caption="Account Exe ID" attribute="1" defaultMemberUniqueName="[Meeting_list].[Account Exe ID].[All]" allUniqueName="[Meeting_list].[Account Exe ID].[All]" dimensionUniqueName="[Meeting_list]" displayFolder="" count="0" memberValueDatatype="20" unbalanced="0"/>
    <cacheHierarchy uniqueName="[Meeting_list].[Account Executive]" caption="Account Executive" attribute="1" defaultMemberUniqueName="[Meeting_list].[Account Executive].[All]" allUniqueName="[Meeting_list].[Account Executive].[All]" dimensionUniqueName="[Meeting_list]" displayFolder="" count="0" memberValueDatatype="130" unbalanced="0"/>
    <cacheHierarchy uniqueName="[Meeting_list].[branch_name]" caption="branch_name" attribute="1" defaultMemberUniqueName="[Meeting_list].[branch_name].[All]" allUniqueName="[Meeting_list].[branch_name].[All]" dimensionUniqueName="[Meeting_list]" displayFolder="" count="0" memberValueDatatype="130" unbalanced="0"/>
    <cacheHierarchy uniqueName="[Meeting_list].[global_attendees]" caption="global_attendees" attribute="1" defaultMemberUniqueName="[Meeting_list].[global_attendees].[All]" allUniqueName="[Meeting_list].[global_attendees].[All]" dimensionUniqueName="[Meeting_list]" displayFolder="" count="0" memberValueDatatype="130" unbalanced="0"/>
    <cacheHierarchy uniqueName="[Meeting_list].[meeting_date]" caption="meeting_date" attribute="1" time="1" defaultMemberUniqueName="[Meeting_list].[meeting_date].[All]" allUniqueName="[Meeting_list].[meeting_date].[All]" dimensionUniqueName="[Meeting_list]" displayFolder="" count="0" memberValueDatatype="7" unbalanced="0"/>
    <cacheHierarchy uniqueName="[Meeting_list].[meeting_date (Year)]" caption="meeting_date (Year)" attribute="1" defaultMemberUniqueName="[Meeting_list].[meeting_date (Year)].[All]" allUniqueName="[Meeting_list].[meeting_date (Year)].[All]" dimensionUniqueName="[Meeting_list]" displayFolder="" count="2" memberValueDatatype="130" unbalanced="0">
      <fieldsUsage count="2">
        <fieldUsage x="-1"/>
        <fieldUsage x="4"/>
      </fieldsUsage>
    </cacheHierarchy>
    <cacheHierarchy uniqueName="[Meeting_list].[meeting_date (Quarter)]" caption="meeting_date (Quarter)" attribute="1" defaultMemberUniqueName="[Meeting_list].[meeting_date (Quarter)].[All]" allUniqueName="[Meeting_list].[meeting_date (Quarter)].[All]" dimensionUniqueName="[Meeting_list]" displayFolder="" count="0" memberValueDatatype="130" unbalanced="0"/>
    <cacheHierarchy uniqueName="[Meeting_list].[meeting_date (Month)]" caption="meeting_date (Month)" attribute="1" defaultMemberUniqueName="[Meeting_list].[meeting_date (Month)].[All]" allUniqueName="[Meeting_list].[meeting_date (Month)].[All]" dimensionUniqueName="[Meeting_list]" displayFolder="" count="0" memberValueDatatype="130" unbalanced="0"/>
    <cacheHierarchy uniqueName="[Opportunity].[opportunity_name]" caption="opportunity_name" attribute="1" defaultMemberUniqueName="[Opportunity].[opportunity_name].[All]" allUniqueName="[Opportunity].[opportunity_name].[All]" dimensionUniqueName="[Opportunity]" displayFolder="" count="2" memberValueDatatype="130" unbalanced="0">
      <fieldsUsage count="2">
        <fieldUsage x="-1"/>
        <fieldUsage x="0"/>
      </fieldsUsage>
    </cacheHierarchy>
    <cacheHierarchy uniqueName="[Opportunity].[opportunity_id]" caption="opportunity_id" attribute="1" defaultMemberUniqueName="[Opportunity].[opportunity_id].[All]" allUniqueName="[Opportunity].[opportunity_id].[All]" dimensionUniqueName="[Opportunity]" displayFolder="" count="0" memberValueDatatype="130" unbalanced="0"/>
    <cacheHierarchy uniqueName="[Opportunity].[Account Exe Id]" caption="Account Exe Id" attribute="1" defaultMemberUniqueName="[Opportunity].[Account Exe Id].[All]" allUniqueName="[Opportunity].[Account Exe Id].[All]" dimensionUniqueName="[Opportunity]" displayFolder="" count="0" memberValueDatatype="20" unbalanced="0"/>
    <cacheHierarchy uniqueName="[Opportunity].[Account Executive]" caption="Account Executive" attribute="1" defaultMemberUniqueName="[Opportunity].[Account Executive].[All]" allUniqueName="[Opportunity].[Account Executive].[All]" dimensionUniqueName="[Opportunity]" displayFolder="" count="0" memberValueDatatype="130" unbalanced="0"/>
    <cacheHierarchy uniqueName="[Opportunity].[premium_amount]" caption="premium_amount" attribute="1" defaultMemberUniqueName="[Opportunity].[premium_amount].[All]" allUniqueName="[Opportunity].[premium_amount].[All]" dimensionUniqueName="[Opportunity]" displayFolder="" count="0" memberValueDatatype="20" unbalanced="0"/>
    <cacheHierarchy uniqueName="[Opportunity].[revenue_amount]" caption="revenue_amount" attribute="1" defaultMemberUniqueName="[Opportunity].[revenue_amount].[All]" allUniqueName="[Opportunity].[revenue_amount].[All]" dimensionUniqueName="[Opportunity]" displayFolder="" count="0" memberValueDatatype="20" unbalanced="0"/>
    <cacheHierarchy uniqueName="[Opportunity].[closing_date]" caption="closing_date" attribute="1" time="1" defaultMemberUniqueName="[Opportunity].[closing_date].[All]" allUniqueName="[Opportunity].[closing_date].[All]" dimensionUniqueName="[Opportunity]" displayFolder="" count="0" memberValueDatatype="7" unbalanced="0"/>
    <cacheHierarchy uniqueName="[Opportunity].[stage]" caption="stage" attribute="1" defaultMemberUniqueName="[Opportunity].[stage].[All]" allUniqueName="[Opportunity].[stage].[All]" dimensionUniqueName="[Opportunity]" displayFolder="" count="0" memberValueDatatype="130" unbalanced="0"/>
    <cacheHierarchy uniqueName="[Opportunity].[branch]" caption="branch" attribute="1" defaultMemberUniqueName="[Opportunity].[branch].[All]" allUniqueName="[Opportunity].[branch].[All]" dimensionUniqueName="[Opportunity]" displayFolder="" count="0" memberValueDatatype="130" unbalanced="0"/>
    <cacheHierarchy uniqueName="[Opportunity].[specialty]" caption="specialty" attribute="1" defaultMemberUniqueName="[Opportunity].[specialty].[All]" allUniqueName="[Opportunity].[specialty].[All]" dimensionUniqueName="[Opportunity]" displayFolder="" count="0" memberValueDatatype="130" unbalanced="0"/>
    <cacheHierarchy uniqueName="[Opportunity].[product_group]" caption="product_group" attribute="1" defaultMemberUniqueName="[Opportunity].[product_group].[All]" allUniqueName="[Opportunity].[product_group].[All]" dimensionUniqueName="[Opportunity]" displayFolder="" count="0" memberValueDatatype="130" unbalanced="0"/>
    <cacheHierarchy uniqueName="[Opportunity].[product_sub_group]" caption="product_sub_group" attribute="1" defaultMemberUniqueName="[Opportunity].[product_sub_group].[All]" allUniqueName="[Opportunity].[product_sub_group].[All]" dimensionUniqueName="[Opportunity]" displayFolder="" count="0" memberValueDatatype="130" unbalanced="0"/>
    <cacheHierarchy uniqueName="[Opportunity].[risk_details]" caption="risk_details" attribute="1" defaultMemberUniqueName="[Opportunity].[risk_details].[All]" allUniqueName="[Opportunity].[risk_details].[All]" dimensionUniqueName="[Opportunity]" displayFolder="" count="0" memberValueDatatype="130" unbalanced="0"/>
    <cacheHierarchy uniqueName="[Meeting_list].[meeting_date (Month Index)]" caption="meeting_date (Month Index)" attribute="1" defaultMemberUniqueName="[Meeting_list].[meeting_date (Month Index)].[All]" allUniqueName="[Meeting_list].[meeting_date (Month Index)].[All]" dimensionUniqueName="[Meeting_list]" displayFolder="" count="0" memberValueDatatype="20" unbalanced="0" hidden="1"/>
    <cacheHierarchy uniqueName="[Measures].[__XL_Count Invoice]" caption="__XL_Count Invoice" measure="1" displayFolder="" measureGroup="Invoice" count="0" hidden="1"/>
    <cacheHierarchy uniqueName="[Measures].[__XL_Count Individual_Budget]" caption="__XL_Count Individual_Budget" measure="1" displayFolder="" measureGroup="Individual_Budget" count="0" hidden="1"/>
    <cacheHierarchy uniqueName="[Measures].[__XL_Count Opportunity]" caption="__XL_Count Opportunity" measure="1" displayFolder="" measureGroup="Opportunity" count="0" hidden="1"/>
    <cacheHierarchy uniqueName="[Measures].[__XL_Count Brokerage]" caption="__XL_Count Brokerage" measure="1" displayFolder="" measureGroup="Brokerage" count="0" hidden="1"/>
    <cacheHierarchy uniqueName="[Measures].[__XL_Count Meeting_list]" caption="__XL_Count Meeting_list" measure="1" displayFolder="" measureGroup="Meeting_list" count="0" hidden="1"/>
    <cacheHierarchy uniqueName="[Measures].[__XL_Count Fees]" caption="__XL_Count Fees" measure="1" displayFolder="" measureGroup="Fees" count="0" hidden="1"/>
    <cacheHierarchy uniqueName="[Measures].[__No measures defined]" caption="__No measures defined" measure="1" displayFolder="" count="0" hidden="1"/>
    <cacheHierarchy uniqueName="[Measures].[Sum of revenue_amount]" caption="Sum of revenue_amount" measure="1" displayFolder="" measureGroup="Opportunity" count="0" hidden="1">
      <extLst>
        <ext xmlns:x15="http://schemas.microsoft.com/office/spreadsheetml/2010/11/main" uri="{B97F6D7D-B522-45F9-BDA1-12C45D357490}">
          <x15:cacheHierarchy aggregatedColumn="58"/>
        </ext>
      </extLst>
    </cacheHierarchy>
    <cacheHierarchy uniqueName="[Measures].[Count of global_attendees]" caption="Count of global_attendees" measure="1" displayFolder="" measureGroup="Meeting_list" count="0" hidden="1">
      <extLst>
        <ext xmlns:x15="http://schemas.microsoft.com/office/spreadsheetml/2010/11/main" uri="{B97F6D7D-B522-45F9-BDA1-12C45D357490}">
          <x15:cacheHierarchy aggregatedColumn="48"/>
        </ext>
      </extLst>
    </cacheHierarchy>
    <cacheHierarchy uniqueName="[Measures].[Sum of New Budget]" caption="Sum of New Budget" measure="1" displayFolder="" measureGroup="Individual_Budget" count="0" hidden="1">
      <extLst>
        <ext xmlns:x15="http://schemas.microsoft.com/office/spreadsheetml/2010/11/main" uri="{B97F6D7D-B522-45F9-BDA1-12C45D357490}">
          <x15:cacheHierarchy aggregatedColumn="30"/>
        </ext>
      </extLst>
    </cacheHierarchy>
    <cacheHierarchy uniqueName="[Measures].[Sum of Cross sell bugdet]" caption="Sum of Cross sell bugdet" measure="1" displayFolder="" measureGroup="Individual_Budget" count="0" hidden="1">
      <extLst>
        <ext xmlns:x15="http://schemas.microsoft.com/office/spreadsheetml/2010/11/main" uri="{B97F6D7D-B522-45F9-BDA1-12C45D357490}">
          <x15:cacheHierarchy aggregatedColumn="31"/>
        </ext>
      </extLst>
    </cacheHierarchy>
    <cacheHierarchy uniqueName="[Measures].[Sum of Renewal Budget]" caption="Sum of Renewal Budget" measure="1" displayFolder="" measureGroup="Individual_Budget" count="0" hidden="1">
      <extLst>
        <ext xmlns:x15="http://schemas.microsoft.com/office/spreadsheetml/2010/11/main" uri="{B97F6D7D-B522-45F9-BDA1-12C45D357490}">
          <x15:cacheHierarchy aggregatedColumn="32"/>
        </ext>
      </extLst>
    </cacheHierarchy>
    <cacheHierarchy uniqueName="[Measures].[Sum of invoice_number]" caption="Sum of invoice_number" measure="1" displayFolder="" measureGroup="Invoice" count="0" hidden="1">
      <extLst>
        <ext xmlns:x15="http://schemas.microsoft.com/office/spreadsheetml/2010/11/main" uri="{B97F6D7D-B522-45F9-BDA1-12C45D357490}">
          <x15:cacheHierarchy aggregatedColumn="33"/>
        </ext>
      </extLst>
    </cacheHierarchy>
    <cacheHierarchy uniqueName="[Measures].[Count of invoice_number]" caption="Count of invoice_number" measure="1" displayFolder="" measureGroup="Invoice" count="0" hidden="1">
      <extLst>
        <ext xmlns:x15="http://schemas.microsoft.com/office/spreadsheetml/2010/11/main" uri="{B97F6D7D-B522-45F9-BDA1-12C45D357490}">
          <x15:cacheHierarchy aggregatedColumn="33"/>
        </ext>
      </extLst>
    </cacheHierarchy>
    <cacheHierarchy uniqueName="[Measures].[Count of income_class]" caption="Count of income_class" measure="1" displayFolder="" measureGroup="Invoice" count="0" hidden="1">
      <extLst>
        <ext xmlns:x15="http://schemas.microsoft.com/office/spreadsheetml/2010/11/main" uri="{B97F6D7D-B522-45F9-BDA1-12C45D357490}">
          <x15:cacheHierarchy aggregatedColumn="40"/>
        </ext>
      </extLst>
    </cacheHierarchy>
    <cacheHierarchy uniqueName="[Measures].[Sum of Amount]" caption="Sum of Amount" measure="1" displayFolder="" measureGroup="Invoice" count="0" oneField="1" hidden="1">
      <fieldsUsage count="1">
        <fieldUsage x="3"/>
      </fieldsUsage>
      <extLst>
        <ext xmlns:x15="http://schemas.microsoft.com/office/spreadsheetml/2010/11/main" uri="{B97F6D7D-B522-45F9-BDA1-12C45D357490}">
          <x15:cacheHierarchy aggregatedColumn="43"/>
        </ext>
      </extLst>
    </cacheHierarchy>
    <cacheHierarchy uniqueName="[Measures].[Sum of Amount 2]" caption="Sum of Amount 2" measure="1" displayFolder="" measureGroup="Brokerage" count="0" hidden="1">
      <extLst>
        <ext xmlns:x15="http://schemas.microsoft.com/office/spreadsheetml/2010/11/main" uri="{B97F6D7D-B522-45F9-BDA1-12C45D357490}">
          <x15:cacheHierarchy aggregatedColumn="11"/>
        </ext>
      </extLst>
    </cacheHierarchy>
    <cacheHierarchy uniqueName="[Measures].[Sum of Amount 3]" caption="Sum of Amount 3" measure="1" displayFolder="" measureGroup="Fees" count="0" hidden="1">
      <extLst>
        <ext xmlns:x15="http://schemas.microsoft.com/office/spreadsheetml/2010/11/main" uri="{B97F6D7D-B522-45F9-BDA1-12C45D357490}">
          <x15:cacheHierarchy aggregatedColumn="23"/>
        </ext>
      </extLst>
    </cacheHierarchy>
    <cacheHierarchy uniqueName="[Measures].[Count of opportunity_id]" caption="Count of opportunity_id" measure="1" displayFolder="" measureGroup="Opportunity" count="0" hidden="1">
      <extLst>
        <ext xmlns:x15="http://schemas.microsoft.com/office/spreadsheetml/2010/11/main" uri="{B97F6D7D-B522-45F9-BDA1-12C45D357490}">
          <x15:cacheHierarchy aggregatedColumn="54"/>
        </ext>
      </extLst>
    </cacheHierarchy>
    <cacheHierarchy uniqueName="[Measures].[Count of meeting_date]" caption="Count of meeting_date" measure="1" displayFolder="" measureGroup="Meeting_list" count="0" hidden="1">
      <extLst>
        <ext xmlns:x15="http://schemas.microsoft.com/office/spreadsheetml/2010/11/main" uri="{B97F6D7D-B522-45F9-BDA1-12C45D357490}">
          <x15:cacheHierarchy aggregatedColumn="49"/>
        </ext>
      </extLst>
    </cacheHierarchy>
  </cacheHierarchies>
  <kpis count="0"/>
  <dimensions count="7">
    <dimension name="Brokerage" uniqueName="[Brokerage]" caption="Brokerage"/>
    <dimension name="Fees" uniqueName="[Fees]" caption="Fees"/>
    <dimension name="Individual_Budget" uniqueName="[Individual_Budget]" caption="Individual_Budget"/>
    <dimension name="Invoice" uniqueName="[Invoice]" caption="Invoice"/>
    <dimension measure="1" name="Measures" uniqueName="[Measures]" caption="Measures"/>
    <dimension name="Meeting_list" uniqueName="[Meeting_list]" caption="Meeting_list"/>
    <dimension name="Opportunity" uniqueName="[Opportunity]" caption="Opportunity"/>
  </dimensions>
  <measureGroups count="6">
    <measureGroup name="Brokerage" caption="Brokerage"/>
    <measureGroup name="Fees" caption="Fees"/>
    <measureGroup name="Individual_Budget" caption="Individual_Budget"/>
    <measureGroup name="Invoice" caption="Invoice"/>
    <measureGroup name="Meeting_list" caption="Meeting_list"/>
    <measureGroup name="Opportunity" caption="Opportunity"/>
  </measureGroups>
  <maps count="11">
    <map measureGroup="0" dimension="0"/>
    <map measureGroup="0" dimension="2"/>
    <map measureGroup="1" dimension="1"/>
    <map measureGroup="1" dimension="2"/>
    <map measureGroup="2" dimension="2"/>
    <map measureGroup="3" dimension="2"/>
    <map measureGroup="3" dimension="3"/>
    <map measureGroup="4" dimension="2"/>
    <map measureGroup="4" dimension="5"/>
    <map measureGroup="5" dimension="2"/>
    <map measureGroup="5" dimension="6"/>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Pratham Chavan" refreshedDate="45707.896009490738" backgroundQuery="1" createdVersion="3" refreshedVersion="8" minRefreshableVersion="3" recordCount="0" supportSubquery="1" supportAdvancedDrill="1" xr:uid="{40F41742-A004-47F4-80F7-0CE02B106C4B}">
  <cacheSource type="external" connectionId="8">
    <extLst>
      <ext xmlns:x14="http://schemas.microsoft.com/office/spreadsheetml/2009/9/main" uri="{F057638F-6D5F-4e77-A914-E7F072B9BCA8}">
        <x14:sourceConnection name="ThisWorkbookDataModel"/>
      </ext>
    </extLst>
  </cacheSource>
  <cacheFields count="0"/>
  <cacheHierarchies count="87">
    <cacheHierarchy uniqueName="[Brokerage].[client_name]" caption="client_name" attribute="1" defaultMemberUniqueName="[Brokerage].[client_name].[All]" allUniqueName="[Brokerage].[client_name].[All]" dimensionUniqueName="[Brokerage]" displayFolder="" count="0" memberValueDatatype="130" unbalanced="0"/>
    <cacheHierarchy uniqueName="[Brokerage].[policy_number]" caption="policy_number" attribute="1" defaultMemberUniqueName="[Brokerage].[policy_number].[All]" allUniqueName="[Brokerage].[policy_number].[All]" dimensionUniqueName="[Brokerage]" displayFolder="" count="0" memberValueDatatype="130" unbalanced="0"/>
    <cacheHierarchy uniqueName="[Brokerage].[policy_status]" caption="policy_status" attribute="1" defaultMemberUniqueName="[Brokerage].[policy_status].[All]" allUniqueName="[Brokerage].[policy_status].[All]" dimensionUniqueName="[Brokerage]" displayFolder="" count="0" memberValueDatatype="130" unbalanced="0"/>
    <cacheHierarchy uniqueName="[Brokerage].[policy_start_date]" caption="policy_start_date" attribute="1" time="1" defaultMemberUniqueName="[Brokerage].[policy_start_date].[All]" allUniqueName="[Brokerage].[policy_start_date].[All]" dimensionUniqueName="[Brokerage]" displayFolder="" count="0" memberValueDatatype="7" unbalanced="0"/>
    <cacheHierarchy uniqueName="[Brokerage].[policy_end_date]" caption="policy_end_date" attribute="1" time="1" defaultMemberUniqueName="[Brokerage].[policy_end_date].[All]" allUniqueName="[Brokerage].[policy_end_date].[All]" dimensionUniqueName="[Brokerage]" displayFolder="" count="0" memberValueDatatype="7" unbalanced="0"/>
    <cacheHierarchy uniqueName="[Brokerage].[product_group]" caption="product_group" attribute="1" defaultMemberUniqueName="[Brokerage].[product_group].[All]" allUniqueName="[Brokerage].[product_group].[All]" dimensionUniqueName="[Brokerage]" displayFolder="" count="0" memberValueDatatype="130" unbalanced="0"/>
    <cacheHierarchy uniqueName="[Brokerage].[Account Exe ID]" caption="Account Exe ID" attribute="1" defaultMemberUniqueName="[Brokerage].[Account Exe ID].[All]" allUniqueName="[Brokerage].[Account Exe ID].[All]" dimensionUniqueName="[Brokerage]" displayFolder="" count="0" memberValueDatatype="20" unbalanced="0"/>
    <cacheHierarchy uniqueName="[Brokerage].[Exe Name]" caption="Exe Name" attribute="1" defaultMemberUniqueName="[Brokerage].[Exe Name].[All]" allUniqueName="[Brokerage].[Exe Name].[All]" dimensionUniqueName="[Brokerage]" displayFolder="" count="2" memberValueDatatype="130" unbalanced="0"/>
    <cacheHierarchy uniqueName="[Brokerage].[branch_name]" caption="branch_name" attribute="1" defaultMemberUniqueName="[Brokerage].[branch_name].[All]" allUniqueName="[Brokerage].[branch_name].[All]" dimensionUniqueName="[Brokerage]" displayFolder="" count="0" memberValueDatatype="130" unbalanced="0"/>
    <cacheHierarchy uniqueName="[Brokerage].[solution_group]" caption="solution_group" attribute="1" defaultMemberUniqueName="[Brokerage].[solution_group].[All]" allUniqueName="[Brokerage].[solution_group].[All]" dimensionUniqueName="[Brokerage]" displayFolder="" count="0" memberValueDatatype="130" unbalanced="0"/>
    <cacheHierarchy uniqueName="[Brokerage].[income_class]" caption="income_class" attribute="1" defaultMemberUniqueName="[Brokerage].[income_class].[All]" allUniqueName="[Brokerage].[income_class].[All]" dimensionUniqueName="[Brokerage]" displayFolder="" count="0" memberValueDatatype="130" unbalanced="0"/>
    <cacheHierarchy uniqueName="[Brokerage].[Amount]" caption="Amount" attribute="1" defaultMemberUniqueName="[Brokerage].[Amount].[All]" allUniqueName="[Brokerage].[Amount].[All]" dimensionUniqueName="[Brokerage]" displayFolder="" count="0" memberValueDatatype="5" unbalanced="0"/>
    <cacheHierarchy uniqueName="[Brokerage].[income_due_date]" caption="income_due_date" attribute="1" time="1" defaultMemberUniqueName="[Brokerage].[income_due_date].[All]" allUniqueName="[Brokerage].[income_due_date].[All]" dimensionUniqueName="[Brokerage]" displayFolder="" count="0" memberValueDatatype="7" unbalanced="0"/>
    <cacheHierarchy uniqueName="[Brokerage].[revenue_transaction_type]" caption="revenue_transaction_type" attribute="1" defaultMemberUniqueName="[Brokerage].[revenue_transaction_type].[All]" allUniqueName="[Brokerage].[revenue_transaction_type].[All]" dimensionUniqueName="[Brokerage]" displayFolder="" count="0" memberValueDatatype="130" unbalanced="0"/>
    <cacheHierarchy uniqueName="[Brokerage].[renewal_status]" caption="renewal_status" attribute="1" defaultMemberUniqueName="[Brokerage].[renewal_status].[All]" allUniqueName="[Brokerage].[renewal_status].[All]" dimensionUniqueName="[Brokerage]" displayFolder="" count="0" memberValueDatatype="130" unbalanced="0"/>
    <cacheHierarchy uniqueName="[Brokerage].[lapse_reason]" caption="lapse_reason" attribute="1" defaultMemberUniqueName="[Brokerage].[lapse_reason].[All]" allUniqueName="[Brokerage].[lapse_reason].[All]" dimensionUniqueName="[Brokerage]" displayFolder="" count="0" memberValueDatatype="130" unbalanced="0"/>
    <cacheHierarchy uniqueName="[Brokerage].[last_updated_date]" caption="last_updated_date" attribute="1" time="1" defaultMemberUniqueName="[Brokerage].[last_updated_date].[All]" allUniqueName="[Brokerage].[last_updated_date].[All]" dimensionUniqueName="[Brokerage]" displayFolder="" count="0" memberValueDatatype="7" unbalanced="0"/>
    <cacheHierarchy uniqueName="[Fees].[client_name]" caption="client_name" attribute="1" defaultMemberUniqueName="[Fees].[client_name].[All]" allUniqueName="[Fees].[client_name].[All]" dimensionUniqueName="[Fees]" displayFolder="" count="0" memberValueDatatype="130" unbalanced="0"/>
    <cacheHierarchy uniqueName="[Fees].[branch_name]" caption="branch_name" attribute="1" defaultMemberUniqueName="[Fees].[branch_name].[All]" allUniqueName="[Fees].[branch_name].[All]" dimensionUniqueName="[Fees]" displayFolder="" count="0" memberValueDatatype="130" unbalanced="0"/>
    <cacheHierarchy uniqueName="[Fees].[solution_group]" caption="solution_group" attribute="1" defaultMemberUniqueName="[Fees].[solution_group].[All]" allUniqueName="[Fees].[solution_group].[All]" dimensionUniqueName="[Fees]" displayFolder="" count="0" memberValueDatatype="130" unbalanced="0"/>
    <cacheHierarchy uniqueName="[Fees].[Account Exe ID]" caption="Account Exe ID" attribute="1" defaultMemberUniqueName="[Fees].[Account Exe ID].[All]" allUniqueName="[Fees].[Account Exe ID].[All]" dimensionUniqueName="[Fees]" displayFolder="" count="0" memberValueDatatype="20" unbalanced="0"/>
    <cacheHierarchy uniqueName="[Fees].[Account Executive]" caption="Account Executive" attribute="1" defaultMemberUniqueName="[Fees].[Account Executive].[All]" allUniqueName="[Fees].[Account Executive].[All]" dimensionUniqueName="[Fees]" displayFolder="" count="0" memberValueDatatype="130" unbalanced="0"/>
    <cacheHierarchy uniqueName="[Fees].[income_class]" caption="income_class" attribute="1" defaultMemberUniqueName="[Fees].[income_class].[All]" allUniqueName="[Fees].[income_class].[All]" dimensionUniqueName="[Fees]" displayFolder="" count="0" memberValueDatatype="130" unbalanced="0"/>
    <cacheHierarchy uniqueName="[Fees].[Amount]" caption="Amount" attribute="1" defaultMemberUniqueName="[Fees].[Amount].[All]" allUniqueName="[Fees].[Amount].[All]" dimensionUniqueName="[Fees]" displayFolder="" count="0" memberValueDatatype="20" unbalanced="0"/>
    <cacheHierarchy uniqueName="[Fees].[income_due_date]" caption="income_due_date" attribute="1" time="1" defaultMemberUniqueName="[Fees].[income_due_date].[All]" allUniqueName="[Fees].[income_due_date].[All]" dimensionUniqueName="[Fees]" displayFolder="" count="0" memberValueDatatype="7" unbalanced="0"/>
    <cacheHierarchy uniqueName="[Fees].[revenue_transaction_type]" caption="revenue_transaction_type" attribute="1" defaultMemberUniqueName="[Fees].[revenue_transaction_type].[All]" allUniqueName="[Fees].[revenue_transaction_type].[All]" dimensionUniqueName="[Fees]" displayFolder="" count="0" memberValueDatatype="130" unbalanced="0"/>
    <cacheHierarchy uniqueName="[Individual_Budget].[Branch]" caption="Branch" attribute="1" defaultMemberUniqueName="[Individual_Budget].[Branch].[All]" allUniqueName="[Individual_Budget].[Branch].[All]" dimensionUniqueName="[Individual_Budget]" displayFolder="" count="0" memberValueDatatype="130" unbalanced="0"/>
    <cacheHierarchy uniqueName="[Individual_Budget].[Account Exe ID]" caption="Account Exe ID" attribute="1" defaultMemberUniqueName="[Individual_Budget].[Account Exe ID].[All]" allUniqueName="[Individual_Budget].[Account Exe ID].[All]" dimensionUniqueName="[Individual_Budget]" displayFolder="" count="0" memberValueDatatype="20" unbalanced="0"/>
    <cacheHierarchy uniqueName="[Individual_Budget].[Employee Name]" caption="Employee Name" attribute="1" defaultMemberUniqueName="[Individual_Budget].[Employee Name].[All]" allUniqueName="[Individual_Budget].[Employee Name].[All]" dimensionUniqueName="[Individual_Budget]" displayFolder="" count="0" memberValueDatatype="130" unbalanced="0"/>
    <cacheHierarchy uniqueName="[Individual_Budget].[New Role2]" caption="New Role2" attribute="1" defaultMemberUniqueName="[Individual_Budget].[New Role2].[All]" allUniqueName="[Individual_Budget].[New Role2].[All]" dimensionUniqueName="[Individual_Budget]" displayFolder="" count="0" memberValueDatatype="130" unbalanced="0"/>
    <cacheHierarchy uniqueName="[Individual_Budget].[New Budget]" caption="New Budget" attribute="1" defaultMemberUniqueName="[Individual_Budget].[New Budget].[All]" allUniqueName="[Individual_Budget].[New Budget].[All]" dimensionUniqueName="[Individual_Budget]" displayFolder="" count="0" memberValueDatatype="20" unbalanced="0"/>
    <cacheHierarchy uniqueName="[Individual_Budget].[Cross sell bugdet]" caption="Cross sell bugdet" attribute="1" defaultMemberUniqueName="[Individual_Budget].[Cross sell bugdet].[All]" allUniqueName="[Individual_Budget].[Cross sell bugdet].[All]" dimensionUniqueName="[Individual_Budget]" displayFolder="" count="0" memberValueDatatype="20" unbalanced="0"/>
    <cacheHierarchy uniqueName="[Individual_Budget].[Renewal Budget]" caption="Renewal Budget" attribute="1" defaultMemberUniqueName="[Individual_Budget].[Renewal Budget].[All]" allUniqueName="[Individual_Budget].[Renewal Budget].[All]" dimensionUniqueName="[Individual_Budget]" displayFolder="" count="0" memberValueDatatype="20" unbalanced="0"/>
    <cacheHierarchy uniqueName="[Invoice].[invoice_number]" caption="invoice_number" attribute="1" defaultMemberUniqueName="[Invoice].[invoice_number].[All]" allUniqueName="[Invoice].[invoice_number].[All]" dimensionUniqueName="[Invoice]" displayFolder="" count="0" memberValueDatatype="20" unbalanced="0"/>
    <cacheHierarchy uniqueName="[Invoice].[invoice_date]" caption="invoice_date" attribute="1" time="1" defaultMemberUniqueName="[Invoice].[invoice_date].[All]" allUniqueName="[Invoice].[invoice_date].[All]" dimensionUniqueName="[Invoice]" displayFolder="" count="0" memberValueDatatype="7" unbalanced="0"/>
    <cacheHierarchy uniqueName="[Invoice].[revenue_transaction_type]" caption="revenue_transaction_type" attribute="1" defaultMemberUniqueName="[Invoice].[revenue_transaction_type].[All]" allUniqueName="[Invoice].[revenue_transaction_type].[All]" dimensionUniqueName="[Invoice]" displayFolder="" count="0" memberValueDatatype="130" unbalanced="0"/>
    <cacheHierarchy uniqueName="[Invoice].[branch_name]" caption="branch_name" attribute="1" defaultMemberUniqueName="[Invoice].[branch_name].[All]" allUniqueName="[Invoice].[branch_name].[All]" dimensionUniqueName="[Invoice]" displayFolder="" count="0" memberValueDatatype="130" unbalanced="0"/>
    <cacheHierarchy uniqueName="[Invoice].[solution_group]" caption="solution_group" attribute="1" defaultMemberUniqueName="[Invoice].[solution_group].[All]" allUniqueName="[Invoice].[solution_group].[All]" dimensionUniqueName="[Invoice]" displayFolder="" count="0" memberValueDatatype="130" unbalanced="0"/>
    <cacheHierarchy uniqueName="[Invoice].[Account Exe ID]" caption="Account Exe ID" attribute="1" defaultMemberUniqueName="[Invoice].[Account Exe ID].[All]" allUniqueName="[Invoice].[Account Exe ID].[All]" dimensionUniqueName="[Invoice]" displayFolder="" count="0" memberValueDatatype="20" unbalanced="0"/>
    <cacheHierarchy uniqueName="[Invoice].[Account Executive]" caption="Account Executive" attribute="1" defaultMemberUniqueName="[Invoice].[Account Executive].[All]" allUniqueName="[Invoice].[Account Executive].[All]" dimensionUniqueName="[Invoice]" displayFolder="" count="2" memberValueDatatype="130" unbalanced="0"/>
    <cacheHierarchy uniqueName="[Invoice].[income_class]" caption="income_class" attribute="1" defaultMemberUniqueName="[Invoice].[income_class].[All]" allUniqueName="[Invoice].[income_class].[All]" dimensionUniqueName="[Invoice]" displayFolder="" count="0" memberValueDatatype="130" unbalanced="0"/>
    <cacheHierarchy uniqueName="[Invoice].[client_name]" caption="client_name" attribute="1" defaultMemberUniqueName="[Invoice].[client_name].[All]" allUniqueName="[Invoice].[client_name].[All]" dimensionUniqueName="[Invoice]" displayFolder="" count="0" memberValueDatatype="130" unbalanced="0"/>
    <cacheHierarchy uniqueName="[Invoice].[policy_number]" caption="policy_number" attribute="1" defaultMemberUniqueName="[Invoice].[policy_number].[All]" allUniqueName="[Invoice].[policy_number].[All]" dimensionUniqueName="[Invoice]" displayFolder="" count="0" memberValueDatatype="130" unbalanced="0"/>
    <cacheHierarchy uniqueName="[Invoice].[Amount]" caption="Amount" attribute="1" defaultMemberUniqueName="[Invoice].[Amount].[All]" allUniqueName="[Invoice].[Amount].[All]" dimensionUniqueName="[Invoice]" displayFolder="" count="0" memberValueDatatype="20" unbalanced="0"/>
    <cacheHierarchy uniqueName="[Invoice].[income_due_date]" caption="income_due_date" attribute="1" time="1" defaultMemberUniqueName="[Invoice].[income_due_date].[All]" allUniqueName="[Invoice].[income_due_date].[All]" dimensionUniqueName="[Invoice]" displayFolder="" count="0" memberValueDatatype="7" unbalanced="0"/>
    <cacheHierarchy uniqueName="[Meeting_list].[Account Exe ID]" caption="Account Exe ID" attribute="1" defaultMemberUniqueName="[Meeting_list].[Account Exe ID].[All]" allUniqueName="[Meeting_list].[Account Exe ID].[All]" dimensionUniqueName="[Meeting_list]" displayFolder="" count="0" memberValueDatatype="20" unbalanced="0"/>
    <cacheHierarchy uniqueName="[Meeting_list].[Account Executive]" caption="Account Executive" attribute="1" defaultMemberUniqueName="[Meeting_list].[Account Executive].[All]" allUniqueName="[Meeting_list].[Account Executive].[All]" dimensionUniqueName="[Meeting_list]" displayFolder="" count="0" memberValueDatatype="130" unbalanced="0"/>
    <cacheHierarchy uniqueName="[Meeting_list].[branch_name]" caption="branch_name" attribute="1" defaultMemberUniqueName="[Meeting_list].[branch_name].[All]" allUniqueName="[Meeting_list].[branch_name].[All]" dimensionUniqueName="[Meeting_list]" displayFolder="" count="0" memberValueDatatype="130" unbalanced="0"/>
    <cacheHierarchy uniqueName="[Meeting_list].[global_attendees]" caption="global_attendees" attribute="1" defaultMemberUniqueName="[Meeting_list].[global_attendees].[All]" allUniqueName="[Meeting_list].[global_attendees].[All]" dimensionUniqueName="[Meeting_list]" displayFolder="" count="0" memberValueDatatype="130" unbalanced="0"/>
    <cacheHierarchy uniqueName="[Meeting_list].[meeting_date]" caption="meeting_date" attribute="1" time="1" defaultMemberUniqueName="[Meeting_list].[meeting_date].[All]" allUniqueName="[Meeting_list].[meeting_date].[All]" dimensionUniqueName="[Meeting_list]" displayFolder="" count="0" memberValueDatatype="7" unbalanced="0"/>
    <cacheHierarchy uniqueName="[Meeting_list].[meeting_date (Year)]" caption="meeting_date (Year)" attribute="1" defaultMemberUniqueName="[Meeting_list].[meeting_date (Year)].[All]" allUniqueName="[Meeting_list].[meeting_date (Year)].[All]" dimensionUniqueName="[Meeting_list]" displayFolder="" count="2" memberValueDatatype="130" unbalanced="0"/>
    <cacheHierarchy uniqueName="[Meeting_list].[meeting_date (Quarter)]" caption="meeting_date (Quarter)" attribute="1" defaultMemberUniqueName="[Meeting_list].[meeting_date (Quarter)].[All]" allUniqueName="[Meeting_list].[meeting_date (Quarter)].[All]" dimensionUniqueName="[Meeting_list]" displayFolder="" count="0" memberValueDatatype="130" unbalanced="0"/>
    <cacheHierarchy uniqueName="[Meeting_list].[meeting_date (Month)]" caption="meeting_date (Month)" attribute="1" defaultMemberUniqueName="[Meeting_list].[meeting_date (Month)].[All]" allUniqueName="[Meeting_list].[meeting_date (Month)].[All]" dimensionUniqueName="[Meeting_list]" displayFolder="" count="0" memberValueDatatype="130" unbalanced="0"/>
    <cacheHierarchy uniqueName="[Opportunity].[opportunity_name]" caption="opportunity_name" attribute="1" defaultMemberUniqueName="[Opportunity].[opportunity_name].[All]" allUniqueName="[Opportunity].[opportunity_name].[All]" dimensionUniqueName="[Opportunity]" displayFolder="" count="0" memberValueDatatype="130" unbalanced="0"/>
    <cacheHierarchy uniqueName="[Opportunity].[opportunity_id]" caption="opportunity_id" attribute="1" defaultMemberUniqueName="[Opportunity].[opportunity_id].[All]" allUniqueName="[Opportunity].[opportunity_id].[All]" dimensionUniqueName="[Opportunity]" displayFolder="" count="0" memberValueDatatype="130" unbalanced="0"/>
    <cacheHierarchy uniqueName="[Opportunity].[Account Exe Id]" caption="Account Exe Id" attribute="1" defaultMemberUniqueName="[Opportunity].[Account Exe Id].[All]" allUniqueName="[Opportunity].[Account Exe Id].[All]" dimensionUniqueName="[Opportunity]" displayFolder="" count="0" memberValueDatatype="20" unbalanced="0"/>
    <cacheHierarchy uniqueName="[Opportunity].[Account Executive]" caption="Account Executive" attribute="1" defaultMemberUniqueName="[Opportunity].[Account Executive].[All]" allUniqueName="[Opportunity].[Account Executive].[All]" dimensionUniqueName="[Opportunity]" displayFolder="" count="0" memberValueDatatype="130" unbalanced="0"/>
    <cacheHierarchy uniqueName="[Opportunity].[premium_amount]" caption="premium_amount" attribute="1" defaultMemberUniqueName="[Opportunity].[premium_amount].[All]" allUniqueName="[Opportunity].[premium_amount].[All]" dimensionUniqueName="[Opportunity]" displayFolder="" count="0" memberValueDatatype="20" unbalanced="0"/>
    <cacheHierarchy uniqueName="[Opportunity].[revenue_amount]" caption="revenue_amount" attribute="1" defaultMemberUniqueName="[Opportunity].[revenue_amount].[All]" allUniqueName="[Opportunity].[revenue_amount].[All]" dimensionUniqueName="[Opportunity]" displayFolder="" count="0" memberValueDatatype="20" unbalanced="0"/>
    <cacheHierarchy uniqueName="[Opportunity].[closing_date]" caption="closing_date" attribute="1" time="1" defaultMemberUniqueName="[Opportunity].[closing_date].[All]" allUniqueName="[Opportunity].[closing_date].[All]" dimensionUniqueName="[Opportunity]" displayFolder="" count="0" memberValueDatatype="7" unbalanced="0"/>
    <cacheHierarchy uniqueName="[Opportunity].[stage]" caption="stage" attribute="1" defaultMemberUniqueName="[Opportunity].[stage].[All]" allUniqueName="[Opportunity].[stage].[All]" dimensionUniqueName="[Opportunity]" displayFolder="" count="0" memberValueDatatype="130" unbalanced="0"/>
    <cacheHierarchy uniqueName="[Opportunity].[branch]" caption="branch" attribute="1" defaultMemberUniqueName="[Opportunity].[branch].[All]" allUniqueName="[Opportunity].[branch].[All]" dimensionUniqueName="[Opportunity]" displayFolder="" count="0" memberValueDatatype="130" unbalanced="0"/>
    <cacheHierarchy uniqueName="[Opportunity].[specialty]" caption="specialty" attribute="1" defaultMemberUniqueName="[Opportunity].[specialty].[All]" allUniqueName="[Opportunity].[specialty].[All]" dimensionUniqueName="[Opportunity]" displayFolder="" count="0" memberValueDatatype="130" unbalanced="0"/>
    <cacheHierarchy uniqueName="[Opportunity].[product_group]" caption="product_group" attribute="1" defaultMemberUniqueName="[Opportunity].[product_group].[All]" allUniqueName="[Opportunity].[product_group].[All]" dimensionUniqueName="[Opportunity]" displayFolder="" count="0" memberValueDatatype="130" unbalanced="0"/>
    <cacheHierarchy uniqueName="[Opportunity].[product_sub_group]" caption="product_sub_group" attribute="1" defaultMemberUniqueName="[Opportunity].[product_sub_group].[All]" allUniqueName="[Opportunity].[product_sub_group].[All]" dimensionUniqueName="[Opportunity]" displayFolder="" count="0" memberValueDatatype="130" unbalanced="0"/>
    <cacheHierarchy uniqueName="[Opportunity].[risk_details]" caption="risk_details" attribute="1" defaultMemberUniqueName="[Opportunity].[risk_details].[All]" allUniqueName="[Opportunity].[risk_details].[All]" dimensionUniqueName="[Opportunity]" displayFolder="" count="0" memberValueDatatype="130" unbalanced="0"/>
    <cacheHierarchy uniqueName="[Meeting_list].[meeting_date (Month Index)]" caption="meeting_date (Month Index)" attribute="1" defaultMemberUniqueName="[Meeting_list].[meeting_date (Month Index)].[All]" allUniqueName="[Meeting_list].[meeting_date (Month Index)].[All]" dimensionUniqueName="[Meeting_list]" displayFolder="" count="0" memberValueDatatype="20" unbalanced="0" hidden="1"/>
    <cacheHierarchy uniqueName="[Measures].[__XL_Count Invoice]" caption="__XL_Count Invoice" measure="1" displayFolder="" measureGroup="Invoice" count="0" hidden="1"/>
    <cacheHierarchy uniqueName="[Measures].[__XL_Count Individual_Budget]" caption="__XL_Count Individual_Budget" measure="1" displayFolder="" measureGroup="Individual_Budget" count="0" hidden="1"/>
    <cacheHierarchy uniqueName="[Measures].[__XL_Count Opportunity]" caption="__XL_Count Opportunity" measure="1" displayFolder="" measureGroup="Opportunity" count="0" hidden="1"/>
    <cacheHierarchy uniqueName="[Measures].[__XL_Count Brokerage]" caption="__XL_Count Brokerage" measure="1" displayFolder="" measureGroup="Brokerage" count="0" hidden="1"/>
    <cacheHierarchy uniqueName="[Measures].[__XL_Count Meeting_list]" caption="__XL_Count Meeting_list" measure="1" displayFolder="" measureGroup="Meeting_list" count="0" hidden="1"/>
    <cacheHierarchy uniqueName="[Measures].[__XL_Count Fees]" caption="__XL_Count Fees" measure="1" displayFolder="" measureGroup="Fees" count="0" hidden="1"/>
    <cacheHierarchy uniqueName="[Measures].[__No measures defined]" caption="__No measures defined" measure="1" displayFolder="" count="0" hidden="1"/>
    <cacheHierarchy uniqueName="[Measures].[Sum of revenue_amount]" caption="Sum of revenue_amount" measure="1" displayFolder="" measureGroup="Opportunity" count="0" hidden="1">
      <extLst>
        <ext xmlns:x15="http://schemas.microsoft.com/office/spreadsheetml/2010/11/main" uri="{B97F6D7D-B522-45F9-BDA1-12C45D357490}">
          <x15:cacheHierarchy aggregatedColumn="58"/>
        </ext>
      </extLst>
    </cacheHierarchy>
    <cacheHierarchy uniqueName="[Measures].[Count of global_attendees]" caption="Count of global_attendees" measure="1" displayFolder="" measureGroup="Meeting_list" count="0" hidden="1">
      <extLst>
        <ext xmlns:x15="http://schemas.microsoft.com/office/spreadsheetml/2010/11/main" uri="{B97F6D7D-B522-45F9-BDA1-12C45D357490}">
          <x15:cacheHierarchy aggregatedColumn="48"/>
        </ext>
      </extLst>
    </cacheHierarchy>
    <cacheHierarchy uniqueName="[Measures].[Sum of New Budget]" caption="Sum of New Budget" measure="1" displayFolder="" measureGroup="Individual_Budget" count="0" hidden="1">
      <extLst>
        <ext xmlns:x15="http://schemas.microsoft.com/office/spreadsheetml/2010/11/main" uri="{B97F6D7D-B522-45F9-BDA1-12C45D357490}">
          <x15:cacheHierarchy aggregatedColumn="30"/>
        </ext>
      </extLst>
    </cacheHierarchy>
    <cacheHierarchy uniqueName="[Measures].[Sum of Cross sell bugdet]" caption="Sum of Cross sell bugdet" measure="1" displayFolder="" measureGroup="Individual_Budget" count="0" hidden="1">
      <extLst>
        <ext xmlns:x15="http://schemas.microsoft.com/office/spreadsheetml/2010/11/main" uri="{B97F6D7D-B522-45F9-BDA1-12C45D357490}">
          <x15:cacheHierarchy aggregatedColumn="31"/>
        </ext>
      </extLst>
    </cacheHierarchy>
    <cacheHierarchy uniqueName="[Measures].[Sum of Renewal Budget]" caption="Sum of Renewal Budget" measure="1" displayFolder="" measureGroup="Individual_Budget" count="0" hidden="1">
      <extLst>
        <ext xmlns:x15="http://schemas.microsoft.com/office/spreadsheetml/2010/11/main" uri="{B97F6D7D-B522-45F9-BDA1-12C45D357490}">
          <x15:cacheHierarchy aggregatedColumn="32"/>
        </ext>
      </extLst>
    </cacheHierarchy>
    <cacheHierarchy uniqueName="[Measures].[Sum of invoice_number]" caption="Sum of invoice_number" measure="1" displayFolder="" measureGroup="Invoice" count="0" hidden="1">
      <extLst>
        <ext xmlns:x15="http://schemas.microsoft.com/office/spreadsheetml/2010/11/main" uri="{B97F6D7D-B522-45F9-BDA1-12C45D357490}">
          <x15:cacheHierarchy aggregatedColumn="33"/>
        </ext>
      </extLst>
    </cacheHierarchy>
    <cacheHierarchy uniqueName="[Measures].[Count of invoice_number]" caption="Count of invoice_number" measure="1" displayFolder="" measureGroup="Invoice" count="0" hidden="1">
      <extLst>
        <ext xmlns:x15="http://schemas.microsoft.com/office/spreadsheetml/2010/11/main" uri="{B97F6D7D-B522-45F9-BDA1-12C45D357490}">
          <x15:cacheHierarchy aggregatedColumn="33"/>
        </ext>
      </extLst>
    </cacheHierarchy>
    <cacheHierarchy uniqueName="[Measures].[Count of income_class]" caption="Count of income_class" measure="1" displayFolder="" measureGroup="Invoice" count="0" hidden="1">
      <extLst>
        <ext xmlns:x15="http://schemas.microsoft.com/office/spreadsheetml/2010/11/main" uri="{B97F6D7D-B522-45F9-BDA1-12C45D357490}">
          <x15:cacheHierarchy aggregatedColumn="40"/>
        </ext>
      </extLst>
    </cacheHierarchy>
    <cacheHierarchy uniqueName="[Measures].[Sum of Amount]" caption="Sum of Amount" measure="1" displayFolder="" measureGroup="Invoice" count="0" hidden="1">
      <extLst>
        <ext xmlns:x15="http://schemas.microsoft.com/office/spreadsheetml/2010/11/main" uri="{B97F6D7D-B522-45F9-BDA1-12C45D357490}">
          <x15:cacheHierarchy aggregatedColumn="43"/>
        </ext>
      </extLst>
    </cacheHierarchy>
    <cacheHierarchy uniqueName="[Measures].[Sum of Amount 2]" caption="Sum of Amount 2" measure="1" displayFolder="" measureGroup="Brokerage" count="0" hidden="1">
      <extLst>
        <ext xmlns:x15="http://schemas.microsoft.com/office/spreadsheetml/2010/11/main" uri="{B97F6D7D-B522-45F9-BDA1-12C45D357490}">
          <x15:cacheHierarchy aggregatedColumn="11"/>
        </ext>
      </extLst>
    </cacheHierarchy>
    <cacheHierarchy uniqueName="[Measures].[Sum of Amount 3]" caption="Sum of Amount 3" measure="1" displayFolder="" measureGroup="Fees" count="0" hidden="1">
      <extLst>
        <ext xmlns:x15="http://schemas.microsoft.com/office/spreadsheetml/2010/11/main" uri="{B97F6D7D-B522-45F9-BDA1-12C45D357490}">
          <x15:cacheHierarchy aggregatedColumn="23"/>
        </ext>
      </extLst>
    </cacheHierarchy>
    <cacheHierarchy uniqueName="[Measures].[Count of opportunity_id]" caption="Count of opportunity_id" measure="1" displayFolder="" measureGroup="Opportunity" count="0" hidden="1">
      <extLst>
        <ext xmlns:x15="http://schemas.microsoft.com/office/spreadsheetml/2010/11/main" uri="{B97F6D7D-B522-45F9-BDA1-12C45D357490}">
          <x15:cacheHierarchy aggregatedColumn="54"/>
        </ext>
      </extLst>
    </cacheHierarchy>
    <cacheHierarchy uniqueName="[Measures].[Count of meeting_date]" caption="Count of meeting_date" measure="1" displayFolder="" measureGroup="Meeting_list" count="0" hidden="1">
      <extLst>
        <ext xmlns:x15="http://schemas.microsoft.com/office/spreadsheetml/2010/11/main" uri="{B97F6D7D-B522-45F9-BDA1-12C45D357490}">
          <x15:cacheHierarchy aggregatedColumn="49"/>
        </ext>
      </extLst>
    </cacheHierarchy>
  </cacheHierarchies>
  <kpis count="0"/>
  <extLst>
    <ext xmlns:x14="http://schemas.microsoft.com/office/spreadsheetml/2009/9/main" uri="{725AE2AE-9491-48be-B2B4-4EB974FC3084}">
      <x14:pivotCacheDefinition slicerData="1" pivotCacheId="1024600982"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C4836CB-77A7-45D5-91E5-3909238B8C2D}" name="PivotTable9" cacheId="11" applyNumberFormats="0" applyBorderFormats="0" applyFontFormats="0" applyPatternFormats="0" applyAlignmentFormats="0" applyWidthHeightFormats="1" dataCaption="Values" updatedVersion="8" minRefreshableVersion="3" useAutoFormatting="1" subtotalHiddenItems="1" colGrandTotals="0" itemPrintTitles="1" createdVersion="8" indent="0" outline="1" outlineData="1" multipleFieldFilters="0" chartFormat="6">
  <location ref="A37:E50" firstHeaderRow="1" firstDataRow="2" firstDataCol="1"/>
  <pivotFields count="5">
    <pivotField allDrilled="1" showAll="0" measureFilter="1" sortType="ascending" dataSourceSort="1" defaultAttributeDrillState="1">
      <items count="5">
        <item x="0"/>
        <item x="1"/>
        <item x="2"/>
        <item x="3"/>
        <item t="default"/>
      </items>
    </pivotField>
    <pivotField axis="axisRow" allDrilled="1" subtotalTop="0" showAll="0" dataSourceSort="1" defaultSubtotal="0" defaultAttributeDrillState="1">
      <items count="11">
        <item x="0"/>
        <item x="1"/>
        <item x="2"/>
        <item x="3"/>
        <item x="4"/>
        <item x="5"/>
        <item x="6"/>
        <item x="7"/>
        <item x="8"/>
        <item x="9"/>
        <item x="10"/>
      </items>
    </pivotField>
    <pivotField axis="axisCol"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s>
  <rowFields count="1">
    <field x="1"/>
  </rowFields>
  <rowItems count="12">
    <i>
      <x/>
    </i>
    <i>
      <x v="1"/>
    </i>
    <i>
      <x v="2"/>
    </i>
    <i>
      <x v="3"/>
    </i>
    <i>
      <x v="4"/>
    </i>
    <i>
      <x v="5"/>
    </i>
    <i>
      <x v="6"/>
    </i>
    <i>
      <x v="7"/>
    </i>
    <i>
      <x v="8"/>
    </i>
    <i>
      <x v="9"/>
    </i>
    <i>
      <x v="10"/>
    </i>
    <i t="grand">
      <x/>
    </i>
  </rowItems>
  <colFields count="1">
    <field x="2"/>
  </colFields>
  <colItems count="4">
    <i>
      <x/>
    </i>
    <i>
      <x v="1"/>
    </i>
    <i>
      <x v="2"/>
    </i>
    <i>
      <x v="3"/>
    </i>
  </colItems>
  <dataFields count="1">
    <dataField name="Sum of Amount" fld="3" baseField="0" baseItem="0"/>
  </dataFields>
  <pivotHierarchies count="87">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caption="Count of invoice_number"/>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1" iMeasureHier="74">
      <autoFilter ref="A1">
        <filterColumn colId="0">
          <top10 val="4" filterVal="4"/>
        </filterColumn>
      </autoFilter>
    </filter>
  </filters>
  <rowHierarchiesUsage count="1">
    <rowHierarchyUsage hierarchyUsage="39"/>
  </rowHierarchiesUsage>
  <colHierarchiesUsage count="1">
    <colHierarchyUsage hierarchyUsage="40"/>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pportunity]"/>
        <x15:activeTabTopLevelEntity name="[Invoice]"/>
        <x15:activeTabTopLevelEntity name="[Meeting_lis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1B1EF19-076A-41DB-A38A-1FD9551E8D93}" name="PivotTable8" cacheId="10"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6">
  <location ref="A20:F33" firstHeaderRow="1" firstDataRow="2" firstDataCol="1"/>
  <pivotFields count="5">
    <pivotField allDrilled="1" showAll="0" measureFilter="1" sortType="ascending" dataSourceSort="1" defaultAttributeDrillState="1">
      <items count="5">
        <item x="0"/>
        <item x="1"/>
        <item x="2"/>
        <item x="3"/>
        <item t="default"/>
      </items>
    </pivotField>
    <pivotField axis="axisRow" allDrilled="1" subtotalTop="0" showAll="0" sortType="ascending" defaultSubtotal="0" defaultAttributeDrillState="1">
      <items count="11">
        <item x="0"/>
        <item x="1"/>
        <item x="2"/>
        <item x="3"/>
        <item x="4"/>
        <item x="5"/>
        <item x="6"/>
        <item x="7"/>
        <item x="8"/>
        <item x="9"/>
        <item x="10"/>
      </items>
      <autoSortScope>
        <pivotArea dataOnly="0" outline="0" fieldPosition="0">
          <references count="1">
            <reference field="4294967294" count="1" selected="0">
              <x v="0"/>
            </reference>
          </references>
        </pivotArea>
      </autoSortScope>
    </pivotField>
    <pivotField dataField="1" subtotalTop="0" showAll="0" defaultSubtotal="0"/>
    <pivotField axis="axisCol" allDrilled="1" subtotalTop="0" showAll="0" dataSourceSort="1" defaultSubtotal="0" defaultAttributeDrillState="1">
      <items count="4">
        <item x="0"/>
        <item x="1"/>
        <item x="2"/>
        <item x="3"/>
      </items>
    </pivotField>
    <pivotField allDrilled="1" subtotalTop="0" showAll="0" dataSourceSort="1" defaultSubtotal="0" defaultAttributeDrillState="1"/>
  </pivotFields>
  <rowFields count="1">
    <field x="1"/>
  </rowFields>
  <rowItems count="12">
    <i>
      <x v="6"/>
    </i>
    <i>
      <x v="5"/>
    </i>
    <i>
      <x v="4"/>
    </i>
    <i>
      <x/>
    </i>
    <i>
      <x v="7"/>
    </i>
    <i>
      <x v="8"/>
    </i>
    <i>
      <x v="10"/>
    </i>
    <i>
      <x v="1"/>
    </i>
    <i>
      <x v="9"/>
    </i>
    <i>
      <x v="2"/>
    </i>
    <i>
      <x v="3"/>
    </i>
    <i t="grand">
      <x/>
    </i>
  </rowItems>
  <colFields count="1">
    <field x="3"/>
  </colFields>
  <colItems count="5">
    <i>
      <x/>
    </i>
    <i>
      <x v="1"/>
    </i>
    <i>
      <x v="2"/>
    </i>
    <i>
      <x v="3"/>
    </i>
    <i t="grand">
      <x/>
    </i>
  </colItems>
  <dataFields count="1">
    <dataField name="Count of invoice_number" fld="2" subtotal="count" baseField="1" baseItem="0"/>
  </dataFields>
  <chartFormats count="4">
    <chartFormat chart="4" format="0" series="1">
      <pivotArea type="data" outline="0" fieldPosition="0">
        <references count="2">
          <reference field="4294967294" count="1" selected="0">
            <x v="0"/>
          </reference>
          <reference field="3" count="1" selected="0">
            <x v="0"/>
          </reference>
        </references>
      </pivotArea>
    </chartFormat>
    <chartFormat chart="4" format="1" series="1">
      <pivotArea type="data" outline="0" fieldPosition="0">
        <references count="2">
          <reference field="4294967294" count="1" selected="0">
            <x v="0"/>
          </reference>
          <reference field="3" count="1" selected="0">
            <x v="1"/>
          </reference>
        </references>
      </pivotArea>
    </chartFormat>
    <chartFormat chart="4" format="2" series="1">
      <pivotArea type="data" outline="0" fieldPosition="0">
        <references count="2">
          <reference field="4294967294" count="1" selected="0">
            <x v="0"/>
          </reference>
          <reference field="3" count="1" selected="0">
            <x v="2"/>
          </reference>
        </references>
      </pivotArea>
    </chartFormat>
    <chartFormat chart="4" format="3" series="1">
      <pivotArea type="data" outline="0" fieldPosition="0">
        <references count="2">
          <reference field="4294967294" count="1" selected="0">
            <x v="0"/>
          </reference>
          <reference field="3" count="1" selected="0">
            <x v="3"/>
          </reference>
        </references>
      </pivotArea>
    </chartFormat>
  </chartFormats>
  <pivotHierarchies count="87">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caption="Count of invoice_number"/>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1" iMeasureHier="74">
      <autoFilter ref="A1">
        <filterColumn colId="0">
          <top10 val="4" filterVal="4"/>
        </filterColumn>
      </autoFilter>
    </filter>
  </filters>
  <rowHierarchiesUsage count="1">
    <rowHierarchyUsage hierarchyUsage="39"/>
  </rowHierarchiesUsage>
  <colHierarchiesUsage count="1">
    <colHierarchyUsage hierarchyUsage="40"/>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pportunity]"/>
        <x15:activeTabTopLevelEntity name="[Invoic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7EB61EA-5538-4251-8F72-8FBF0199853C}" name="PivotTable5" cacheId="9"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7">
  <location ref="A70:B75" firstHeaderRow="1" firstDataRow="1" firstDataCol="1"/>
  <pivotFields count="3">
    <pivotField dataField="1" subtotalTop="0" showAll="0" defaultSubtotal="0"/>
    <pivotField axis="axisRow" allDrilled="1" showAll="0" measureFilter="1" sortType="ascending" dataSourceSort="1" defaultAttributeDrillState="1">
      <items count="5">
        <item x="0"/>
        <item x="1"/>
        <item x="2"/>
        <item x="3"/>
        <item t="default"/>
      </items>
    </pivotField>
    <pivotField allDrilled="1" subtotalTop="0" showAll="0" dataSourceSort="1" defaultSubtotal="0" defaultAttributeDrillState="1"/>
  </pivotFields>
  <rowFields count="1">
    <field x="1"/>
  </rowFields>
  <rowItems count="5">
    <i>
      <x/>
    </i>
    <i>
      <x v="1"/>
    </i>
    <i>
      <x v="2"/>
    </i>
    <i>
      <x v="3"/>
    </i>
    <i t="grand">
      <x/>
    </i>
  </rowItems>
  <colItems count="1">
    <i/>
  </colItems>
  <dataFields count="1">
    <dataField name="Sum of revenue_amount" fld="0" baseField="0" baseItem="0"/>
  </dataFields>
  <chartFormats count="6">
    <chartFormat chart="0" format="0"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 chart="5" format="3">
      <pivotArea type="data" outline="0" fieldPosition="0">
        <references count="2">
          <reference field="4294967294" count="1" selected="0">
            <x v="0"/>
          </reference>
          <reference field="1" count="1" selected="0">
            <x v="3"/>
          </reference>
        </references>
      </pivotArea>
    </chartFormat>
    <chartFormat chart="5" format="4">
      <pivotArea type="data" outline="0" fieldPosition="0">
        <references count="2">
          <reference field="4294967294" count="1" selected="0">
            <x v="0"/>
          </reference>
          <reference field="1" count="1" selected="0">
            <x v="2"/>
          </reference>
        </references>
      </pivotArea>
    </chartFormat>
    <chartFormat chart="5" format="5">
      <pivotArea type="data" outline="0" fieldPosition="0">
        <references count="2">
          <reference field="4294967294" count="1" selected="0">
            <x v="0"/>
          </reference>
          <reference field="1" count="1" selected="0">
            <x v="1"/>
          </reference>
        </references>
      </pivotArea>
    </chartFormat>
    <chartFormat chart="5" format="6">
      <pivotArea type="data" outline="0" fieldPosition="0">
        <references count="2">
          <reference field="4294967294" count="1" selected="0">
            <x v="0"/>
          </reference>
          <reference field="1" count="1" selected="0">
            <x v="0"/>
          </reference>
        </references>
      </pivotArea>
    </chartFormat>
  </chartFormats>
  <pivotHierarchies count="87">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1" type="count" id="1" iMeasureHier="74">
      <autoFilter ref="A1">
        <filterColumn colId="0">
          <top10 val="4" filterVal="4"/>
        </filterColumn>
      </autoFilter>
    </filter>
  </filters>
  <rowHierarchiesUsage count="1">
    <rowHierarchyUsage hierarchyUsage="5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Insurances dashboard.xlsm!Opportunity">
        <x15:activeTabTopLevelEntity name="[Opportunity]"/>
        <x15:activeTabTopLevelEntity name="[Individual_Budget]"/>
        <x15:activeTabTopLevelEntity name="[Meeting_lis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04C7465-C28A-4116-8D1C-83DBCF2A5E90}" name="PivotTable12" cacheId="8" applyNumberFormats="0" applyBorderFormats="0" applyFontFormats="0" applyPatternFormats="0" applyAlignmentFormats="0" applyWidthHeightFormats="1" dataCaption="Values" updatedVersion="8" minRefreshableVersion="3" useAutoFormatting="1" subtotalHiddenItems="1" colGrandTotals="0" itemPrintTitles="1" createdVersion="8" indent="0" outline="1" outlineData="1" multipleFieldFilters="0" chartFormat="6">
  <location ref="G53:J58" firstHeaderRow="1" firstDataRow="2" firstDataCol="1"/>
  <pivotFields count="5">
    <pivotField allDrilled="1" showAll="0" measureFilter="1" sortType="ascending" dataSourceSort="1" defaultAttributeDrillState="1">
      <items count="5">
        <item x="0"/>
        <item x="1"/>
        <item x="2"/>
        <item x="3"/>
        <item t="default"/>
      </items>
    </pivotField>
    <pivotField axis="axisRow" allDrilled="1" subtotalTop="0" showAll="0" dataSourceSort="1" defaultSubtotal="0" defaultAttributeDrillState="1">
      <items count="3">
        <item x="0"/>
        <item x="1"/>
        <item x="2"/>
      </items>
    </pivotField>
    <pivotField axis="axisCol" allDrilled="1" subtotalTop="0" showAll="0" dataSourceSort="1" defaultSubtotal="0" defaultAttributeDrillState="1">
      <items count="3">
        <item x="0"/>
        <item x="1"/>
        <item x="2"/>
      </items>
    </pivotField>
    <pivotField dataField="1" subtotalTop="0" showAll="0" defaultSubtotal="0"/>
    <pivotField allDrilled="1" subtotalTop="0" showAll="0" dataSourceSort="1" defaultSubtotal="0" defaultAttributeDrillState="1"/>
  </pivotFields>
  <rowFields count="1">
    <field x="1"/>
  </rowFields>
  <rowItems count="4">
    <i>
      <x/>
    </i>
    <i>
      <x v="1"/>
    </i>
    <i>
      <x v="2"/>
    </i>
    <i t="grand">
      <x/>
    </i>
  </rowItems>
  <colFields count="1">
    <field x="2"/>
  </colFields>
  <colItems count="3">
    <i>
      <x/>
    </i>
    <i>
      <x v="1"/>
    </i>
    <i>
      <x v="2"/>
    </i>
  </colItems>
  <dataFields count="1">
    <dataField name="Sum of Amount" fld="3" baseField="0" baseItem="0"/>
  </dataFields>
  <pivotHierarchies count="87">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caption="Count of invoice_number"/>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1" iMeasureHier="74">
      <autoFilter ref="A1">
        <filterColumn colId="0">
          <top10 val="4" filterVal="4"/>
        </filterColumn>
      </autoFilter>
    </filter>
  </filters>
  <rowHierarchiesUsage count="1">
    <rowHierarchyUsage hierarchyUsage="21"/>
  </rowHierarchiesUsage>
  <colHierarchiesUsage count="1">
    <colHierarchyUsage hierarchyUsage="2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Opportunity]"/>
        <x15:activeTabTopLevelEntity name="[Invoice]"/>
        <x15:activeTabTopLevelEntity name="[Individual_Budget]"/>
        <x15:activeTabTopLevelEntity name="[Brokerage]"/>
        <x15:activeTabTopLevelEntity name="[Fees]"/>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92CD9EA-2D23-4217-ACE2-4F6A13248CFD}" name="PivotTable11" cacheId="7" applyNumberFormats="0" applyBorderFormats="0" applyFontFormats="0" applyPatternFormats="0" applyAlignmentFormats="0" applyWidthHeightFormats="1" dataCaption="Values" updatedVersion="8" minRefreshableVersion="3" useAutoFormatting="1" subtotalHiddenItems="1" colGrandTotals="0" itemPrintTitles="1" createdVersion="8" indent="0" outline="1" outlineData="1" multipleFieldFilters="0" chartFormat="6">
  <location ref="A53:E67" firstHeaderRow="1" firstDataRow="2" firstDataCol="1"/>
  <pivotFields count="5">
    <pivotField allDrilled="1" showAll="0" measureFilter="1" sortType="ascending" dataSourceSort="1" defaultAttributeDrillState="1">
      <items count="5">
        <item x="0"/>
        <item x="1"/>
        <item x="2"/>
        <item x="3"/>
        <item t="default"/>
      </items>
    </pivotField>
    <pivotField axis="axisRow" allDrilled="1" subtotalTop="0" showAll="0" dataSourceSort="1" defaultSubtotal="0" defaultAttributeDrillState="1">
      <items count="12">
        <item x="0"/>
        <item x="1"/>
        <item x="2"/>
        <item x="3"/>
        <item x="4"/>
        <item x="5"/>
        <item x="6"/>
        <item x="7"/>
        <item x="8"/>
        <item x="9"/>
        <item x="10"/>
        <item x="11"/>
      </items>
    </pivotField>
    <pivotField axis="axisCol"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s>
  <rowFields count="1">
    <field x="1"/>
  </rowFields>
  <rowItems count="13">
    <i>
      <x/>
    </i>
    <i>
      <x v="1"/>
    </i>
    <i>
      <x v="2"/>
    </i>
    <i>
      <x v="3"/>
    </i>
    <i>
      <x v="4"/>
    </i>
    <i>
      <x v="5"/>
    </i>
    <i>
      <x v="6"/>
    </i>
    <i>
      <x v="7"/>
    </i>
    <i>
      <x v="8"/>
    </i>
    <i>
      <x v="9"/>
    </i>
    <i>
      <x v="10"/>
    </i>
    <i>
      <x v="11"/>
    </i>
    <i t="grand">
      <x/>
    </i>
  </rowItems>
  <colFields count="1">
    <field x="2"/>
  </colFields>
  <colItems count="4">
    <i>
      <x/>
    </i>
    <i>
      <x v="1"/>
    </i>
    <i>
      <x v="2"/>
    </i>
    <i>
      <x v="3"/>
    </i>
  </colItems>
  <dataFields count="1">
    <dataField name="Sum of Amount" fld="3" baseField="0" baseItem="0"/>
  </dataFields>
  <pivotHierarchies count="87">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caption="Count of invoice_number"/>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1" iMeasureHier="74">
      <autoFilter ref="A1">
        <filterColumn colId="0">
          <top10 val="4" filterVal="4"/>
        </filterColumn>
      </autoFilter>
    </filter>
  </filters>
  <rowHierarchiesUsage count="1">
    <rowHierarchyUsage hierarchyUsage="7"/>
  </rowHierarchiesUsage>
  <colHierarchiesUsage count="1">
    <colHierarchyUsage hierarchyUsage="10"/>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pportunity]"/>
        <x15:activeTabTopLevelEntity name="[Invoice]"/>
        <x15:activeTabTopLevelEntity name="[Individual_Budget]"/>
        <x15:activeTabTopLevelEntity name="[Brokerage]"/>
        <x15:activeTabTopLevelEntity name="[Meeting_lis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9279CFA-67CC-4607-BF6C-C78A4A100600}" name="PivotTable10" cacheId="6"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6">
  <location ref="G38:J49" firstHeaderRow="0" firstDataRow="1" firstDataCol="1"/>
  <pivotFields count="6">
    <pivotField allDrilled="1" showAll="0" measureFilter="1" sortType="ascending" dataSourceSort="1" defaultAttributeDrillState="1">
      <items count="5">
        <item x="0"/>
        <item x="1"/>
        <item x="2"/>
        <item x="3"/>
        <item t="default"/>
      </items>
    </pivotField>
    <pivotField axis="axisRow" allDrilled="1" subtotalTop="0" showAll="0" dataSourceSort="1" defaultSubtotal="0" defaultAttributeDrillState="1">
      <items count="10">
        <item x="0"/>
        <item x="1"/>
        <item x="2"/>
        <item x="3"/>
        <item x="4"/>
        <item x="5"/>
        <item x="6"/>
        <item x="7"/>
        <item x="8"/>
        <item x="9"/>
      </items>
    </pivotField>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Fields count="1">
    <field x="1"/>
  </rowFields>
  <rowItems count="11">
    <i>
      <x/>
    </i>
    <i>
      <x v="1"/>
    </i>
    <i>
      <x v="2"/>
    </i>
    <i>
      <x v="3"/>
    </i>
    <i>
      <x v="4"/>
    </i>
    <i>
      <x v="5"/>
    </i>
    <i>
      <x v="6"/>
    </i>
    <i>
      <x v="7"/>
    </i>
    <i>
      <x v="8"/>
    </i>
    <i>
      <x v="9"/>
    </i>
    <i t="grand">
      <x/>
    </i>
  </rowItems>
  <colFields count="1">
    <field x="-2"/>
  </colFields>
  <colItems count="3">
    <i>
      <x/>
    </i>
    <i i="1">
      <x v="1"/>
    </i>
    <i i="2">
      <x v="2"/>
    </i>
  </colItems>
  <dataFields count="3">
    <dataField name="New" fld="2" baseField="1" baseItem="0"/>
    <dataField name="Cross Sell" fld="3" baseField="1" baseItem="0"/>
    <dataField name="Renewal" fld="4" baseField="1" baseItem="0"/>
  </dataFields>
  <pivotHierarchies count="87">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caption="New"/>
    <pivotHierarchy dragToData="1" caption="Cross Sell"/>
    <pivotHierarchy dragToData="1" caption="Renewal"/>
    <pivotHierarchy dragToData="1"/>
    <pivotHierarchy dragToData="1" caption="Count of invoice_number"/>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1" iMeasureHier="74">
      <autoFilter ref="A1">
        <filterColumn colId="0">
          <top10 val="4" filterVal="4"/>
        </filterColumn>
      </autoFilter>
    </filter>
  </filters>
  <rowHierarchiesUsage count="1">
    <rowHierarchyUsage hierarchyUsage="2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pportunity]"/>
        <x15:activeTabTopLevelEntity name="[Invoice]"/>
        <x15:activeTabTopLevelEntity name="[Individual_Budget]"/>
        <x15:activeTabTopLevelEntity name="[Meeting_lis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8BB1C36-D5C7-46E5-A69F-E77BC0383D18}" name="PivotTable2" cacheId="1"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4">
  <location ref="A3:B9" firstHeaderRow="1" firstDataRow="1" firstDataCol="1"/>
  <pivotFields count="3">
    <pivotField axis="axisRow" allDrilled="1" subtotalTop="0" showAll="0" measureFilter="1" sortType="descending" defaultSubtotal="0" defaultAttributeDrillState="1">
      <items count="5">
        <item x="0"/>
        <item x="1"/>
        <item x="2"/>
        <item x="3"/>
        <item x="4"/>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6">
    <i>
      <x v="2"/>
    </i>
    <i>
      <x v="1"/>
    </i>
    <i>
      <x v="3"/>
    </i>
    <i>
      <x/>
    </i>
    <i>
      <x v="4"/>
    </i>
    <i t="grand">
      <x/>
    </i>
  </rowItems>
  <colItems count="1">
    <i/>
  </colItems>
  <dataFields count="1">
    <dataField name="Sum of Amount" fld="1" baseField="0" baseItem="0"/>
  </dataField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Hierarchies count="87">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filters count="1">
    <filter fld="0" type="count" id="1" iMeasureHier="82">
      <autoFilter ref="A1">
        <filterColumn colId="0">
          <top10 val="5" filterVal="5"/>
        </filterColumn>
      </autoFilter>
    </filter>
  </filters>
  <rowHierarchiesUsage count="1">
    <rowHierarchyUsage hierarchyUsage="3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pportunity]"/>
        <x15:activeTabTopLevelEntity name="[Invoice]"/>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88A48387-E2A9-45C4-B7EE-9AA958C9A82D}" name="PivotTable1" cacheId="0"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7">
  <location ref="A69:A72" firstHeaderRow="1" firstDataRow="1" firstDataCol="1"/>
  <pivotFields count="1">
    <pivotField axis="axisRow" allDrilled="1" subtotalTop="0" showAll="0" dataSourceSort="1" defaultSubtotal="0" defaultAttributeDrillState="1">
      <items count="2">
        <item x="0"/>
        <item x="1"/>
      </items>
    </pivotField>
  </pivotFields>
  <rowFields count="1">
    <field x="0"/>
  </rowFields>
  <rowItems count="3">
    <i>
      <x/>
    </i>
    <i>
      <x v="1"/>
    </i>
    <i t="grand">
      <x/>
    </i>
  </rowItems>
  <pivotHierarchies count="87">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caption="Count of invoice_number"/>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5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pportunity]"/>
        <x15:activeTabTopLevelEntity name="[Invoice]"/>
        <x15:activeTabTopLevelEntity name="[Individual_Budget]"/>
        <x15:activeTabTopLevelEntity name="[Meeting_lis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BC2FD21F-7B3D-453E-9A84-60958C5B9280}" name="PivotTable6" cacheId="5"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7">
  <location ref="A55:B65" firstHeaderRow="1" firstDataRow="1" firstDataCol="1"/>
  <pivotFields count="3">
    <pivotField axis="axisRow" allDrilled="1" subtotalTop="0" showAll="0" sortType="ascending" defaultSubtotal="0" defaultAttributeDrillState="1">
      <items count="9">
        <item x="0"/>
        <item x="1"/>
        <item x="2"/>
        <item x="3"/>
        <item x="4"/>
        <item x="5"/>
        <item x="6"/>
        <item x="7"/>
        <item x="8"/>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10">
    <i>
      <x v="6"/>
    </i>
    <i>
      <x v="2"/>
    </i>
    <i>
      <x v="3"/>
    </i>
    <i>
      <x v="5"/>
    </i>
    <i>
      <x v="4"/>
    </i>
    <i>
      <x v="1"/>
    </i>
    <i>
      <x v="7"/>
    </i>
    <i>
      <x v="8"/>
    </i>
    <i>
      <x/>
    </i>
    <i t="grand">
      <x/>
    </i>
  </rowItems>
  <colItems count="1">
    <i/>
  </colItems>
  <dataFields count="1">
    <dataField name="Count of global_attendees" fld="1" subtotal="count" baseField="0" baseItem="0"/>
  </dataFields>
  <chartFormats count="2">
    <chartFormat chart="11" format="0" series="1">
      <pivotArea type="data" outline="0" fieldPosition="0">
        <references count="1">
          <reference field="4294967294" count="1" selected="0">
            <x v="0"/>
          </reference>
        </references>
      </pivotArea>
    </chartFormat>
    <chartFormat chart="16" format="2" series="1">
      <pivotArea type="data" outline="0" fieldPosition="0">
        <references count="1">
          <reference field="4294967294" count="1" selected="0">
            <x v="0"/>
          </reference>
        </references>
      </pivotArea>
    </chartFormat>
  </chartFormats>
  <pivotHierarchies count="87">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caption="Count of invoice_number"/>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4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relNeededHidden="1">
        <x15:activeTabTopLevelEntity name="[Opportunity]"/>
        <x15:activeTabTopLevelEntity name="[Invoice]"/>
        <x15:activeTabTopLevelEntity name="[Individual_Budget]"/>
        <x15:activeTabTopLevelEntity name="[Meeting_lis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5795843A-B39D-4963-BC70-FB85E83309E2}" name="PivotTable5" cacheId="4"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1">
  <location ref="A40:F53" firstHeaderRow="1" firstDataRow="2" firstDataCol="1"/>
  <pivotFields count="4">
    <pivotField axis="axisRow" allDrilled="1" subtotalTop="0" showAll="0" sortType="descending" defaultSubtotal="0" defaultAttributeDrillState="1">
      <items count="11">
        <item x="0"/>
        <item x="1"/>
        <item x="2"/>
        <item x="3"/>
        <item x="4"/>
        <item x="5"/>
        <item x="6"/>
        <item x="7"/>
        <item x="8"/>
        <item x="9"/>
        <item x="10"/>
      </items>
      <autoSortScope>
        <pivotArea dataOnly="0" outline="0" fieldPosition="0">
          <references count="1">
            <reference field="4294967294" count="1" selected="0">
              <x v="0"/>
            </reference>
          </references>
        </pivotArea>
      </autoSortScope>
    </pivotField>
    <pivotField dataField="1" subtotalTop="0" showAll="0" defaultSubtotal="0"/>
    <pivotField axis="axisCol" allDrilled="1" subtotalTop="0" showAll="0" dataSourceSort="1" defaultSubtotal="0" defaultAttributeDrillState="1">
      <items count="4">
        <item x="0"/>
        <item x="1"/>
        <item x="2"/>
        <item x="3"/>
      </items>
    </pivotField>
    <pivotField allDrilled="1" subtotalTop="0" showAll="0" dataSourceSort="1" defaultSubtotal="0" defaultAttributeDrillState="1"/>
  </pivotFields>
  <rowFields count="1">
    <field x="0"/>
  </rowFields>
  <rowItems count="12">
    <i>
      <x v="3"/>
    </i>
    <i>
      <x v="2"/>
    </i>
    <i>
      <x v="9"/>
    </i>
    <i>
      <x v="1"/>
    </i>
    <i>
      <x v="10"/>
    </i>
    <i>
      <x v="8"/>
    </i>
    <i>
      <x/>
    </i>
    <i>
      <x v="7"/>
    </i>
    <i>
      <x v="4"/>
    </i>
    <i>
      <x v="5"/>
    </i>
    <i>
      <x v="6"/>
    </i>
    <i t="grand">
      <x/>
    </i>
  </rowItems>
  <colFields count="1">
    <field x="2"/>
  </colFields>
  <colItems count="5">
    <i>
      <x/>
    </i>
    <i>
      <x v="1"/>
    </i>
    <i>
      <x v="2"/>
    </i>
    <i>
      <x v="3"/>
    </i>
    <i t="grand">
      <x/>
    </i>
  </colItems>
  <dataFields count="1">
    <dataField name="Count of invoice_number" fld="1" subtotal="count" baseField="0" baseItem="0"/>
  </dataFields>
  <chartFormats count="56">
    <chartFormat chart="6" format="0" series="1">
      <pivotArea type="data" outline="0" fieldPosition="0">
        <references count="1">
          <reference field="4294967294" count="1" selected="0">
            <x v="0"/>
          </reference>
        </references>
      </pivotArea>
    </chartFormat>
    <chartFormat chart="6" format="2" series="1">
      <pivotArea type="data" outline="0" fieldPosition="0">
        <references count="2">
          <reference field="4294967294" count="1" selected="0">
            <x v="0"/>
          </reference>
          <reference field="2" count="1" selected="0">
            <x v="2"/>
          </reference>
        </references>
      </pivotArea>
    </chartFormat>
    <chartFormat chart="6" format="3" series="1">
      <pivotArea type="data" outline="0" fieldPosition="0">
        <references count="2">
          <reference field="4294967294" count="1" selected="0">
            <x v="0"/>
          </reference>
          <reference field="2" count="1" selected="0">
            <x v="3"/>
          </reference>
        </references>
      </pivotArea>
    </chartFormat>
    <chartFormat chart="6" format="5" series="1">
      <pivotArea type="data" outline="0" fieldPosition="0">
        <references count="2">
          <reference field="4294967294" count="1" selected="0">
            <x v="0"/>
          </reference>
          <reference field="2" count="1" selected="0">
            <x v="1"/>
          </reference>
        </references>
      </pivotArea>
    </chartFormat>
    <chartFormat chart="6" format="4" series="1">
      <pivotArea type="data" outline="0" fieldPosition="0">
        <references count="2">
          <reference field="4294967294" count="1" selected="0">
            <x v="0"/>
          </reference>
          <reference field="2" count="1" selected="0">
            <x v="0"/>
          </reference>
        </references>
      </pivotArea>
    </chartFormat>
    <chartFormat chart="6" format="5">
      <pivotArea type="data" outline="0" fieldPosition="0">
        <references count="3">
          <reference field="4294967294" count="1" selected="0">
            <x v="0"/>
          </reference>
          <reference field="0" count="1" selected="0">
            <x v="5"/>
          </reference>
          <reference field="2" count="1" selected="0">
            <x v="0"/>
          </reference>
        </references>
      </pivotArea>
    </chartFormat>
    <chartFormat chart="6" format="6">
      <pivotArea type="data" outline="0" fieldPosition="0">
        <references count="3">
          <reference field="4294967294" count="1" selected="0">
            <x v="0"/>
          </reference>
          <reference field="0" count="1" selected="0">
            <x v="6"/>
          </reference>
          <reference field="2" count="1" selected="0">
            <x v="1"/>
          </reference>
        </references>
      </pivotArea>
    </chartFormat>
    <chartFormat chart="6" format="7">
      <pivotArea type="data" outline="0" fieldPosition="0">
        <references count="3">
          <reference field="4294967294" count="1" selected="0">
            <x v="0"/>
          </reference>
          <reference field="0" count="1" selected="0">
            <x v="4"/>
          </reference>
          <reference field="2" count="1" selected="0">
            <x v="3"/>
          </reference>
        </references>
      </pivotArea>
    </chartFormat>
    <chartFormat chart="6" format="8">
      <pivotArea type="data" outline="0" fieldPosition="0">
        <references count="3">
          <reference field="4294967294" count="1" selected="0">
            <x v="0"/>
          </reference>
          <reference field="0" count="1" selected="0">
            <x v="7"/>
          </reference>
          <reference field="2" count="1" selected="0">
            <x v="3"/>
          </reference>
        </references>
      </pivotArea>
    </chartFormat>
    <chartFormat chart="6" format="9">
      <pivotArea type="data" outline="0" fieldPosition="0">
        <references count="3">
          <reference field="4294967294" count="1" selected="0">
            <x v="0"/>
          </reference>
          <reference field="0" count="1" selected="0">
            <x v="7"/>
          </reference>
          <reference field="2" count="1" selected="0">
            <x v="1"/>
          </reference>
        </references>
      </pivotArea>
    </chartFormat>
    <chartFormat chart="6" format="10">
      <pivotArea type="data" outline="0" fieldPosition="0">
        <references count="3">
          <reference field="4294967294" count="1" selected="0">
            <x v="0"/>
          </reference>
          <reference field="0" count="1" selected="0">
            <x v="0"/>
          </reference>
          <reference field="2" count="1" selected="0">
            <x v="0"/>
          </reference>
        </references>
      </pivotArea>
    </chartFormat>
    <chartFormat chart="6" format="11">
      <pivotArea type="data" outline="0" fieldPosition="0">
        <references count="3">
          <reference field="4294967294" count="1" selected="0">
            <x v="0"/>
          </reference>
          <reference field="0" count="1" selected="0">
            <x v="8"/>
          </reference>
          <reference field="2" count="1" selected="0">
            <x v="2"/>
          </reference>
        </references>
      </pivotArea>
    </chartFormat>
    <chartFormat chart="6" format="12">
      <pivotArea type="data" outline="0" fieldPosition="0">
        <references count="3">
          <reference field="4294967294" count="1" selected="0">
            <x v="0"/>
          </reference>
          <reference field="0" count="1" selected="0">
            <x v="10"/>
          </reference>
          <reference field="2" count="1" selected="0">
            <x v="0"/>
          </reference>
        </references>
      </pivotArea>
    </chartFormat>
    <chartFormat chart="6" format="13">
      <pivotArea type="data" outline="0" fieldPosition="0">
        <references count="3">
          <reference field="4294967294" count="1" selected="0">
            <x v="0"/>
          </reference>
          <reference field="0" count="1" selected="0">
            <x v="9"/>
          </reference>
          <reference field="2" count="1" selected="0">
            <x v="3"/>
          </reference>
        </references>
      </pivotArea>
    </chartFormat>
    <chartFormat chart="6" format="14">
      <pivotArea type="data" outline="0" fieldPosition="0">
        <references count="3">
          <reference field="4294967294" count="1" selected="0">
            <x v="0"/>
          </reference>
          <reference field="0" count="1" selected="0">
            <x v="3"/>
          </reference>
          <reference field="2" count="1" selected="0">
            <x v="1"/>
          </reference>
        </references>
      </pivotArea>
    </chartFormat>
    <chartFormat chart="6" format="15">
      <pivotArea type="data" outline="0" fieldPosition="0">
        <references count="3">
          <reference field="4294967294" count="1" selected="0">
            <x v="0"/>
          </reference>
          <reference field="0" count="1" selected="0">
            <x v="2"/>
          </reference>
          <reference field="2" count="1" selected="0">
            <x v="1"/>
          </reference>
        </references>
      </pivotArea>
    </chartFormat>
    <chartFormat chart="6" format="16">
      <pivotArea type="data" outline="0" fieldPosition="0">
        <references count="3">
          <reference field="4294967294" count="1" selected="0">
            <x v="0"/>
          </reference>
          <reference field="0" count="1" selected="0">
            <x v="9"/>
          </reference>
          <reference field="2" count="1" selected="0">
            <x v="1"/>
          </reference>
        </references>
      </pivotArea>
    </chartFormat>
    <chartFormat chart="6" format="17">
      <pivotArea type="data" outline="0" fieldPosition="0">
        <references count="3">
          <reference field="4294967294" count="1" selected="0">
            <x v="0"/>
          </reference>
          <reference field="0" count="1" selected="0">
            <x v="1"/>
          </reference>
          <reference field="2" count="1" selected="0">
            <x v="1"/>
          </reference>
        </references>
      </pivotArea>
    </chartFormat>
    <chartFormat chart="6" format="18">
      <pivotArea type="data" outline="0" fieldPosition="0">
        <references count="3">
          <reference field="4294967294" count="1" selected="0">
            <x v="0"/>
          </reference>
          <reference field="0" count="1" selected="0">
            <x v="10"/>
          </reference>
          <reference field="2" count="1" selected="0">
            <x v="1"/>
          </reference>
        </references>
      </pivotArea>
    </chartFormat>
    <chartFormat chart="6" format="19">
      <pivotArea type="data" outline="0" fieldPosition="0">
        <references count="3">
          <reference field="4294967294" count="1" selected="0">
            <x v="0"/>
          </reference>
          <reference field="0" count="1" selected="0">
            <x v="8"/>
          </reference>
          <reference field="2" count="1" selected="0">
            <x v="1"/>
          </reference>
        </references>
      </pivotArea>
    </chartFormat>
    <chartFormat chart="6" format="20">
      <pivotArea type="data" outline="0" fieldPosition="0">
        <references count="3">
          <reference field="4294967294" count="1" selected="0">
            <x v="0"/>
          </reference>
          <reference field="0" count="1" selected="0">
            <x v="0"/>
          </reference>
          <reference field="2" count="1" selected="0">
            <x v="1"/>
          </reference>
        </references>
      </pivotArea>
    </chartFormat>
    <chartFormat chart="6" format="21">
      <pivotArea type="data" outline="0" fieldPosition="0">
        <references count="3">
          <reference field="4294967294" count="1" selected="0">
            <x v="0"/>
          </reference>
          <reference field="0" count="1" selected="0">
            <x v="4"/>
          </reference>
          <reference field="2" count="1" selected="0">
            <x v="1"/>
          </reference>
        </references>
      </pivotArea>
    </chartFormat>
    <chartFormat chart="6" format="22">
      <pivotArea type="data" outline="0" fieldPosition="0">
        <references count="3">
          <reference field="4294967294" count="1" selected="0">
            <x v="0"/>
          </reference>
          <reference field="0" count="1" selected="0">
            <x v="5"/>
          </reference>
          <reference field="2" count="1" selected="0">
            <x v="1"/>
          </reference>
        </references>
      </pivotArea>
    </chartFormat>
    <chartFormat chart="10" format="45" series="1">
      <pivotArea type="data" outline="0" fieldPosition="0">
        <references count="2">
          <reference field="4294967294" count="1" selected="0">
            <x v="0"/>
          </reference>
          <reference field="2" count="1" selected="0">
            <x v="0"/>
          </reference>
        </references>
      </pivotArea>
    </chartFormat>
    <chartFormat chart="10" format="46">
      <pivotArea type="data" outline="0" fieldPosition="0">
        <references count="3">
          <reference field="4294967294" count="1" selected="0">
            <x v="0"/>
          </reference>
          <reference field="0" count="1" selected="0">
            <x v="10"/>
          </reference>
          <reference field="2" count="1" selected="0">
            <x v="0"/>
          </reference>
        </references>
      </pivotArea>
    </chartFormat>
    <chartFormat chart="10" format="47">
      <pivotArea type="data" outline="0" fieldPosition="0">
        <references count="3">
          <reference field="4294967294" count="1" selected="0">
            <x v="0"/>
          </reference>
          <reference field="0" count="1" selected="0">
            <x v="0"/>
          </reference>
          <reference field="2" count="1" selected="0">
            <x v="0"/>
          </reference>
        </references>
      </pivotArea>
    </chartFormat>
    <chartFormat chart="10" format="48">
      <pivotArea type="data" outline="0" fieldPosition="0">
        <references count="3">
          <reference field="4294967294" count="1" selected="0">
            <x v="0"/>
          </reference>
          <reference field="0" count="1" selected="0">
            <x v="5"/>
          </reference>
          <reference field="2" count="1" selected="0">
            <x v="0"/>
          </reference>
        </references>
      </pivotArea>
    </chartFormat>
    <chartFormat chart="10" format="49" series="1">
      <pivotArea type="data" outline="0" fieldPosition="0">
        <references count="2">
          <reference field="4294967294" count="1" selected="0">
            <x v="0"/>
          </reference>
          <reference field="2" count="1" selected="0">
            <x v="1"/>
          </reference>
        </references>
      </pivotArea>
    </chartFormat>
    <chartFormat chart="10" format="50">
      <pivotArea type="data" outline="0" fieldPosition="0">
        <references count="3">
          <reference field="4294967294" count="1" selected="0">
            <x v="0"/>
          </reference>
          <reference field="0" count="1" selected="0">
            <x v="3"/>
          </reference>
          <reference field="2" count="1" selected="0">
            <x v="1"/>
          </reference>
        </references>
      </pivotArea>
    </chartFormat>
    <chartFormat chart="10" format="51">
      <pivotArea type="data" outline="0" fieldPosition="0">
        <references count="3">
          <reference field="4294967294" count="1" selected="0">
            <x v="0"/>
          </reference>
          <reference field="0" count="1" selected="0">
            <x v="2"/>
          </reference>
          <reference field="2" count="1" selected="0">
            <x v="1"/>
          </reference>
        </references>
      </pivotArea>
    </chartFormat>
    <chartFormat chart="10" format="52">
      <pivotArea type="data" outline="0" fieldPosition="0">
        <references count="3">
          <reference field="4294967294" count="1" selected="0">
            <x v="0"/>
          </reference>
          <reference field="0" count="1" selected="0">
            <x v="9"/>
          </reference>
          <reference field="2" count="1" selected="0">
            <x v="1"/>
          </reference>
        </references>
      </pivotArea>
    </chartFormat>
    <chartFormat chart="10" format="53">
      <pivotArea type="data" outline="0" fieldPosition="0">
        <references count="3">
          <reference field="4294967294" count="1" selected="0">
            <x v="0"/>
          </reference>
          <reference field="0" count="1" selected="0">
            <x v="1"/>
          </reference>
          <reference field="2" count="1" selected="0">
            <x v="1"/>
          </reference>
        </references>
      </pivotArea>
    </chartFormat>
    <chartFormat chart="10" format="54">
      <pivotArea type="data" outline="0" fieldPosition="0">
        <references count="3">
          <reference field="4294967294" count="1" selected="0">
            <x v="0"/>
          </reference>
          <reference field="0" count="1" selected="0">
            <x v="10"/>
          </reference>
          <reference field="2" count="1" selected="0">
            <x v="1"/>
          </reference>
        </references>
      </pivotArea>
    </chartFormat>
    <chartFormat chart="10" format="55">
      <pivotArea type="data" outline="0" fieldPosition="0">
        <references count="3">
          <reference field="4294967294" count="1" selected="0">
            <x v="0"/>
          </reference>
          <reference field="0" count="1" selected="0">
            <x v="8"/>
          </reference>
          <reference field="2" count="1" selected="0">
            <x v="1"/>
          </reference>
        </references>
      </pivotArea>
    </chartFormat>
    <chartFormat chart="10" format="56">
      <pivotArea type="data" outline="0" fieldPosition="0">
        <references count="3">
          <reference field="4294967294" count="1" selected="0">
            <x v="0"/>
          </reference>
          <reference field="0" count="1" selected="0">
            <x v="0"/>
          </reference>
          <reference field="2" count="1" selected="0">
            <x v="1"/>
          </reference>
        </references>
      </pivotArea>
    </chartFormat>
    <chartFormat chart="10" format="57">
      <pivotArea type="data" outline="0" fieldPosition="0">
        <references count="3">
          <reference field="4294967294" count="1" selected="0">
            <x v="0"/>
          </reference>
          <reference field="0" count="1" selected="0">
            <x v="7"/>
          </reference>
          <reference field="2" count="1" selected="0">
            <x v="1"/>
          </reference>
        </references>
      </pivotArea>
    </chartFormat>
    <chartFormat chart="10" format="58">
      <pivotArea type="data" outline="0" fieldPosition="0">
        <references count="3">
          <reference field="4294967294" count="1" selected="0">
            <x v="0"/>
          </reference>
          <reference field="0" count="1" selected="0">
            <x v="4"/>
          </reference>
          <reference field="2" count="1" selected="0">
            <x v="1"/>
          </reference>
        </references>
      </pivotArea>
    </chartFormat>
    <chartFormat chart="10" format="59">
      <pivotArea type="data" outline="0" fieldPosition="0">
        <references count="3">
          <reference field="4294967294" count="1" selected="0">
            <x v="0"/>
          </reference>
          <reference field="0" count="1" selected="0">
            <x v="5"/>
          </reference>
          <reference field="2" count="1" selected="0">
            <x v="1"/>
          </reference>
        </references>
      </pivotArea>
    </chartFormat>
    <chartFormat chart="10" format="60">
      <pivotArea type="data" outline="0" fieldPosition="0">
        <references count="3">
          <reference field="4294967294" count="1" selected="0">
            <x v="0"/>
          </reference>
          <reference field="0" count="1" selected="0">
            <x v="6"/>
          </reference>
          <reference field="2" count="1" selected="0">
            <x v="1"/>
          </reference>
        </references>
      </pivotArea>
    </chartFormat>
    <chartFormat chart="10" format="61" series="1">
      <pivotArea type="data" outline="0" fieldPosition="0">
        <references count="2">
          <reference field="4294967294" count="1" selected="0">
            <x v="0"/>
          </reference>
          <reference field="2" count="1" selected="0">
            <x v="2"/>
          </reference>
        </references>
      </pivotArea>
    </chartFormat>
    <chartFormat chart="10" format="62">
      <pivotArea type="data" outline="0" fieldPosition="0">
        <references count="3">
          <reference field="4294967294" count="1" selected="0">
            <x v="0"/>
          </reference>
          <reference field="0" count="1" selected="0">
            <x v="8"/>
          </reference>
          <reference field="2" count="1" selected="0">
            <x v="2"/>
          </reference>
        </references>
      </pivotArea>
    </chartFormat>
    <chartFormat chart="10" format="63" series="1">
      <pivotArea type="data" outline="0" fieldPosition="0">
        <references count="2">
          <reference field="4294967294" count="1" selected="0">
            <x v="0"/>
          </reference>
          <reference field="2" count="1" selected="0">
            <x v="3"/>
          </reference>
        </references>
      </pivotArea>
    </chartFormat>
    <chartFormat chart="10" format="64">
      <pivotArea type="data" outline="0" fieldPosition="0">
        <references count="3">
          <reference field="4294967294" count="1" selected="0">
            <x v="0"/>
          </reference>
          <reference field="0" count="1" selected="0">
            <x v="9"/>
          </reference>
          <reference field="2" count="1" selected="0">
            <x v="3"/>
          </reference>
        </references>
      </pivotArea>
    </chartFormat>
    <chartFormat chart="10" format="65">
      <pivotArea type="data" outline="0" fieldPosition="0">
        <references count="3">
          <reference field="4294967294" count="1" selected="0">
            <x v="0"/>
          </reference>
          <reference field="0" count="1" selected="0">
            <x v="7"/>
          </reference>
          <reference field="2" count="1" selected="0">
            <x v="3"/>
          </reference>
        </references>
      </pivotArea>
    </chartFormat>
    <chartFormat chart="10" format="66">
      <pivotArea type="data" outline="0" fieldPosition="0">
        <references count="3">
          <reference field="4294967294" count="1" selected="0">
            <x v="0"/>
          </reference>
          <reference field="0" count="1" selected="0">
            <x v="4"/>
          </reference>
          <reference field="2" count="1" selected="0">
            <x v="3"/>
          </reference>
        </references>
      </pivotArea>
    </chartFormat>
    <chartFormat chart="10" format="67">
      <pivotArea type="data" outline="0" fieldPosition="0">
        <references count="3">
          <reference field="4294967294" count="1" selected="0">
            <x v="0"/>
          </reference>
          <reference field="0" count="1" selected="0">
            <x v="4"/>
          </reference>
          <reference field="2" count="1" selected="0">
            <x v="2"/>
          </reference>
        </references>
      </pivotArea>
    </chartFormat>
    <chartFormat chart="6" format="23">
      <pivotArea type="data" outline="0" fieldPosition="0">
        <references count="3">
          <reference field="4294967294" count="1" selected="0">
            <x v="0"/>
          </reference>
          <reference field="0" count="1" selected="0">
            <x v="3"/>
          </reference>
          <reference field="2" count="1" selected="0">
            <x v="2"/>
          </reference>
        </references>
      </pivotArea>
    </chartFormat>
    <chartFormat chart="6" format="24">
      <pivotArea type="data" outline="0" fieldPosition="0">
        <references count="3">
          <reference field="4294967294" count="1" selected="0">
            <x v="0"/>
          </reference>
          <reference field="0" count="1" selected="0">
            <x v="2"/>
          </reference>
          <reference field="2" count="1" selected="0">
            <x v="2"/>
          </reference>
        </references>
      </pivotArea>
    </chartFormat>
    <chartFormat chart="6" format="25">
      <pivotArea type="data" outline="0" fieldPosition="0">
        <references count="3">
          <reference field="4294967294" count="1" selected="0">
            <x v="0"/>
          </reference>
          <reference field="0" count="1" selected="0">
            <x v="9"/>
          </reference>
          <reference field="2" count="1" selected="0">
            <x v="2"/>
          </reference>
        </references>
      </pivotArea>
    </chartFormat>
    <chartFormat chart="6" format="26">
      <pivotArea type="data" outline="0" fieldPosition="0">
        <references count="3">
          <reference field="4294967294" count="1" selected="0">
            <x v="0"/>
          </reference>
          <reference field="0" count="1" selected="0">
            <x v="1"/>
          </reference>
          <reference field="2" count="1" selected="0">
            <x v="2"/>
          </reference>
        </references>
      </pivotArea>
    </chartFormat>
    <chartFormat chart="6" format="27">
      <pivotArea type="data" outline="0" fieldPosition="0">
        <references count="3">
          <reference field="4294967294" count="1" selected="0">
            <x v="0"/>
          </reference>
          <reference field="0" count="1" selected="0">
            <x v="10"/>
          </reference>
          <reference field="2" count="1" selected="0">
            <x v="2"/>
          </reference>
        </references>
      </pivotArea>
    </chartFormat>
    <chartFormat chart="6" format="28">
      <pivotArea type="data" outline="0" fieldPosition="0">
        <references count="3">
          <reference field="4294967294" count="1" selected="0">
            <x v="0"/>
          </reference>
          <reference field="0" count="1" selected="0">
            <x v="0"/>
          </reference>
          <reference field="2" count="1" selected="0">
            <x v="2"/>
          </reference>
        </references>
      </pivotArea>
    </chartFormat>
    <chartFormat chart="6" format="29">
      <pivotArea type="data" outline="0" fieldPosition="0">
        <references count="3">
          <reference field="4294967294" count="1" selected="0">
            <x v="0"/>
          </reference>
          <reference field="0" count="1" selected="0">
            <x v="7"/>
          </reference>
          <reference field="2" count="1" selected="0">
            <x v="2"/>
          </reference>
        </references>
      </pivotArea>
    </chartFormat>
    <chartFormat chart="6" format="30">
      <pivotArea type="data" outline="0" fieldPosition="0">
        <references count="3">
          <reference field="4294967294" count="1" selected="0">
            <x v="0"/>
          </reference>
          <reference field="0" count="1" selected="0">
            <x v="4"/>
          </reference>
          <reference field="2" count="1" selected="0">
            <x v="2"/>
          </reference>
        </references>
      </pivotArea>
    </chartFormat>
    <chartFormat chart="6" format="31">
      <pivotArea type="data" outline="0" fieldPosition="0">
        <references count="3">
          <reference field="4294967294" count="1" selected="0">
            <x v="0"/>
          </reference>
          <reference field="0" count="1" selected="0">
            <x v="5"/>
          </reference>
          <reference field="2" count="1" selected="0">
            <x v="2"/>
          </reference>
        </references>
      </pivotArea>
    </chartFormat>
    <chartFormat chart="6" format="32">
      <pivotArea type="data" outline="0" fieldPosition="0">
        <references count="3">
          <reference field="4294967294" count="1" selected="0">
            <x v="0"/>
          </reference>
          <reference field="0" count="1" selected="0">
            <x v="6"/>
          </reference>
          <reference field="2" count="1" selected="0">
            <x v="2"/>
          </reference>
        </references>
      </pivotArea>
    </chartFormat>
  </chartFormats>
  <pivotHierarchies count="87">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caption="Count of invoice_number"/>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39"/>
  </rowHierarchiesUsage>
  <colHierarchiesUsage count="1">
    <colHierarchyUsage hierarchyUsage="40"/>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pportunity]"/>
        <x15:activeTabTopLevelEntity name="[Invoice]"/>
        <x15:activeTabTopLevelEntity name="[Individual_Budget]"/>
        <x15:activeTabTopLevelEntity name="[Meeting_lis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1B30EDCD-234B-4C91-A6C2-497E7AE3F79C}" name="PivotTable4" cacheId="3"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15">
  <location ref="A31:B35" firstHeaderRow="1" firstDataRow="1" firstDataCol="1"/>
  <pivotFields count="3">
    <pivotField axis="axisRow" allDrilled="1" subtotalTop="0" showAll="0" sortType="descending" defaultSubtotal="0" defaultAttributeDrillState="1">
      <items count="3">
        <item x="0"/>
        <item x="1"/>
        <item x="2"/>
      </items>
      <autoSortScope>
        <pivotArea dataOnly="0" outline="0" fieldPosition="0">
          <references count="1">
            <reference field="4294967294" count="1" selected="0">
              <x v="0"/>
            </reference>
          </references>
        </pivotArea>
      </autoSortScope>
    </pivotField>
    <pivotField dataField="1" subtotalTop="0" showAll="0" defaultSubtotal="0"/>
    <pivotField allDrilled="1" subtotalTop="0" showAll="0" dataSourceSort="1" defaultSubtotal="0" defaultAttributeDrillState="1"/>
  </pivotFields>
  <rowFields count="1">
    <field x="0"/>
  </rowFields>
  <rowItems count="4">
    <i>
      <x v="2"/>
    </i>
    <i>
      <x/>
    </i>
    <i>
      <x v="1"/>
    </i>
    <i t="grand">
      <x/>
    </i>
  </rowItems>
  <colItems count="1">
    <i/>
  </colItems>
  <dataFields count="1">
    <dataField name="Sum of revenue_amount" fld="1" baseField="0" baseItem="0"/>
  </dataFields>
  <chartFormats count="2">
    <chartFormat chart="6" format="0" series="1">
      <pivotArea type="data" outline="0" fieldPosition="0">
        <references count="1">
          <reference field="4294967294" count="1" selected="0">
            <x v="0"/>
          </reference>
        </references>
      </pivotArea>
    </chartFormat>
    <chartFormat chart="14" format="2" series="1">
      <pivotArea type="data" outline="0" fieldPosition="0">
        <references count="1">
          <reference field="4294967294" count="1" selected="0">
            <x v="0"/>
          </reference>
        </references>
      </pivotArea>
    </chartFormat>
  </chartFormats>
  <pivotHierarchies count="87">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6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pportunity]"/>
        <x15:activeTabTopLevelEntity name="[Invoice]"/>
        <x15:activeTabTopLevelEntity name="[Individual_Budget]"/>
        <x15:activeTabTopLevelEntity name="[Meeting_list]"/>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23550563-D75E-4CA5-BAAD-9979CF749E93}" name="PivotTable3" cacheId="2" applyNumberFormats="0" applyBorderFormats="0" applyFontFormats="0" applyPatternFormats="0" applyAlignmentFormats="0" applyWidthHeightFormats="1" dataCaption="Values" updatedVersion="8" minRefreshableVersion="3" useAutoFormatting="1" subtotalHiddenItems="1" itemPrintTitles="1" createdVersion="8" indent="0" outline="1" outlineData="1" multipleFieldFilters="0" chartFormat="8">
  <location ref="A20:B28" firstHeaderRow="1" firstDataRow="1" firstDataCol="1"/>
  <pivotFields count="3">
    <pivotField axis="axisRow" allDrilled="1" subtotalTop="0" showAll="0" dataSourceSort="1" defaultSubtotal="0" defaultAttributeDrillState="1">
      <items count="7">
        <item x="0"/>
        <item x="1"/>
        <item x="2"/>
        <item x="3"/>
        <item x="4"/>
        <item x="5"/>
        <item x="6"/>
      </items>
    </pivotField>
    <pivotField dataField="1" subtotalTop="0" showAll="0" defaultSubtotal="0"/>
    <pivotField allDrilled="1" subtotalTop="0" showAll="0" dataSourceSort="1" defaultSubtotal="0" defaultAttributeDrillState="1"/>
  </pivotFields>
  <rowFields count="1">
    <field x="0"/>
  </rowFields>
  <rowItems count="8">
    <i>
      <x/>
    </i>
    <i>
      <x v="1"/>
    </i>
    <i>
      <x v="2"/>
    </i>
    <i>
      <x v="3"/>
    </i>
    <i>
      <x v="4"/>
    </i>
    <i>
      <x v="5"/>
    </i>
    <i>
      <x v="6"/>
    </i>
    <i t="grand">
      <x/>
    </i>
  </rowItems>
  <colItems count="1">
    <i/>
  </colItems>
  <dataFields count="1">
    <dataField name="Count of opportunity_id" fld="1" subtotal="count" baseField="0" baseItem="0"/>
  </dataFields>
  <chartFormats count="16">
    <chartFormat chart="2" format="0" series="1">
      <pivotArea type="data" outline="0" fieldPosition="0">
        <references count="1">
          <reference field="4294967294" count="1" selected="0">
            <x v="0"/>
          </reference>
        </references>
      </pivotArea>
    </chartFormat>
    <chartFormat chart="2" format="1">
      <pivotArea type="data" outline="0" fieldPosition="0">
        <references count="2">
          <reference field="4294967294" count="1" selected="0">
            <x v="0"/>
          </reference>
          <reference field="0" count="1" selected="0">
            <x v="1"/>
          </reference>
        </references>
      </pivotArea>
    </chartFormat>
    <chartFormat chart="2" format="2">
      <pivotArea type="data" outline="0" fieldPosition="0">
        <references count="2">
          <reference field="4294967294" count="1" selected="0">
            <x v="0"/>
          </reference>
          <reference field="0" count="1" selected="0">
            <x v="0"/>
          </reference>
        </references>
      </pivotArea>
    </chartFormat>
    <chartFormat chart="2" format="3">
      <pivotArea type="data" outline="0" fieldPosition="0">
        <references count="2">
          <reference field="4294967294" count="1" selected="0">
            <x v="0"/>
          </reference>
          <reference field="0" count="1" selected="0">
            <x v="6"/>
          </reference>
        </references>
      </pivotArea>
    </chartFormat>
    <chartFormat chart="2" format="4">
      <pivotArea type="data" outline="0" fieldPosition="0">
        <references count="2">
          <reference field="4294967294" count="1" selected="0">
            <x v="0"/>
          </reference>
          <reference field="0" count="1" selected="0">
            <x v="5"/>
          </reference>
        </references>
      </pivotArea>
    </chartFormat>
    <chartFormat chart="2" format="5">
      <pivotArea type="data" outline="0" fieldPosition="0">
        <references count="2">
          <reference field="4294967294" count="1" selected="0">
            <x v="0"/>
          </reference>
          <reference field="0" count="1" selected="0">
            <x v="4"/>
          </reference>
        </references>
      </pivotArea>
    </chartFormat>
    <chartFormat chart="2" format="6">
      <pivotArea type="data" outline="0" fieldPosition="0">
        <references count="2">
          <reference field="4294967294" count="1" selected="0">
            <x v="0"/>
          </reference>
          <reference field="0" count="1" selected="0">
            <x v="3"/>
          </reference>
        </references>
      </pivotArea>
    </chartFormat>
    <chartFormat chart="2" format="7">
      <pivotArea type="data" outline="0" fieldPosition="0">
        <references count="2">
          <reference field="4294967294" count="1" selected="0">
            <x v="0"/>
          </reference>
          <reference field="0" count="1" selected="0">
            <x v="2"/>
          </reference>
        </references>
      </pivotArea>
    </chartFormat>
    <chartFormat chart="7" format="16" series="1">
      <pivotArea type="data" outline="0" fieldPosition="0">
        <references count="1">
          <reference field="4294967294" count="1" selected="0">
            <x v="0"/>
          </reference>
        </references>
      </pivotArea>
    </chartFormat>
    <chartFormat chart="7" format="17">
      <pivotArea type="data" outline="0" fieldPosition="0">
        <references count="2">
          <reference field="4294967294" count="1" selected="0">
            <x v="0"/>
          </reference>
          <reference field="0" count="1" selected="0">
            <x v="0"/>
          </reference>
        </references>
      </pivotArea>
    </chartFormat>
    <chartFormat chart="7" format="18">
      <pivotArea type="data" outline="0" fieldPosition="0">
        <references count="2">
          <reference field="4294967294" count="1" selected="0">
            <x v="0"/>
          </reference>
          <reference field="0" count="1" selected="0">
            <x v="1"/>
          </reference>
        </references>
      </pivotArea>
    </chartFormat>
    <chartFormat chart="7" format="19">
      <pivotArea type="data" outline="0" fieldPosition="0">
        <references count="2">
          <reference field="4294967294" count="1" selected="0">
            <x v="0"/>
          </reference>
          <reference field="0" count="1" selected="0">
            <x v="2"/>
          </reference>
        </references>
      </pivotArea>
    </chartFormat>
    <chartFormat chart="7" format="20">
      <pivotArea type="data" outline="0" fieldPosition="0">
        <references count="2">
          <reference field="4294967294" count="1" selected="0">
            <x v="0"/>
          </reference>
          <reference field="0" count="1" selected="0">
            <x v="3"/>
          </reference>
        </references>
      </pivotArea>
    </chartFormat>
    <chartFormat chart="7" format="21">
      <pivotArea type="data" outline="0" fieldPosition="0">
        <references count="2">
          <reference field="4294967294" count="1" selected="0">
            <x v="0"/>
          </reference>
          <reference field="0" count="1" selected="0">
            <x v="4"/>
          </reference>
        </references>
      </pivotArea>
    </chartFormat>
    <chartFormat chart="7" format="22">
      <pivotArea type="data" outline="0" fieldPosition="0">
        <references count="2">
          <reference field="4294967294" count="1" selected="0">
            <x v="0"/>
          </reference>
          <reference field="0" count="1" selected="0">
            <x v="5"/>
          </reference>
        </references>
      </pivotArea>
    </chartFormat>
    <chartFormat chart="7" format="23">
      <pivotArea type="data" outline="0" fieldPosition="0">
        <references count="2">
          <reference field="4294967294" count="1" selected="0">
            <x v="0"/>
          </reference>
          <reference field="0" count="1" selected="0">
            <x v="6"/>
          </reference>
        </references>
      </pivotArea>
    </chartFormat>
  </chartFormats>
  <pivotHierarchies count="87">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ies>
  <pivotTableStyleInfo name="PivotStyleLight16" showRowHeaders="1" showColHeaders="1" showRowStripes="0" showColStripes="0" showLastColumn="1"/>
  <rowHierarchiesUsage count="1">
    <rowHierarchyUsage hierarchyUsage="6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Opportunity]"/>
        <x15:activeTabTopLevelEntity name="[Invoice]"/>
        <x15:activeTabTopLevelEntity name="[Individual_Budget]"/>
        <x15:activeTabTopLevelEntity name="[Meeting_list]"/>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6" connectionId="6" xr16:uid="{A78FD359-DE5E-48D8-AD82-548EA6FAD63F}" autoFormatId="16" applyNumberFormats="0" applyBorderFormats="0" applyFontFormats="0" applyPatternFormats="0" applyAlignmentFormats="0" applyWidthHeightFormats="0">
  <queryTableRefresh nextId="14">
    <queryTableFields count="13">
      <queryTableField id="1" name="opportunity_name" tableColumnId="1"/>
      <queryTableField id="2" name="opportunity_id" tableColumnId="2"/>
      <queryTableField id="3" name="Account Exe Id" tableColumnId="3"/>
      <queryTableField id="4" name="Account Executive" tableColumnId="4"/>
      <queryTableField id="5" name="premium_amount" tableColumnId="5"/>
      <queryTableField id="6" name="revenue_amount" tableColumnId="6"/>
      <queryTableField id="7" name="closing_date" tableColumnId="7"/>
      <queryTableField id="8" name="stage" tableColumnId="8"/>
      <queryTableField id="9" name="branch" tableColumnId="9"/>
      <queryTableField id="10" name="specialty" tableColumnId="10"/>
      <queryTableField id="11" name="product_group" tableColumnId="11"/>
      <queryTableField id="12" name="product_sub_group" tableColumnId="12"/>
      <queryTableField id="13" name="risk_details" tableColumnId="1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5" connectionId="5" xr16:uid="{C348E41A-A295-4DBB-948C-252200631AEA}" autoFormatId="16" applyNumberFormats="0" applyBorderFormats="0" applyFontFormats="0" applyPatternFormats="0" applyAlignmentFormats="0" applyWidthHeightFormats="0">
  <queryTableRefresh nextId="6">
    <queryTableFields count="5">
      <queryTableField id="1" name="Account Exe ID" tableColumnId="1"/>
      <queryTableField id="2" name="Account Executive" tableColumnId="2"/>
      <queryTableField id="3" name="branch_name" tableColumnId="3"/>
      <queryTableField id="4" name="global_attendees" tableColumnId="4"/>
      <queryTableField id="5" name="meeting_date" tableColumnId="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4" connectionId="4" xr16:uid="{4E1D649E-0980-48FD-BB36-795BE64361B4}" autoFormatId="16" applyNumberFormats="0" applyBorderFormats="0" applyFontFormats="0" applyPatternFormats="0" applyAlignmentFormats="0" applyWidthHeightFormats="0">
  <queryTableRefresh nextId="13">
    <queryTableFields count="12">
      <queryTableField id="1" name="invoice_number" tableColumnId="1"/>
      <queryTableField id="2" name="invoice_date" tableColumnId="2"/>
      <queryTableField id="3" name="revenue_transaction_type" tableColumnId="3"/>
      <queryTableField id="4" name="branch_name" tableColumnId="4"/>
      <queryTableField id="5" name="solution_group" tableColumnId="5"/>
      <queryTableField id="6" name="Account Exe ID" tableColumnId="6"/>
      <queryTableField id="7" name="Account Executive" tableColumnId="7"/>
      <queryTableField id="8" name="income_class" tableColumnId="8"/>
      <queryTableField id="9" name="client_name" tableColumnId="9"/>
      <queryTableField id="10" name="policy_number" tableColumnId="10"/>
      <queryTableField id="11" name="Amount" tableColumnId="11"/>
      <queryTableField id="12" name="income_due_dat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3" xr16:uid="{A34E67EC-0853-44CF-A11E-F21ED606970B}" autoFormatId="16" applyNumberFormats="0" applyBorderFormats="0" applyFontFormats="0" applyPatternFormats="0" applyAlignmentFormats="0" applyWidthHeightFormats="0">
  <queryTableRefresh nextId="8">
    <queryTableFields count="7">
      <queryTableField id="1" name="Branch" tableColumnId="1"/>
      <queryTableField id="2" name="Account Exe ID" tableColumnId="2"/>
      <queryTableField id="3" name="Employee Name" tableColumnId="3"/>
      <queryTableField id="4" name="New Role2" tableColumnId="4"/>
      <queryTableField id="5" name="New Budget" tableColumnId="5"/>
      <queryTableField id="6" name="Cross sell bugdet" tableColumnId="6"/>
      <queryTableField id="7" name="Renewal Budget" tableColumnId="7"/>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2" xr16:uid="{ADDFD3BD-D40F-415B-8DDA-1F824D0B717B}" autoFormatId="16" applyNumberFormats="0" applyBorderFormats="0" applyFontFormats="0" applyPatternFormats="0" applyAlignmentFormats="0" applyWidthHeightFormats="0">
  <queryTableRefresh nextId="10">
    <queryTableFields count="9">
      <queryTableField id="1" name="client_name" tableColumnId="1"/>
      <queryTableField id="2" name="branch_name" tableColumnId="2"/>
      <queryTableField id="3" name="solution_group" tableColumnId="3"/>
      <queryTableField id="4" name="Account Exe ID" tableColumnId="4"/>
      <queryTableField id="5" name="Account Executive" tableColumnId="5"/>
      <queryTableField id="6" name="income_class" tableColumnId="6"/>
      <queryTableField id="7" name="Amount" tableColumnId="7"/>
      <queryTableField id="8" name="income_due_date" tableColumnId="8"/>
      <queryTableField id="9" name="revenue_transaction_type" tableColumnId="9"/>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1" xr16:uid="{1C72F0FE-149B-41EF-8823-D0F1C1728E6D}" autoFormatId="16" applyNumberFormats="0" applyBorderFormats="0" applyFontFormats="0" applyPatternFormats="0" applyAlignmentFormats="0" applyWidthHeightFormats="0">
  <queryTableRefresh nextId="19">
    <queryTableFields count="17">
      <queryTableField id="1" name="client_name" tableColumnId="1"/>
      <queryTableField id="2" name="policy_number" tableColumnId="2"/>
      <queryTableField id="3" name="policy_status" tableColumnId="3"/>
      <queryTableField id="4" name="policy_start_date" tableColumnId="4"/>
      <queryTableField id="5" name="policy_end_date" tableColumnId="5"/>
      <queryTableField id="6" name="product_group" tableColumnId="6"/>
      <queryTableField id="7" name="Account Exe ID" tableColumnId="7"/>
      <queryTableField id="8" name="Exe Name" tableColumnId="8"/>
      <queryTableField id="9" name="branch_name" tableColumnId="9"/>
      <queryTableField id="10" name="solution_group" tableColumnId="10"/>
      <queryTableField id="11" name="income_class" tableColumnId="11"/>
      <queryTableField id="12" name="Amount" tableColumnId="12"/>
      <queryTableField id="13" name="income_due_date" tableColumnId="13"/>
      <queryTableField id="14" name="revenue_transaction_type" tableColumnId="14"/>
      <queryTableField id="15" name="renewal_status" tableColumnId="15"/>
      <queryTableField id="16" name="lapse_reason" tableColumnId="16"/>
      <queryTableField id="17" name="last_updated_date" tableColumnId="17"/>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eeting_date__Year" xr10:uid="{BB55853A-B807-4048-A7D3-D3A34479E390}" sourceName="[Meeting_list].[meeting_date (Year)]">
  <pivotTables>
    <pivotTable tabId="20" name="PivotTable1"/>
    <pivotTable tabId="20" name="PivotTable2"/>
    <pivotTable tabId="20" name="PivotTable3"/>
    <pivotTable tabId="20" name="PivotTable4"/>
    <pivotTable tabId="20" name="PivotTable5"/>
    <pivotTable tabId="20" name="PivotTable6"/>
    <pivotTable tabId="16" name="PivotTable10"/>
    <pivotTable tabId="16" name="PivotTable11"/>
    <pivotTable tabId="16" name="PivotTable12"/>
    <pivotTable tabId="16" name="PivotTable5"/>
    <pivotTable tabId="16" name="PivotTable8"/>
    <pivotTable tabId="16" name="PivotTable9"/>
  </pivotTables>
  <data>
    <olap pivotCacheId="1024600982">
      <levels count="2">
        <level uniqueName="[Meeting_list].[meeting_date (Year)].[(All)]" sourceCaption="(All)" count="0"/>
        <level uniqueName="[Meeting_list].[meeting_date (Year)].[meeting_date (Year)]" sourceCaption="meeting_date (Year)" count="2">
          <ranges>
            <range startItem="0">
              <i n="[Meeting_list].[meeting_date (Year)].&amp;[2019]" c="2019"/>
              <i n="[Meeting_list].[meeting_date (Year)].&amp;[2020]" c="2020"/>
            </range>
          </ranges>
        </level>
      </levels>
      <selections count="1">
        <selection n="[Meeting_list].[meeting_date (Year)].[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ccount_Executive" xr10:uid="{D61A9779-05FD-4DD6-BC9B-3E9D03CDCF21}" sourceName="[Invoice].[Account Executive]">
  <pivotTables>
    <pivotTable tabId="16" name="PivotTable9"/>
    <pivotTable tabId="20" name="PivotTable1"/>
    <pivotTable tabId="20" name="PivotTable2"/>
    <pivotTable tabId="20" name="PivotTable3"/>
    <pivotTable tabId="20" name="PivotTable4"/>
    <pivotTable tabId="20" name="PivotTable5"/>
    <pivotTable tabId="20" name="PivotTable6"/>
    <pivotTable tabId="16" name="PivotTable10"/>
    <pivotTable tabId="16" name="PivotTable11"/>
    <pivotTable tabId="16" name="PivotTable12"/>
    <pivotTable tabId="16" name="PivotTable5"/>
    <pivotTable tabId="16" name="PivotTable8"/>
  </pivotTables>
  <data>
    <olap pivotCacheId="1024600982">
      <levels count="2">
        <level uniqueName="[Invoice].[Account Executive].[(All)]" sourceCaption="(All)" count="0"/>
        <level uniqueName="[Invoice].[Account Executive].[Account Executive]" sourceCaption="Account Executive" count="11">
          <ranges>
            <range startItem="0">
              <i n="[Invoice].[Account Executive].&amp;[Abhinav Shivam]" c="Abhinav Shivam"/>
              <i n="[Invoice].[Account Executive].&amp;[Animesh Rawat]" c="Animesh Rawat"/>
              <i n="[Invoice].[Account Executive].&amp;[Ankita Shah]" c="Ankita Shah"/>
              <i n="[Invoice].[Account Executive].&amp;[Divya Dhingra]" c="Divya Dhingra"/>
              <i n="[Invoice].[Account Executive].&amp;[Gautam Murkunde]" c="Gautam Murkunde"/>
              <i n="[Invoice].[Account Executive].&amp;[Mark]" c="Mark"/>
              <i n="[Invoice].[Account Executive].&amp;[Neel Jain]" c="Neel Jain"/>
              <i n="[Invoice].[Account Executive].&amp;[Shloka Shelat]" c="Shloka Shelat"/>
              <i n="[Invoice].[Account Executive].&amp;[Shobhit Agarwal]" c="Shobhit Agarwal"/>
              <i n="[Invoice].[Account Executive].&amp;[Vidit Shah]" c="Vidit Shah"/>
              <i n="[Invoice].[Account Executive].&amp;[Vinay]" c="Vinay"/>
            </range>
          </ranges>
        </level>
      </levels>
      <selections count="1">
        <selection n="[Invoice].[Account Executive].[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eeting_date (Year) 1" xr10:uid="{BFC24081-A9AF-44FA-84DD-781C1EFBAF05}" cache="Slicer_meeting_date__Year" caption="meeting_date (Year)" columnCount="2" showCaption="0" level="1" style="Year " rowHeight="247650"/>
  <slicer name="Account Executive 1" xr10:uid="{51CB1948-F7EC-4A83-89BC-9064CBC02564}" cache="Slicer_Account_Executive" caption="Account Executive" columnCount="11" level="1" style="Year "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ccount Executive" xr10:uid="{70C37F0E-0AC3-43D7-8AC5-82E1A4D82126}" cache="Slicer_Account_Executive" caption="Account Executive" columnCount="11" level="1" style="Year " rowHeight="2476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eeting_date (Year)" xr10:uid="{FD286F15-92DA-4A17-A9F1-D68D8BF4E6EB}" cache="Slicer_meeting_date__Year" caption="meeting_date (Year)" columnCount="2" showCaption="0" level="1" rowHeight="2476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40ECD1D-84C3-464C-A515-24CDAF9B82E4}" name="Opportunity" displayName="Opportunity" ref="A1:M50" tableType="queryTable" totalsRowShown="0">
  <autoFilter ref="A1:M50" xr:uid="{E40ECD1D-84C3-464C-A515-24CDAF9B82E4}"/>
  <tableColumns count="13">
    <tableColumn id="1" xr3:uid="{08FA5BD0-BC34-4F0C-86B2-971BF4201A5D}" uniqueName="1" name="opportunity_name" queryTableFieldId="1" dataDxfId="76"/>
    <tableColumn id="2" xr3:uid="{8AA0019A-406A-47F4-BFBC-D0A9EF499364}" uniqueName="2" name="opportunity_id" queryTableFieldId="2" dataDxfId="75"/>
    <tableColumn id="3" xr3:uid="{EDC70DAE-0F18-49CD-849F-620F566C577E}" uniqueName="3" name="Account Exe Id" queryTableFieldId="3"/>
    <tableColumn id="4" xr3:uid="{360E5D55-0EC1-4D7D-BCBC-8969A563DFC2}" uniqueName="4" name="Account Executive" queryTableFieldId="4" dataDxfId="74"/>
    <tableColumn id="5" xr3:uid="{039E6039-40BD-44BF-80DA-21EECF8FBEA5}" uniqueName="5" name="premium_amount" queryTableFieldId="5"/>
    <tableColumn id="6" xr3:uid="{C384F192-1EBC-4024-B251-F8A6AEB6C6F8}" uniqueName="6" name="revenue_amount" queryTableFieldId="6"/>
    <tableColumn id="7" xr3:uid="{A831D669-7C94-44CA-98D9-5E00CA6A4EDC}" uniqueName="7" name="closing_date" queryTableFieldId="7" dataDxfId="73"/>
    <tableColumn id="8" xr3:uid="{43D52D43-A442-42D6-82F7-93082D1D1617}" uniqueName="8" name="stage" queryTableFieldId="8" dataDxfId="72"/>
    <tableColumn id="9" xr3:uid="{197A11C2-0892-4DE6-84C1-02FB15903159}" uniqueName="9" name="branch" queryTableFieldId="9" dataDxfId="71"/>
    <tableColumn id="10" xr3:uid="{EA58B235-8724-4D5D-879F-539C21421DCD}" uniqueName="10" name="specialty" queryTableFieldId="10" dataDxfId="70"/>
    <tableColumn id="11" xr3:uid="{0406D802-5614-4742-933D-43E01B323791}" uniqueName="11" name="product_group" queryTableFieldId="11" dataDxfId="69"/>
    <tableColumn id="12" xr3:uid="{3279162E-36E7-4498-9B03-08FA45352093}" uniqueName="12" name="product_sub_group" queryTableFieldId="12" dataDxfId="68"/>
    <tableColumn id="13" xr3:uid="{29944E17-CD61-47CA-8962-E964DBA3BEDF}" uniqueName="13" name="risk_details" queryTableFieldId="13" dataDxfId="67"/>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571DB0-2710-4047-84BE-06CFF9D66B3F}" name="Meeting_list" displayName="Meeting_list" ref="A1:E35" tableType="queryTable" totalsRowShown="0">
  <autoFilter ref="A1:E35" xr:uid="{94571DB0-2710-4047-84BE-06CFF9D66B3F}"/>
  <tableColumns count="5">
    <tableColumn id="1" xr3:uid="{E8B4BF50-06E5-427C-8D0D-B0BC6941A9CB}" uniqueName="1" name="Account Exe ID" queryTableFieldId="1"/>
    <tableColumn id="2" xr3:uid="{F21B7A12-25AD-471E-BCAD-A18FB18E9DFC}" uniqueName="2" name="Account Executive" queryTableFieldId="2" dataDxfId="66"/>
    <tableColumn id="3" xr3:uid="{0C5E2E0F-893B-4C31-8866-AD1A0EC4FCC5}" uniqueName="3" name="branch_name" queryTableFieldId="3" dataDxfId="65"/>
    <tableColumn id="4" xr3:uid="{FB84E5A5-37A6-4037-8587-781F058C9E55}" uniqueName="4" name="global_attendees" queryTableFieldId="4" dataDxfId="64"/>
    <tableColumn id="5" xr3:uid="{E6C05DE0-9160-4048-A623-33011C4E9990}" uniqueName="5" name="meeting_date" queryTableFieldId="5" dataDxfId="63"/>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520B2FC6-AB2C-4989-B811-091F81FB99C4}" name="Invoice" displayName="Invoice" ref="A1:L205" tableType="queryTable" totalsRowShown="0">
  <autoFilter ref="A1:L205" xr:uid="{520B2FC6-AB2C-4989-B811-091F81FB99C4}"/>
  <tableColumns count="12">
    <tableColumn id="1" xr3:uid="{0687AB9F-E5C5-490C-A366-EFBBE3C30A0B}" uniqueName="1" name="invoice_number" queryTableFieldId="1"/>
    <tableColumn id="2" xr3:uid="{D21646FA-BFD4-497F-90A3-09A9F4339B98}" uniqueName="2" name="invoice_date" queryTableFieldId="2" dataDxfId="62"/>
    <tableColumn id="3" xr3:uid="{DA2CE3CD-3C85-40AF-8C69-1BD55EDDEB25}" uniqueName="3" name="revenue_transaction_type" queryTableFieldId="3" dataDxfId="61"/>
    <tableColumn id="4" xr3:uid="{E4311ADC-B144-47FB-B03E-DC7864ABF68B}" uniqueName="4" name="branch_name" queryTableFieldId="4" dataDxfId="60"/>
    <tableColumn id="5" xr3:uid="{FF57754A-B3B8-4937-9C2F-5C2F7A926D74}" uniqueName="5" name="solution_group" queryTableFieldId="5" dataDxfId="59"/>
    <tableColumn id="6" xr3:uid="{5E9FCB3C-6CA7-4022-B15B-18D822807383}" uniqueName="6" name="Account Exe ID" queryTableFieldId="6"/>
    <tableColumn id="7" xr3:uid="{591312FA-87B2-443C-84BA-097E68D50325}" uniqueName="7" name="Account Executive" queryTableFieldId="7" dataDxfId="58"/>
    <tableColumn id="8" xr3:uid="{F950BEF8-8C74-4146-BC73-9BF7EDC6BA12}" uniqueName="8" name="income_class" queryTableFieldId="8" dataDxfId="57"/>
    <tableColumn id="9" xr3:uid="{9370F650-E103-497D-BB7E-B7CAB66E2ADF}" uniqueName="9" name="client_name" queryTableFieldId="9" dataDxfId="56"/>
    <tableColumn id="10" xr3:uid="{3F90CCB2-5A5C-46E5-974A-513C352BDB7A}" uniqueName="10" name="policy_number" queryTableFieldId="10" dataDxfId="55"/>
    <tableColumn id="11" xr3:uid="{273BCFAA-7692-4067-B01B-0BEB2C866CFF}" uniqueName="11" name="Amount" queryTableFieldId="11"/>
    <tableColumn id="12" xr3:uid="{8987AA5F-5CB4-4B55-A8D2-34D3374E7E62}" uniqueName="12" name="income_due_date" queryTableFieldId="12" dataDxfId="54"/>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15F8AA2-AD46-4AB7-9E97-2072B50DFE5C}" name="Individual_Budget" displayName="Individual_Budget" ref="A1:G11" tableType="queryTable" totalsRowShown="0">
  <autoFilter ref="A1:G11" xr:uid="{415F8AA2-AD46-4AB7-9E97-2072B50DFE5C}"/>
  <tableColumns count="7">
    <tableColumn id="1" xr3:uid="{26BB5591-A7D3-4851-9559-1DDA8B31C5D5}" uniqueName="1" name="Branch" queryTableFieldId="1" dataDxfId="53"/>
    <tableColumn id="2" xr3:uid="{2CA5325B-9F1E-4BBD-A74B-A8E19BF46D8D}" uniqueName="2" name="Account Exe ID" queryTableFieldId="2"/>
    <tableColumn id="3" xr3:uid="{96BA9EE4-6964-49CB-8A97-2C3D52E0FF6B}" uniqueName="3" name="Employee Name" queryTableFieldId="3" dataDxfId="52"/>
    <tableColumn id="4" xr3:uid="{A919618F-3E4D-47EA-9A27-CB22BEDAA88A}" uniqueName="4" name="New Role2" queryTableFieldId="4" dataDxfId="51"/>
    <tableColumn id="5" xr3:uid="{3E23C295-49E0-40A4-A9C5-037953F164EC}" uniqueName="5" name="New Budget" queryTableFieldId="5"/>
    <tableColumn id="6" xr3:uid="{56AF91F9-710B-4F3C-885A-88C233B61C1C}" uniqueName="6" name="Cross sell bugdet" queryTableFieldId="6"/>
    <tableColumn id="7" xr3:uid="{2A8EB44C-3B68-49FF-9F17-44409712346D}" uniqueName="7" name="Renewal Budget" queryTableFieldId="7"/>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7378BF8-9112-4CBE-A64C-BB6754973630}" name="Fees" displayName="Fees" ref="A1:I10" tableType="queryTable" totalsRowShown="0">
  <autoFilter ref="A1:I10" xr:uid="{17378BF8-9112-4CBE-A64C-BB6754973630}"/>
  <tableColumns count="9">
    <tableColumn id="1" xr3:uid="{D91BAD9C-E73B-46FB-9A62-49454E2EBFA4}" uniqueName="1" name="client_name" queryTableFieldId="1" dataDxfId="50"/>
    <tableColumn id="2" xr3:uid="{F2495D9A-58DD-4912-81C6-CC5A45430880}" uniqueName="2" name="branch_name" queryTableFieldId="2" dataDxfId="49"/>
    <tableColumn id="3" xr3:uid="{0B580F38-D1B1-4B23-A6A4-C8605C174C00}" uniqueName="3" name="solution_group" queryTableFieldId="3" dataDxfId="48"/>
    <tableColumn id="4" xr3:uid="{4C9D3729-DDA7-4238-9E69-86C8200FDDC9}" uniqueName="4" name="Account Exe ID" queryTableFieldId="4"/>
    <tableColumn id="5" xr3:uid="{3AD28335-002F-4B21-8C43-F0D9CFE40754}" uniqueName="5" name="Account Executive" queryTableFieldId="5" dataDxfId="47"/>
    <tableColumn id="6" xr3:uid="{08E19852-F16E-4E99-B1C6-CF7F29669F1A}" uniqueName="6" name="income_class" queryTableFieldId="6" dataDxfId="46"/>
    <tableColumn id="7" xr3:uid="{FD697BCE-E354-48BF-A214-54C46CA4A1FB}" uniqueName="7" name="Amount" queryTableFieldId="7"/>
    <tableColumn id="8" xr3:uid="{D7F854B2-D2CE-40AD-B774-CB0E6639FEC7}" uniqueName="8" name="income_due_date" queryTableFieldId="8" dataDxfId="45"/>
    <tableColumn id="9" xr3:uid="{25348331-829C-44CB-8C70-8BC70B09C1D4}" uniqueName="9" name="revenue_transaction_type" queryTableFieldId="9" dataDxfId="44"/>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25349BD-D1F7-4208-BE18-67B970B6D404}" name="Brokerage" displayName="Brokerage" ref="A1:Q962" tableType="queryTable" totalsRowShown="0">
  <autoFilter ref="A1:Q962" xr:uid="{E25349BD-D1F7-4208-BE18-67B970B6D404}"/>
  <tableColumns count="17">
    <tableColumn id="1" xr3:uid="{A266765F-7253-4520-9DBB-17028D0E580E}" uniqueName="1" name="client_name" queryTableFieldId="1" dataDxfId="43"/>
    <tableColumn id="2" xr3:uid="{82AD11A4-1CA0-434B-AD45-6FE83BE1FC13}" uniqueName="2" name="policy_number" queryTableFieldId="2" dataDxfId="42"/>
    <tableColumn id="3" xr3:uid="{BC5BEC26-5444-46F1-AAD8-ADBE3D1777A3}" uniqueName="3" name="policy_status" queryTableFieldId="3" dataDxfId="41"/>
    <tableColumn id="4" xr3:uid="{16C7ED7D-6496-4ADF-9C68-679D01CD09E1}" uniqueName="4" name="policy_start_date" queryTableFieldId="4" dataDxfId="40"/>
    <tableColumn id="5" xr3:uid="{907397FE-23F8-43D3-B7FF-028FAD8FBBC0}" uniqueName="5" name="policy_end_date" queryTableFieldId="5" dataDxfId="39"/>
    <tableColumn id="6" xr3:uid="{DEBD06BA-BC6D-46F7-8FC4-810ECBB92EF1}" uniqueName="6" name="product_group" queryTableFieldId="6" dataDxfId="38"/>
    <tableColumn id="7" xr3:uid="{7AC05B48-6730-4B67-B9D8-6CD953A7C6EB}" uniqueName="7" name="Account Exe ID" queryTableFieldId="7"/>
    <tableColumn id="8" xr3:uid="{F53FD4C2-A072-4196-BC03-A59D355ECBAD}" uniqueName="8" name="Exe Name" queryTableFieldId="8" dataDxfId="37"/>
    <tableColumn id="9" xr3:uid="{CC7E27D2-802C-4BB6-A919-02BC5254A791}" uniqueName="9" name="branch_name" queryTableFieldId="9" dataDxfId="36"/>
    <tableColumn id="10" xr3:uid="{CC2BD2E3-1D14-400B-B18D-13C876B7804E}" uniqueName="10" name="solution_group" queryTableFieldId="10" dataDxfId="35"/>
    <tableColumn id="11" xr3:uid="{3464DFEA-1EC2-41DA-9C43-83178BC26E66}" uniqueName="11" name="income_class" queryTableFieldId="11" dataDxfId="34"/>
    <tableColumn id="12" xr3:uid="{4055C5C9-5B65-4709-A465-B816CB14AEBA}" uniqueName="12" name="Amount" queryTableFieldId="12"/>
    <tableColumn id="13" xr3:uid="{9A8F86FE-4979-4A8A-9DE3-700DC1AA250D}" uniqueName="13" name="income_due_date" queryTableFieldId="13" dataDxfId="33"/>
    <tableColumn id="14" xr3:uid="{11491379-F256-4E93-8AA7-DA3269F3D8F6}" uniqueName="14" name="revenue_transaction_type" queryTableFieldId="14" dataDxfId="32"/>
    <tableColumn id="15" xr3:uid="{3901AE3F-0EB8-4C93-9DB5-7354DFFD2E25}" uniqueName="15" name="renewal_status" queryTableFieldId="15" dataDxfId="31"/>
    <tableColumn id="16" xr3:uid="{664B0ED6-8A70-4494-BCEF-C99619BC5EB1}" uniqueName="16" name="lapse_reason" queryTableFieldId="16" dataDxfId="30"/>
    <tableColumn id="17" xr3:uid="{FFB46647-0252-43AC-BA01-5A6697E06313}" uniqueName="17" name="last_updated_date" queryTableFieldId="17" dataDxfId="29"/>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42EFAA3-A2B7-46A7-9AF6-EC3E866F5DBD}" name="Table10" displayName="Table10" ref="A11:D14" totalsRowShown="0">
  <autoFilter ref="A11:D14" xr:uid="{B42EFAA3-A2B7-46A7-9AF6-EC3E866F5DBD}"/>
  <tableColumns count="4">
    <tableColumn id="1" xr3:uid="{7825DECE-2261-4BEB-A43F-DCC63B0159CE}" name="Column1"/>
    <tableColumn id="2" xr3:uid="{3CF7E878-29B8-4744-98FD-555A805B92F2}" name="Target"/>
    <tableColumn id="3" xr3:uid="{B05BC5FD-1A16-4C48-A290-32B047B05575}" name="Achieved"/>
    <tableColumn id="4" xr3:uid="{32FB2B6D-18F4-46A4-8D2D-DC4C1027D7EC}" name="Invoiced"/>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C1D1ECC-B73A-4CBB-B7B2-B8715F319810}" name="Table16" displayName="Table16" ref="G64:J65" headerRowCount="0" totalsRowShown="0">
  <tableColumns count="4">
    <tableColumn id="1" xr3:uid="{3C8F8113-A703-4456-AE8A-872792B54F88}" name="KPI Name" headerRowDxfId="4" dataDxfId="3"/>
    <tableColumn id="3" xr3:uid="{C9C89714-F3BD-47DD-9EF6-0991319BDC90}" name="Column3">
      <calculatedColumnFormula>G59/GETPIVOTDATA("[Measures].[Sum of Cross sell bugdet]",$G$38)</calculatedColumnFormula>
    </tableColumn>
    <tableColumn id="4" xr3:uid="{31BDF3F1-9E59-48B3-80BB-19A90E285881}" name="Column4">
      <calculatedColumnFormula>I59/GETPIVOTDATA("[Measures].[Sum of Renewal Budget]",$G$38)</calculatedColumnFormula>
    </tableColumn>
    <tableColumn id="5" xr3:uid="{8EB4EC93-A28D-4D68-8C25-856DD1DB703E}" name="Column5">
      <calculatedColumnFormula>H59/GETPIVOTDATA("[Measures].[Sum of New Budget]",$G$38)</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FD88996-94C0-4E7F-A3C9-8B9D05160EBB}" name="Table17" displayName="Table17" ref="G68:J69" headerRowCount="0" totalsRowShown="0">
  <tableColumns count="4">
    <tableColumn id="1" xr3:uid="{578636A1-088D-4E2A-8937-E43E247CB3AC}" name="Column1" headerRowDxfId="2" dataDxfId="1"/>
    <tableColumn id="3" xr3:uid="{4A1DF783-EB16-4F6A-A0A7-531F42B24AAB}" name="Column3">
      <calculatedColumnFormula>GETPIVOTDATA("[Measures].[Sum of Amount]",$A$37,"[Invoice].[income_class]","[Invoice].[income_class].&amp;[Cross Sell]")/GETPIVOTDATA("[Measures].[Sum of Cross sell bugdet]",$G$38)</calculatedColumnFormula>
    </tableColumn>
    <tableColumn id="4" xr3:uid="{87C46B3D-AF6E-4035-A313-727DB2C4A573}" name="Column4">
      <calculatedColumnFormula>GETPIVOTDATA("[Measures].[Sum of Amount]",$A$37,"[Invoice].[income_class]","[Invoice].[income_class].&amp;[Renewal]")/GETPIVOTDATA("[Measures].[Sum of Renewal Budget]",$G$38)</calculatedColumnFormula>
    </tableColumn>
    <tableColumn id="5" xr3:uid="{9535CAE5-1776-44C8-B2D4-C273B98BDADD}" name="Column5">
      <calculatedColumnFormula>GETPIVOTDATA("[Measures].[Sum of Amount]",$A$37,"[Invoice].[income_class]","[Invoice].[income_class].&amp;[New]")/GETPIVOTDATA("[Measures].[Sum of New Budget]",$G$38)</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B76B61FE-6492-420F-B838-7AEE9C70D990}" name="Table1319" displayName="Table1319" ref="O4:P6" totalsRowShown="0">
  <autoFilter ref="O4:P6" xr:uid="{B76B61FE-6492-420F-B838-7AEE9C70D990}"/>
  <tableColumns count="2">
    <tableColumn id="1" xr3:uid="{7CA3C732-2573-4C40-BC1D-270110AE4F44}" name="Total opportunity " dataDxfId="0"/>
    <tableColumn id="2" xr3:uid="{A32157CF-5EE0-4EE4-B77E-52AE89C63803}" name="Open Opportunity"/>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microsoft.com/office/2007/relationships/slicer" Target="../slicers/slicer1.xml"/></Relationships>
</file>

<file path=xl/worksheets/_rels/sheet8.xml.rels><?xml version="1.0" encoding="UTF-8" standalone="yes"?>
<Relationships xmlns="http://schemas.openxmlformats.org/package/2006/relationships"><Relationship Id="rId8" Type="http://schemas.openxmlformats.org/officeDocument/2006/relationships/drawing" Target="../drawings/drawing6.xml"/><Relationship Id="rId3" Type="http://schemas.openxmlformats.org/officeDocument/2006/relationships/pivotTable" Target="../pivotTables/pivotTable3.xml"/><Relationship Id="rId7" Type="http://schemas.openxmlformats.org/officeDocument/2006/relationships/printerSettings" Target="../printerSettings/printerSettings1.bin"/><Relationship Id="rId12" Type="http://schemas.microsoft.com/office/2007/relationships/slicer" Target="../slicers/slicer2.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11" Type="http://schemas.openxmlformats.org/officeDocument/2006/relationships/table" Target="../tables/table9.xml"/><Relationship Id="rId5" Type="http://schemas.openxmlformats.org/officeDocument/2006/relationships/pivotTable" Target="../pivotTables/pivotTable5.xml"/><Relationship Id="rId10" Type="http://schemas.openxmlformats.org/officeDocument/2006/relationships/table" Target="../tables/table8.xml"/><Relationship Id="rId4" Type="http://schemas.openxmlformats.org/officeDocument/2006/relationships/pivotTable" Target="../pivotTables/pivotTable4.xml"/><Relationship Id="rId9" Type="http://schemas.openxmlformats.org/officeDocument/2006/relationships/table" Target="../tables/table7.xml"/></Relationships>
</file>

<file path=xl/worksheets/_rels/sheet9.xml.rels><?xml version="1.0" encoding="UTF-8" standalone="yes"?>
<Relationships xmlns="http://schemas.openxmlformats.org/package/2006/relationships"><Relationship Id="rId8" Type="http://schemas.openxmlformats.org/officeDocument/2006/relationships/table" Target="../tables/table10.xml"/><Relationship Id="rId3" Type="http://schemas.openxmlformats.org/officeDocument/2006/relationships/pivotTable" Target="../pivotTables/pivotTable9.xml"/><Relationship Id="rId7" Type="http://schemas.openxmlformats.org/officeDocument/2006/relationships/drawing" Target="../drawings/drawing7.xml"/><Relationship Id="rId2" Type="http://schemas.openxmlformats.org/officeDocument/2006/relationships/pivotTable" Target="../pivotTables/pivotTable8.xml"/><Relationship Id="rId1" Type="http://schemas.openxmlformats.org/officeDocument/2006/relationships/pivotTable" Target="../pivotTables/pivotTable7.xml"/><Relationship Id="rId6" Type="http://schemas.openxmlformats.org/officeDocument/2006/relationships/pivotTable" Target="../pivotTables/pivotTable12.xml"/><Relationship Id="rId5" Type="http://schemas.openxmlformats.org/officeDocument/2006/relationships/pivotTable" Target="../pivotTables/pivotTable11.xml"/><Relationship Id="rId4" Type="http://schemas.openxmlformats.org/officeDocument/2006/relationships/pivotTable" Target="../pivotTables/pivotTable10.xml"/><Relationship Id="rId9" Type="http://schemas.microsoft.com/office/2007/relationships/slicer" Target="../slicers/slicer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9D188F-1DE2-4191-B3C8-B6F30854A3A0}">
  <dimension ref="A1:M50"/>
  <sheetViews>
    <sheetView topLeftCell="A2" workbookViewId="0">
      <selection activeCell="B7" sqref="A2:M50"/>
    </sheetView>
  </sheetViews>
  <sheetFormatPr defaultRowHeight="14.4" x14ac:dyDescent="0.3"/>
  <cols>
    <col min="1" max="1" width="25.109375" bestFit="1" customWidth="1"/>
    <col min="2" max="2" width="15.44140625" bestFit="1" customWidth="1"/>
    <col min="3" max="3" width="15.33203125" bestFit="1" customWidth="1"/>
    <col min="4" max="4" width="18.44140625" bestFit="1" customWidth="1"/>
    <col min="5" max="5" width="18.109375" bestFit="1" customWidth="1"/>
    <col min="6" max="6" width="17" bestFit="1" customWidth="1"/>
    <col min="7" max="7" width="13.6640625" bestFit="1" customWidth="1"/>
    <col min="8" max="8" width="16.33203125" bestFit="1" customWidth="1"/>
    <col min="9" max="9" width="10.6640625" bestFit="1" customWidth="1"/>
    <col min="10" max="10" width="37.21875" bestFit="1" customWidth="1"/>
    <col min="11" max="11" width="15.77734375" bestFit="1" customWidth="1"/>
    <col min="12" max="12" width="29.77734375" bestFit="1" customWidth="1"/>
    <col min="13" max="13" width="46.109375" bestFit="1" customWidth="1"/>
  </cols>
  <sheetData>
    <row r="1" spans="1:13" x14ac:dyDescent="0.3">
      <c r="A1" t="s">
        <v>221</v>
      </c>
      <c r="B1" t="s">
        <v>222</v>
      </c>
      <c r="C1" t="s">
        <v>223</v>
      </c>
      <c r="D1" t="s">
        <v>39</v>
      </c>
      <c r="E1" t="s">
        <v>224</v>
      </c>
      <c r="F1" t="s">
        <v>225</v>
      </c>
      <c r="G1" t="s">
        <v>226</v>
      </c>
      <c r="H1" t="s">
        <v>227</v>
      </c>
      <c r="I1" t="s">
        <v>228</v>
      </c>
      <c r="J1" t="s">
        <v>229</v>
      </c>
      <c r="K1" t="s">
        <v>5</v>
      </c>
      <c r="L1" t="s">
        <v>230</v>
      </c>
      <c r="M1" t="s">
        <v>231</v>
      </c>
    </row>
    <row r="2" spans="1:13" x14ac:dyDescent="0.3">
      <c r="A2" s="1" t="s">
        <v>232</v>
      </c>
      <c r="B2" s="1" t="s">
        <v>233</v>
      </c>
      <c r="C2">
        <v>3</v>
      </c>
      <c r="D2" s="1" t="s">
        <v>21</v>
      </c>
      <c r="E2">
        <v>8000000</v>
      </c>
      <c r="F2">
        <v>400000</v>
      </c>
      <c r="G2" s="2">
        <v>43782</v>
      </c>
      <c r="H2" s="1" t="s">
        <v>234</v>
      </c>
      <c r="I2" s="1" t="s">
        <v>22</v>
      </c>
      <c r="J2" s="1" t="s">
        <v>83</v>
      </c>
      <c r="K2" s="1" t="s">
        <v>235</v>
      </c>
      <c r="L2" s="1" t="s">
        <v>236</v>
      </c>
      <c r="M2" s="1" t="s">
        <v>237</v>
      </c>
    </row>
    <row r="3" spans="1:13" x14ac:dyDescent="0.3">
      <c r="A3" s="1" t="s">
        <v>238</v>
      </c>
      <c r="B3" s="1" t="s">
        <v>239</v>
      </c>
      <c r="C3">
        <v>1</v>
      </c>
      <c r="D3" s="1" t="s">
        <v>30</v>
      </c>
      <c r="E3">
        <v>200000</v>
      </c>
      <c r="F3">
        <v>30000</v>
      </c>
      <c r="G3" s="2">
        <v>43921</v>
      </c>
      <c r="H3" s="1" t="s">
        <v>234</v>
      </c>
      <c r="I3" s="1" t="s">
        <v>22</v>
      </c>
      <c r="J3" s="1" t="s">
        <v>83</v>
      </c>
      <c r="K3" s="1" t="s">
        <v>235</v>
      </c>
      <c r="L3" s="1" t="s">
        <v>236</v>
      </c>
      <c r="M3" s="1" t="s">
        <v>240</v>
      </c>
    </row>
    <row r="4" spans="1:13" x14ac:dyDescent="0.3">
      <c r="A4" s="1" t="s">
        <v>241</v>
      </c>
      <c r="B4" s="1" t="s">
        <v>242</v>
      </c>
      <c r="C4">
        <v>1</v>
      </c>
      <c r="D4" s="1" t="s">
        <v>30</v>
      </c>
      <c r="E4">
        <v>0</v>
      </c>
      <c r="F4">
        <v>100000</v>
      </c>
      <c r="G4" s="2">
        <v>44012</v>
      </c>
      <c r="H4" s="1" t="s">
        <v>234</v>
      </c>
      <c r="I4" s="1" t="s">
        <v>22</v>
      </c>
      <c r="J4" s="1" t="s">
        <v>20</v>
      </c>
      <c r="K4" s="1" t="s">
        <v>20</v>
      </c>
      <c r="L4" s="1" t="s">
        <v>243</v>
      </c>
      <c r="M4" s="1" t="s">
        <v>244</v>
      </c>
    </row>
    <row r="5" spans="1:13" x14ac:dyDescent="0.3">
      <c r="A5" s="1" t="s">
        <v>245</v>
      </c>
      <c r="B5" s="1" t="s">
        <v>246</v>
      </c>
      <c r="C5">
        <v>1</v>
      </c>
      <c r="D5" s="1" t="s">
        <v>30</v>
      </c>
      <c r="E5">
        <v>0</v>
      </c>
      <c r="F5">
        <v>100000</v>
      </c>
      <c r="G5" s="2">
        <v>43921</v>
      </c>
      <c r="H5" s="1" t="s">
        <v>234</v>
      </c>
      <c r="I5" s="1" t="s">
        <v>22</v>
      </c>
      <c r="J5" s="1" t="s">
        <v>20</v>
      </c>
      <c r="K5" s="1" t="s">
        <v>20</v>
      </c>
      <c r="L5" s="1" t="s">
        <v>243</v>
      </c>
      <c r="M5" s="1" t="s">
        <v>244</v>
      </c>
    </row>
    <row r="6" spans="1:13" x14ac:dyDescent="0.3">
      <c r="A6" s="1" t="s">
        <v>247</v>
      </c>
      <c r="B6" s="1" t="s">
        <v>248</v>
      </c>
      <c r="C6">
        <v>1</v>
      </c>
      <c r="D6" s="1" t="s">
        <v>30</v>
      </c>
      <c r="E6">
        <v>1200000</v>
      </c>
      <c r="F6">
        <v>100000</v>
      </c>
      <c r="G6" s="2">
        <v>43921</v>
      </c>
      <c r="H6" s="1" t="s">
        <v>234</v>
      </c>
      <c r="I6" s="1" t="s">
        <v>22</v>
      </c>
      <c r="J6" s="1" t="s">
        <v>114</v>
      </c>
      <c r="K6" s="1" t="s">
        <v>249</v>
      </c>
      <c r="L6" s="1" t="s">
        <v>249</v>
      </c>
      <c r="M6" s="1" t="s">
        <v>250</v>
      </c>
    </row>
    <row r="7" spans="1:13" x14ac:dyDescent="0.3">
      <c r="A7" s="1" t="s">
        <v>251</v>
      </c>
      <c r="B7" s="1" t="s">
        <v>252</v>
      </c>
      <c r="C7">
        <v>1</v>
      </c>
      <c r="D7" s="1" t="s">
        <v>30</v>
      </c>
      <c r="E7">
        <v>0</v>
      </c>
      <c r="F7">
        <v>100000</v>
      </c>
      <c r="G7" s="2">
        <v>43982</v>
      </c>
      <c r="H7" s="1" t="s">
        <v>234</v>
      </c>
      <c r="I7" s="1" t="s">
        <v>22</v>
      </c>
      <c r="J7" s="1" t="s">
        <v>50</v>
      </c>
      <c r="K7" s="1" t="s">
        <v>50</v>
      </c>
      <c r="L7" s="1" t="s">
        <v>253</v>
      </c>
      <c r="M7" s="1" t="s">
        <v>254</v>
      </c>
    </row>
    <row r="8" spans="1:13" x14ac:dyDescent="0.3">
      <c r="A8" s="1" t="s">
        <v>255</v>
      </c>
      <c r="B8" s="1" t="s">
        <v>256</v>
      </c>
      <c r="C8">
        <v>1</v>
      </c>
      <c r="D8" s="1" t="s">
        <v>30</v>
      </c>
      <c r="E8">
        <v>0</v>
      </c>
      <c r="F8">
        <v>100000</v>
      </c>
      <c r="G8" s="2">
        <v>43982</v>
      </c>
      <c r="H8" s="1" t="s">
        <v>234</v>
      </c>
      <c r="I8" s="1" t="s">
        <v>22</v>
      </c>
      <c r="J8" s="1" t="s">
        <v>20</v>
      </c>
      <c r="K8" s="1" t="s">
        <v>20</v>
      </c>
      <c r="L8" s="1" t="s">
        <v>243</v>
      </c>
      <c r="M8" s="1" t="s">
        <v>244</v>
      </c>
    </row>
    <row r="9" spans="1:13" x14ac:dyDescent="0.3">
      <c r="A9" s="1" t="s">
        <v>257</v>
      </c>
      <c r="B9" s="1" t="s">
        <v>258</v>
      </c>
      <c r="C9">
        <v>1</v>
      </c>
      <c r="D9" s="1" t="s">
        <v>30</v>
      </c>
      <c r="E9">
        <v>0</v>
      </c>
      <c r="F9">
        <v>125000</v>
      </c>
      <c r="G9" s="2">
        <v>44012</v>
      </c>
      <c r="H9" s="1" t="s">
        <v>234</v>
      </c>
      <c r="I9" s="1" t="s">
        <v>22</v>
      </c>
      <c r="J9" s="1" t="s">
        <v>83</v>
      </c>
      <c r="K9" s="1" t="s">
        <v>235</v>
      </c>
      <c r="L9" s="1" t="s">
        <v>236</v>
      </c>
      <c r="M9" s="1" t="s">
        <v>237</v>
      </c>
    </row>
    <row r="10" spans="1:13" x14ac:dyDescent="0.3">
      <c r="A10" s="1" t="s">
        <v>259</v>
      </c>
      <c r="B10" s="1" t="s">
        <v>260</v>
      </c>
      <c r="C10">
        <v>1</v>
      </c>
      <c r="D10" s="1" t="s">
        <v>30</v>
      </c>
      <c r="E10">
        <v>0</v>
      </c>
      <c r="F10">
        <v>100000</v>
      </c>
      <c r="G10" s="2">
        <v>43921</v>
      </c>
      <c r="H10" s="1" t="s">
        <v>234</v>
      </c>
      <c r="I10" s="1" t="s">
        <v>22</v>
      </c>
      <c r="J10" s="1" t="s">
        <v>20</v>
      </c>
      <c r="K10" s="1" t="s">
        <v>20</v>
      </c>
      <c r="L10" s="1" t="s">
        <v>243</v>
      </c>
      <c r="M10" s="1" t="s">
        <v>244</v>
      </c>
    </row>
    <row r="11" spans="1:13" x14ac:dyDescent="0.3">
      <c r="A11" s="1" t="s">
        <v>261</v>
      </c>
      <c r="B11" s="1" t="s">
        <v>262</v>
      </c>
      <c r="C11">
        <v>12</v>
      </c>
      <c r="D11" s="1" t="s">
        <v>216</v>
      </c>
      <c r="E11">
        <v>0</v>
      </c>
      <c r="F11">
        <v>200000</v>
      </c>
      <c r="G11" s="2">
        <v>43921</v>
      </c>
      <c r="H11" s="1" t="s">
        <v>234</v>
      </c>
      <c r="I11" s="1" t="s">
        <v>22</v>
      </c>
      <c r="J11" s="1" t="s">
        <v>20</v>
      </c>
      <c r="K11" s="1" t="s">
        <v>20</v>
      </c>
      <c r="L11" s="1" t="s">
        <v>243</v>
      </c>
      <c r="M11" s="1" t="s">
        <v>244</v>
      </c>
    </row>
    <row r="12" spans="1:13" x14ac:dyDescent="0.3">
      <c r="A12" s="1" t="s">
        <v>263</v>
      </c>
      <c r="B12" s="1" t="s">
        <v>264</v>
      </c>
      <c r="C12">
        <v>12</v>
      </c>
      <c r="D12" s="1" t="s">
        <v>216</v>
      </c>
      <c r="E12">
        <v>0</v>
      </c>
      <c r="F12">
        <v>75000</v>
      </c>
      <c r="G12" s="2">
        <v>43921</v>
      </c>
      <c r="H12" s="1" t="s">
        <v>234</v>
      </c>
      <c r="I12" s="1" t="s">
        <v>22</v>
      </c>
      <c r="J12" s="1" t="s">
        <v>83</v>
      </c>
      <c r="K12" s="1" t="s">
        <v>235</v>
      </c>
      <c r="L12" s="1" t="s">
        <v>236</v>
      </c>
      <c r="M12" s="1" t="s">
        <v>237</v>
      </c>
    </row>
    <row r="13" spans="1:13" x14ac:dyDescent="0.3">
      <c r="A13" s="1" t="s">
        <v>265</v>
      </c>
      <c r="B13" s="1" t="s">
        <v>266</v>
      </c>
      <c r="C13">
        <v>12</v>
      </c>
      <c r="D13" s="1" t="s">
        <v>216</v>
      </c>
      <c r="E13">
        <v>0</v>
      </c>
      <c r="F13">
        <v>25000</v>
      </c>
      <c r="G13" s="2">
        <v>43921</v>
      </c>
      <c r="H13" s="1" t="s">
        <v>234</v>
      </c>
      <c r="I13" s="1" t="s">
        <v>22</v>
      </c>
      <c r="J13" s="1" t="s">
        <v>83</v>
      </c>
      <c r="K13" s="1" t="s">
        <v>235</v>
      </c>
      <c r="L13" s="1" t="s">
        <v>236</v>
      </c>
      <c r="M13" s="1" t="s">
        <v>240</v>
      </c>
    </row>
    <row r="14" spans="1:13" x14ac:dyDescent="0.3">
      <c r="A14" s="1" t="s">
        <v>267</v>
      </c>
      <c r="B14" s="1" t="s">
        <v>268</v>
      </c>
      <c r="C14">
        <v>12</v>
      </c>
      <c r="D14" s="1" t="s">
        <v>216</v>
      </c>
      <c r="E14">
        <v>2000000</v>
      </c>
      <c r="F14">
        <v>150000</v>
      </c>
      <c r="G14" s="2">
        <v>43982</v>
      </c>
      <c r="H14" s="1" t="s">
        <v>234</v>
      </c>
      <c r="I14" s="1" t="s">
        <v>22</v>
      </c>
      <c r="J14" s="1" t="s">
        <v>83</v>
      </c>
      <c r="K14" s="1" t="s">
        <v>235</v>
      </c>
      <c r="L14" s="1" t="s">
        <v>236</v>
      </c>
      <c r="M14" s="1" t="s">
        <v>237</v>
      </c>
    </row>
    <row r="15" spans="1:13" x14ac:dyDescent="0.3">
      <c r="A15" s="1" t="s">
        <v>269</v>
      </c>
      <c r="B15" s="1" t="s">
        <v>270</v>
      </c>
      <c r="C15">
        <v>12</v>
      </c>
      <c r="D15" s="1" t="s">
        <v>216</v>
      </c>
      <c r="E15">
        <v>500000</v>
      </c>
      <c r="F15">
        <v>75000</v>
      </c>
      <c r="G15" s="2">
        <v>43982</v>
      </c>
      <c r="H15" s="1" t="s">
        <v>234</v>
      </c>
      <c r="I15" s="1" t="s">
        <v>22</v>
      </c>
      <c r="J15" s="1" t="s">
        <v>50</v>
      </c>
      <c r="K15" s="1" t="s">
        <v>50</v>
      </c>
      <c r="L15" s="1" t="s">
        <v>253</v>
      </c>
      <c r="M15" s="1" t="s">
        <v>271</v>
      </c>
    </row>
    <row r="16" spans="1:13" x14ac:dyDescent="0.3">
      <c r="A16" s="1" t="s">
        <v>272</v>
      </c>
      <c r="B16" s="1" t="s">
        <v>273</v>
      </c>
      <c r="C16">
        <v>3</v>
      </c>
      <c r="D16" s="1" t="s">
        <v>21</v>
      </c>
      <c r="E16">
        <v>2500000</v>
      </c>
      <c r="F16">
        <v>125000</v>
      </c>
      <c r="G16" s="2">
        <v>43800</v>
      </c>
      <c r="H16" s="1" t="s">
        <v>234</v>
      </c>
      <c r="I16" s="1" t="s">
        <v>22</v>
      </c>
      <c r="J16" s="1" t="s">
        <v>83</v>
      </c>
      <c r="K16" s="1" t="s">
        <v>235</v>
      </c>
      <c r="L16" s="1" t="s">
        <v>236</v>
      </c>
      <c r="M16" s="1" t="s">
        <v>237</v>
      </c>
    </row>
    <row r="17" spans="1:13" x14ac:dyDescent="0.3">
      <c r="A17" s="1" t="s">
        <v>274</v>
      </c>
      <c r="B17" s="1" t="s">
        <v>275</v>
      </c>
      <c r="C17">
        <v>10</v>
      </c>
      <c r="D17" s="1" t="s">
        <v>68</v>
      </c>
      <c r="E17">
        <v>1400000</v>
      </c>
      <c r="F17">
        <v>100000</v>
      </c>
      <c r="G17" s="2">
        <v>43808</v>
      </c>
      <c r="H17" s="1" t="s">
        <v>234</v>
      </c>
      <c r="I17" s="1" t="s">
        <v>22</v>
      </c>
      <c r="J17" s="1" t="s">
        <v>83</v>
      </c>
      <c r="K17" s="1" t="s">
        <v>235</v>
      </c>
      <c r="L17" s="1" t="s">
        <v>236</v>
      </c>
      <c r="M17" s="1" t="s">
        <v>237</v>
      </c>
    </row>
    <row r="18" spans="1:13" x14ac:dyDescent="0.3">
      <c r="A18" s="1" t="s">
        <v>276</v>
      </c>
      <c r="B18" s="1" t="s">
        <v>277</v>
      </c>
      <c r="C18">
        <v>10</v>
      </c>
      <c r="D18" s="1" t="s">
        <v>68</v>
      </c>
      <c r="E18">
        <v>4500000</v>
      </c>
      <c r="F18">
        <v>350000</v>
      </c>
      <c r="G18" s="2">
        <v>43810</v>
      </c>
      <c r="H18" s="1" t="s">
        <v>234</v>
      </c>
      <c r="I18" s="1" t="s">
        <v>22</v>
      </c>
      <c r="J18" s="1" t="s">
        <v>83</v>
      </c>
      <c r="K18" s="1" t="s">
        <v>249</v>
      </c>
      <c r="L18" s="1" t="s">
        <v>249</v>
      </c>
      <c r="M18" s="1" t="s">
        <v>237</v>
      </c>
    </row>
    <row r="19" spans="1:13" x14ac:dyDescent="0.3">
      <c r="A19" s="1" t="s">
        <v>278</v>
      </c>
      <c r="B19" s="1" t="s">
        <v>279</v>
      </c>
      <c r="C19">
        <v>3</v>
      </c>
      <c r="D19" s="1" t="s">
        <v>21</v>
      </c>
      <c r="E19">
        <v>9500000</v>
      </c>
      <c r="F19">
        <v>200000</v>
      </c>
      <c r="G19" s="2">
        <v>43738</v>
      </c>
      <c r="H19" s="1" t="s">
        <v>280</v>
      </c>
      <c r="I19" s="1" t="s">
        <v>22</v>
      </c>
      <c r="J19" s="1" t="s">
        <v>83</v>
      </c>
      <c r="K19" s="1" t="s">
        <v>235</v>
      </c>
      <c r="L19" s="1" t="s">
        <v>236</v>
      </c>
      <c r="M19" s="1" t="s">
        <v>237</v>
      </c>
    </row>
    <row r="20" spans="1:13" x14ac:dyDescent="0.3">
      <c r="A20" s="1" t="s">
        <v>281</v>
      </c>
      <c r="B20" s="1" t="s">
        <v>282</v>
      </c>
      <c r="C20">
        <v>10</v>
      </c>
      <c r="D20" s="1" t="s">
        <v>68</v>
      </c>
      <c r="E20">
        <v>4500000</v>
      </c>
      <c r="F20">
        <v>300000</v>
      </c>
      <c r="G20" s="2">
        <v>43767</v>
      </c>
      <c r="H20" s="1" t="s">
        <v>234</v>
      </c>
      <c r="I20" s="1" t="s">
        <v>22</v>
      </c>
      <c r="J20" s="1" t="s">
        <v>83</v>
      </c>
      <c r="K20" s="1" t="s">
        <v>235</v>
      </c>
      <c r="L20" s="1" t="s">
        <v>236</v>
      </c>
      <c r="M20" s="1" t="s">
        <v>237</v>
      </c>
    </row>
    <row r="21" spans="1:13" x14ac:dyDescent="0.3">
      <c r="A21" s="1" t="s">
        <v>283</v>
      </c>
      <c r="B21" s="1" t="s">
        <v>284</v>
      </c>
      <c r="C21">
        <v>3</v>
      </c>
      <c r="D21" s="1" t="s">
        <v>21</v>
      </c>
      <c r="E21">
        <v>0</v>
      </c>
      <c r="F21">
        <v>100000</v>
      </c>
      <c r="G21" s="2">
        <v>43784</v>
      </c>
      <c r="H21" s="1" t="s">
        <v>234</v>
      </c>
      <c r="I21" s="1" t="s">
        <v>22</v>
      </c>
      <c r="J21" s="1" t="s">
        <v>83</v>
      </c>
      <c r="K21" s="1" t="s">
        <v>235</v>
      </c>
      <c r="L21" s="1" t="s">
        <v>236</v>
      </c>
      <c r="M21" s="1" t="s">
        <v>237</v>
      </c>
    </row>
    <row r="22" spans="1:13" x14ac:dyDescent="0.3">
      <c r="A22" s="1" t="s">
        <v>285</v>
      </c>
      <c r="B22" s="1" t="s">
        <v>286</v>
      </c>
      <c r="C22">
        <v>3</v>
      </c>
      <c r="D22" s="1" t="s">
        <v>21</v>
      </c>
      <c r="E22">
        <v>6000000</v>
      </c>
      <c r="F22">
        <v>300000</v>
      </c>
      <c r="G22" s="2">
        <v>43800</v>
      </c>
      <c r="H22" s="1" t="s">
        <v>234</v>
      </c>
      <c r="I22" s="1" t="s">
        <v>22</v>
      </c>
      <c r="J22" s="1" t="s">
        <v>83</v>
      </c>
      <c r="K22" s="1" t="s">
        <v>235</v>
      </c>
      <c r="L22" s="1" t="s">
        <v>236</v>
      </c>
      <c r="M22" s="1" t="s">
        <v>237</v>
      </c>
    </row>
    <row r="23" spans="1:13" x14ac:dyDescent="0.3">
      <c r="A23" s="1" t="s">
        <v>287</v>
      </c>
      <c r="B23" s="1" t="s">
        <v>288</v>
      </c>
      <c r="C23">
        <v>10</v>
      </c>
      <c r="D23" s="1" t="s">
        <v>68</v>
      </c>
      <c r="E23">
        <v>600000</v>
      </c>
      <c r="F23">
        <v>100000</v>
      </c>
      <c r="G23" s="2">
        <v>43799</v>
      </c>
      <c r="H23" s="1" t="s">
        <v>234</v>
      </c>
      <c r="I23" s="1" t="s">
        <v>22</v>
      </c>
      <c r="J23" s="1" t="s">
        <v>198</v>
      </c>
      <c r="K23" s="1" t="s">
        <v>235</v>
      </c>
      <c r="L23" s="1" t="s">
        <v>236</v>
      </c>
      <c r="M23" s="1" t="s">
        <v>237</v>
      </c>
    </row>
    <row r="24" spans="1:13" x14ac:dyDescent="0.3">
      <c r="A24" s="1" t="s">
        <v>289</v>
      </c>
      <c r="B24" s="1" t="s">
        <v>290</v>
      </c>
      <c r="C24">
        <v>10</v>
      </c>
      <c r="D24" s="1" t="s">
        <v>68</v>
      </c>
      <c r="E24">
        <v>210000</v>
      </c>
      <c r="F24">
        <v>35000</v>
      </c>
      <c r="G24" s="2">
        <v>43799</v>
      </c>
      <c r="H24" s="1" t="s">
        <v>234</v>
      </c>
      <c r="I24" s="1" t="s">
        <v>22</v>
      </c>
      <c r="J24" s="1" t="s">
        <v>198</v>
      </c>
      <c r="K24" s="1" t="s">
        <v>235</v>
      </c>
      <c r="L24" s="1" t="s">
        <v>236</v>
      </c>
      <c r="M24" s="1" t="s">
        <v>240</v>
      </c>
    </row>
    <row r="25" spans="1:13" x14ac:dyDescent="0.3">
      <c r="A25" s="1" t="s">
        <v>291</v>
      </c>
      <c r="B25" s="1" t="s">
        <v>292</v>
      </c>
      <c r="C25">
        <v>10</v>
      </c>
      <c r="D25" s="1" t="s">
        <v>68</v>
      </c>
      <c r="E25">
        <v>300000</v>
      </c>
      <c r="F25">
        <v>49500</v>
      </c>
      <c r="G25" s="2">
        <v>43738</v>
      </c>
      <c r="H25" s="1" t="s">
        <v>280</v>
      </c>
      <c r="I25" s="1" t="s">
        <v>22</v>
      </c>
      <c r="J25" s="1" t="s">
        <v>50</v>
      </c>
      <c r="K25" s="1" t="s">
        <v>50</v>
      </c>
      <c r="L25" s="1" t="s">
        <v>253</v>
      </c>
      <c r="M25" s="1" t="s">
        <v>254</v>
      </c>
    </row>
    <row r="26" spans="1:13" x14ac:dyDescent="0.3">
      <c r="A26" s="1" t="s">
        <v>293</v>
      </c>
      <c r="B26" s="1" t="s">
        <v>294</v>
      </c>
      <c r="C26">
        <v>10</v>
      </c>
      <c r="D26" s="1" t="s">
        <v>68</v>
      </c>
      <c r="E26">
        <v>300000</v>
      </c>
      <c r="F26">
        <v>49500</v>
      </c>
      <c r="G26" s="2">
        <v>43738</v>
      </c>
      <c r="H26" s="1" t="s">
        <v>280</v>
      </c>
      <c r="I26" s="1" t="s">
        <v>22</v>
      </c>
      <c r="J26" s="1" t="s">
        <v>50</v>
      </c>
      <c r="K26" s="1" t="s">
        <v>50</v>
      </c>
      <c r="L26" s="1" t="s">
        <v>253</v>
      </c>
      <c r="M26" s="1" t="s">
        <v>295</v>
      </c>
    </row>
    <row r="27" spans="1:13" x14ac:dyDescent="0.3">
      <c r="A27" s="1" t="s">
        <v>296</v>
      </c>
      <c r="B27" s="1" t="s">
        <v>297</v>
      </c>
      <c r="C27">
        <v>10</v>
      </c>
      <c r="D27" s="1" t="s">
        <v>68</v>
      </c>
      <c r="E27">
        <v>5000000</v>
      </c>
      <c r="F27">
        <v>250000</v>
      </c>
      <c r="G27" s="2">
        <v>43799</v>
      </c>
      <c r="H27" s="1" t="s">
        <v>234</v>
      </c>
      <c r="I27" s="1" t="s">
        <v>22</v>
      </c>
      <c r="J27" s="1" t="s">
        <v>83</v>
      </c>
      <c r="K27" s="1" t="s">
        <v>235</v>
      </c>
      <c r="L27" s="1" t="s">
        <v>236</v>
      </c>
      <c r="M27" s="1" t="s">
        <v>237</v>
      </c>
    </row>
    <row r="28" spans="1:13" x14ac:dyDescent="0.3">
      <c r="A28" s="1" t="s">
        <v>20</v>
      </c>
      <c r="B28" s="1" t="s">
        <v>298</v>
      </c>
      <c r="C28">
        <v>3</v>
      </c>
      <c r="D28" s="1" t="s">
        <v>21</v>
      </c>
      <c r="E28">
        <v>0</v>
      </c>
      <c r="F28">
        <v>100000</v>
      </c>
      <c r="G28" s="2">
        <v>43769</v>
      </c>
      <c r="H28" s="1" t="s">
        <v>280</v>
      </c>
      <c r="I28" s="1" t="s">
        <v>22</v>
      </c>
      <c r="J28" s="1" t="s">
        <v>20</v>
      </c>
      <c r="K28" s="1" t="s">
        <v>20</v>
      </c>
      <c r="L28" s="1" t="s">
        <v>299</v>
      </c>
      <c r="M28" s="1" t="s">
        <v>300</v>
      </c>
    </row>
    <row r="29" spans="1:13" x14ac:dyDescent="0.3">
      <c r="A29" s="1" t="s">
        <v>301</v>
      </c>
      <c r="B29" s="1" t="s">
        <v>302</v>
      </c>
      <c r="C29">
        <v>12</v>
      </c>
      <c r="D29" s="1" t="s">
        <v>216</v>
      </c>
      <c r="E29">
        <v>90000000</v>
      </c>
      <c r="F29">
        <v>200000</v>
      </c>
      <c r="G29" s="2">
        <v>44074</v>
      </c>
      <c r="H29" s="1" t="s">
        <v>234</v>
      </c>
      <c r="I29" s="1" t="s">
        <v>22</v>
      </c>
      <c r="J29" s="1" t="s">
        <v>116</v>
      </c>
      <c r="K29" s="1" t="s">
        <v>303</v>
      </c>
      <c r="L29" s="1" t="s">
        <v>304</v>
      </c>
      <c r="M29" s="1" t="s">
        <v>305</v>
      </c>
    </row>
    <row r="30" spans="1:13" x14ac:dyDescent="0.3">
      <c r="A30" s="1" t="s">
        <v>306</v>
      </c>
      <c r="B30" s="1" t="s">
        <v>307</v>
      </c>
      <c r="C30">
        <v>3</v>
      </c>
      <c r="D30" s="1" t="s">
        <v>21</v>
      </c>
      <c r="E30">
        <v>0</v>
      </c>
      <c r="F30">
        <v>10000</v>
      </c>
      <c r="G30" s="2">
        <v>43738</v>
      </c>
      <c r="H30" s="1" t="s">
        <v>308</v>
      </c>
      <c r="I30" s="1" t="s">
        <v>22</v>
      </c>
      <c r="J30" s="1" t="s">
        <v>20</v>
      </c>
      <c r="K30" s="1" t="s">
        <v>20</v>
      </c>
      <c r="L30" s="1" t="s">
        <v>299</v>
      </c>
      <c r="M30" s="1" t="s">
        <v>299</v>
      </c>
    </row>
    <row r="31" spans="1:13" x14ac:dyDescent="0.3">
      <c r="A31" s="1" t="s">
        <v>309</v>
      </c>
      <c r="B31" s="1" t="s">
        <v>310</v>
      </c>
      <c r="C31">
        <v>6</v>
      </c>
      <c r="D31" s="1" t="s">
        <v>66</v>
      </c>
      <c r="E31">
        <v>0</v>
      </c>
      <c r="F31">
        <v>50000</v>
      </c>
      <c r="G31" s="2">
        <v>43921</v>
      </c>
      <c r="H31" s="1" t="s">
        <v>234</v>
      </c>
      <c r="I31" s="1" t="s">
        <v>22</v>
      </c>
      <c r="J31" s="1" t="s">
        <v>116</v>
      </c>
      <c r="K31" s="1" t="s">
        <v>303</v>
      </c>
      <c r="L31" s="1" t="s">
        <v>304</v>
      </c>
      <c r="M31" s="1" t="s">
        <v>311</v>
      </c>
    </row>
    <row r="32" spans="1:13" x14ac:dyDescent="0.3">
      <c r="A32" s="1" t="s">
        <v>312</v>
      </c>
      <c r="B32" s="1" t="s">
        <v>313</v>
      </c>
      <c r="C32">
        <v>6</v>
      </c>
      <c r="D32" s="1" t="s">
        <v>66</v>
      </c>
      <c r="E32">
        <v>300000</v>
      </c>
      <c r="F32">
        <v>30000</v>
      </c>
      <c r="G32" s="2">
        <v>43921</v>
      </c>
      <c r="H32" s="1" t="s">
        <v>234</v>
      </c>
      <c r="I32" s="1" t="s">
        <v>22</v>
      </c>
      <c r="J32" s="1" t="s">
        <v>31</v>
      </c>
      <c r="K32" s="1" t="s">
        <v>29</v>
      </c>
      <c r="L32" s="1" t="s">
        <v>29</v>
      </c>
      <c r="M32" s="1" t="s">
        <v>314</v>
      </c>
    </row>
    <row r="33" spans="1:13" x14ac:dyDescent="0.3">
      <c r="A33" s="1" t="s">
        <v>315</v>
      </c>
      <c r="B33" s="1" t="s">
        <v>316</v>
      </c>
      <c r="C33">
        <v>6</v>
      </c>
      <c r="D33" s="1" t="s">
        <v>66</v>
      </c>
      <c r="E33">
        <v>0</v>
      </c>
      <c r="F33">
        <v>200000</v>
      </c>
      <c r="G33" s="2">
        <v>43921</v>
      </c>
      <c r="H33" s="1" t="s">
        <v>234</v>
      </c>
      <c r="I33" s="1" t="s">
        <v>22</v>
      </c>
      <c r="J33" s="1" t="s">
        <v>116</v>
      </c>
      <c r="K33" s="1" t="s">
        <v>303</v>
      </c>
      <c r="L33" s="1" t="s">
        <v>304</v>
      </c>
      <c r="M33" s="1" t="s">
        <v>311</v>
      </c>
    </row>
    <row r="34" spans="1:13" x14ac:dyDescent="0.3">
      <c r="A34" s="1" t="s">
        <v>317</v>
      </c>
      <c r="B34" s="1" t="s">
        <v>318</v>
      </c>
      <c r="C34">
        <v>6</v>
      </c>
      <c r="D34" s="1" t="s">
        <v>66</v>
      </c>
      <c r="E34">
        <v>300000</v>
      </c>
      <c r="F34">
        <v>50000</v>
      </c>
      <c r="G34" s="2">
        <v>43921</v>
      </c>
      <c r="H34" s="1" t="s">
        <v>234</v>
      </c>
      <c r="I34" s="1" t="s">
        <v>22</v>
      </c>
      <c r="J34" s="1" t="s">
        <v>116</v>
      </c>
      <c r="K34" s="1" t="s">
        <v>303</v>
      </c>
      <c r="L34" s="1" t="s">
        <v>304</v>
      </c>
      <c r="M34" s="1" t="s">
        <v>311</v>
      </c>
    </row>
    <row r="35" spans="1:13" x14ac:dyDescent="0.3">
      <c r="A35" s="1" t="s">
        <v>319</v>
      </c>
      <c r="B35" s="1" t="s">
        <v>320</v>
      </c>
      <c r="C35">
        <v>6</v>
      </c>
      <c r="D35" s="1" t="s">
        <v>66</v>
      </c>
      <c r="E35">
        <v>1000000</v>
      </c>
      <c r="F35">
        <v>100000</v>
      </c>
      <c r="G35" s="2">
        <v>44043</v>
      </c>
      <c r="H35" s="1" t="s">
        <v>234</v>
      </c>
      <c r="I35" s="1" t="s">
        <v>22</v>
      </c>
      <c r="J35" s="1" t="s">
        <v>116</v>
      </c>
      <c r="K35" s="1" t="s">
        <v>303</v>
      </c>
      <c r="L35" s="1" t="s">
        <v>304</v>
      </c>
      <c r="M35" s="1" t="s">
        <v>311</v>
      </c>
    </row>
    <row r="36" spans="1:13" x14ac:dyDescent="0.3">
      <c r="A36" s="1" t="s">
        <v>321</v>
      </c>
      <c r="B36" s="1" t="s">
        <v>322</v>
      </c>
      <c r="C36">
        <v>6</v>
      </c>
      <c r="D36" s="1" t="s">
        <v>66</v>
      </c>
      <c r="E36">
        <v>0</v>
      </c>
      <c r="F36">
        <v>300000</v>
      </c>
      <c r="G36" s="2">
        <v>44012</v>
      </c>
      <c r="H36" s="1" t="s">
        <v>234</v>
      </c>
      <c r="I36" s="1" t="s">
        <v>22</v>
      </c>
      <c r="J36" s="1" t="s">
        <v>116</v>
      </c>
      <c r="K36" s="1" t="s">
        <v>303</v>
      </c>
      <c r="L36" s="1" t="s">
        <v>304</v>
      </c>
      <c r="M36" s="1" t="s">
        <v>311</v>
      </c>
    </row>
    <row r="37" spans="1:13" x14ac:dyDescent="0.3">
      <c r="A37" s="1" t="s">
        <v>323</v>
      </c>
      <c r="B37" s="1" t="s">
        <v>324</v>
      </c>
      <c r="C37">
        <v>6</v>
      </c>
      <c r="D37" s="1" t="s">
        <v>66</v>
      </c>
      <c r="E37">
        <v>0</v>
      </c>
      <c r="F37">
        <v>200000</v>
      </c>
      <c r="G37" s="2">
        <v>44012</v>
      </c>
      <c r="H37" s="1" t="s">
        <v>234</v>
      </c>
      <c r="I37" s="1" t="s">
        <v>22</v>
      </c>
      <c r="J37" s="1" t="s">
        <v>116</v>
      </c>
      <c r="K37" s="1" t="s">
        <v>303</v>
      </c>
      <c r="L37" s="1" t="s">
        <v>304</v>
      </c>
      <c r="M37" s="1" t="s">
        <v>311</v>
      </c>
    </row>
    <row r="38" spans="1:13" x14ac:dyDescent="0.3">
      <c r="A38" s="1" t="s">
        <v>325</v>
      </c>
      <c r="B38" s="1" t="s">
        <v>326</v>
      </c>
      <c r="C38">
        <v>6</v>
      </c>
      <c r="D38" s="1" t="s">
        <v>66</v>
      </c>
      <c r="E38">
        <v>0</v>
      </c>
      <c r="F38">
        <v>200000</v>
      </c>
      <c r="G38" s="2">
        <v>44012</v>
      </c>
      <c r="H38" s="1" t="s">
        <v>234</v>
      </c>
      <c r="I38" s="1" t="s">
        <v>22</v>
      </c>
      <c r="J38" s="1" t="s">
        <v>116</v>
      </c>
      <c r="K38" s="1" t="s">
        <v>303</v>
      </c>
      <c r="L38" s="1" t="s">
        <v>304</v>
      </c>
      <c r="M38" s="1" t="s">
        <v>311</v>
      </c>
    </row>
    <row r="39" spans="1:13" x14ac:dyDescent="0.3">
      <c r="A39" s="1" t="s">
        <v>327</v>
      </c>
      <c r="B39" s="1" t="s">
        <v>328</v>
      </c>
      <c r="C39">
        <v>6</v>
      </c>
      <c r="D39" s="1" t="s">
        <v>66</v>
      </c>
      <c r="E39">
        <v>0</v>
      </c>
      <c r="F39">
        <v>400000</v>
      </c>
      <c r="G39" s="2">
        <v>44012</v>
      </c>
      <c r="H39" s="1" t="s">
        <v>234</v>
      </c>
      <c r="I39" s="1" t="s">
        <v>22</v>
      </c>
      <c r="J39" s="1" t="s">
        <v>116</v>
      </c>
      <c r="K39" s="1" t="s">
        <v>303</v>
      </c>
      <c r="L39" s="1" t="s">
        <v>304</v>
      </c>
      <c r="M39" s="1" t="s">
        <v>311</v>
      </c>
    </row>
    <row r="40" spans="1:13" x14ac:dyDescent="0.3">
      <c r="A40" s="1" t="s">
        <v>329</v>
      </c>
      <c r="B40" s="1" t="s">
        <v>330</v>
      </c>
      <c r="C40">
        <v>12</v>
      </c>
      <c r="D40" s="1" t="s">
        <v>216</v>
      </c>
      <c r="E40">
        <v>0</v>
      </c>
      <c r="F40">
        <v>300000</v>
      </c>
      <c r="G40" s="2">
        <v>44012</v>
      </c>
      <c r="H40" s="1" t="s">
        <v>234</v>
      </c>
      <c r="I40" s="1" t="s">
        <v>22</v>
      </c>
      <c r="J40" s="1" t="s">
        <v>331</v>
      </c>
      <c r="K40" s="1" t="s">
        <v>332</v>
      </c>
      <c r="L40" s="1" t="s">
        <v>333</v>
      </c>
      <c r="M40" s="1" t="s">
        <v>334</v>
      </c>
    </row>
    <row r="41" spans="1:13" x14ac:dyDescent="0.3">
      <c r="A41" s="1" t="s">
        <v>335</v>
      </c>
      <c r="B41" s="1" t="s">
        <v>336</v>
      </c>
      <c r="C41">
        <v>12</v>
      </c>
      <c r="D41" s="1" t="s">
        <v>216</v>
      </c>
      <c r="E41">
        <v>500000</v>
      </c>
      <c r="F41">
        <v>50000</v>
      </c>
      <c r="G41" s="2">
        <v>43830</v>
      </c>
      <c r="H41" s="1" t="s">
        <v>234</v>
      </c>
      <c r="I41" s="1" t="s">
        <v>22</v>
      </c>
      <c r="J41" s="1" t="s">
        <v>31</v>
      </c>
      <c r="K41" s="1" t="s">
        <v>29</v>
      </c>
      <c r="L41" s="1" t="s">
        <v>29</v>
      </c>
      <c r="M41" s="1" t="s">
        <v>314</v>
      </c>
    </row>
    <row r="42" spans="1:13" x14ac:dyDescent="0.3">
      <c r="A42" s="1" t="s">
        <v>337</v>
      </c>
      <c r="B42" s="1" t="s">
        <v>338</v>
      </c>
      <c r="C42">
        <v>12</v>
      </c>
      <c r="D42" s="1" t="s">
        <v>216</v>
      </c>
      <c r="E42">
        <v>1000000</v>
      </c>
      <c r="F42">
        <v>100000</v>
      </c>
      <c r="G42" s="2">
        <v>43738</v>
      </c>
      <c r="H42" s="1" t="s">
        <v>234</v>
      </c>
      <c r="I42" s="1" t="s">
        <v>22</v>
      </c>
      <c r="J42" s="1" t="s">
        <v>31</v>
      </c>
      <c r="K42" s="1" t="s">
        <v>29</v>
      </c>
      <c r="L42" s="1" t="s">
        <v>29</v>
      </c>
      <c r="M42" s="1" t="s">
        <v>314</v>
      </c>
    </row>
    <row r="43" spans="1:13" x14ac:dyDescent="0.3">
      <c r="A43" s="1" t="s">
        <v>339</v>
      </c>
      <c r="B43" s="1" t="s">
        <v>340</v>
      </c>
      <c r="C43">
        <v>10</v>
      </c>
      <c r="D43" s="1" t="s">
        <v>68</v>
      </c>
      <c r="E43">
        <v>500000</v>
      </c>
      <c r="F43">
        <v>62000</v>
      </c>
      <c r="G43" s="2">
        <v>43738</v>
      </c>
      <c r="H43" s="1" t="s">
        <v>234</v>
      </c>
      <c r="I43" s="1" t="s">
        <v>22</v>
      </c>
      <c r="J43" s="1" t="s">
        <v>31</v>
      </c>
      <c r="K43" s="1" t="s">
        <v>29</v>
      </c>
      <c r="L43" s="1" t="s">
        <v>29</v>
      </c>
      <c r="M43" s="1" t="s">
        <v>314</v>
      </c>
    </row>
    <row r="44" spans="1:13" x14ac:dyDescent="0.3">
      <c r="A44" s="1" t="s">
        <v>341</v>
      </c>
      <c r="B44" s="1" t="s">
        <v>342</v>
      </c>
      <c r="C44">
        <v>10</v>
      </c>
      <c r="D44" s="1" t="s">
        <v>68</v>
      </c>
      <c r="E44">
        <v>300000</v>
      </c>
      <c r="F44">
        <v>37500</v>
      </c>
      <c r="G44" s="2">
        <v>43738</v>
      </c>
      <c r="H44" s="1" t="s">
        <v>234</v>
      </c>
      <c r="I44" s="1" t="s">
        <v>22</v>
      </c>
      <c r="J44" s="1" t="s">
        <v>31</v>
      </c>
      <c r="K44" s="1" t="s">
        <v>29</v>
      </c>
      <c r="L44" s="1" t="s">
        <v>29</v>
      </c>
      <c r="M44" s="1" t="s">
        <v>314</v>
      </c>
    </row>
    <row r="45" spans="1:13" x14ac:dyDescent="0.3">
      <c r="A45" s="1" t="s">
        <v>343</v>
      </c>
      <c r="B45" s="1" t="s">
        <v>344</v>
      </c>
      <c r="C45">
        <v>3</v>
      </c>
      <c r="D45" s="1" t="s">
        <v>21</v>
      </c>
      <c r="E45">
        <v>700000</v>
      </c>
      <c r="F45">
        <v>100000</v>
      </c>
      <c r="G45" s="2">
        <v>43830</v>
      </c>
      <c r="H45" s="1" t="s">
        <v>234</v>
      </c>
      <c r="I45" s="1" t="s">
        <v>22</v>
      </c>
      <c r="J45" s="1" t="s">
        <v>116</v>
      </c>
      <c r="K45" s="1" t="s">
        <v>303</v>
      </c>
      <c r="L45" s="1" t="s">
        <v>304</v>
      </c>
      <c r="M45" s="1" t="s">
        <v>311</v>
      </c>
    </row>
    <row r="46" spans="1:13" x14ac:dyDescent="0.3">
      <c r="A46" s="1" t="s">
        <v>345</v>
      </c>
      <c r="B46" s="1" t="s">
        <v>346</v>
      </c>
      <c r="C46">
        <v>10</v>
      </c>
      <c r="D46" s="1" t="s">
        <v>68</v>
      </c>
      <c r="E46">
        <v>800000</v>
      </c>
      <c r="F46">
        <v>50000</v>
      </c>
      <c r="G46" s="2">
        <v>43738</v>
      </c>
      <c r="H46" s="1" t="s">
        <v>234</v>
      </c>
      <c r="I46" s="1" t="s">
        <v>22</v>
      </c>
      <c r="J46" s="1" t="s">
        <v>31</v>
      </c>
      <c r="K46" s="1" t="s">
        <v>29</v>
      </c>
      <c r="L46" s="1" t="s">
        <v>29</v>
      </c>
      <c r="M46" s="1" t="s">
        <v>314</v>
      </c>
    </row>
    <row r="47" spans="1:13" x14ac:dyDescent="0.3">
      <c r="A47" s="1" t="s">
        <v>303</v>
      </c>
      <c r="B47" s="1" t="s">
        <v>347</v>
      </c>
      <c r="C47">
        <v>3</v>
      </c>
      <c r="D47" s="1" t="s">
        <v>21</v>
      </c>
      <c r="E47">
        <v>0</v>
      </c>
      <c r="F47">
        <v>500000</v>
      </c>
      <c r="G47" s="2">
        <v>43739</v>
      </c>
      <c r="H47" s="1" t="s">
        <v>280</v>
      </c>
      <c r="I47" s="1" t="s">
        <v>22</v>
      </c>
      <c r="J47" s="1" t="s">
        <v>116</v>
      </c>
      <c r="K47" s="1" t="s">
        <v>303</v>
      </c>
      <c r="L47" s="1" t="s">
        <v>304</v>
      </c>
      <c r="M47" s="1" t="s">
        <v>311</v>
      </c>
    </row>
    <row r="48" spans="1:13" x14ac:dyDescent="0.3">
      <c r="A48" s="1" t="s">
        <v>348</v>
      </c>
      <c r="B48" s="1" t="s">
        <v>349</v>
      </c>
      <c r="C48">
        <v>12</v>
      </c>
      <c r="D48" s="1" t="s">
        <v>216</v>
      </c>
      <c r="E48">
        <v>1000000</v>
      </c>
      <c r="F48">
        <v>100000</v>
      </c>
      <c r="G48" s="2">
        <v>43830</v>
      </c>
      <c r="H48" s="1" t="s">
        <v>234</v>
      </c>
      <c r="I48" s="1" t="s">
        <v>22</v>
      </c>
      <c r="J48" s="1" t="s">
        <v>116</v>
      </c>
      <c r="K48" s="1" t="s">
        <v>303</v>
      </c>
      <c r="L48" s="1" t="s">
        <v>304</v>
      </c>
      <c r="M48" s="1" t="s">
        <v>311</v>
      </c>
    </row>
    <row r="49" spans="1:13" x14ac:dyDescent="0.3">
      <c r="A49" s="1" t="s">
        <v>350</v>
      </c>
      <c r="B49" s="1" t="s">
        <v>351</v>
      </c>
      <c r="C49">
        <v>3</v>
      </c>
      <c r="D49" s="1" t="s">
        <v>21</v>
      </c>
      <c r="E49">
        <v>0</v>
      </c>
      <c r="F49">
        <v>50000</v>
      </c>
      <c r="G49" s="2">
        <v>43738</v>
      </c>
      <c r="H49" s="1" t="s">
        <v>308</v>
      </c>
      <c r="I49" s="1" t="s">
        <v>22</v>
      </c>
      <c r="J49" s="1" t="s">
        <v>116</v>
      </c>
      <c r="K49" s="1" t="s">
        <v>303</v>
      </c>
      <c r="L49" s="1" t="s">
        <v>304</v>
      </c>
      <c r="M49" s="1" t="s">
        <v>311</v>
      </c>
    </row>
    <row r="50" spans="1:13" x14ac:dyDescent="0.3">
      <c r="A50" s="1" t="s">
        <v>352</v>
      </c>
      <c r="B50" s="1" t="s">
        <v>353</v>
      </c>
      <c r="C50">
        <v>12</v>
      </c>
      <c r="D50" s="1" t="s">
        <v>216</v>
      </c>
      <c r="E50">
        <v>0</v>
      </c>
      <c r="F50">
        <v>50000</v>
      </c>
      <c r="G50" s="2">
        <v>43921</v>
      </c>
      <c r="H50" s="1" t="s">
        <v>234</v>
      </c>
      <c r="I50" s="1" t="s">
        <v>22</v>
      </c>
      <c r="J50" s="1" t="s">
        <v>50</v>
      </c>
      <c r="K50" s="1" t="s">
        <v>50</v>
      </c>
      <c r="L50" s="1" t="s">
        <v>253</v>
      </c>
      <c r="M50" s="1" t="s">
        <v>354</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83ABE0-CF3E-4E96-A4BE-AF41F7486B03}">
  <dimension ref="A1:E35"/>
  <sheetViews>
    <sheetView topLeftCell="A2" workbookViewId="0">
      <selection activeCell="C7" sqref="C7"/>
    </sheetView>
  </sheetViews>
  <sheetFormatPr defaultRowHeight="14.4" x14ac:dyDescent="0.3"/>
  <cols>
    <col min="1" max="1" width="15.44140625" bestFit="1" customWidth="1"/>
    <col min="2" max="2" width="18.44140625" bestFit="1" customWidth="1"/>
    <col min="3" max="3" width="14.44140625" bestFit="1" customWidth="1"/>
    <col min="4" max="4" width="24.5546875" bestFit="1" customWidth="1"/>
    <col min="5" max="5" width="14.5546875" bestFit="1" customWidth="1"/>
  </cols>
  <sheetData>
    <row r="1" spans="1:5" x14ac:dyDescent="0.3">
      <c r="A1" t="s">
        <v>6</v>
      </c>
      <c r="B1" t="s">
        <v>39</v>
      </c>
      <c r="C1" t="s">
        <v>8</v>
      </c>
      <c r="D1" t="s">
        <v>201</v>
      </c>
      <c r="E1" t="s">
        <v>202</v>
      </c>
    </row>
    <row r="2" spans="1:5" x14ac:dyDescent="0.3">
      <c r="A2">
        <v>2</v>
      </c>
      <c r="B2" s="1" t="s">
        <v>51</v>
      </c>
      <c r="C2" s="1" t="s">
        <v>22</v>
      </c>
      <c r="D2" s="1" t="s">
        <v>203</v>
      </c>
      <c r="E2" s="2">
        <v>43755</v>
      </c>
    </row>
    <row r="3" spans="1:5" x14ac:dyDescent="0.3">
      <c r="A3">
        <v>2</v>
      </c>
      <c r="B3" s="1" t="s">
        <v>51</v>
      </c>
      <c r="C3" s="1" t="s">
        <v>22</v>
      </c>
      <c r="D3" s="1"/>
      <c r="E3" s="2">
        <v>43755</v>
      </c>
    </row>
    <row r="4" spans="1:5" x14ac:dyDescent="0.3">
      <c r="A4">
        <v>2</v>
      </c>
      <c r="B4" s="1" t="s">
        <v>51</v>
      </c>
      <c r="C4" s="1" t="s">
        <v>22</v>
      </c>
      <c r="D4" s="1" t="s">
        <v>204</v>
      </c>
      <c r="E4" s="2">
        <v>43823</v>
      </c>
    </row>
    <row r="5" spans="1:5" x14ac:dyDescent="0.3">
      <c r="A5">
        <v>2</v>
      </c>
      <c r="B5" s="1" t="s">
        <v>51</v>
      </c>
      <c r="C5" s="1" t="s">
        <v>22</v>
      </c>
      <c r="D5" s="1" t="s">
        <v>205</v>
      </c>
      <c r="E5" s="2">
        <v>43833</v>
      </c>
    </row>
    <row r="6" spans="1:5" x14ac:dyDescent="0.3">
      <c r="A6">
        <v>2</v>
      </c>
      <c r="B6" s="1" t="s">
        <v>51</v>
      </c>
      <c r="C6" s="1" t="s">
        <v>22</v>
      </c>
      <c r="D6" s="1" t="s">
        <v>206</v>
      </c>
      <c r="E6" s="2">
        <v>43838</v>
      </c>
    </row>
    <row r="7" spans="1:5" x14ac:dyDescent="0.3">
      <c r="A7">
        <v>2</v>
      </c>
      <c r="B7" s="1" t="s">
        <v>51</v>
      </c>
      <c r="C7" s="1" t="s">
        <v>22</v>
      </c>
      <c r="D7" s="1" t="s">
        <v>207</v>
      </c>
      <c r="E7" s="2">
        <v>43838</v>
      </c>
    </row>
    <row r="8" spans="1:5" x14ac:dyDescent="0.3">
      <c r="A8">
        <v>2</v>
      </c>
      <c r="B8" s="1" t="s">
        <v>51</v>
      </c>
      <c r="C8" s="1" t="s">
        <v>22</v>
      </c>
      <c r="D8" s="1" t="s">
        <v>208</v>
      </c>
      <c r="E8" s="2">
        <v>43839</v>
      </c>
    </row>
    <row r="9" spans="1:5" x14ac:dyDescent="0.3">
      <c r="A9">
        <v>1</v>
      </c>
      <c r="B9" s="1" t="s">
        <v>30</v>
      </c>
      <c r="C9" s="1" t="s">
        <v>22</v>
      </c>
      <c r="D9" s="1" t="s">
        <v>209</v>
      </c>
      <c r="E9" s="2">
        <v>43832</v>
      </c>
    </row>
    <row r="10" spans="1:5" x14ac:dyDescent="0.3">
      <c r="A10">
        <v>1</v>
      </c>
      <c r="B10" s="1" t="s">
        <v>30</v>
      </c>
      <c r="C10" s="1" t="s">
        <v>22</v>
      </c>
      <c r="D10" s="1" t="s">
        <v>210</v>
      </c>
      <c r="E10" s="2">
        <v>43833</v>
      </c>
    </row>
    <row r="11" spans="1:5" x14ac:dyDescent="0.3">
      <c r="A11">
        <v>1</v>
      </c>
      <c r="B11" s="1" t="s">
        <v>30</v>
      </c>
      <c r="C11" s="1" t="s">
        <v>22</v>
      </c>
      <c r="D11" s="1" t="s">
        <v>210</v>
      </c>
      <c r="E11" s="2">
        <v>43836</v>
      </c>
    </row>
    <row r="12" spans="1:5" x14ac:dyDescent="0.3">
      <c r="A12">
        <v>1</v>
      </c>
      <c r="B12" s="1" t="s">
        <v>30</v>
      </c>
      <c r="C12" s="1" t="s">
        <v>22</v>
      </c>
      <c r="D12" s="1" t="s">
        <v>210</v>
      </c>
      <c r="E12" s="2">
        <v>43837</v>
      </c>
    </row>
    <row r="13" spans="1:5" x14ac:dyDescent="0.3">
      <c r="A13">
        <v>1</v>
      </c>
      <c r="B13" s="1" t="s">
        <v>30</v>
      </c>
      <c r="C13" s="1" t="s">
        <v>22</v>
      </c>
      <c r="D13" s="1" t="s">
        <v>210</v>
      </c>
      <c r="E13" s="2">
        <v>43838</v>
      </c>
    </row>
    <row r="14" spans="1:5" x14ac:dyDescent="0.3">
      <c r="A14">
        <v>3</v>
      </c>
      <c r="B14" s="1" t="s">
        <v>21</v>
      </c>
      <c r="C14" s="1" t="s">
        <v>22</v>
      </c>
      <c r="D14" s="1" t="s">
        <v>208</v>
      </c>
      <c r="E14" s="2">
        <v>43843</v>
      </c>
    </row>
    <row r="15" spans="1:5" x14ac:dyDescent="0.3">
      <c r="A15">
        <v>3</v>
      </c>
      <c r="B15" s="1" t="s">
        <v>21</v>
      </c>
      <c r="C15" s="1" t="s">
        <v>22</v>
      </c>
      <c r="D15" s="1" t="s">
        <v>211</v>
      </c>
      <c r="E15" s="2">
        <v>43843</v>
      </c>
    </row>
    <row r="16" spans="1:5" x14ac:dyDescent="0.3">
      <c r="A16">
        <v>3</v>
      </c>
      <c r="B16" s="1" t="s">
        <v>21</v>
      </c>
      <c r="C16" s="1" t="s">
        <v>22</v>
      </c>
      <c r="D16" s="1" t="s">
        <v>210</v>
      </c>
      <c r="E16" s="2">
        <v>43839</v>
      </c>
    </row>
    <row r="17" spans="1:5" x14ac:dyDescent="0.3">
      <c r="A17">
        <v>3</v>
      </c>
      <c r="B17" s="1" t="s">
        <v>21</v>
      </c>
      <c r="C17" s="1" t="s">
        <v>22</v>
      </c>
      <c r="D17" s="1"/>
      <c r="E17" s="2">
        <v>43840</v>
      </c>
    </row>
    <row r="18" spans="1:5" x14ac:dyDescent="0.3">
      <c r="A18">
        <v>6</v>
      </c>
      <c r="B18" s="1" t="s">
        <v>66</v>
      </c>
      <c r="C18" s="1" t="s">
        <v>22</v>
      </c>
      <c r="D18" s="1" t="s">
        <v>212</v>
      </c>
      <c r="E18" s="2">
        <v>43833</v>
      </c>
    </row>
    <row r="19" spans="1:5" x14ac:dyDescent="0.3">
      <c r="A19">
        <v>6</v>
      </c>
      <c r="B19" s="1" t="s">
        <v>66</v>
      </c>
      <c r="C19" s="1" t="s">
        <v>22</v>
      </c>
      <c r="D19" s="1"/>
      <c r="E19" s="2">
        <v>43838</v>
      </c>
    </row>
    <row r="20" spans="1:5" x14ac:dyDescent="0.3">
      <c r="A20">
        <v>6</v>
      </c>
      <c r="B20" s="1" t="s">
        <v>66</v>
      </c>
      <c r="C20" s="1" t="s">
        <v>22</v>
      </c>
      <c r="D20" s="1" t="s">
        <v>213</v>
      </c>
      <c r="E20" s="2">
        <v>43843</v>
      </c>
    </row>
    <row r="21" spans="1:5" x14ac:dyDescent="0.3">
      <c r="A21">
        <v>6</v>
      </c>
      <c r="B21" s="1" t="s">
        <v>66</v>
      </c>
      <c r="C21" s="1" t="s">
        <v>22</v>
      </c>
      <c r="D21" s="1"/>
      <c r="E21" s="2">
        <v>43839</v>
      </c>
    </row>
    <row r="22" spans="1:5" x14ac:dyDescent="0.3">
      <c r="A22">
        <v>4</v>
      </c>
      <c r="B22" s="1" t="s">
        <v>61</v>
      </c>
      <c r="C22" s="1" t="s">
        <v>22</v>
      </c>
      <c r="D22" s="1" t="s">
        <v>214</v>
      </c>
      <c r="E22" s="2">
        <v>43836</v>
      </c>
    </row>
    <row r="23" spans="1:5" x14ac:dyDescent="0.3">
      <c r="A23">
        <v>4</v>
      </c>
      <c r="B23" s="1" t="s">
        <v>61</v>
      </c>
      <c r="C23" s="1" t="s">
        <v>22</v>
      </c>
      <c r="D23" s="1"/>
      <c r="E23" s="2">
        <v>43850</v>
      </c>
    </row>
    <row r="24" spans="1:5" x14ac:dyDescent="0.3">
      <c r="A24">
        <v>4</v>
      </c>
      <c r="B24" s="1" t="s">
        <v>61</v>
      </c>
      <c r="C24" s="1" t="s">
        <v>22</v>
      </c>
      <c r="D24" s="1" t="s">
        <v>215</v>
      </c>
      <c r="E24" s="2">
        <v>43850</v>
      </c>
    </row>
    <row r="25" spans="1:5" x14ac:dyDescent="0.3">
      <c r="A25">
        <v>12</v>
      </c>
      <c r="B25" s="1" t="s">
        <v>216</v>
      </c>
      <c r="C25" s="1" t="s">
        <v>22</v>
      </c>
      <c r="D25" s="1" t="s">
        <v>217</v>
      </c>
      <c r="E25" s="2">
        <v>43851</v>
      </c>
    </row>
    <row r="26" spans="1:5" x14ac:dyDescent="0.3">
      <c r="A26">
        <v>12</v>
      </c>
      <c r="B26" s="1" t="s">
        <v>216</v>
      </c>
      <c r="C26" s="1" t="s">
        <v>22</v>
      </c>
      <c r="D26" s="1" t="s">
        <v>218</v>
      </c>
      <c r="E26" s="2">
        <v>43851</v>
      </c>
    </row>
    <row r="27" spans="1:5" x14ac:dyDescent="0.3">
      <c r="A27">
        <v>12</v>
      </c>
      <c r="B27" s="1" t="s">
        <v>216</v>
      </c>
      <c r="C27" s="1" t="s">
        <v>22</v>
      </c>
      <c r="D27" s="1" t="s">
        <v>208</v>
      </c>
      <c r="E27" s="2">
        <v>43851</v>
      </c>
    </row>
    <row r="28" spans="1:5" x14ac:dyDescent="0.3">
      <c r="A28">
        <v>12</v>
      </c>
      <c r="B28" s="1" t="s">
        <v>216</v>
      </c>
      <c r="C28" s="1" t="s">
        <v>22</v>
      </c>
      <c r="D28" s="1" t="s">
        <v>208</v>
      </c>
      <c r="E28" s="2">
        <v>43852</v>
      </c>
    </row>
    <row r="29" spans="1:5" x14ac:dyDescent="0.3">
      <c r="A29">
        <v>9</v>
      </c>
      <c r="B29" s="1" t="s">
        <v>67</v>
      </c>
      <c r="C29" s="1" t="s">
        <v>22</v>
      </c>
      <c r="D29" s="1" t="s">
        <v>219</v>
      </c>
      <c r="E29" s="2">
        <v>43843</v>
      </c>
    </row>
    <row r="30" spans="1:5" x14ac:dyDescent="0.3">
      <c r="A30">
        <v>9</v>
      </c>
      <c r="B30" s="1" t="s">
        <v>67</v>
      </c>
      <c r="C30" s="1" t="s">
        <v>22</v>
      </c>
      <c r="D30" s="1" t="s">
        <v>219</v>
      </c>
      <c r="E30" s="2">
        <v>43839</v>
      </c>
    </row>
    <row r="31" spans="1:5" x14ac:dyDescent="0.3">
      <c r="A31">
        <v>9</v>
      </c>
      <c r="B31" s="1" t="s">
        <v>67</v>
      </c>
      <c r="C31" s="1" t="s">
        <v>22</v>
      </c>
      <c r="D31" s="1" t="s">
        <v>219</v>
      </c>
      <c r="E31" s="2">
        <v>43851</v>
      </c>
    </row>
    <row r="32" spans="1:5" x14ac:dyDescent="0.3">
      <c r="A32">
        <v>11</v>
      </c>
      <c r="B32" s="1" t="s">
        <v>220</v>
      </c>
      <c r="C32" s="1" t="s">
        <v>22</v>
      </c>
      <c r="D32" s="1" t="s">
        <v>219</v>
      </c>
      <c r="E32" s="2">
        <v>43852</v>
      </c>
    </row>
    <row r="33" spans="1:5" x14ac:dyDescent="0.3">
      <c r="A33">
        <v>11</v>
      </c>
      <c r="B33" s="1" t="s">
        <v>220</v>
      </c>
      <c r="C33" s="1" t="s">
        <v>22</v>
      </c>
      <c r="D33" s="1"/>
      <c r="E33" s="2">
        <v>43850</v>
      </c>
    </row>
    <row r="34" spans="1:5" x14ac:dyDescent="0.3">
      <c r="A34">
        <v>10</v>
      </c>
      <c r="B34" s="1" t="s">
        <v>68</v>
      </c>
      <c r="C34" s="1" t="s">
        <v>22</v>
      </c>
      <c r="D34" s="1" t="s">
        <v>219</v>
      </c>
      <c r="E34" s="2">
        <v>43852</v>
      </c>
    </row>
    <row r="35" spans="1:5" x14ac:dyDescent="0.3">
      <c r="A35">
        <v>10</v>
      </c>
      <c r="B35" s="1" t="s">
        <v>68</v>
      </c>
      <c r="C35" s="1" t="s">
        <v>22</v>
      </c>
      <c r="D35" s="1" t="s">
        <v>218</v>
      </c>
      <c r="E35" s="2">
        <v>43843</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335D72-3F47-4883-B5A3-40837CEF0C1E}">
  <dimension ref="A1:L205"/>
  <sheetViews>
    <sheetView topLeftCell="A2" workbookViewId="0">
      <selection activeCell="C9" sqref="C9"/>
    </sheetView>
  </sheetViews>
  <sheetFormatPr defaultRowHeight="14.4" x14ac:dyDescent="0.3"/>
  <cols>
    <col min="1" max="1" width="16.5546875" bestFit="1" customWidth="1"/>
    <col min="2" max="2" width="13.77734375" bestFit="1" customWidth="1"/>
    <col min="3" max="3" width="24.77734375" bestFit="1" customWidth="1"/>
    <col min="4" max="4" width="14.44140625" bestFit="1" customWidth="1"/>
    <col min="5" max="5" width="30.77734375" bestFit="1" customWidth="1"/>
    <col min="6" max="6" width="15.44140625" bestFit="1" customWidth="1"/>
    <col min="7" max="7" width="18.44140625" bestFit="1" customWidth="1"/>
    <col min="8" max="8" width="14.5546875" bestFit="1" customWidth="1"/>
    <col min="9" max="9" width="13.44140625" bestFit="1" customWidth="1"/>
    <col min="10" max="10" width="29.5546875" bestFit="1" customWidth="1"/>
    <col min="11" max="11" width="9.6640625" bestFit="1" customWidth="1"/>
    <col min="12" max="12" width="18" bestFit="1" customWidth="1"/>
  </cols>
  <sheetData>
    <row r="1" spans="1:12" x14ac:dyDescent="0.3">
      <c r="A1" t="s">
        <v>71</v>
      </c>
      <c r="B1" t="s">
        <v>72</v>
      </c>
      <c r="C1" t="s">
        <v>13</v>
      </c>
      <c r="D1" t="s">
        <v>8</v>
      </c>
      <c r="E1" t="s">
        <v>9</v>
      </c>
      <c r="F1" t="s">
        <v>6</v>
      </c>
      <c r="G1" t="s">
        <v>39</v>
      </c>
      <c r="H1" t="s">
        <v>10</v>
      </c>
      <c r="I1" t="s">
        <v>0</v>
      </c>
      <c r="J1" t="s">
        <v>1</v>
      </c>
      <c r="K1" t="s">
        <v>11</v>
      </c>
      <c r="L1" t="s">
        <v>12</v>
      </c>
    </row>
    <row r="2" spans="1:12" x14ac:dyDescent="0.3">
      <c r="A2">
        <v>1900001087</v>
      </c>
      <c r="B2" s="2">
        <v>43566</v>
      </c>
      <c r="C2" s="1" t="s">
        <v>42</v>
      </c>
      <c r="D2" s="1" t="s">
        <v>22</v>
      </c>
      <c r="E2" s="1" t="s">
        <v>50</v>
      </c>
      <c r="G2" s="1" t="s">
        <v>73</v>
      </c>
      <c r="H2" s="1" t="s">
        <v>32</v>
      </c>
      <c r="I2" s="1" t="s">
        <v>74</v>
      </c>
      <c r="J2" s="1"/>
      <c r="K2">
        <v>84746</v>
      </c>
      <c r="L2" s="2">
        <v>43565</v>
      </c>
    </row>
    <row r="3" spans="1:12" x14ac:dyDescent="0.3">
      <c r="A3">
        <v>1900001106</v>
      </c>
      <c r="B3" s="2">
        <v>43602</v>
      </c>
      <c r="C3" s="1" t="s">
        <v>75</v>
      </c>
      <c r="D3" s="1" t="s">
        <v>22</v>
      </c>
      <c r="E3" s="1" t="s">
        <v>23</v>
      </c>
      <c r="G3" s="1" t="s">
        <v>76</v>
      </c>
      <c r="H3" s="1" t="s">
        <v>24</v>
      </c>
      <c r="I3" s="1" t="s">
        <v>77</v>
      </c>
      <c r="J3" s="1" t="s">
        <v>574</v>
      </c>
      <c r="K3">
        <v>86724</v>
      </c>
      <c r="L3" s="2">
        <v>43466</v>
      </c>
    </row>
    <row r="4" spans="1:12" x14ac:dyDescent="0.3">
      <c r="A4">
        <v>1900001110</v>
      </c>
      <c r="B4" s="2">
        <v>43602</v>
      </c>
      <c r="C4" s="1" t="s">
        <v>75</v>
      </c>
      <c r="D4" s="1" t="s">
        <v>22</v>
      </c>
      <c r="E4" s="1" t="s">
        <v>23</v>
      </c>
      <c r="G4" s="1" t="s">
        <v>76</v>
      </c>
      <c r="H4" s="1" t="s">
        <v>24</v>
      </c>
      <c r="I4" s="1" t="s">
        <v>78</v>
      </c>
      <c r="J4" s="1" t="s">
        <v>79</v>
      </c>
      <c r="K4">
        <v>148500</v>
      </c>
      <c r="L4" s="2">
        <v>43525</v>
      </c>
    </row>
    <row r="5" spans="1:12" x14ac:dyDescent="0.3">
      <c r="A5">
        <v>1900001136</v>
      </c>
      <c r="B5" s="2">
        <v>43615</v>
      </c>
      <c r="C5" s="1" t="s">
        <v>75</v>
      </c>
      <c r="D5" s="1" t="s">
        <v>22</v>
      </c>
      <c r="E5" s="1" t="s">
        <v>23</v>
      </c>
      <c r="F5">
        <v>1</v>
      </c>
      <c r="G5" s="1" t="s">
        <v>30</v>
      </c>
      <c r="H5" s="1" t="s">
        <v>37</v>
      </c>
      <c r="I5" s="1" t="s">
        <v>80</v>
      </c>
      <c r="J5" s="1" t="s">
        <v>81</v>
      </c>
      <c r="K5">
        <v>12019</v>
      </c>
      <c r="L5" s="2">
        <v>43466</v>
      </c>
    </row>
    <row r="6" spans="1:12" x14ac:dyDescent="0.3">
      <c r="A6">
        <v>1900001164</v>
      </c>
      <c r="B6" s="2">
        <v>43627</v>
      </c>
      <c r="C6" s="1" t="s">
        <v>75</v>
      </c>
      <c r="D6" s="1" t="s">
        <v>22</v>
      </c>
      <c r="E6" s="1" t="s">
        <v>23</v>
      </c>
      <c r="G6" s="1" t="s">
        <v>76</v>
      </c>
      <c r="H6" s="1" t="s">
        <v>24</v>
      </c>
      <c r="I6" s="1" t="s">
        <v>74</v>
      </c>
      <c r="J6" s="1" t="s">
        <v>82</v>
      </c>
      <c r="K6">
        <v>12500</v>
      </c>
      <c r="L6" s="2">
        <v>43522</v>
      </c>
    </row>
    <row r="7" spans="1:12" x14ac:dyDescent="0.3">
      <c r="A7">
        <v>1900001165</v>
      </c>
      <c r="B7" s="2">
        <v>43627</v>
      </c>
      <c r="C7" s="1" t="s">
        <v>75</v>
      </c>
      <c r="D7" s="1" t="s">
        <v>22</v>
      </c>
      <c r="E7" s="1" t="s">
        <v>83</v>
      </c>
      <c r="G7" s="1" t="s">
        <v>84</v>
      </c>
      <c r="H7" s="1" t="s">
        <v>32</v>
      </c>
      <c r="I7" s="1" t="s">
        <v>74</v>
      </c>
      <c r="J7" s="1" t="s">
        <v>524</v>
      </c>
      <c r="K7">
        <v>58300</v>
      </c>
      <c r="L7" s="2">
        <v>43512</v>
      </c>
    </row>
    <row r="8" spans="1:12" x14ac:dyDescent="0.3">
      <c r="A8">
        <v>1900001167</v>
      </c>
      <c r="B8" s="2">
        <v>43629</v>
      </c>
      <c r="C8" s="1" t="s">
        <v>75</v>
      </c>
      <c r="D8" s="1" t="s">
        <v>22</v>
      </c>
      <c r="E8" s="1" t="s">
        <v>23</v>
      </c>
      <c r="F8">
        <v>1</v>
      </c>
      <c r="G8" s="1" t="s">
        <v>30</v>
      </c>
      <c r="H8" s="1" t="s">
        <v>37</v>
      </c>
      <c r="I8" s="1" t="s">
        <v>40</v>
      </c>
      <c r="J8" s="1" t="s">
        <v>85</v>
      </c>
      <c r="K8">
        <v>12019</v>
      </c>
      <c r="L8" s="2">
        <v>43466</v>
      </c>
    </row>
    <row r="9" spans="1:12" x14ac:dyDescent="0.3">
      <c r="A9">
        <v>1900001168</v>
      </c>
      <c r="B9" s="2">
        <v>43629</v>
      </c>
      <c r="C9" s="1" t="s">
        <v>75</v>
      </c>
      <c r="D9" s="1" t="s">
        <v>22</v>
      </c>
      <c r="E9" s="1" t="s">
        <v>23</v>
      </c>
      <c r="F9">
        <v>1</v>
      </c>
      <c r="G9" s="1" t="s">
        <v>30</v>
      </c>
      <c r="H9" s="1" t="s">
        <v>37</v>
      </c>
      <c r="I9" s="1" t="s">
        <v>45</v>
      </c>
      <c r="J9" s="1" t="s">
        <v>86</v>
      </c>
      <c r="K9">
        <v>30048</v>
      </c>
      <c r="L9" s="2">
        <v>43466</v>
      </c>
    </row>
    <row r="10" spans="1:12" x14ac:dyDescent="0.3">
      <c r="A10">
        <v>1900001169</v>
      </c>
      <c r="B10" s="2">
        <v>43629</v>
      </c>
      <c r="C10" s="1" t="s">
        <v>75</v>
      </c>
      <c r="D10" s="1" t="s">
        <v>22</v>
      </c>
      <c r="E10" s="1" t="s">
        <v>23</v>
      </c>
      <c r="G10" s="1" t="s">
        <v>76</v>
      </c>
      <c r="H10" s="1" t="s">
        <v>24</v>
      </c>
      <c r="I10" s="1" t="s">
        <v>87</v>
      </c>
      <c r="J10" s="1" t="s">
        <v>658</v>
      </c>
      <c r="K10">
        <v>14394</v>
      </c>
      <c r="L10" s="2">
        <v>43467</v>
      </c>
    </row>
    <row r="11" spans="1:12" x14ac:dyDescent="0.3">
      <c r="A11">
        <v>1900001282</v>
      </c>
      <c r="B11" s="2">
        <v>43659</v>
      </c>
      <c r="C11" s="1" t="s">
        <v>75</v>
      </c>
      <c r="D11" s="1" t="s">
        <v>22</v>
      </c>
      <c r="E11" s="1" t="s">
        <v>83</v>
      </c>
      <c r="G11" s="1" t="s">
        <v>88</v>
      </c>
      <c r="H11" s="1" t="s">
        <v>860</v>
      </c>
      <c r="I11" s="1" t="s">
        <v>78</v>
      </c>
      <c r="J11" s="1" t="s">
        <v>89</v>
      </c>
      <c r="K11">
        <v>32392</v>
      </c>
      <c r="L11" s="2">
        <v>43595</v>
      </c>
    </row>
    <row r="12" spans="1:12" x14ac:dyDescent="0.3">
      <c r="A12">
        <v>1900001293</v>
      </c>
      <c r="B12" s="2">
        <v>43662</v>
      </c>
      <c r="C12" s="1" t="s">
        <v>75</v>
      </c>
      <c r="D12" s="1" t="s">
        <v>22</v>
      </c>
      <c r="E12" s="1" t="s">
        <v>50</v>
      </c>
      <c r="F12">
        <v>13</v>
      </c>
      <c r="G12" s="1" t="s">
        <v>69</v>
      </c>
      <c r="H12" s="1" t="s">
        <v>37</v>
      </c>
      <c r="I12" s="1" t="s">
        <v>77</v>
      </c>
      <c r="J12" s="1" t="s">
        <v>90</v>
      </c>
      <c r="K12">
        <v>162500</v>
      </c>
      <c r="L12" s="2">
        <v>43560</v>
      </c>
    </row>
    <row r="13" spans="1:12" x14ac:dyDescent="0.3">
      <c r="A13">
        <v>1900001294</v>
      </c>
      <c r="B13" s="2">
        <v>43662</v>
      </c>
      <c r="C13" s="1" t="s">
        <v>75</v>
      </c>
      <c r="D13" s="1" t="s">
        <v>22</v>
      </c>
      <c r="E13" s="1" t="s">
        <v>50</v>
      </c>
      <c r="F13">
        <v>13</v>
      </c>
      <c r="G13" s="1" t="s">
        <v>69</v>
      </c>
      <c r="H13" s="1" t="s">
        <v>37</v>
      </c>
      <c r="I13" s="1" t="s">
        <v>77</v>
      </c>
      <c r="J13" s="1" t="s">
        <v>91</v>
      </c>
      <c r="K13">
        <v>250000</v>
      </c>
      <c r="L13" s="2">
        <v>43573</v>
      </c>
    </row>
    <row r="14" spans="1:12" x14ac:dyDescent="0.3">
      <c r="A14">
        <v>1900001304</v>
      </c>
      <c r="B14" s="2">
        <v>43663</v>
      </c>
      <c r="C14" s="1" t="s">
        <v>75</v>
      </c>
      <c r="D14" s="1" t="s">
        <v>22</v>
      </c>
      <c r="E14" s="1" t="s">
        <v>23</v>
      </c>
      <c r="F14">
        <v>1</v>
      </c>
      <c r="G14" s="1" t="s">
        <v>30</v>
      </c>
      <c r="H14" s="1" t="s">
        <v>37</v>
      </c>
      <c r="I14" s="1" t="s">
        <v>74</v>
      </c>
      <c r="J14" s="1" t="s">
        <v>527</v>
      </c>
      <c r="K14">
        <v>2646</v>
      </c>
      <c r="L14" s="2">
        <v>43535</v>
      </c>
    </row>
    <row r="15" spans="1:12" x14ac:dyDescent="0.3">
      <c r="A15">
        <v>1900001305</v>
      </c>
      <c r="B15" s="2">
        <v>43663</v>
      </c>
      <c r="C15" s="1" t="s">
        <v>75</v>
      </c>
      <c r="D15" s="1" t="s">
        <v>22</v>
      </c>
      <c r="E15" s="1" t="s">
        <v>23</v>
      </c>
      <c r="G15" s="1" t="s">
        <v>76</v>
      </c>
      <c r="H15" s="1" t="s">
        <v>860</v>
      </c>
      <c r="I15" s="1" t="s">
        <v>48</v>
      </c>
      <c r="J15" s="1" t="s">
        <v>444</v>
      </c>
      <c r="K15">
        <v>18150</v>
      </c>
      <c r="L15" s="2">
        <v>43468</v>
      </c>
    </row>
    <row r="16" spans="1:12" x14ac:dyDescent="0.3">
      <c r="A16">
        <v>1900001306</v>
      </c>
      <c r="B16" s="2">
        <v>43663</v>
      </c>
      <c r="C16" s="1" t="s">
        <v>75</v>
      </c>
      <c r="D16" s="1" t="s">
        <v>22</v>
      </c>
      <c r="E16" s="1" t="s">
        <v>50</v>
      </c>
      <c r="F16">
        <v>2</v>
      </c>
      <c r="G16" s="1" t="s">
        <v>51</v>
      </c>
      <c r="H16" s="1" t="s">
        <v>37</v>
      </c>
      <c r="I16" s="1" t="s">
        <v>92</v>
      </c>
      <c r="J16" s="1" t="s">
        <v>93</v>
      </c>
      <c r="K16">
        <v>60025</v>
      </c>
      <c r="L16" s="2">
        <v>43577</v>
      </c>
    </row>
    <row r="17" spans="1:12" x14ac:dyDescent="0.3">
      <c r="A17">
        <v>1900001308</v>
      </c>
      <c r="B17" s="2">
        <v>43663</v>
      </c>
      <c r="C17" s="1" t="s">
        <v>75</v>
      </c>
      <c r="D17" s="1" t="s">
        <v>22</v>
      </c>
      <c r="E17" s="1" t="s">
        <v>31</v>
      </c>
      <c r="F17">
        <v>3</v>
      </c>
      <c r="G17" s="1" t="s">
        <v>21</v>
      </c>
      <c r="H17" s="1" t="s">
        <v>37</v>
      </c>
      <c r="I17" s="1" t="s">
        <v>49</v>
      </c>
      <c r="J17" s="1" t="s">
        <v>486</v>
      </c>
      <c r="K17">
        <v>134736</v>
      </c>
      <c r="L17" s="2">
        <v>43580</v>
      </c>
    </row>
    <row r="18" spans="1:12" x14ac:dyDescent="0.3">
      <c r="A18">
        <v>1900001342</v>
      </c>
      <c r="B18" s="2">
        <v>43669</v>
      </c>
      <c r="C18" s="1" t="s">
        <v>75</v>
      </c>
      <c r="D18" s="1" t="s">
        <v>22</v>
      </c>
      <c r="E18" s="1" t="s">
        <v>83</v>
      </c>
      <c r="G18" s="1" t="s">
        <v>88</v>
      </c>
      <c r="H18" s="1" t="s">
        <v>24</v>
      </c>
      <c r="I18" s="1" t="s">
        <v>78</v>
      </c>
      <c r="J18" s="1" t="s">
        <v>89</v>
      </c>
      <c r="K18">
        <v>914999</v>
      </c>
      <c r="L18" s="2">
        <v>43466</v>
      </c>
    </row>
    <row r="19" spans="1:12" x14ac:dyDescent="0.3">
      <c r="A19">
        <v>1900001354</v>
      </c>
      <c r="B19" s="2">
        <v>43670</v>
      </c>
      <c r="C19" s="1" t="s">
        <v>75</v>
      </c>
      <c r="D19" s="1" t="s">
        <v>22</v>
      </c>
      <c r="E19" s="1" t="s">
        <v>23</v>
      </c>
      <c r="F19">
        <v>1</v>
      </c>
      <c r="G19" s="1" t="s">
        <v>30</v>
      </c>
      <c r="H19" s="1" t="s">
        <v>37</v>
      </c>
      <c r="I19" s="1" t="s">
        <v>87</v>
      </c>
      <c r="J19" s="1" t="s">
        <v>652</v>
      </c>
      <c r="K19">
        <v>2942</v>
      </c>
      <c r="L19" s="2">
        <v>43566</v>
      </c>
    </row>
    <row r="20" spans="1:12" x14ac:dyDescent="0.3">
      <c r="A20">
        <v>1900001355</v>
      </c>
      <c r="B20" s="2">
        <v>43670</v>
      </c>
      <c r="C20" s="1" t="s">
        <v>75</v>
      </c>
      <c r="D20" s="1" t="s">
        <v>22</v>
      </c>
      <c r="E20" s="1" t="s">
        <v>23</v>
      </c>
      <c r="F20">
        <v>1</v>
      </c>
      <c r="G20" s="1" t="s">
        <v>30</v>
      </c>
      <c r="H20" s="1" t="s">
        <v>37</v>
      </c>
      <c r="I20" s="1" t="s">
        <v>77</v>
      </c>
      <c r="J20" s="1" t="s">
        <v>94</v>
      </c>
      <c r="K20">
        <v>6740</v>
      </c>
      <c r="L20" s="2">
        <v>43528</v>
      </c>
    </row>
    <row r="21" spans="1:12" x14ac:dyDescent="0.3">
      <c r="A21">
        <v>1900001356</v>
      </c>
      <c r="B21" s="2">
        <v>43670</v>
      </c>
      <c r="C21" s="1" t="s">
        <v>75</v>
      </c>
      <c r="D21" s="1" t="s">
        <v>22</v>
      </c>
      <c r="E21" s="1" t="s">
        <v>23</v>
      </c>
      <c r="G21" s="1" t="s">
        <v>76</v>
      </c>
      <c r="H21" s="1" t="s">
        <v>24</v>
      </c>
      <c r="I21" s="1" t="s">
        <v>77</v>
      </c>
      <c r="J21" s="1" t="s">
        <v>95</v>
      </c>
      <c r="K21">
        <v>6740</v>
      </c>
      <c r="L21" s="2">
        <v>43513</v>
      </c>
    </row>
    <row r="22" spans="1:12" x14ac:dyDescent="0.3">
      <c r="A22">
        <v>1900001361</v>
      </c>
      <c r="B22" s="2">
        <v>43673</v>
      </c>
      <c r="C22" s="1" t="s">
        <v>75</v>
      </c>
      <c r="D22" s="1" t="s">
        <v>22</v>
      </c>
      <c r="E22" s="1" t="s">
        <v>50</v>
      </c>
      <c r="F22">
        <v>3</v>
      </c>
      <c r="G22" s="1" t="s">
        <v>21</v>
      </c>
      <c r="H22" s="1" t="s">
        <v>37</v>
      </c>
      <c r="I22" s="1" t="s">
        <v>96</v>
      </c>
      <c r="J22" s="1" t="s">
        <v>833</v>
      </c>
      <c r="K22">
        <v>74250</v>
      </c>
      <c r="L22" s="2">
        <v>43556</v>
      </c>
    </row>
    <row r="23" spans="1:12" x14ac:dyDescent="0.3">
      <c r="A23">
        <v>1900001376</v>
      </c>
      <c r="B23" s="2">
        <v>43675</v>
      </c>
      <c r="C23" s="1" t="s">
        <v>75</v>
      </c>
      <c r="D23" s="1" t="s">
        <v>22</v>
      </c>
      <c r="E23" s="1" t="s">
        <v>83</v>
      </c>
      <c r="G23" s="1" t="s">
        <v>88</v>
      </c>
      <c r="H23" s="1" t="s">
        <v>860</v>
      </c>
      <c r="I23" s="1" t="s">
        <v>78</v>
      </c>
      <c r="J23" s="1" t="s">
        <v>97</v>
      </c>
      <c r="K23">
        <v>1614</v>
      </c>
      <c r="L23" s="2">
        <v>43535</v>
      </c>
    </row>
    <row r="24" spans="1:12" x14ac:dyDescent="0.3">
      <c r="A24">
        <v>1900001377</v>
      </c>
      <c r="B24" s="2">
        <v>43675</v>
      </c>
      <c r="C24" s="1" t="s">
        <v>75</v>
      </c>
      <c r="D24" s="1" t="s">
        <v>22</v>
      </c>
      <c r="E24" s="1" t="s">
        <v>20</v>
      </c>
      <c r="F24">
        <v>13</v>
      </c>
      <c r="G24" s="1" t="s">
        <v>69</v>
      </c>
      <c r="H24" s="1" t="s">
        <v>37</v>
      </c>
      <c r="I24" s="1" t="s">
        <v>87</v>
      </c>
      <c r="J24" s="1" t="s">
        <v>98</v>
      </c>
      <c r="K24">
        <v>11540</v>
      </c>
      <c r="L24" s="2">
        <v>43494</v>
      </c>
    </row>
    <row r="25" spans="1:12" x14ac:dyDescent="0.3">
      <c r="A25">
        <v>1900001385</v>
      </c>
      <c r="B25" s="2">
        <v>43677</v>
      </c>
      <c r="C25" s="1" t="s">
        <v>75</v>
      </c>
      <c r="D25" s="1" t="s">
        <v>22</v>
      </c>
      <c r="E25" s="1" t="s">
        <v>23</v>
      </c>
      <c r="G25" s="1" t="s">
        <v>76</v>
      </c>
      <c r="H25" s="1" t="s">
        <v>860</v>
      </c>
      <c r="I25" s="1" t="s">
        <v>78</v>
      </c>
      <c r="J25" s="1" t="s">
        <v>99</v>
      </c>
      <c r="K25">
        <v>2140</v>
      </c>
      <c r="L25" s="2">
        <v>43495</v>
      </c>
    </row>
    <row r="26" spans="1:12" x14ac:dyDescent="0.3">
      <c r="A26">
        <v>1900001388</v>
      </c>
      <c r="B26" s="2">
        <v>43677</v>
      </c>
      <c r="C26" s="1" t="s">
        <v>75</v>
      </c>
      <c r="D26" s="1" t="s">
        <v>22</v>
      </c>
      <c r="E26" s="1" t="s">
        <v>23</v>
      </c>
      <c r="G26" s="1" t="s">
        <v>76</v>
      </c>
      <c r="H26" s="1" t="s">
        <v>24</v>
      </c>
      <c r="I26" s="1" t="s">
        <v>48</v>
      </c>
      <c r="J26" s="1" t="s">
        <v>18</v>
      </c>
      <c r="K26">
        <v>45375</v>
      </c>
      <c r="L26" s="2">
        <v>43525</v>
      </c>
    </row>
    <row r="27" spans="1:12" x14ac:dyDescent="0.3">
      <c r="A27">
        <v>1900001390</v>
      </c>
      <c r="B27" s="2">
        <v>43677</v>
      </c>
      <c r="C27" s="1" t="s">
        <v>75</v>
      </c>
      <c r="D27" s="1" t="s">
        <v>22</v>
      </c>
      <c r="E27" s="1" t="s">
        <v>23</v>
      </c>
      <c r="F27">
        <v>1</v>
      </c>
      <c r="G27" s="1" t="s">
        <v>30</v>
      </c>
      <c r="H27" s="1" t="s">
        <v>37</v>
      </c>
      <c r="I27" s="1" t="s">
        <v>77</v>
      </c>
      <c r="J27" s="1" t="s">
        <v>579</v>
      </c>
      <c r="K27">
        <v>11593</v>
      </c>
      <c r="L27" s="2">
        <v>43556</v>
      </c>
    </row>
    <row r="28" spans="1:12" x14ac:dyDescent="0.3">
      <c r="A28">
        <v>1900001392</v>
      </c>
      <c r="B28" s="2">
        <v>43677</v>
      </c>
      <c r="C28" s="1" t="s">
        <v>75</v>
      </c>
      <c r="D28" s="1" t="s">
        <v>22</v>
      </c>
      <c r="E28" s="1" t="s">
        <v>83</v>
      </c>
      <c r="G28" s="1" t="s">
        <v>88</v>
      </c>
      <c r="H28" s="1" t="s">
        <v>860</v>
      </c>
      <c r="I28" s="1" t="s">
        <v>78</v>
      </c>
      <c r="J28" s="1" t="s">
        <v>89</v>
      </c>
      <c r="K28">
        <v>46995</v>
      </c>
      <c r="L28" s="2">
        <v>43494</v>
      </c>
    </row>
    <row r="29" spans="1:12" x14ac:dyDescent="0.3">
      <c r="A29">
        <v>1900001393</v>
      </c>
      <c r="B29" s="2">
        <v>43677</v>
      </c>
      <c r="C29" s="1" t="s">
        <v>75</v>
      </c>
      <c r="D29" s="1" t="s">
        <v>22</v>
      </c>
      <c r="E29" s="1" t="s">
        <v>23</v>
      </c>
      <c r="F29">
        <v>1</v>
      </c>
      <c r="G29" s="1" t="s">
        <v>30</v>
      </c>
      <c r="H29" s="1" t="s">
        <v>37</v>
      </c>
      <c r="I29" s="1" t="s">
        <v>77</v>
      </c>
      <c r="J29" s="1" t="s">
        <v>100</v>
      </c>
      <c r="K29">
        <v>529</v>
      </c>
      <c r="L29" s="2">
        <v>43514</v>
      </c>
    </row>
    <row r="30" spans="1:12" x14ac:dyDescent="0.3">
      <c r="A30">
        <v>1900001394</v>
      </c>
      <c r="B30" s="2">
        <v>43677</v>
      </c>
      <c r="C30" s="1" t="s">
        <v>75</v>
      </c>
      <c r="D30" s="1" t="s">
        <v>22</v>
      </c>
      <c r="E30" s="1" t="s">
        <v>23</v>
      </c>
      <c r="G30" s="1" t="s">
        <v>76</v>
      </c>
      <c r="H30" s="1" t="s">
        <v>24</v>
      </c>
      <c r="I30" s="1" t="s">
        <v>43</v>
      </c>
      <c r="J30" s="1" t="s">
        <v>101</v>
      </c>
      <c r="K30">
        <v>18563</v>
      </c>
      <c r="L30" s="2">
        <v>43525</v>
      </c>
    </row>
    <row r="31" spans="1:12" x14ac:dyDescent="0.3">
      <c r="A31">
        <v>1900001396</v>
      </c>
      <c r="B31" s="2">
        <v>43677</v>
      </c>
      <c r="C31" s="1" t="s">
        <v>75</v>
      </c>
      <c r="D31" s="1" t="s">
        <v>22</v>
      </c>
      <c r="E31" s="1" t="s">
        <v>83</v>
      </c>
      <c r="G31" s="1" t="s">
        <v>88</v>
      </c>
      <c r="H31" s="1" t="s">
        <v>860</v>
      </c>
      <c r="I31" s="1" t="s">
        <v>78</v>
      </c>
      <c r="J31" s="1" t="s">
        <v>89</v>
      </c>
      <c r="K31">
        <v>27435</v>
      </c>
      <c r="L31" s="2">
        <v>43488</v>
      </c>
    </row>
    <row r="32" spans="1:12" x14ac:dyDescent="0.3">
      <c r="A32">
        <v>1900001397</v>
      </c>
      <c r="B32" s="2">
        <v>43677</v>
      </c>
      <c r="C32" s="1" t="s">
        <v>75</v>
      </c>
      <c r="D32" s="1" t="s">
        <v>22</v>
      </c>
      <c r="E32" s="1" t="s">
        <v>83</v>
      </c>
      <c r="G32" s="1" t="s">
        <v>88</v>
      </c>
      <c r="H32" s="1" t="s">
        <v>24</v>
      </c>
      <c r="I32" s="1" t="s">
        <v>102</v>
      </c>
      <c r="J32" s="1" t="s">
        <v>103</v>
      </c>
      <c r="K32">
        <v>25336</v>
      </c>
      <c r="L32" s="2">
        <v>43522</v>
      </c>
    </row>
    <row r="33" spans="1:12" x14ac:dyDescent="0.3">
      <c r="A33">
        <v>1900001398</v>
      </c>
      <c r="B33" s="2">
        <v>43677</v>
      </c>
      <c r="C33" s="1" t="s">
        <v>75</v>
      </c>
      <c r="D33" s="1" t="s">
        <v>22</v>
      </c>
      <c r="E33" s="1" t="s">
        <v>83</v>
      </c>
      <c r="G33" s="1" t="s">
        <v>88</v>
      </c>
      <c r="H33" s="1" t="s">
        <v>860</v>
      </c>
      <c r="I33" s="1" t="s">
        <v>102</v>
      </c>
      <c r="J33" s="1" t="s">
        <v>104</v>
      </c>
      <c r="K33">
        <v>10772</v>
      </c>
      <c r="L33" s="2">
        <v>43538</v>
      </c>
    </row>
    <row r="34" spans="1:12" x14ac:dyDescent="0.3">
      <c r="A34">
        <v>1900001403</v>
      </c>
      <c r="B34" s="2">
        <v>43677</v>
      </c>
      <c r="C34" s="1" t="s">
        <v>75</v>
      </c>
      <c r="D34" s="1" t="s">
        <v>22</v>
      </c>
      <c r="E34" s="1" t="s">
        <v>83</v>
      </c>
      <c r="G34" s="1" t="s">
        <v>88</v>
      </c>
      <c r="H34" s="1" t="s">
        <v>860</v>
      </c>
      <c r="I34" s="1" t="s">
        <v>102</v>
      </c>
      <c r="J34" s="1" t="s">
        <v>104</v>
      </c>
      <c r="K34">
        <v>9283</v>
      </c>
      <c r="L34" s="2">
        <v>43573</v>
      </c>
    </row>
    <row r="35" spans="1:12" x14ac:dyDescent="0.3">
      <c r="A35">
        <v>1900001404</v>
      </c>
      <c r="B35" s="2">
        <v>43677</v>
      </c>
      <c r="C35" s="1" t="s">
        <v>75</v>
      </c>
      <c r="D35" s="1" t="s">
        <v>22</v>
      </c>
      <c r="E35" s="1" t="s">
        <v>83</v>
      </c>
      <c r="G35" s="1" t="s">
        <v>88</v>
      </c>
      <c r="H35" s="1" t="s">
        <v>860</v>
      </c>
      <c r="I35" s="1" t="s">
        <v>102</v>
      </c>
      <c r="J35" s="1" t="s">
        <v>104</v>
      </c>
      <c r="K35">
        <v>6903</v>
      </c>
      <c r="L35" s="2">
        <v>43615</v>
      </c>
    </row>
    <row r="36" spans="1:12" x14ac:dyDescent="0.3">
      <c r="A36">
        <v>1900001405</v>
      </c>
      <c r="B36" s="2">
        <v>43677</v>
      </c>
      <c r="C36" s="1" t="s">
        <v>75</v>
      </c>
      <c r="D36" s="1" t="s">
        <v>22</v>
      </c>
      <c r="E36" s="1" t="s">
        <v>31</v>
      </c>
      <c r="G36" s="1" t="s">
        <v>69</v>
      </c>
      <c r="H36" s="1" t="s">
        <v>24</v>
      </c>
      <c r="I36" s="1" t="s">
        <v>87</v>
      </c>
      <c r="J36" s="1" t="s">
        <v>105</v>
      </c>
      <c r="K36">
        <v>90663</v>
      </c>
      <c r="L36" s="2">
        <v>43556</v>
      </c>
    </row>
    <row r="37" spans="1:12" x14ac:dyDescent="0.3">
      <c r="A37">
        <v>1900001583</v>
      </c>
      <c r="B37" s="2">
        <v>43691</v>
      </c>
      <c r="C37" s="1" t="s">
        <v>75</v>
      </c>
      <c r="D37" s="1" t="s">
        <v>22</v>
      </c>
      <c r="E37" s="1" t="s">
        <v>83</v>
      </c>
      <c r="G37" s="1" t="s">
        <v>88</v>
      </c>
      <c r="H37" s="1" t="s">
        <v>24</v>
      </c>
      <c r="I37" s="1" t="s">
        <v>96</v>
      </c>
      <c r="J37" s="1" t="s">
        <v>106</v>
      </c>
      <c r="K37">
        <v>156000</v>
      </c>
      <c r="L37" s="2">
        <v>43469</v>
      </c>
    </row>
    <row r="38" spans="1:12" x14ac:dyDescent="0.3">
      <c r="A38">
        <v>1900001602</v>
      </c>
      <c r="B38" s="2">
        <v>43694</v>
      </c>
      <c r="C38" s="1" t="s">
        <v>75</v>
      </c>
      <c r="D38" s="1" t="s">
        <v>22</v>
      </c>
      <c r="E38" s="1" t="s">
        <v>23</v>
      </c>
      <c r="F38">
        <v>1</v>
      </c>
      <c r="G38" s="1" t="s">
        <v>30</v>
      </c>
      <c r="H38" s="1" t="s">
        <v>37</v>
      </c>
      <c r="I38" s="1" t="s">
        <v>80</v>
      </c>
      <c r="J38" s="1" t="s">
        <v>107</v>
      </c>
      <c r="K38">
        <v>21157</v>
      </c>
      <c r="L38" s="2">
        <v>43466</v>
      </c>
    </row>
    <row r="39" spans="1:12" x14ac:dyDescent="0.3">
      <c r="A39">
        <v>1900001603</v>
      </c>
      <c r="B39" s="2">
        <v>43694</v>
      </c>
      <c r="C39" s="1" t="s">
        <v>75</v>
      </c>
      <c r="D39" s="1" t="s">
        <v>22</v>
      </c>
      <c r="E39" s="1" t="s">
        <v>23</v>
      </c>
      <c r="F39">
        <v>1</v>
      </c>
      <c r="G39" s="1" t="s">
        <v>30</v>
      </c>
      <c r="H39" s="1" t="s">
        <v>37</v>
      </c>
      <c r="I39" s="1" t="s">
        <v>45</v>
      </c>
      <c r="J39" s="1" t="s">
        <v>108</v>
      </c>
      <c r="K39">
        <v>77787</v>
      </c>
      <c r="L39" s="2">
        <v>43466</v>
      </c>
    </row>
    <row r="40" spans="1:12" x14ac:dyDescent="0.3">
      <c r="A40">
        <v>1900001604</v>
      </c>
      <c r="B40" s="2">
        <v>43694</v>
      </c>
      <c r="C40" s="1" t="s">
        <v>75</v>
      </c>
      <c r="D40" s="1" t="s">
        <v>22</v>
      </c>
      <c r="E40" s="1" t="s">
        <v>23</v>
      </c>
      <c r="F40">
        <v>1</v>
      </c>
      <c r="G40" s="1" t="s">
        <v>30</v>
      </c>
      <c r="H40" s="1" t="s">
        <v>37</v>
      </c>
      <c r="I40" s="1" t="s">
        <v>77</v>
      </c>
      <c r="J40" s="1" t="s">
        <v>109</v>
      </c>
      <c r="K40">
        <v>8468</v>
      </c>
      <c r="L40" s="2">
        <v>43514</v>
      </c>
    </row>
    <row r="41" spans="1:12" x14ac:dyDescent="0.3">
      <c r="A41">
        <v>1900001605</v>
      </c>
      <c r="B41" s="2">
        <v>43694</v>
      </c>
      <c r="C41" s="1" t="s">
        <v>75</v>
      </c>
      <c r="D41" s="1" t="s">
        <v>22</v>
      </c>
      <c r="E41" s="1" t="s">
        <v>83</v>
      </c>
      <c r="G41" s="1" t="s">
        <v>88</v>
      </c>
      <c r="H41" s="1" t="s">
        <v>24</v>
      </c>
      <c r="I41" s="1" t="s">
        <v>40</v>
      </c>
      <c r="J41" s="1" t="s">
        <v>110</v>
      </c>
      <c r="K41">
        <v>1825</v>
      </c>
      <c r="L41" s="2">
        <v>43497</v>
      </c>
    </row>
    <row r="42" spans="1:12" x14ac:dyDescent="0.3">
      <c r="A42">
        <v>1900001606</v>
      </c>
      <c r="B42" s="2">
        <v>43694</v>
      </c>
      <c r="C42" s="1" t="s">
        <v>75</v>
      </c>
      <c r="D42" s="1" t="s">
        <v>22</v>
      </c>
      <c r="E42" s="1" t="s">
        <v>83</v>
      </c>
      <c r="G42" s="1" t="s">
        <v>88</v>
      </c>
      <c r="H42" s="1" t="s">
        <v>24</v>
      </c>
      <c r="I42" s="1" t="s">
        <v>102</v>
      </c>
      <c r="J42" s="1" t="s">
        <v>104</v>
      </c>
      <c r="K42">
        <v>329250</v>
      </c>
      <c r="L42" s="2">
        <v>43524</v>
      </c>
    </row>
    <row r="43" spans="1:12" x14ac:dyDescent="0.3">
      <c r="A43">
        <v>1900001607</v>
      </c>
      <c r="B43" s="2">
        <v>43694</v>
      </c>
      <c r="C43" s="1" t="s">
        <v>75</v>
      </c>
      <c r="D43" s="1" t="s">
        <v>22</v>
      </c>
      <c r="E43" s="1" t="s">
        <v>23</v>
      </c>
      <c r="G43" s="1" t="s">
        <v>76</v>
      </c>
      <c r="H43" s="1" t="s">
        <v>24</v>
      </c>
      <c r="I43" s="1" t="s">
        <v>77</v>
      </c>
      <c r="J43" s="1" t="s">
        <v>569</v>
      </c>
      <c r="K43">
        <v>344794</v>
      </c>
      <c r="L43" s="2">
        <v>43556</v>
      </c>
    </row>
    <row r="44" spans="1:12" x14ac:dyDescent="0.3">
      <c r="A44">
        <v>1900001608</v>
      </c>
      <c r="B44" s="2">
        <v>43694</v>
      </c>
      <c r="C44" s="1" t="s">
        <v>75</v>
      </c>
      <c r="D44" s="1" t="s">
        <v>22</v>
      </c>
      <c r="E44" s="1" t="s">
        <v>23</v>
      </c>
      <c r="G44" s="1" t="s">
        <v>76</v>
      </c>
      <c r="H44" s="1" t="s">
        <v>24</v>
      </c>
      <c r="I44" s="1" t="s">
        <v>77</v>
      </c>
      <c r="J44" s="1" t="s">
        <v>111</v>
      </c>
      <c r="K44">
        <v>37500</v>
      </c>
      <c r="L44" s="2">
        <v>43556</v>
      </c>
    </row>
    <row r="45" spans="1:12" x14ac:dyDescent="0.3">
      <c r="A45">
        <v>1900001609</v>
      </c>
      <c r="B45" s="2">
        <v>43694</v>
      </c>
      <c r="C45" s="1" t="s">
        <v>75</v>
      </c>
      <c r="D45" s="1" t="s">
        <v>22</v>
      </c>
      <c r="E45" s="1" t="s">
        <v>83</v>
      </c>
      <c r="G45" s="1" t="s">
        <v>88</v>
      </c>
      <c r="H45" s="1" t="s">
        <v>24</v>
      </c>
      <c r="I45" s="1" t="s">
        <v>78</v>
      </c>
      <c r="J45" s="1" t="s">
        <v>97</v>
      </c>
      <c r="K45">
        <v>49789</v>
      </c>
      <c r="L45" s="2">
        <v>43466</v>
      </c>
    </row>
    <row r="46" spans="1:12" x14ac:dyDescent="0.3">
      <c r="A46">
        <v>1900001610</v>
      </c>
      <c r="B46" s="2">
        <v>43694</v>
      </c>
      <c r="C46" s="1" t="s">
        <v>75</v>
      </c>
      <c r="D46" s="1" t="s">
        <v>22</v>
      </c>
      <c r="E46" s="1" t="s">
        <v>23</v>
      </c>
      <c r="G46" s="1" t="s">
        <v>76</v>
      </c>
      <c r="H46" s="1" t="s">
        <v>24</v>
      </c>
      <c r="I46" s="1" t="s">
        <v>49</v>
      </c>
      <c r="J46" s="1" t="s">
        <v>112</v>
      </c>
      <c r="K46">
        <v>64</v>
      </c>
      <c r="L46" s="2">
        <v>43540</v>
      </c>
    </row>
    <row r="47" spans="1:12" x14ac:dyDescent="0.3">
      <c r="A47">
        <v>1900001611</v>
      </c>
      <c r="B47" s="2">
        <v>43694</v>
      </c>
      <c r="C47" s="1" t="s">
        <v>75</v>
      </c>
      <c r="D47" s="1" t="s">
        <v>22</v>
      </c>
      <c r="E47" s="1" t="s">
        <v>23</v>
      </c>
      <c r="G47" s="1" t="s">
        <v>76</v>
      </c>
      <c r="H47" s="1" t="s">
        <v>24</v>
      </c>
      <c r="I47" s="1" t="s">
        <v>74</v>
      </c>
      <c r="J47" s="1" t="s">
        <v>113</v>
      </c>
      <c r="K47">
        <v>6250</v>
      </c>
      <c r="L47" s="2">
        <v>43520</v>
      </c>
    </row>
    <row r="48" spans="1:12" x14ac:dyDescent="0.3">
      <c r="A48">
        <v>1900002041</v>
      </c>
      <c r="B48" s="2">
        <v>43705</v>
      </c>
      <c r="C48" s="1" t="s">
        <v>75</v>
      </c>
      <c r="D48" s="1" t="s">
        <v>22</v>
      </c>
      <c r="E48" s="1" t="s">
        <v>114</v>
      </c>
      <c r="G48" s="1" t="s">
        <v>115</v>
      </c>
      <c r="H48" s="1" t="s">
        <v>24</v>
      </c>
      <c r="I48" s="1" t="s">
        <v>96</v>
      </c>
      <c r="J48" s="1" t="s">
        <v>826</v>
      </c>
      <c r="K48">
        <v>124875</v>
      </c>
      <c r="L48" s="2">
        <v>43531</v>
      </c>
    </row>
    <row r="49" spans="1:12" x14ac:dyDescent="0.3">
      <c r="A49">
        <v>1900002042</v>
      </c>
      <c r="B49" s="2">
        <v>43705</v>
      </c>
      <c r="C49" s="1" t="s">
        <v>75</v>
      </c>
      <c r="D49" s="1" t="s">
        <v>22</v>
      </c>
      <c r="E49" s="1" t="s">
        <v>50</v>
      </c>
      <c r="F49">
        <v>3</v>
      </c>
      <c r="G49" s="1" t="s">
        <v>21</v>
      </c>
      <c r="H49" s="1" t="s">
        <v>37</v>
      </c>
      <c r="I49" s="1" t="s">
        <v>78</v>
      </c>
      <c r="J49" s="1" t="s">
        <v>749</v>
      </c>
      <c r="K49">
        <v>7783</v>
      </c>
      <c r="L49" s="2">
        <v>43627</v>
      </c>
    </row>
    <row r="50" spans="1:12" x14ac:dyDescent="0.3">
      <c r="A50">
        <v>1900002043</v>
      </c>
      <c r="B50" s="2">
        <v>43705</v>
      </c>
      <c r="C50" s="1" t="s">
        <v>75</v>
      </c>
      <c r="D50" s="1" t="s">
        <v>22</v>
      </c>
      <c r="E50" s="1" t="s">
        <v>50</v>
      </c>
      <c r="F50">
        <v>3</v>
      </c>
      <c r="G50" s="1" t="s">
        <v>21</v>
      </c>
      <c r="H50" s="1" t="s">
        <v>37</v>
      </c>
      <c r="I50" s="1" t="s">
        <v>78</v>
      </c>
      <c r="J50" s="1" t="s">
        <v>748</v>
      </c>
      <c r="K50">
        <v>7835</v>
      </c>
      <c r="L50" s="2">
        <v>43626</v>
      </c>
    </row>
    <row r="51" spans="1:12" x14ac:dyDescent="0.3">
      <c r="A51">
        <v>1900002044</v>
      </c>
      <c r="B51" s="2">
        <v>43705</v>
      </c>
      <c r="C51" s="1" t="s">
        <v>75</v>
      </c>
      <c r="D51" s="1" t="s">
        <v>22</v>
      </c>
      <c r="E51" s="1" t="s">
        <v>50</v>
      </c>
      <c r="G51" s="1" t="s">
        <v>84</v>
      </c>
      <c r="H51" s="1" t="s">
        <v>32</v>
      </c>
      <c r="I51" s="1" t="s">
        <v>48</v>
      </c>
      <c r="J51" s="1" t="s">
        <v>441</v>
      </c>
      <c r="K51">
        <v>70125</v>
      </c>
      <c r="L51" s="2">
        <v>43543</v>
      </c>
    </row>
    <row r="52" spans="1:12" x14ac:dyDescent="0.3">
      <c r="A52">
        <v>1900002045</v>
      </c>
      <c r="B52" s="2">
        <v>43705</v>
      </c>
      <c r="C52" s="1" t="s">
        <v>75</v>
      </c>
      <c r="D52" s="1" t="s">
        <v>22</v>
      </c>
      <c r="E52" s="1" t="s">
        <v>50</v>
      </c>
      <c r="G52" s="1" t="s">
        <v>84</v>
      </c>
      <c r="H52" s="1" t="s">
        <v>32</v>
      </c>
      <c r="I52" s="1" t="s">
        <v>48</v>
      </c>
      <c r="J52" s="1" t="s">
        <v>442</v>
      </c>
      <c r="K52">
        <v>70125</v>
      </c>
      <c r="L52" s="2">
        <v>43543</v>
      </c>
    </row>
    <row r="53" spans="1:12" x14ac:dyDescent="0.3">
      <c r="A53">
        <v>1900002046</v>
      </c>
      <c r="B53" s="2">
        <v>43705</v>
      </c>
      <c r="C53" s="1" t="s">
        <v>75</v>
      </c>
      <c r="D53" s="1" t="s">
        <v>22</v>
      </c>
      <c r="E53" s="1" t="s">
        <v>116</v>
      </c>
      <c r="G53" s="1" t="s">
        <v>69</v>
      </c>
      <c r="H53" s="1" t="s">
        <v>24</v>
      </c>
      <c r="I53" s="1" t="s">
        <v>87</v>
      </c>
      <c r="J53" s="1" t="s">
        <v>117</v>
      </c>
      <c r="K53">
        <v>60229</v>
      </c>
      <c r="L53" s="2">
        <v>43556</v>
      </c>
    </row>
    <row r="54" spans="1:12" x14ac:dyDescent="0.3">
      <c r="A54">
        <v>1900002047</v>
      </c>
      <c r="B54" s="2">
        <v>43705</v>
      </c>
      <c r="C54" s="1" t="s">
        <v>75</v>
      </c>
      <c r="D54" s="1" t="s">
        <v>22</v>
      </c>
      <c r="E54" s="1" t="s">
        <v>116</v>
      </c>
      <c r="G54" s="1" t="s">
        <v>69</v>
      </c>
      <c r="H54" s="1" t="s">
        <v>24</v>
      </c>
      <c r="I54" s="1" t="s">
        <v>87</v>
      </c>
      <c r="J54" s="1" t="s">
        <v>118</v>
      </c>
      <c r="K54">
        <v>98931</v>
      </c>
      <c r="L54" s="2">
        <v>43481</v>
      </c>
    </row>
    <row r="55" spans="1:12" x14ac:dyDescent="0.3">
      <c r="A55">
        <v>1900002048</v>
      </c>
      <c r="B55" s="2">
        <v>43705</v>
      </c>
      <c r="C55" s="1" t="s">
        <v>75</v>
      </c>
      <c r="D55" s="1" t="s">
        <v>22</v>
      </c>
      <c r="E55" s="1" t="s">
        <v>23</v>
      </c>
      <c r="F55">
        <v>1</v>
      </c>
      <c r="G55" s="1" t="s">
        <v>30</v>
      </c>
      <c r="H55" s="1" t="s">
        <v>37</v>
      </c>
      <c r="I55" s="1" t="s">
        <v>40</v>
      </c>
      <c r="J55" s="1" t="s">
        <v>119</v>
      </c>
      <c r="K55">
        <v>21769</v>
      </c>
      <c r="L55" s="2">
        <v>43466</v>
      </c>
    </row>
    <row r="56" spans="1:12" x14ac:dyDescent="0.3">
      <c r="A56">
        <v>1900002049</v>
      </c>
      <c r="B56" s="2">
        <v>43705</v>
      </c>
      <c r="C56" s="1" t="s">
        <v>75</v>
      </c>
      <c r="D56" s="1" t="s">
        <v>22</v>
      </c>
      <c r="E56" s="1" t="s">
        <v>23</v>
      </c>
      <c r="G56" s="1" t="s">
        <v>76</v>
      </c>
      <c r="H56" s="1" t="s">
        <v>24</v>
      </c>
      <c r="I56" s="1" t="s">
        <v>49</v>
      </c>
      <c r="J56" s="1" t="s">
        <v>120</v>
      </c>
      <c r="K56">
        <v>65369</v>
      </c>
      <c r="L56" s="2">
        <v>43572</v>
      </c>
    </row>
    <row r="57" spans="1:12" x14ac:dyDescent="0.3">
      <c r="A57">
        <v>1900002050</v>
      </c>
      <c r="B57" s="2">
        <v>43705</v>
      </c>
      <c r="C57" s="1" t="s">
        <v>75</v>
      </c>
      <c r="D57" s="1" t="s">
        <v>22</v>
      </c>
      <c r="E57" s="1" t="s">
        <v>23</v>
      </c>
      <c r="G57" s="1" t="s">
        <v>76</v>
      </c>
      <c r="H57" s="1" t="s">
        <v>24</v>
      </c>
      <c r="I57" s="1" t="s">
        <v>46</v>
      </c>
      <c r="J57" s="1" t="s">
        <v>438</v>
      </c>
      <c r="K57">
        <v>5206</v>
      </c>
      <c r="L57" s="2">
        <v>43556</v>
      </c>
    </row>
    <row r="58" spans="1:12" x14ac:dyDescent="0.3">
      <c r="A58">
        <v>1900002051</v>
      </c>
      <c r="B58" s="2">
        <v>43705</v>
      </c>
      <c r="C58" s="1" t="s">
        <v>75</v>
      </c>
      <c r="D58" s="1" t="s">
        <v>22</v>
      </c>
      <c r="E58" s="1" t="s">
        <v>23</v>
      </c>
      <c r="G58" s="1" t="s">
        <v>76</v>
      </c>
      <c r="H58" s="1" t="s">
        <v>24</v>
      </c>
      <c r="I58" s="1" t="s">
        <v>121</v>
      </c>
      <c r="J58" s="1" t="s">
        <v>122</v>
      </c>
      <c r="K58">
        <v>23750</v>
      </c>
      <c r="L58" s="2">
        <v>43533</v>
      </c>
    </row>
    <row r="59" spans="1:12" x14ac:dyDescent="0.3">
      <c r="A59">
        <v>1900002052</v>
      </c>
      <c r="B59" s="2">
        <v>43705</v>
      </c>
      <c r="C59" s="1" t="s">
        <v>75</v>
      </c>
      <c r="D59" s="1" t="s">
        <v>22</v>
      </c>
      <c r="E59" s="1" t="s">
        <v>23</v>
      </c>
      <c r="G59" s="1" t="s">
        <v>76</v>
      </c>
      <c r="H59" s="1" t="s">
        <v>24</v>
      </c>
      <c r="I59" s="1" t="s">
        <v>49</v>
      </c>
      <c r="J59" s="1" t="s">
        <v>123</v>
      </c>
      <c r="K59">
        <v>1557</v>
      </c>
      <c r="L59" s="2">
        <v>43571</v>
      </c>
    </row>
    <row r="60" spans="1:12" x14ac:dyDescent="0.3">
      <c r="A60">
        <v>1900002072</v>
      </c>
      <c r="B60" s="2">
        <v>43705</v>
      </c>
      <c r="C60" s="1" t="s">
        <v>75</v>
      </c>
      <c r="D60" s="1" t="s">
        <v>22</v>
      </c>
      <c r="E60" s="1" t="s">
        <v>31</v>
      </c>
      <c r="F60">
        <v>13</v>
      </c>
      <c r="G60" s="1" t="s">
        <v>69</v>
      </c>
      <c r="H60" s="1" t="s">
        <v>37</v>
      </c>
      <c r="I60" s="1" t="s">
        <v>87</v>
      </c>
      <c r="J60" s="1" t="s">
        <v>124</v>
      </c>
      <c r="K60">
        <v>40960</v>
      </c>
      <c r="L60" s="2">
        <v>43575</v>
      </c>
    </row>
    <row r="61" spans="1:12" x14ac:dyDescent="0.3">
      <c r="A61">
        <v>1900002229</v>
      </c>
      <c r="B61" s="2">
        <v>43708</v>
      </c>
      <c r="C61" s="1" t="s">
        <v>75</v>
      </c>
      <c r="D61" s="1" t="s">
        <v>22</v>
      </c>
      <c r="E61" s="1" t="s">
        <v>31</v>
      </c>
      <c r="G61" s="1" t="s">
        <v>69</v>
      </c>
      <c r="H61" s="1" t="s">
        <v>24</v>
      </c>
      <c r="I61" s="1" t="s">
        <v>87</v>
      </c>
      <c r="J61" s="1" t="s">
        <v>125</v>
      </c>
      <c r="K61">
        <v>12055</v>
      </c>
      <c r="L61" s="2">
        <v>43510</v>
      </c>
    </row>
    <row r="62" spans="1:12" x14ac:dyDescent="0.3">
      <c r="A62">
        <v>1900002230</v>
      </c>
      <c r="B62" s="2">
        <v>43708</v>
      </c>
      <c r="C62" s="1" t="s">
        <v>75</v>
      </c>
      <c r="D62" s="1" t="s">
        <v>22</v>
      </c>
      <c r="E62" s="1" t="s">
        <v>116</v>
      </c>
      <c r="G62" s="1" t="s">
        <v>69</v>
      </c>
      <c r="H62" s="1" t="s">
        <v>24</v>
      </c>
      <c r="I62" s="1" t="s">
        <v>87</v>
      </c>
      <c r="J62" s="1" t="s">
        <v>126</v>
      </c>
      <c r="K62">
        <v>131090</v>
      </c>
      <c r="L62" s="2">
        <v>43522</v>
      </c>
    </row>
    <row r="63" spans="1:12" x14ac:dyDescent="0.3">
      <c r="A63">
        <v>1900002232</v>
      </c>
      <c r="B63" s="2">
        <v>43708</v>
      </c>
      <c r="C63" s="1" t="s">
        <v>75</v>
      </c>
      <c r="D63" s="1" t="s">
        <v>22</v>
      </c>
      <c r="E63" s="1" t="s">
        <v>31</v>
      </c>
      <c r="G63" s="1" t="s">
        <v>69</v>
      </c>
      <c r="H63" s="1" t="s">
        <v>24</v>
      </c>
      <c r="I63" s="1" t="s">
        <v>87</v>
      </c>
      <c r="J63" s="1" t="s">
        <v>127</v>
      </c>
      <c r="K63">
        <v>27069</v>
      </c>
      <c r="L63" s="2">
        <v>43510</v>
      </c>
    </row>
    <row r="64" spans="1:12" x14ac:dyDescent="0.3">
      <c r="A64">
        <v>1900002265</v>
      </c>
      <c r="B64" s="2">
        <v>43708</v>
      </c>
      <c r="C64" s="1" t="s">
        <v>75</v>
      </c>
      <c r="D64" s="1" t="s">
        <v>22</v>
      </c>
      <c r="E64" s="1" t="s">
        <v>23</v>
      </c>
      <c r="G64" s="1" t="s">
        <v>76</v>
      </c>
      <c r="H64" s="1" t="s">
        <v>24</v>
      </c>
      <c r="I64" s="1" t="s">
        <v>77</v>
      </c>
      <c r="J64" s="1" t="s">
        <v>128</v>
      </c>
      <c r="K64">
        <v>215165</v>
      </c>
      <c r="L64" s="2">
        <v>43556</v>
      </c>
    </row>
    <row r="65" spans="1:12" x14ac:dyDescent="0.3">
      <c r="A65">
        <v>1900002331</v>
      </c>
      <c r="B65" s="2">
        <v>43711</v>
      </c>
      <c r="C65" s="1" t="s">
        <v>75</v>
      </c>
      <c r="D65" s="1" t="s">
        <v>22</v>
      </c>
      <c r="E65" s="1" t="s">
        <v>23</v>
      </c>
      <c r="G65" s="1" t="s">
        <v>76</v>
      </c>
      <c r="H65" s="1" t="s">
        <v>24</v>
      </c>
      <c r="I65" s="1" t="s">
        <v>87</v>
      </c>
      <c r="J65" s="1" t="s">
        <v>129</v>
      </c>
      <c r="K65">
        <v>870</v>
      </c>
      <c r="L65" s="2">
        <v>43611</v>
      </c>
    </row>
    <row r="66" spans="1:12" x14ac:dyDescent="0.3">
      <c r="A66">
        <v>1900002384</v>
      </c>
      <c r="B66" s="2">
        <v>43713</v>
      </c>
      <c r="C66" s="1" t="s">
        <v>75</v>
      </c>
      <c r="D66" s="1" t="s">
        <v>22</v>
      </c>
      <c r="E66" s="1" t="s">
        <v>114</v>
      </c>
      <c r="G66" s="1" t="s">
        <v>115</v>
      </c>
      <c r="H66" s="1" t="s">
        <v>860</v>
      </c>
      <c r="I66" s="1" t="s">
        <v>77</v>
      </c>
      <c r="J66" s="1" t="s">
        <v>567</v>
      </c>
      <c r="K66">
        <v>8174</v>
      </c>
      <c r="L66" s="2">
        <v>43664</v>
      </c>
    </row>
    <row r="67" spans="1:12" x14ac:dyDescent="0.3">
      <c r="A67">
        <v>1900002387</v>
      </c>
      <c r="B67" s="2">
        <v>43713</v>
      </c>
      <c r="C67" s="1" t="s">
        <v>75</v>
      </c>
      <c r="D67" s="1" t="s">
        <v>22</v>
      </c>
      <c r="E67" s="1" t="s">
        <v>83</v>
      </c>
      <c r="G67" s="1" t="s">
        <v>88</v>
      </c>
      <c r="H67" s="1" t="s">
        <v>24</v>
      </c>
      <c r="I67" s="1" t="s">
        <v>78</v>
      </c>
      <c r="J67" s="1" t="s">
        <v>130</v>
      </c>
      <c r="K67">
        <v>22246</v>
      </c>
      <c r="L67" s="2">
        <v>43660</v>
      </c>
    </row>
    <row r="68" spans="1:12" x14ac:dyDescent="0.3">
      <c r="A68">
        <v>1900002458</v>
      </c>
      <c r="B68" s="2">
        <v>43717</v>
      </c>
      <c r="C68" s="1" t="s">
        <v>75</v>
      </c>
      <c r="D68" s="1" t="s">
        <v>22</v>
      </c>
      <c r="E68" s="1" t="s">
        <v>50</v>
      </c>
      <c r="G68" s="1" t="s">
        <v>84</v>
      </c>
      <c r="H68" s="1" t="s">
        <v>32</v>
      </c>
      <c r="I68" s="1" t="s">
        <v>87</v>
      </c>
      <c r="J68" s="1" t="s">
        <v>645</v>
      </c>
      <c r="K68">
        <v>7451</v>
      </c>
      <c r="L68" s="2">
        <v>43577</v>
      </c>
    </row>
    <row r="69" spans="1:12" x14ac:dyDescent="0.3">
      <c r="A69">
        <v>1900002464</v>
      </c>
      <c r="B69" s="2">
        <v>43717</v>
      </c>
      <c r="C69" s="1" t="s">
        <v>75</v>
      </c>
      <c r="D69" s="1" t="s">
        <v>22</v>
      </c>
      <c r="E69" s="1" t="s">
        <v>83</v>
      </c>
      <c r="G69" s="1" t="s">
        <v>88</v>
      </c>
      <c r="H69" s="1" t="s">
        <v>860</v>
      </c>
      <c r="I69" s="1" t="s">
        <v>102</v>
      </c>
      <c r="J69" s="1" t="s">
        <v>104</v>
      </c>
      <c r="K69">
        <v>7110</v>
      </c>
      <c r="L69" s="2">
        <v>43675</v>
      </c>
    </row>
    <row r="70" spans="1:12" x14ac:dyDescent="0.3">
      <c r="A70">
        <v>1900002472</v>
      </c>
      <c r="B70" s="2">
        <v>43717</v>
      </c>
      <c r="C70" s="1" t="s">
        <v>75</v>
      </c>
      <c r="D70" s="1" t="s">
        <v>22</v>
      </c>
      <c r="E70" s="1" t="s">
        <v>23</v>
      </c>
      <c r="G70" s="1" t="s">
        <v>76</v>
      </c>
      <c r="H70" s="1" t="s">
        <v>24</v>
      </c>
      <c r="I70" s="1" t="s">
        <v>87</v>
      </c>
      <c r="J70" s="1" t="s">
        <v>131</v>
      </c>
      <c r="K70">
        <v>692</v>
      </c>
      <c r="L70" s="2">
        <v>43600</v>
      </c>
    </row>
    <row r="71" spans="1:12" x14ac:dyDescent="0.3">
      <c r="A71">
        <v>1900002635</v>
      </c>
      <c r="B71" s="2">
        <v>43725</v>
      </c>
      <c r="C71" s="1" t="s">
        <v>75</v>
      </c>
      <c r="D71" s="1" t="s">
        <v>22</v>
      </c>
      <c r="E71" s="1" t="s">
        <v>114</v>
      </c>
      <c r="G71" s="1" t="s">
        <v>115</v>
      </c>
      <c r="H71" s="1" t="s">
        <v>24</v>
      </c>
      <c r="I71" s="1" t="s">
        <v>87</v>
      </c>
      <c r="J71" s="1" t="s">
        <v>132</v>
      </c>
      <c r="K71">
        <v>65051</v>
      </c>
      <c r="L71" s="2">
        <v>43466</v>
      </c>
    </row>
    <row r="72" spans="1:12" x14ac:dyDescent="0.3">
      <c r="A72">
        <v>1900002636</v>
      </c>
      <c r="B72" s="2">
        <v>43725</v>
      </c>
      <c r="C72" s="1" t="s">
        <v>75</v>
      </c>
      <c r="D72" s="1" t="s">
        <v>22</v>
      </c>
      <c r="E72" s="1" t="s">
        <v>23</v>
      </c>
      <c r="G72" s="1" t="s">
        <v>76</v>
      </c>
      <c r="H72" s="1" t="s">
        <v>24</v>
      </c>
      <c r="I72" s="1" t="s">
        <v>77</v>
      </c>
      <c r="J72" s="1" t="s">
        <v>133</v>
      </c>
      <c r="K72">
        <v>1005</v>
      </c>
      <c r="L72" s="2">
        <v>43586</v>
      </c>
    </row>
    <row r="73" spans="1:12" x14ac:dyDescent="0.3">
      <c r="A73">
        <v>1900002637</v>
      </c>
      <c r="B73" s="2">
        <v>43725</v>
      </c>
      <c r="C73" s="1" t="s">
        <v>75</v>
      </c>
      <c r="D73" s="1" t="s">
        <v>22</v>
      </c>
      <c r="E73" s="1" t="s">
        <v>83</v>
      </c>
      <c r="G73" s="1" t="s">
        <v>88</v>
      </c>
      <c r="H73" s="1" t="s">
        <v>860</v>
      </c>
      <c r="I73" s="1" t="s">
        <v>102</v>
      </c>
      <c r="J73" s="1" t="s">
        <v>104</v>
      </c>
      <c r="K73">
        <v>6259</v>
      </c>
      <c r="L73" s="2">
        <v>43637</v>
      </c>
    </row>
    <row r="74" spans="1:12" x14ac:dyDescent="0.3">
      <c r="A74">
        <v>1900002638</v>
      </c>
      <c r="B74" s="2">
        <v>43725</v>
      </c>
      <c r="C74" s="1" t="s">
        <v>75</v>
      </c>
      <c r="D74" s="1" t="s">
        <v>22</v>
      </c>
      <c r="E74" s="1" t="s">
        <v>83</v>
      </c>
      <c r="G74" s="1" t="s">
        <v>88</v>
      </c>
      <c r="H74" s="1" t="s">
        <v>860</v>
      </c>
      <c r="I74" s="1" t="s">
        <v>78</v>
      </c>
      <c r="J74" s="1" t="s">
        <v>89</v>
      </c>
      <c r="K74">
        <v>9941</v>
      </c>
      <c r="L74" s="2">
        <v>43656</v>
      </c>
    </row>
    <row r="75" spans="1:12" x14ac:dyDescent="0.3">
      <c r="A75">
        <v>1900002639</v>
      </c>
      <c r="B75" s="2">
        <v>43725</v>
      </c>
      <c r="C75" s="1" t="s">
        <v>75</v>
      </c>
      <c r="D75" s="1" t="s">
        <v>22</v>
      </c>
      <c r="E75" s="1" t="s">
        <v>23</v>
      </c>
      <c r="F75">
        <v>1</v>
      </c>
      <c r="G75" s="1" t="s">
        <v>30</v>
      </c>
      <c r="H75" s="1" t="s">
        <v>37</v>
      </c>
      <c r="I75" s="1" t="s">
        <v>77</v>
      </c>
      <c r="J75" s="1" t="s">
        <v>134</v>
      </c>
      <c r="K75">
        <v>9990</v>
      </c>
      <c r="L75" s="2">
        <v>43608</v>
      </c>
    </row>
    <row r="76" spans="1:12" x14ac:dyDescent="0.3">
      <c r="A76">
        <v>1900002640</v>
      </c>
      <c r="B76" s="2">
        <v>43725</v>
      </c>
      <c r="C76" s="1" t="s">
        <v>75</v>
      </c>
      <c r="D76" s="1" t="s">
        <v>22</v>
      </c>
      <c r="E76" s="1" t="s">
        <v>83</v>
      </c>
      <c r="G76" s="1" t="s">
        <v>88</v>
      </c>
      <c r="H76" s="1" t="s">
        <v>24</v>
      </c>
      <c r="I76" s="1" t="s">
        <v>43</v>
      </c>
      <c r="J76" s="1" t="s">
        <v>135</v>
      </c>
      <c r="K76">
        <v>74673</v>
      </c>
      <c r="L76" s="2">
        <v>43645</v>
      </c>
    </row>
    <row r="77" spans="1:12" x14ac:dyDescent="0.3">
      <c r="A77">
        <v>1900002880</v>
      </c>
      <c r="B77" s="2">
        <v>43728</v>
      </c>
      <c r="C77" s="1" t="s">
        <v>75</v>
      </c>
      <c r="D77" s="1" t="s">
        <v>22</v>
      </c>
      <c r="E77" s="1" t="s">
        <v>23</v>
      </c>
      <c r="G77" s="1" t="s">
        <v>76</v>
      </c>
      <c r="H77" s="1" t="s">
        <v>24</v>
      </c>
      <c r="I77" s="1" t="s">
        <v>49</v>
      </c>
      <c r="J77" s="1" t="s">
        <v>136</v>
      </c>
      <c r="K77">
        <v>4362</v>
      </c>
      <c r="L77" s="2">
        <v>43557</v>
      </c>
    </row>
    <row r="78" spans="1:12" x14ac:dyDescent="0.3">
      <c r="A78">
        <v>1900003129</v>
      </c>
      <c r="B78" s="2">
        <v>43738</v>
      </c>
      <c r="C78" s="1" t="s">
        <v>75</v>
      </c>
      <c r="D78" s="1" t="s">
        <v>22</v>
      </c>
      <c r="E78" s="1" t="s">
        <v>116</v>
      </c>
      <c r="G78" s="1" t="s">
        <v>69</v>
      </c>
      <c r="H78" s="1" t="s">
        <v>24</v>
      </c>
      <c r="I78" s="1" t="s">
        <v>87</v>
      </c>
      <c r="J78" s="1" t="s">
        <v>137</v>
      </c>
      <c r="K78">
        <v>1610</v>
      </c>
      <c r="L78" s="2">
        <v>43510</v>
      </c>
    </row>
    <row r="79" spans="1:12" x14ac:dyDescent="0.3">
      <c r="A79">
        <v>1900003131</v>
      </c>
      <c r="B79" s="2">
        <v>43738</v>
      </c>
      <c r="C79" s="1" t="s">
        <v>75</v>
      </c>
      <c r="D79" s="1" t="s">
        <v>22</v>
      </c>
      <c r="E79" s="1" t="s">
        <v>23</v>
      </c>
      <c r="G79" s="1" t="s">
        <v>76</v>
      </c>
      <c r="H79" s="1" t="s">
        <v>24</v>
      </c>
      <c r="I79" s="1" t="s">
        <v>77</v>
      </c>
      <c r="J79" s="1" t="s">
        <v>578</v>
      </c>
      <c r="K79">
        <v>20166</v>
      </c>
      <c r="L79" s="2">
        <v>43647</v>
      </c>
    </row>
    <row r="80" spans="1:12" x14ac:dyDescent="0.3">
      <c r="A80">
        <v>1900003209</v>
      </c>
      <c r="B80" s="2">
        <v>43748</v>
      </c>
      <c r="C80" s="1" t="s">
        <v>75</v>
      </c>
      <c r="D80" s="1" t="s">
        <v>22</v>
      </c>
      <c r="E80" s="1" t="s">
        <v>83</v>
      </c>
      <c r="G80" s="1" t="s">
        <v>88</v>
      </c>
      <c r="H80" s="1" t="s">
        <v>24</v>
      </c>
      <c r="I80" s="1" t="s">
        <v>43</v>
      </c>
      <c r="J80" s="1" t="s">
        <v>138</v>
      </c>
      <c r="K80">
        <v>8605</v>
      </c>
      <c r="L80" s="2">
        <v>43645</v>
      </c>
    </row>
    <row r="81" spans="1:12" x14ac:dyDescent="0.3">
      <c r="A81">
        <v>1900003210</v>
      </c>
      <c r="B81" s="2">
        <v>43748</v>
      </c>
      <c r="C81" s="1" t="s">
        <v>75</v>
      </c>
      <c r="D81" s="1" t="s">
        <v>22</v>
      </c>
      <c r="E81" s="1" t="s">
        <v>83</v>
      </c>
      <c r="G81" s="1" t="s">
        <v>88</v>
      </c>
      <c r="H81" s="1" t="s">
        <v>24</v>
      </c>
      <c r="I81" s="1" t="s">
        <v>48</v>
      </c>
      <c r="J81" s="1" t="s">
        <v>139</v>
      </c>
      <c r="K81">
        <v>52500</v>
      </c>
      <c r="L81" s="2">
        <v>43602</v>
      </c>
    </row>
    <row r="82" spans="1:12" x14ac:dyDescent="0.3">
      <c r="A82">
        <v>1900003211</v>
      </c>
      <c r="B82" s="2">
        <v>43748</v>
      </c>
      <c r="C82" s="1" t="s">
        <v>75</v>
      </c>
      <c r="D82" s="1" t="s">
        <v>22</v>
      </c>
      <c r="E82" s="1" t="s">
        <v>50</v>
      </c>
      <c r="F82">
        <v>13</v>
      </c>
      <c r="G82" s="1" t="s">
        <v>69</v>
      </c>
      <c r="H82" s="1" t="s">
        <v>37</v>
      </c>
      <c r="I82" s="1" t="s">
        <v>87</v>
      </c>
      <c r="J82" s="1" t="s">
        <v>140</v>
      </c>
      <c r="K82">
        <v>21875</v>
      </c>
      <c r="L82" s="2">
        <v>43497</v>
      </c>
    </row>
    <row r="83" spans="1:12" x14ac:dyDescent="0.3">
      <c r="A83">
        <v>1900003212</v>
      </c>
      <c r="B83" s="2">
        <v>43748</v>
      </c>
      <c r="C83" s="1" t="s">
        <v>75</v>
      </c>
      <c r="D83" s="1" t="s">
        <v>22</v>
      </c>
      <c r="E83" s="1" t="s">
        <v>83</v>
      </c>
      <c r="G83" s="1" t="s">
        <v>88</v>
      </c>
      <c r="H83" s="1" t="s">
        <v>860</v>
      </c>
      <c r="I83" s="1" t="s">
        <v>78</v>
      </c>
      <c r="J83" s="1" t="s">
        <v>89</v>
      </c>
      <c r="K83">
        <v>93906</v>
      </c>
      <c r="L83" s="2">
        <v>43531</v>
      </c>
    </row>
    <row r="84" spans="1:12" x14ac:dyDescent="0.3">
      <c r="A84">
        <v>1900003213</v>
      </c>
      <c r="B84" s="2">
        <v>43748</v>
      </c>
      <c r="C84" s="1" t="s">
        <v>75</v>
      </c>
      <c r="D84" s="1" t="s">
        <v>22</v>
      </c>
      <c r="E84" s="1" t="s">
        <v>83</v>
      </c>
      <c r="G84" s="1" t="s">
        <v>88</v>
      </c>
      <c r="H84" s="1" t="s">
        <v>24</v>
      </c>
      <c r="I84" s="1" t="s">
        <v>78</v>
      </c>
      <c r="J84" s="1" t="s">
        <v>780</v>
      </c>
      <c r="K84">
        <v>23387</v>
      </c>
      <c r="L84" s="2">
        <v>43466</v>
      </c>
    </row>
    <row r="85" spans="1:12" x14ac:dyDescent="0.3">
      <c r="A85">
        <v>1900003214</v>
      </c>
      <c r="B85" s="2">
        <v>43748</v>
      </c>
      <c r="C85" s="1" t="s">
        <v>75</v>
      </c>
      <c r="D85" s="1" t="s">
        <v>22</v>
      </c>
      <c r="E85" s="1" t="s">
        <v>83</v>
      </c>
      <c r="G85" s="1" t="s">
        <v>88</v>
      </c>
      <c r="H85" s="1" t="s">
        <v>24</v>
      </c>
      <c r="I85" s="1" t="s">
        <v>78</v>
      </c>
      <c r="J85" s="1" t="s">
        <v>141</v>
      </c>
      <c r="K85">
        <v>3347</v>
      </c>
      <c r="L85" s="2">
        <v>43556</v>
      </c>
    </row>
    <row r="86" spans="1:12" x14ac:dyDescent="0.3">
      <c r="A86">
        <v>1900003404</v>
      </c>
      <c r="B86" s="2">
        <v>43755</v>
      </c>
      <c r="C86" s="1" t="s">
        <v>75</v>
      </c>
      <c r="D86" s="1" t="s">
        <v>22</v>
      </c>
      <c r="E86" s="1" t="s">
        <v>50</v>
      </c>
      <c r="F86">
        <v>2</v>
      </c>
      <c r="G86" s="1" t="s">
        <v>51</v>
      </c>
      <c r="H86" s="1" t="s">
        <v>37</v>
      </c>
      <c r="I86" s="1" t="s">
        <v>92</v>
      </c>
      <c r="J86" s="1" t="s">
        <v>548</v>
      </c>
      <c r="K86">
        <v>60025</v>
      </c>
      <c r="L86" s="2">
        <v>43654</v>
      </c>
    </row>
    <row r="87" spans="1:12" x14ac:dyDescent="0.3">
      <c r="A87">
        <v>1900003405</v>
      </c>
      <c r="B87" s="2">
        <v>43755</v>
      </c>
      <c r="C87" s="1" t="s">
        <v>75</v>
      </c>
      <c r="D87" s="1" t="s">
        <v>22</v>
      </c>
      <c r="E87" s="1" t="s">
        <v>20</v>
      </c>
      <c r="G87" s="1" t="s">
        <v>69</v>
      </c>
      <c r="H87" s="1" t="s">
        <v>24</v>
      </c>
      <c r="I87" s="1" t="s">
        <v>47</v>
      </c>
      <c r="J87" s="1" t="s">
        <v>142</v>
      </c>
      <c r="K87">
        <v>13613</v>
      </c>
      <c r="L87" s="2">
        <v>43472</v>
      </c>
    </row>
    <row r="88" spans="1:12" x14ac:dyDescent="0.3">
      <c r="A88">
        <v>1900003406</v>
      </c>
      <c r="B88" s="2">
        <v>43755</v>
      </c>
      <c r="C88" s="1" t="s">
        <v>75</v>
      </c>
      <c r="D88" s="1" t="s">
        <v>22</v>
      </c>
      <c r="E88" s="1" t="s">
        <v>83</v>
      </c>
      <c r="G88" s="1" t="s">
        <v>143</v>
      </c>
      <c r="H88" s="1" t="s">
        <v>32</v>
      </c>
      <c r="I88" s="1" t="s">
        <v>40</v>
      </c>
      <c r="J88" s="1" t="s">
        <v>144</v>
      </c>
      <c r="K88">
        <v>79834</v>
      </c>
      <c r="L88" s="2">
        <v>43641</v>
      </c>
    </row>
    <row r="89" spans="1:12" x14ac:dyDescent="0.3">
      <c r="A89">
        <v>1900003407</v>
      </c>
      <c r="B89" s="2">
        <v>43755</v>
      </c>
      <c r="C89" s="1" t="s">
        <v>75</v>
      </c>
      <c r="D89" s="1" t="s">
        <v>22</v>
      </c>
      <c r="E89" s="1" t="s">
        <v>50</v>
      </c>
      <c r="F89">
        <v>2</v>
      </c>
      <c r="G89" s="1" t="s">
        <v>51</v>
      </c>
      <c r="H89" s="1" t="s">
        <v>37</v>
      </c>
      <c r="I89" s="1" t="s">
        <v>92</v>
      </c>
      <c r="J89" s="1" t="s">
        <v>547</v>
      </c>
      <c r="K89">
        <v>60025</v>
      </c>
      <c r="L89" s="2">
        <v>43654</v>
      </c>
    </row>
    <row r="90" spans="1:12" x14ac:dyDescent="0.3">
      <c r="A90">
        <v>1900003928</v>
      </c>
      <c r="B90" s="2">
        <v>43781</v>
      </c>
      <c r="C90" s="1" t="s">
        <v>75</v>
      </c>
      <c r="D90" s="1" t="s">
        <v>22</v>
      </c>
      <c r="E90" s="1" t="s">
        <v>50</v>
      </c>
      <c r="F90">
        <v>10</v>
      </c>
      <c r="G90" s="1" t="s">
        <v>68</v>
      </c>
      <c r="H90" s="1" t="s">
        <v>37</v>
      </c>
      <c r="I90" s="1" t="s">
        <v>77</v>
      </c>
      <c r="J90" s="1" t="s">
        <v>566</v>
      </c>
      <c r="K90">
        <v>63000</v>
      </c>
      <c r="L90" s="2">
        <v>43672</v>
      </c>
    </row>
    <row r="91" spans="1:12" x14ac:dyDescent="0.3">
      <c r="A91">
        <v>1900003930</v>
      </c>
      <c r="B91" s="2">
        <v>43781</v>
      </c>
      <c r="C91" s="1" t="s">
        <v>42</v>
      </c>
      <c r="D91" s="1" t="s">
        <v>22</v>
      </c>
      <c r="E91" s="1" t="s">
        <v>31</v>
      </c>
      <c r="F91">
        <v>2</v>
      </c>
      <c r="G91" s="1" t="s">
        <v>51</v>
      </c>
      <c r="H91" s="1" t="s">
        <v>37</v>
      </c>
      <c r="I91" s="1" t="s">
        <v>87</v>
      </c>
      <c r="J91" s="1"/>
      <c r="K91">
        <v>100000</v>
      </c>
      <c r="L91" s="2">
        <v>43663</v>
      </c>
    </row>
    <row r="92" spans="1:12" x14ac:dyDescent="0.3">
      <c r="A92">
        <v>1900003931</v>
      </c>
      <c r="B92" s="2">
        <v>43781</v>
      </c>
      <c r="C92" s="1" t="s">
        <v>42</v>
      </c>
      <c r="D92" s="1" t="s">
        <v>22</v>
      </c>
      <c r="E92" s="1" t="s">
        <v>31</v>
      </c>
      <c r="F92">
        <v>2</v>
      </c>
      <c r="G92" s="1" t="s">
        <v>51</v>
      </c>
      <c r="H92" s="1" t="s">
        <v>37</v>
      </c>
      <c r="I92" s="1" t="s">
        <v>87</v>
      </c>
      <c r="J92" s="1"/>
      <c r="K92">
        <v>100000</v>
      </c>
      <c r="L92" s="2">
        <v>43486</v>
      </c>
    </row>
    <row r="93" spans="1:12" x14ac:dyDescent="0.3">
      <c r="A93">
        <v>1900004171</v>
      </c>
      <c r="B93" s="2">
        <v>43795</v>
      </c>
      <c r="C93" s="1" t="s">
        <v>42</v>
      </c>
      <c r="D93" s="1" t="s">
        <v>22</v>
      </c>
      <c r="E93" s="1" t="s">
        <v>23</v>
      </c>
      <c r="G93" s="1" t="s">
        <v>76</v>
      </c>
      <c r="H93" s="1" t="s">
        <v>24</v>
      </c>
      <c r="I93" s="1" t="s">
        <v>78</v>
      </c>
      <c r="J93" s="1"/>
      <c r="K93">
        <v>254336</v>
      </c>
      <c r="L93" s="2">
        <v>43490</v>
      </c>
    </row>
    <row r="94" spans="1:12" x14ac:dyDescent="0.3">
      <c r="A94">
        <v>1900004173</v>
      </c>
      <c r="B94" s="2">
        <v>43795</v>
      </c>
      <c r="C94" s="1" t="s">
        <v>42</v>
      </c>
      <c r="D94" s="1" t="s">
        <v>22</v>
      </c>
      <c r="E94" s="1" t="s">
        <v>23</v>
      </c>
      <c r="G94" s="1" t="s">
        <v>76</v>
      </c>
      <c r="H94" s="1" t="s">
        <v>24</v>
      </c>
      <c r="I94" s="1" t="s">
        <v>49</v>
      </c>
      <c r="J94" s="1"/>
      <c r="K94">
        <v>266949</v>
      </c>
      <c r="L94" s="2">
        <v>43490</v>
      </c>
    </row>
    <row r="95" spans="1:12" x14ac:dyDescent="0.3">
      <c r="A95">
        <v>1900004220</v>
      </c>
      <c r="B95" s="2">
        <v>43802</v>
      </c>
      <c r="C95" s="1" t="s">
        <v>75</v>
      </c>
      <c r="D95" s="1" t="s">
        <v>22</v>
      </c>
      <c r="E95" s="1" t="s">
        <v>83</v>
      </c>
      <c r="G95" s="1" t="s">
        <v>88</v>
      </c>
      <c r="H95" s="1" t="s">
        <v>24</v>
      </c>
      <c r="I95" s="1" t="s">
        <v>102</v>
      </c>
      <c r="J95" s="1" t="s">
        <v>842</v>
      </c>
      <c r="K95">
        <v>11111</v>
      </c>
      <c r="L95" s="2">
        <v>43524</v>
      </c>
    </row>
    <row r="96" spans="1:12" x14ac:dyDescent="0.3">
      <c r="A96">
        <v>1900004221</v>
      </c>
      <c r="B96" s="2">
        <v>43802</v>
      </c>
      <c r="C96" s="1" t="s">
        <v>75</v>
      </c>
      <c r="D96" s="1" t="s">
        <v>22</v>
      </c>
      <c r="E96" s="1" t="s">
        <v>31</v>
      </c>
      <c r="F96">
        <v>3</v>
      </c>
      <c r="G96" s="1" t="s">
        <v>21</v>
      </c>
      <c r="H96" s="1" t="s">
        <v>37</v>
      </c>
      <c r="I96" s="1" t="s">
        <v>78</v>
      </c>
      <c r="J96" s="1" t="s">
        <v>486</v>
      </c>
      <c r="K96">
        <v>3008</v>
      </c>
      <c r="L96" s="2">
        <v>43567</v>
      </c>
    </row>
    <row r="97" spans="1:12" x14ac:dyDescent="0.3">
      <c r="A97">
        <v>1900004376</v>
      </c>
      <c r="B97" s="2">
        <v>43804</v>
      </c>
      <c r="C97" s="1" t="s">
        <v>75</v>
      </c>
      <c r="D97" s="1" t="s">
        <v>22</v>
      </c>
      <c r="E97" s="1" t="s">
        <v>50</v>
      </c>
      <c r="F97">
        <v>3</v>
      </c>
      <c r="G97" s="1" t="s">
        <v>21</v>
      </c>
      <c r="H97" s="1" t="s">
        <v>37</v>
      </c>
      <c r="I97" s="1" t="s">
        <v>49</v>
      </c>
      <c r="J97" s="1" t="s">
        <v>474</v>
      </c>
      <c r="K97">
        <v>6184</v>
      </c>
      <c r="L97" s="2">
        <v>43684</v>
      </c>
    </row>
    <row r="98" spans="1:12" x14ac:dyDescent="0.3">
      <c r="A98">
        <v>1900004378</v>
      </c>
      <c r="B98" s="2">
        <v>43804</v>
      </c>
      <c r="C98" s="1" t="s">
        <v>75</v>
      </c>
      <c r="D98" s="1" t="s">
        <v>22</v>
      </c>
      <c r="E98" s="1" t="s">
        <v>116</v>
      </c>
      <c r="G98" s="1" t="s">
        <v>84</v>
      </c>
      <c r="H98" s="1" t="s">
        <v>32</v>
      </c>
      <c r="I98" s="1" t="s">
        <v>145</v>
      </c>
      <c r="J98" s="1" t="s">
        <v>146</v>
      </c>
      <c r="K98">
        <v>1568</v>
      </c>
      <c r="L98" s="2">
        <v>43504</v>
      </c>
    </row>
    <row r="99" spans="1:12" x14ac:dyDescent="0.3">
      <c r="A99">
        <v>1900004380</v>
      </c>
      <c r="B99" s="2">
        <v>43804</v>
      </c>
      <c r="C99" s="1" t="s">
        <v>75</v>
      </c>
      <c r="D99" s="1" t="s">
        <v>22</v>
      </c>
      <c r="E99" s="1" t="s">
        <v>83</v>
      </c>
      <c r="G99" s="1" t="s">
        <v>88</v>
      </c>
      <c r="H99" s="1" t="s">
        <v>860</v>
      </c>
      <c r="I99" s="1" t="s">
        <v>78</v>
      </c>
      <c r="J99" s="1" t="s">
        <v>89</v>
      </c>
      <c r="K99">
        <v>18901</v>
      </c>
      <c r="L99" s="2">
        <v>43722</v>
      </c>
    </row>
    <row r="100" spans="1:12" x14ac:dyDescent="0.3">
      <c r="A100">
        <v>1900004382</v>
      </c>
      <c r="B100" s="2">
        <v>43804</v>
      </c>
      <c r="C100" s="1" t="s">
        <v>75</v>
      </c>
      <c r="D100" s="1" t="s">
        <v>22</v>
      </c>
      <c r="E100" s="1" t="s">
        <v>83</v>
      </c>
      <c r="G100" s="1" t="s">
        <v>88</v>
      </c>
      <c r="H100" s="1" t="s">
        <v>860</v>
      </c>
      <c r="I100" s="1" t="s">
        <v>78</v>
      </c>
      <c r="J100" s="1" t="s">
        <v>89</v>
      </c>
      <c r="K100">
        <v>27682</v>
      </c>
      <c r="L100" s="2">
        <v>43691</v>
      </c>
    </row>
    <row r="101" spans="1:12" x14ac:dyDescent="0.3">
      <c r="A101">
        <v>1900004383</v>
      </c>
      <c r="B101" s="2">
        <v>43804</v>
      </c>
      <c r="C101" s="1" t="s">
        <v>75</v>
      </c>
      <c r="D101" s="1" t="s">
        <v>22</v>
      </c>
      <c r="E101" s="1" t="s">
        <v>83</v>
      </c>
      <c r="G101" s="1" t="s">
        <v>88</v>
      </c>
      <c r="H101" s="1" t="s">
        <v>860</v>
      </c>
      <c r="I101" s="1" t="s">
        <v>102</v>
      </c>
      <c r="J101" s="1" t="s">
        <v>104</v>
      </c>
      <c r="K101">
        <v>5501</v>
      </c>
      <c r="L101" s="2">
        <v>43759</v>
      </c>
    </row>
    <row r="102" spans="1:12" x14ac:dyDescent="0.3">
      <c r="A102">
        <v>1900004384</v>
      </c>
      <c r="B102" s="2">
        <v>43804</v>
      </c>
      <c r="C102" s="1" t="s">
        <v>75</v>
      </c>
      <c r="D102" s="1" t="s">
        <v>22</v>
      </c>
      <c r="E102" s="1" t="s">
        <v>83</v>
      </c>
      <c r="G102" s="1" t="s">
        <v>88</v>
      </c>
      <c r="H102" s="1" t="s">
        <v>24</v>
      </c>
      <c r="I102" s="1" t="s">
        <v>87</v>
      </c>
      <c r="J102" s="1" t="s">
        <v>147</v>
      </c>
      <c r="K102">
        <v>123750</v>
      </c>
      <c r="L102" s="2">
        <v>43738</v>
      </c>
    </row>
    <row r="103" spans="1:12" x14ac:dyDescent="0.3">
      <c r="A103">
        <v>1900004404</v>
      </c>
      <c r="B103" s="2">
        <v>43805</v>
      </c>
      <c r="C103" s="1" t="s">
        <v>75</v>
      </c>
      <c r="D103" s="1" t="s">
        <v>22</v>
      </c>
      <c r="E103" s="1" t="s">
        <v>23</v>
      </c>
      <c r="G103" s="1" t="s">
        <v>76</v>
      </c>
      <c r="H103" s="1" t="s">
        <v>24</v>
      </c>
      <c r="I103" s="1" t="s">
        <v>48</v>
      </c>
      <c r="J103" s="1" t="s">
        <v>148</v>
      </c>
      <c r="K103">
        <v>825</v>
      </c>
      <c r="L103" s="2">
        <v>43647</v>
      </c>
    </row>
    <row r="104" spans="1:12" x14ac:dyDescent="0.3">
      <c r="A104">
        <v>1900004408</v>
      </c>
      <c r="B104" s="2">
        <v>43805</v>
      </c>
      <c r="C104" s="1" t="s">
        <v>75</v>
      </c>
      <c r="D104" s="1" t="s">
        <v>22</v>
      </c>
      <c r="E104" s="1" t="s">
        <v>23</v>
      </c>
      <c r="G104" s="1" t="s">
        <v>76</v>
      </c>
      <c r="H104" s="1" t="s">
        <v>24</v>
      </c>
      <c r="I104" s="1" t="s">
        <v>48</v>
      </c>
      <c r="J104" s="1" t="s">
        <v>149</v>
      </c>
      <c r="K104">
        <v>1556</v>
      </c>
      <c r="L104" s="2">
        <v>43647</v>
      </c>
    </row>
    <row r="105" spans="1:12" x14ac:dyDescent="0.3">
      <c r="A105">
        <v>1900004411</v>
      </c>
      <c r="B105" s="2">
        <v>43805</v>
      </c>
      <c r="C105" s="1" t="s">
        <v>75</v>
      </c>
      <c r="D105" s="1" t="s">
        <v>22</v>
      </c>
      <c r="E105" s="1" t="s">
        <v>23</v>
      </c>
      <c r="G105" s="1" t="s">
        <v>76</v>
      </c>
      <c r="H105" s="1" t="s">
        <v>24</v>
      </c>
      <c r="I105" s="1" t="s">
        <v>48</v>
      </c>
      <c r="J105" s="1" t="s">
        <v>150</v>
      </c>
      <c r="K105">
        <v>12350</v>
      </c>
      <c r="L105" s="2">
        <v>43647</v>
      </c>
    </row>
    <row r="106" spans="1:12" x14ac:dyDescent="0.3">
      <c r="A106">
        <v>1900004474</v>
      </c>
      <c r="B106" s="2">
        <v>43808</v>
      </c>
      <c r="C106" s="1" t="s">
        <v>75</v>
      </c>
      <c r="D106" s="1" t="s">
        <v>22</v>
      </c>
      <c r="E106" s="1" t="s">
        <v>20</v>
      </c>
      <c r="F106">
        <v>3</v>
      </c>
      <c r="G106" s="1" t="s">
        <v>21</v>
      </c>
      <c r="H106" s="1" t="s">
        <v>37</v>
      </c>
      <c r="I106" s="1" t="s">
        <v>121</v>
      </c>
      <c r="J106" s="1" t="s">
        <v>151</v>
      </c>
      <c r="K106">
        <v>15593</v>
      </c>
      <c r="L106" s="2">
        <v>43477</v>
      </c>
    </row>
    <row r="107" spans="1:12" x14ac:dyDescent="0.3">
      <c r="A107">
        <v>1900004500</v>
      </c>
      <c r="B107" s="2">
        <v>43808</v>
      </c>
      <c r="C107" s="1" t="s">
        <v>75</v>
      </c>
      <c r="D107" s="1" t="s">
        <v>22</v>
      </c>
      <c r="E107" s="1" t="s">
        <v>31</v>
      </c>
      <c r="F107">
        <v>3</v>
      </c>
      <c r="G107" s="1" t="s">
        <v>21</v>
      </c>
      <c r="H107" s="1" t="s">
        <v>37</v>
      </c>
      <c r="I107" s="1" t="s">
        <v>78</v>
      </c>
      <c r="J107" s="1" t="s">
        <v>738</v>
      </c>
      <c r="K107">
        <v>2212</v>
      </c>
      <c r="L107" s="2">
        <v>43565</v>
      </c>
    </row>
    <row r="108" spans="1:12" x14ac:dyDescent="0.3">
      <c r="A108">
        <v>1900004501</v>
      </c>
      <c r="B108" s="2">
        <v>43808</v>
      </c>
      <c r="C108" s="1" t="s">
        <v>75</v>
      </c>
      <c r="D108" s="1" t="s">
        <v>22</v>
      </c>
      <c r="E108" s="1" t="s">
        <v>83</v>
      </c>
      <c r="F108">
        <v>3</v>
      </c>
      <c r="G108" s="1" t="s">
        <v>21</v>
      </c>
      <c r="H108" s="1" t="s">
        <v>37</v>
      </c>
      <c r="I108" s="1" t="s">
        <v>121</v>
      </c>
      <c r="J108" s="1" t="s">
        <v>634</v>
      </c>
      <c r="K108">
        <v>9056</v>
      </c>
      <c r="L108" s="2">
        <v>43655</v>
      </c>
    </row>
    <row r="109" spans="1:12" x14ac:dyDescent="0.3">
      <c r="A109">
        <v>1900004503</v>
      </c>
      <c r="B109" s="2">
        <v>43809</v>
      </c>
      <c r="C109" s="1" t="s">
        <v>75</v>
      </c>
      <c r="D109" s="1" t="s">
        <v>22</v>
      </c>
      <c r="E109" s="1" t="s">
        <v>23</v>
      </c>
      <c r="G109" s="1" t="s">
        <v>76</v>
      </c>
      <c r="H109" s="1" t="s">
        <v>24</v>
      </c>
      <c r="I109" s="1" t="s">
        <v>48</v>
      </c>
      <c r="J109" s="1" t="s">
        <v>152</v>
      </c>
      <c r="K109">
        <v>1897</v>
      </c>
      <c r="L109" s="2">
        <v>43647</v>
      </c>
    </row>
    <row r="110" spans="1:12" x14ac:dyDescent="0.3">
      <c r="A110">
        <v>1900004505</v>
      </c>
      <c r="B110" s="2">
        <v>43809</v>
      </c>
      <c r="C110" s="1" t="s">
        <v>75</v>
      </c>
      <c r="D110" s="1" t="s">
        <v>22</v>
      </c>
      <c r="E110" s="1" t="s">
        <v>23</v>
      </c>
      <c r="G110" s="1" t="s">
        <v>76</v>
      </c>
      <c r="H110" s="1" t="s">
        <v>24</v>
      </c>
      <c r="I110" s="1" t="s">
        <v>48</v>
      </c>
      <c r="J110" s="1" t="s">
        <v>153</v>
      </c>
      <c r="K110">
        <v>42500</v>
      </c>
      <c r="L110" s="2">
        <v>43647</v>
      </c>
    </row>
    <row r="111" spans="1:12" x14ac:dyDescent="0.3">
      <c r="A111">
        <v>1900004507</v>
      </c>
      <c r="B111" s="2">
        <v>43809</v>
      </c>
      <c r="C111" s="1" t="s">
        <v>75</v>
      </c>
      <c r="D111" s="1" t="s">
        <v>22</v>
      </c>
      <c r="E111" s="1" t="s">
        <v>23</v>
      </c>
      <c r="G111" s="1" t="s">
        <v>76</v>
      </c>
      <c r="H111" s="1" t="s">
        <v>24</v>
      </c>
      <c r="I111" s="1" t="s">
        <v>48</v>
      </c>
      <c r="J111" s="1" t="s">
        <v>154</v>
      </c>
      <c r="K111">
        <v>10917</v>
      </c>
      <c r="L111" s="2">
        <v>43647</v>
      </c>
    </row>
    <row r="112" spans="1:12" x14ac:dyDescent="0.3">
      <c r="A112">
        <v>1900004518</v>
      </c>
      <c r="B112" s="2">
        <v>43809</v>
      </c>
      <c r="C112" s="1" t="s">
        <v>75</v>
      </c>
      <c r="D112" s="1" t="s">
        <v>22</v>
      </c>
      <c r="E112" s="1" t="s">
        <v>23</v>
      </c>
      <c r="G112" s="1" t="s">
        <v>76</v>
      </c>
      <c r="H112" s="1" t="s">
        <v>24</v>
      </c>
      <c r="I112" s="1" t="s">
        <v>48</v>
      </c>
      <c r="J112" s="1" t="s">
        <v>155</v>
      </c>
      <c r="K112">
        <v>3375</v>
      </c>
      <c r="L112" s="2">
        <v>43647</v>
      </c>
    </row>
    <row r="113" spans="1:12" x14ac:dyDescent="0.3">
      <c r="A113">
        <v>1900004535</v>
      </c>
      <c r="B113" s="2">
        <v>43809</v>
      </c>
      <c r="C113" s="1" t="s">
        <v>42</v>
      </c>
      <c r="D113" s="1" t="s">
        <v>22</v>
      </c>
      <c r="E113" s="1" t="s">
        <v>23</v>
      </c>
      <c r="G113" s="1" t="s">
        <v>76</v>
      </c>
      <c r="H113" s="1" t="s">
        <v>24</v>
      </c>
      <c r="I113" s="1" t="s">
        <v>87</v>
      </c>
      <c r="J113" s="1" t="s">
        <v>156</v>
      </c>
      <c r="K113">
        <v>320175</v>
      </c>
      <c r="L113" s="2">
        <v>43805</v>
      </c>
    </row>
    <row r="114" spans="1:12" x14ac:dyDescent="0.3">
      <c r="A114">
        <v>1900004535</v>
      </c>
      <c r="B114" s="2">
        <v>43809</v>
      </c>
      <c r="C114" s="1" t="s">
        <v>42</v>
      </c>
      <c r="D114" s="1" t="s">
        <v>22</v>
      </c>
      <c r="E114" s="1" t="s">
        <v>23</v>
      </c>
      <c r="G114" s="1" t="s">
        <v>76</v>
      </c>
      <c r="H114" s="1" t="s">
        <v>24</v>
      </c>
      <c r="I114" s="1" t="s">
        <v>87</v>
      </c>
      <c r="J114" s="1" t="s">
        <v>658</v>
      </c>
      <c r="K114">
        <v>320175</v>
      </c>
      <c r="L114" s="2">
        <v>43805</v>
      </c>
    </row>
    <row r="115" spans="1:12" x14ac:dyDescent="0.3">
      <c r="A115">
        <v>1900004535</v>
      </c>
      <c r="B115" s="2">
        <v>43809</v>
      </c>
      <c r="C115" s="1" t="s">
        <v>42</v>
      </c>
      <c r="D115" s="1" t="s">
        <v>22</v>
      </c>
      <c r="E115" s="1" t="s">
        <v>23</v>
      </c>
      <c r="G115" s="1" t="s">
        <v>76</v>
      </c>
      <c r="H115" s="1" t="s">
        <v>24</v>
      </c>
      <c r="I115" s="1" t="s">
        <v>87</v>
      </c>
      <c r="J115" s="1" t="s">
        <v>157</v>
      </c>
      <c r="K115">
        <v>320175</v>
      </c>
      <c r="L115" s="2">
        <v>43805</v>
      </c>
    </row>
    <row r="116" spans="1:12" x14ac:dyDescent="0.3">
      <c r="A116">
        <v>1900004538</v>
      </c>
      <c r="B116" s="2">
        <v>43809</v>
      </c>
      <c r="C116" s="1" t="s">
        <v>42</v>
      </c>
      <c r="D116" s="1" t="s">
        <v>22</v>
      </c>
      <c r="E116" s="1" t="s">
        <v>23</v>
      </c>
      <c r="G116" s="1" t="s">
        <v>76</v>
      </c>
      <c r="H116" s="1" t="s">
        <v>24</v>
      </c>
      <c r="I116" s="1" t="s">
        <v>78</v>
      </c>
      <c r="J116" s="1" t="s">
        <v>158</v>
      </c>
      <c r="K116">
        <v>168593</v>
      </c>
      <c r="L116" s="2">
        <v>43613</v>
      </c>
    </row>
    <row r="117" spans="1:12" x14ac:dyDescent="0.3">
      <c r="A117">
        <v>1900004538</v>
      </c>
      <c r="B117" s="2">
        <v>43809</v>
      </c>
      <c r="C117" s="1" t="s">
        <v>42</v>
      </c>
      <c r="D117" s="1" t="s">
        <v>22</v>
      </c>
      <c r="E117" s="1" t="s">
        <v>23</v>
      </c>
      <c r="G117" s="1" t="s">
        <v>76</v>
      </c>
      <c r="H117" s="1" t="s">
        <v>24</v>
      </c>
      <c r="I117" s="1" t="s">
        <v>78</v>
      </c>
      <c r="J117" s="1" t="s">
        <v>99</v>
      </c>
      <c r="K117">
        <v>168593</v>
      </c>
      <c r="L117" s="2">
        <v>43613</v>
      </c>
    </row>
    <row r="118" spans="1:12" x14ac:dyDescent="0.3">
      <c r="A118">
        <v>1900004894</v>
      </c>
      <c r="B118" s="2">
        <v>43818</v>
      </c>
      <c r="C118" s="1" t="s">
        <v>75</v>
      </c>
      <c r="D118" s="1" t="s">
        <v>22</v>
      </c>
      <c r="E118" s="1" t="s">
        <v>23</v>
      </c>
      <c r="G118" s="1" t="s">
        <v>76</v>
      </c>
      <c r="H118" s="1" t="s">
        <v>24</v>
      </c>
      <c r="I118" s="1" t="s">
        <v>96</v>
      </c>
      <c r="J118" s="1" t="s">
        <v>814</v>
      </c>
      <c r="K118">
        <v>2970</v>
      </c>
      <c r="L118" s="2">
        <v>43730</v>
      </c>
    </row>
    <row r="119" spans="1:12" x14ac:dyDescent="0.3">
      <c r="A119">
        <v>1900004898</v>
      </c>
      <c r="B119" s="2">
        <v>43818</v>
      </c>
      <c r="C119" s="1" t="s">
        <v>75</v>
      </c>
      <c r="D119" s="1" t="s">
        <v>22</v>
      </c>
      <c r="E119" s="1" t="s">
        <v>23</v>
      </c>
      <c r="F119">
        <v>1</v>
      </c>
      <c r="G119" s="1" t="s">
        <v>30</v>
      </c>
      <c r="H119" s="1" t="s">
        <v>37</v>
      </c>
      <c r="I119" s="1" t="s">
        <v>45</v>
      </c>
      <c r="J119" s="1" t="s">
        <v>428</v>
      </c>
      <c r="K119">
        <v>7022</v>
      </c>
      <c r="L119" s="2">
        <v>43703</v>
      </c>
    </row>
    <row r="120" spans="1:12" x14ac:dyDescent="0.3">
      <c r="A120">
        <v>1900004909</v>
      </c>
      <c r="B120" s="2">
        <v>43818</v>
      </c>
      <c r="C120" s="1" t="s">
        <v>75</v>
      </c>
      <c r="D120" s="1" t="s">
        <v>22</v>
      </c>
      <c r="E120" s="1" t="s">
        <v>23</v>
      </c>
      <c r="G120" s="1" t="s">
        <v>76</v>
      </c>
      <c r="H120" s="1" t="s">
        <v>24</v>
      </c>
      <c r="I120" s="1" t="s">
        <v>49</v>
      </c>
      <c r="J120" s="1" t="s">
        <v>159</v>
      </c>
      <c r="K120">
        <v>202350</v>
      </c>
      <c r="L120" s="2">
        <v>43738</v>
      </c>
    </row>
    <row r="121" spans="1:12" x14ac:dyDescent="0.3">
      <c r="A121">
        <v>1900004912</v>
      </c>
      <c r="B121" s="2">
        <v>43818</v>
      </c>
      <c r="C121" s="1" t="s">
        <v>75</v>
      </c>
      <c r="D121" s="1" t="s">
        <v>22</v>
      </c>
      <c r="E121" s="1" t="s">
        <v>23</v>
      </c>
      <c r="F121">
        <v>1</v>
      </c>
      <c r="G121" s="1" t="s">
        <v>30</v>
      </c>
      <c r="H121" s="1" t="s">
        <v>37</v>
      </c>
      <c r="I121" s="1" t="s">
        <v>49</v>
      </c>
      <c r="J121" s="1" t="s">
        <v>464</v>
      </c>
      <c r="K121">
        <v>87500</v>
      </c>
      <c r="L121" s="2">
        <v>43677</v>
      </c>
    </row>
    <row r="122" spans="1:12" x14ac:dyDescent="0.3">
      <c r="A122">
        <v>1900004917</v>
      </c>
      <c r="B122" s="2">
        <v>43818</v>
      </c>
      <c r="C122" s="1" t="s">
        <v>75</v>
      </c>
      <c r="D122" s="1" t="s">
        <v>22</v>
      </c>
      <c r="E122" s="1" t="s">
        <v>23</v>
      </c>
      <c r="F122">
        <v>1</v>
      </c>
      <c r="G122" s="1" t="s">
        <v>30</v>
      </c>
      <c r="H122" s="1" t="s">
        <v>37</v>
      </c>
      <c r="I122" s="1" t="s">
        <v>49</v>
      </c>
      <c r="J122" s="1" t="s">
        <v>460</v>
      </c>
      <c r="K122">
        <v>44260</v>
      </c>
      <c r="L122" s="2">
        <v>43738</v>
      </c>
    </row>
    <row r="123" spans="1:12" x14ac:dyDescent="0.3">
      <c r="A123">
        <v>1900004919</v>
      </c>
      <c r="B123" s="2">
        <v>43818</v>
      </c>
      <c r="C123" s="1" t="s">
        <v>75</v>
      </c>
      <c r="D123" s="1" t="s">
        <v>22</v>
      </c>
      <c r="E123" s="1" t="s">
        <v>116</v>
      </c>
      <c r="G123" s="1" t="s">
        <v>143</v>
      </c>
      <c r="H123" s="1" t="s">
        <v>32</v>
      </c>
      <c r="I123" s="1" t="s">
        <v>49</v>
      </c>
      <c r="J123" s="1" t="s">
        <v>480</v>
      </c>
      <c r="K123">
        <v>11550</v>
      </c>
      <c r="L123" s="2">
        <v>43716</v>
      </c>
    </row>
    <row r="124" spans="1:12" x14ac:dyDescent="0.3">
      <c r="A124">
        <v>1900004920</v>
      </c>
      <c r="B124" s="2">
        <v>43818</v>
      </c>
      <c r="C124" s="1" t="s">
        <v>75</v>
      </c>
      <c r="D124" s="1" t="s">
        <v>22</v>
      </c>
      <c r="E124" s="1" t="s">
        <v>160</v>
      </c>
      <c r="G124" s="1" t="s">
        <v>143</v>
      </c>
      <c r="H124" s="1" t="s">
        <v>32</v>
      </c>
      <c r="I124" s="1" t="s">
        <v>49</v>
      </c>
      <c r="J124" s="1" t="s">
        <v>479</v>
      </c>
      <c r="K124">
        <v>43033</v>
      </c>
      <c r="L124" s="2">
        <v>43716</v>
      </c>
    </row>
    <row r="125" spans="1:12" x14ac:dyDescent="0.3">
      <c r="A125">
        <v>1900004922</v>
      </c>
      <c r="B125" s="2">
        <v>43818</v>
      </c>
      <c r="C125" s="1" t="s">
        <v>75</v>
      </c>
      <c r="D125" s="1" t="s">
        <v>22</v>
      </c>
      <c r="E125" s="1" t="s">
        <v>116</v>
      </c>
      <c r="G125" s="1" t="s">
        <v>143</v>
      </c>
      <c r="H125" s="1" t="s">
        <v>32</v>
      </c>
      <c r="I125" s="1" t="s">
        <v>49</v>
      </c>
      <c r="J125" s="1" t="s">
        <v>480</v>
      </c>
      <c r="K125">
        <v>7700</v>
      </c>
      <c r="L125" s="2">
        <v>43716</v>
      </c>
    </row>
    <row r="126" spans="1:12" x14ac:dyDescent="0.3">
      <c r="A126">
        <v>1900004923</v>
      </c>
      <c r="B126" s="2">
        <v>43818</v>
      </c>
      <c r="C126" s="1" t="s">
        <v>75</v>
      </c>
      <c r="D126" s="1" t="s">
        <v>22</v>
      </c>
      <c r="E126" s="1" t="s">
        <v>160</v>
      </c>
      <c r="G126" s="1" t="s">
        <v>143</v>
      </c>
      <c r="H126" s="1" t="s">
        <v>32</v>
      </c>
      <c r="I126" s="1" t="s">
        <v>49</v>
      </c>
      <c r="J126" s="1" t="s">
        <v>479</v>
      </c>
      <c r="K126">
        <v>72139</v>
      </c>
      <c r="L126" s="2">
        <v>43716</v>
      </c>
    </row>
    <row r="127" spans="1:12" x14ac:dyDescent="0.3">
      <c r="A127">
        <v>1900004928</v>
      </c>
      <c r="B127" s="2">
        <v>43818</v>
      </c>
      <c r="C127" s="1" t="s">
        <v>75</v>
      </c>
      <c r="D127" s="1" t="s">
        <v>22</v>
      </c>
      <c r="E127" s="1" t="s">
        <v>31</v>
      </c>
      <c r="F127">
        <v>3</v>
      </c>
      <c r="G127" s="1" t="s">
        <v>21</v>
      </c>
      <c r="H127" s="1" t="s">
        <v>37</v>
      </c>
      <c r="I127" s="1" t="s">
        <v>49</v>
      </c>
      <c r="J127" s="1" t="s">
        <v>486</v>
      </c>
      <c r="K127">
        <v>32585</v>
      </c>
      <c r="L127" s="2">
        <v>43719</v>
      </c>
    </row>
    <row r="128" spans="1:12" x14ac:dyDescent="0.3">
      <c r="A128">
        <v>1900004933</v>
      </c>
      <c r="B128" s="2">
        <v>43818</v>
      </c>
      <c r="C128" s="1" t="s">
        <v>75</v>
      </c>
      <c r="D128" s="1" t="s">
        <v>22</v>
      </c>
      <c r="E128" s="1" t="s">
        <v>31</v>
      </c>
      <c r="F128">
        <v>3</v>
      </c>
      <c r="G128" s="1" t="s">
        <v>21</v>
      </c>
      <c r="H128" s="1" t="s">
        <v>37</v>
      </c>
      <c r="I128" s="1" t="s">
        <v>49</v>
      </c>
      <c r="J128" s="1" t="s">
        <v>486</v>
      </c>
      <c r="K128">
        <v>8045</v>
      </c>
      <c r="L128" s="2">
        <v>43730</v>
      </c>
    </row>
    <row r="129" spans="1:12" x14ac:dyDescent="0.3">
      <c r="A129">
        <v>1900004983</v>
      </c>
      <c r="B129" s="2">
        <v>43818</v>
      </c>
      <c r="C129" s="1" t="s">
        <v>75</v>
      </c>
      <c r="D129" s="1" t="s">
        <v>22</v>
      </c>
      <c r="E129" s="1" t="s">
        <v>23</v>
      </c>
      <c r="G129" s="1" t="s">
        <v>76</v>
      </c>
      <c r="H129" s="1" t="s">
        <v>24</v>
      </c>
      <c r="I129" s="1" t="s">
        <v>87</v>
      </c>
      <c r="J129" s="1" t="s">
        <v>161</v>
      </c>
      <c r="K129">
        <v>26968</v>
      </c>
      <c r="L129" s="2">
        <v>43763</v>
      </c>
    </row>
    <row r="130" spans="1:12" x14ac:dyDescent="0.3">
      <c r="A130">
        <v>1900004984</v>
      </c>
      <c r="B130" s="2">
        <v>43818</v>
      </c>
      <c r="C130" s="1" t="s">
        <v>75</v>
      </c>
      <c r="D130" s="1" t="s">
        <v>22</v>
      </c>
      <c r="E130" s="1" t="s">
        <v>23</v>
      </c>
      <c r="G130" s="1" t="s">
        <v>76</v>
      </c>
      <c r="H130" s="1" t="s">
        <v>24</v>
      </c>
      <c r="I130" s="1" t="s">
        <v>87</v>
      </c>
      <c r="J130" s="1" t="s">
        <v>162</v>
      </c>
      <c r="K130">
        <v>2437</v>
      </c>
      <c r="L130" s="2">
        <v>43764</v>
      </c>
    </row>
    <row r="131" spans="1:12" x14ac:dyDescent="0.3">
      <c r="A131">
        <v>1900004985</v>
      </c>
      <c r="B131" s="2">
        <v>43818</v>
      </c>
      <c r="C131" s="1" t="s">
        <v>75</v>
      </c>
      <c r="D131" s="1" t="s">
        <v>22</v>
      </c>
      <c r="E131" s="1" t="s">
        <v>23</v>
      </c>
      <c r="G131" s="1" t="s">
        <v>76</v>
      </c>
      <c r="H131" s="1" t="s">
        <v>24</v>
      </c>
      <c r="I131" s="1" t="s">
        <v>87</v>
      </c>
      <c r="J131" s="1" t="s">
        <v>157</v>
      </c>
      <c r="K131">
        <v>53278</v>
      </c>
      <c r="L131" s="2">
        <v>43466</v>
      </c>
    </row>
    <row r="132" spans="1:12" x14ac:dyDescent="0.3">
      <c r="A132">
        <v>1900004986</v>
      </c>
      <c r="B132" s="2">
        <v>43818</v>
      </c>
      <c r="C132" s="1" t="s">
        <v>75</v>
      </c>
      <c r="D132" s="1" t="s">
        <v>22</v>
      </c>
      <c r="E132" s="1" t="s">
        <v>23</v>
      </c>
      <c r="G132" s="1" t="s">
        <v>76</v>
      </c>
      <c r="H132" s="1" t="s">
        <v>24</v>
      </c>
      <c r="I132" s="1" t="s">
        <v>87</v>
      </c>
      <c r="J132" s="1" t="s">
        <v>163</v>
      </c>
      <c r="K132">
        <v>30048</v>
      </c>
      <c r="L132" s="2">
        <v>43466</v>
      </c>
    </row>
    <row r="133" spans="1:12" x14ac:dyDescent="0.3">
      <c r="A133">
        <v>1900004987</v>
      </c>
      <c r="B133" s="2">
        <v>43818</v>
      </c>
      <c r="C133" s="1" t="s">
        <v>75</v>
      </c>
      <c r="D133" s="1" t="s">
        <v>22</v>
      </c>
      <c r="E133" s="1" t="s">
        <v>23</v>
      </c>
      <c r="G133" s="1" t="s">
        <v>76</v>
      </c>
      <c r="H133" s="1" t="s">
        <v>24</v>
      </c>
      <c r="I133" s="1" t="s">
        <v>87</v>
      </c>
      <c r="J133" s="1" t="s">
        <v>657</v>
      </c>
      <c r="K133">
        <v>12500</v>
      </c>
      <c r="L133" s="2">
        <v>43727</v>
      </c>
    </row>
    <row r="134" spans="1:12" x14ac:dyDescent="0.3">
      <c r="A134">
        <v>1900005036</v>
      </c>
      <c r="B134" s="2">
        <v>43819</v>
      </c>
      <c r="C134" s="1" t="s">
        <v>75</v>
      </c>
      <c r="D134" s="1" t="s">
        <v>22</v>
      </c>
      <c r="E134" s="1" t="s">
        <v>23</v>
      </c>
      <c r="F134">
        <v>1</v>
      </c>
      <c r="G134" s="1" t="s">
        <v>30</v>
      </c>
      <c r="H134" s="1" t="s">
        <v>37</v>
      </c>
      <c r="I134" s="1" t="s">
        <v>77</v>
      </c>
      <c r="J134" s="1" t="s">
        <v>164</v>
      </c>
      <c r="K134">
        <v>3854</v>
      </c>
      <c r="L134" s="2">
        <v>43585</v>
      </c>
    </row>
    <row r="135" spans="1:12" x14ac:dyDescent="0.3">
      <c r="A135">
        <v>1900005300</v>
      </c>
      <c r="B135" s="2">
        <v>43823</v>
      </c>
      <c r="C135" s="1" t="s">
        <v>42</v>
      </c>
      <c r="D135" s="1" t="s">
        <v>22</v>
      </c>
      <c r="E135" s="1" t="s">
        <v>23</v>
      </c>
      <c r="G135" s="1" t="s">
        <v>76</v>
      </c>
      <c r="H135" s="1" t="s">
        <v>24</v>
      </c>
      <c r="I135" s="1" t="s">
        <v>77</v>
      </c>
      <c r="J135" s="1" t="s">
        <v>569</v>
      </c>
      <c r="K135">
        <v>132392</v>
      </c>
      <c r="L135" s="2">
        <v>43819</v>
      </c>
    </row>
    <row r="136" spans="1:12" x14ac:dyDescent="0.3">
      <c r="A136">
        <v>1900005300</v>
      </c>
      <c r="B136" s="2">
        <v>43823</v>
      </c>
      <c r="C136" s="1" t="s">
        <v>42</v>
      </c>
      <c r="D136" s="1" t="s">
        <v>22</v>
      </c>
      <c r="E136" s="1" t="s">
        <v>23</v>
      </c>
      <c r="G136" s="1" t="s">
        <v>76</v>
      </c>
      <c r="H136" s="1" t="s">
        <v>24</v>
      </c>
      <c r="I136" s="1" t="s">
        <v>77</v>
      </c>
      <c r="J136" s="1" t="s">
        <v>165</v>
      </c>
      <c r="K136">
        <v>132392</v>
      </c>
      <c r="L136" s="2">
        <v>43819</v>
      </c>
    </row>
    <row r="137" spans="1:12" x14ac:dyDescent="0.3">
      <c r="A137">
        <v>1900005300</v>
      </c>
      <c r="B137" s="2">
        <v>43823</v>
      </c>
      <c r="C137" s="1" t="s">
        <v>42</v>
      </c>
      <c r="D137" s="1" t="s">
        <v>22</v>
      </c>
      <c r="E137" s="1" t="s">
        <v>23</v>
      </c>
      <c r="G137" s="1" t="s">
        <v>76</v>
      </c>
      <c r="H137" s="1" t="s">
        <v>24</v>
      </c>
      <c r="I137" s="1" t="s">
        <v>77</v>
      </c>
      <c r="J137" s="1" t="s">
        <v>574</v>
      </c>
      <c r="K137">
        <v>132392</v>
      </c>
      <c r="L137" s="2">
        <v>43819</v>
      </c>
    </row>
    <row r="138" spans="1:12" x14ac:dyDescent="0.3">
      <c r="A138">
        <v>1900005300</v>
      </c>
      <c r="B138" s="2">
        <v>43823</v>
      </c>
      <c r="C138" s="1" t="s">
        <v>42</v>
      </c>
      <c r="D138" s="1" t="s">
        <v>22</v>
      </c>
      <c r="E138" s="1" t="s">
        <v>23</v>
      </c>
      <c r="G138" s="1" t="s">
        <v>76</v>
      </c>
      <c r="H138" s="1" t="s">
        <v>24</v>
      </c>
      <c r="I138" s="1" t="s">
        <v>77</v>
      </c>
      <c r="J138" s="1" t="s">
        <v>128</v>
      </c>
      <c r="K138">
        <v>132392</v>
      </c>
      <c r="L138" s="2">
        <v>43819</v>
      </c>
    </row>
    <row r="139" spans="1:12" x14ac:dyDescent="0.3">
      <c r="A139">
        <v>1900005324</v>
      </c>
      <c r="B139" s="2">
        <v>43823</v>
      </c>
      <c r="C139" s="1" t="s">
        <v>75</v>
      </c>
      <c r="D139" s="1" t="s">
        <v>22</v>
      </c>
      <c r="E139" s="1" t="s">
        <v>31</v>
      </c>
      <c r="F139">
        <v>3</v>
      </c>
      <c r="G139" s="1" t="s">
        <v>21</v>
      </c>
      <c r="H139" s="1" t="s">
        <v>37</v>
      </c>
      <c r="I139" s="1" t="s">
        <v>78</v>
      </c>
      <c r="J139" s="1" t="s">
        <v>486</v>
      </c>
      <c r="K139">
        <v>26805</v>
      </c>
      <c r="L139" s="2">
        <v>43788</v>
      </c>
    </row>
    <row r="140" spans="1:12" x14ac:dyDescent="0.3">
      <c r="A140">
        <v>1900005325</v>
      </c>
      <c r="B140" s="2">
        <v>43823</v>
      </c>
      <c r="C140" s="1" t="s">
        <v>75</v>
      </c>
      <c r="D140" s="1" t="s">
        <v>22</v>
      </c>
      <c r="E140" s="1" t="s">
        <v>83</v>
      </c>
      <c r="G140" s="1" t="s">
        <v>84</v>
      </c>
      <c r="H140" s="1" t="s">
        <v>24</v>
      </c>
      <c r="I140" s="1" t="s">
        <v>78</v>
      </c>
      <c r="J140" s="1" t="s">
        <v>765</v>
      </c>
      <c r="K140">
        <v>956</v>
      </c>
      <c r="L140" s="2">
        <v>43649</v>
      </c>
    </row>
    <row r="141" spans="1:12" x14ac:dyDescent="0.3">
      <c r="A141">
        <v>1900005329</v>
      </c>
      <c r="B141" s="2">
        <v>43823</v>
      </c>
      <c r="C141" s="1" t="s">
        <v>75</v>
      </c>
      <c r="D141" s="1" t="s">
        <v>22</v>
      </c>
      <c r="E141" s="1" t="s">
        <v>23</v>
      </c>
      <c r="F141">
        <v>1</v>
      </c>
      <c r="G141" s="1" t="s">
        <v>30</v>
      </c>
      <c r="H141" s="1" t="s">
        <v>37</v>
      </c>
      <c r="I141" s="1" t="s">
        <v>40</v>
      </c>
      <c r="J141" s="1" t="s">
        <v>369</v>
      </c>
      <c r="K141">
        <v>2089</v>
      </c>
      <c r="L141" s="2">
        <v>43703</v>
      </c>
    </row>
    <row r="142" spans="1:12" x14ac:dyDescent="0.3">
      <c r="A142">
        <v>1900005331</v>
      </c>
      <c r="B142" s="2">
        <v>43823</v>
      </c>
      <c r="C142" s="1" t="s">
        <v>75</v>
      </c>
      <c r="D142" s="1" t="s">
        <v>22</v>
      </c>
      <c r="E142" s="1" t="s">
        <v>23</v>
      </c>
      <c r="G142" s="1" t="s">
        <v>76</v>
      </c>
      <c r="H142" s="1" t="s">
        <v>24</v>
      </c>
      <c r="I142" s="1" t="s">
        <v>96</v>
      </c>
      <c r="J142" s="1" t="s">
        <v>166</v>
      </c>
      <c r="K142">
        <v>8580</v>
      </c>
      <c r="L142" s="2">
        <v>43729</v>
      </c>
    </row>
    <row r="143" spans="1:12" x14ac:dyDescent="0.3">
      <c r="A143">
        <v>1900005394</v>
      </c>
      <c r="B143" s="2">
        <v>43824</v>
      </c>
      <c r="C143" s="1" t="s">
        <v>75</v>
      </c>
      <c r="D143" s="1" t="s">
        <v>22</v>
      </c>
      <c r="E143" s="1" t="s">
        <v>23</v>
      </c>
      <c r="G143" s="1" t="s">
        <v>76</v>
      </c>
      <c r="H143" s="1" t="s">
        <v>24</v>
      </c>
      <c r="I143" s="1" t="s">
        <v>48</v>
      </c>
      <c r="J143" s="1" t="s">
        <v>167</v>
      </c>
      <c r="K143">
        <v>60713</v>
      </c>
      <c r="L143" s="2">
        <v>43647</v>
      </c>
    </row>
    <row r="144" spans="1:12" x14ac:dyDescent="0.3">
      <c r="A144">
        <v>1900005395</v>
      </c>
      <c r="B144" s="2">
        <v>43824</v>
      </c>
      <c r="C144" s="1" t="s">
        <v>75</v>
      </c>
      <c r="D144" s="1" t="s">
        <v>22</v>
      </c>
      <c r="E144" s="1" t="s">
        <v>20</v>
      </c>
      <c r="G144" s="1" t="s">
        <v>76</v>
      </c>
      <c r="H144" s="1" t="s">
        <v>24</v>
      </c>
      <c r="I144" s="1" t="s">
        <v>49</v>
      </c>
      <c r="J144" s="1" t="s">
        <v>461</v>
      </c>
      <c r="K144">
        <v>50160</v>
      </c>
      <c r="L144" s="2">
        <v>43765</v>
      </c>
    </row>
    <row r="145" spans="1:12" x14ac:dyDescent="0.3">
      <c r="A145">
        <v>1900005396</v>
      </c>
      <c r="B145" s="2">
        <v>43824</v>
      </c>
      <c r="C145" s="1" t="s">
        <v>75</v>
      </c>
      <c r="D145" s="1" t="s">
        <v>22</v>
      </c>
      <c r="E145" s="1" t="s">
        <v>23</v>
      </c>
      <c r="G145" s="1" t="s">
        <v>76</v>
      </c>
      <c r="H145" s="1" t="s">
        <v>860</v>
      </c>
      <c r="I145" s="1" t="s">
        <v>49</v>
      </c>
      <c r="J145" s="1" t="s">
        <v>168</v>
      </c>
      <c r="K145">
        <v>71765</v>
      </c>
      <c r="L145" s="2">
        <v>43764</v>
      </c>
    </row>
    <row r="146" spans="1:12" x14ac:dyDescent="0.3">
      <c r="A146">
        <v>1900005439</v>
      </c>
      <c r="B146" s="2">
        <v>43824</v>
      </c>
      <c r="C146" s="1" t="s">
        <v>75</v>
      </c>
      <c r="D146" s="1" t="s">
        <v>22</v>
      </c>
      <c r="E146" s="1" t="s">
        <v>31</v>
      </c>
      <c r="F146">
        <v>13</v>
      </c>
      <c r="G146" s="1" t="s">
        <v>69</v>
      </c>
      <c r="H146" s="1" t="s">
        <v>37</v>
      </c>
      <c r="I146" s="1" t="s">
        <v>87</v>
      </c>
      <c r="J146" s="1" t="s">
        <v>169</v>
      </c>
      <c r="K146">
        <v>62399</v>
      </c>
      <c r="L146" s="2">
        <v>43783</v>
      </c>
    </row>
    <row r="147" spans="1:12" x14ac:dyDescent="0.3">
      <c r="A147">
        <v>1900005516</v>
      </c>
      <c r="B147" s="2">
        <v>43825</v>
      </c>
      <c r="C147" s="1" t="s">
        <v>75</v>
      </c>
      <c r="D147" s="1" t="s">
        <v>22</v>
      </c>
      <c r="E147" s="1" t="s">
        <v>50</v>
      </c>
      <c r="F147">
        <v>10</v>
      </c>
      <c r="G147" s="1" t="s">
        <v>68</v>
      </c>
      <c r="H147" s="1" t="s">
        <v>37</v>
      </c>
      <c r="I147" s="1" t="s">
        <v>170</v>
      </c>
      <c r="J147" s="1" t="s">
        <v>643</v>
      </c>
      <c r="K147">
        <v>27530</v>
      </c>
      <c r="L147" s="2">
        <v>43533</v>
      </c>
    </row>
    <row r="148" spans="1:12" x14ac:dyDescent="0.3">
      <c r="A148">
        <v>1900005526</v>
      </c>
      <c r="B148" s="2">
        <v>43825</v>
      </c>
      <c r="C148" s="1" t="s">
        <v>75</v>
      </c>
      <c r="D148" s="1" t="s">
        <v>22</v>
      </c>
      <c r="E148" s="1" t="s">
        <v>83</v>
      </c>
      <c r="G148" s="1" t="s">
        <v>88</v>
      </c>
      <c r="H148" s="1" t="s">
        <v>24</v>
      </c>
      <c r="I148" s="1" t="s">
        <v>40</v>
      </c>
      <c r="J148" s="1" t="s">
        <v>171</v>
      </c>
      <c r="K148">
        <v>60000</v>
      </c>
      <c r="L148" s="2">
        <v>43556</v>
      </c>
    </row>
    <row r="149" spans="1:12" x14ac:dyDescent="0.3">
      <c r="A149">
        <v>1900005527</v>
      </c>
      <c r="B149" s="2">
        <v>43825</v>
      </c>
      <c r="C149" s="1" t="s">
        <v>75</v>
      </c>
      <c r="D149" s="1" t="s">
        <v>22</v>
      </c>
      <c r="E149" s="1" t="s">
        <v>23</v>
      </c>
      <c r="G149" s="1" t="s">
        <v>76</v>
      </c>
      <c r="H149" s="1" t="s">
        <v>24</v>
      </c>
      <c r="I149" s="1" t="s">
        <v>45</v>
      </c>
      <c r="J149" s="1" t="s">
        <v>431</v>
      </c>
      <c r="K149">
        <v>77400</v>
      </c>
      <c r="L149" s="2">
        <v>43687</v>
      </c>
    </row>
    <row r="150" spans="1:12" x14ac:dyDescent="0.3">
      <c r="A150">
        <v>1900005528</v>
      </c>
      <c r="B150" s="2">
        <v>43825</v>
      </c>
      <c r="C150" s="1" t="s">
        <v>75</v>
      </c>
      <c r="D150" s="1" t="s">
        <v>22</v>
      </c>
      <c r="E150" s="1" t="s">
        <v>23</v>
      </c>
      <c r="G150" s="1" t="s">
        <v>76</v>
      </c>
      <c r="H150" s="1" t="s">
        <v>24</v>
      </c>
      <c r="I150" s="1" t="s">
        <v>45</v>
      </c>
      <c r="J150" s="1" t="s">
        <v>431</v>
      </c>
      <c r="K150">
        <v>302812</v>
      </c>
      <c r="L150" s="2">
        <v>43687</v>
      </c>
    </row>
    <row r="151" spans="1:12" x14ac:dyDescent="0.3">
      <c r="A151">
        <v>1900005529</v>
      </c>
      <c r="B151" s="2">
        <v>43825</v>
      </c>
      <c r="C151" s="1" t="s">
        <v>75</v>
      </c>
      <c r="D151" s="1" t="s">
        <v>22</v>
      </c>
      <c r="E151" s="1" t="s">
        <v>116</v>
      </c>
      <c r="G151" s="1" t="s">
        <v>69</v>
      </c>
      <c r="H151" s="1" t="s">
        <v>24</v>
      </c>
      <c r="I151" s="1" t="s">
        <v>52</v>
      </c>
      <c r="J151" s="1" t="s">
        <v>172</v>
      </c>
      <c r="K151">
        <v>275569</v>
      </c>
      <c r="L151" s="2">
        <v>43525</v>
      </c>
    </row>
    <row r="152" spans="1:12" x14ac:dyDescent="0.3">
      <c r="A152">
        <v>1900005530</v>
      </c>
      <c r="B152" s="2">
        <v>43825</v>
      </c>
      <c r="C152" s="1" t="s">
        <v>75</v>
      </c>
      <c r="D152" s="1" t="s">
        <v>22</v>
      </c>
      <c r="E152" s="1" t="s">
        <v>50</v>
      </c>
      <c r="G152" s="1" t="s">
        <v>69</v>
      </c>
      <c r="H152" s="1" t="s">
        <v>24</v>
      </c>
      <c r="I152" s="1" t="s">
        <v>52</v>
      </c>
      <c r="J152" s="1" t="s">
        <v>173</v>
      </c>
      <c r="K152">
        <v>320000</v>
      </c>
      <c r="L152" s="2">
        <v>43496</v>
      </c>
    </row>
    <row r="153" spans="1:12" x14ac:dyDescent="0.3">
      <c r="A153">
        <v>1900005531</v>
      </c>
      <c r="B153" s="2">
        <v>43825</v>
      </c>
      <c r="C153" s="1" t="s">
        <v>75</v>
      </c>
      <c r="D153" s="1" t="s">
        <v>22</v>
      </c>
      <c r="E153" s="1" t="s">
        <v>83</v>
      </c>
      <c r="G153" s="1" t="s">
        <v>88</v>
      </c>
      <c r="H153" s="1" t="s">
        <v>24</v>
      </c>
      <c r="I153" s="1" t="s">
        <v>78</v>
      </c>
      <c r="J153" s="1" t="s">
        <v>773</v>
      </c>
      <c r="K153">
        <v>114752</v>
      </c>
      <c r="L153" s="2">
        <v>43770</v>
      </c>
    </row>
    <row r="154" spans="1:12" x14ac:dyDescent="0.3">
      <c r="A154">
        <v>1900005532</v>
      </c>
      <c r="B154" s="2">
        <v>43825</v>
      </c>
      <c r="C154" s="1" t="s">
        <v>75</v>
      </c>
      <c r="D154" s="1" t="s">
        <v>22</v>
      </c>
      <c r="E154" s="1" t="s">
        <v>83</v>
      </c>
      <c r="G154" s="1" t="s">
        <v>88</v>
      </c>
      <c r="H154" s="1" t="s">
        <v>860</v>
      </c>
      <c r="I154" s="1" t="s">
        <v>78</v>
      </c>
      <c r="J154" s="1" t="s">
        <v>97</v>
      </c>
      <c r="K154">
        <v>49027</v>
      </c>
      <c r="L154" s="2">
        <v>43500</v>
      </c>
    </row>
    <row r="155" spans="1:12" x14ac:dyDescent="0.3">
      <c r="A155">
        <v>1900005555</v>
      </c>
      <c r="B155" s="2">
        <v>43825</v>
      </c>
      <c r="C155" s="1" t="s">
        <v>75</v>
      </c>
      <c r="D155" s="1" t="s">
        <v>22</v>
      </c>
      <c r="E155" s="1" t="s">
        <v>31</v>
      </c>
      <c r="F155">
        <v>13</v>
      </c>
      <c r="G155" s="1" t="s">
        <v>69</v>
      </c>
      <c r="H155" s="1" t="s">
        <v>37</v>
      </c>
      <c r="I155" s="1" t="s">
        <v>87</v>
      </c>
      <c r="J155" s="1" t="s">
        <v>174</v>
      </c>
      <c r="K155">
        <v>153332</v>
      </c>
      <c r="L155" s="2">
        <v>43757</v>
      </c>
    </row>
    <row r="156" spans="1:12" x14ac:dyDescent="0.3">
      <c r="A156">
        <v>1900005760</v>
      </c>
      <c r="B156" s="2">
        <v>43827</v>
      </c>
      <c r="C156" s="1" t="s">
        <v>75</v>
      </c>
      <c r="D156" s="1" t="s">
        <v>22</v>
      </c>
      <c r="E156" s="1" t="s">
        <v>20</v>
      </c>
      <c r="G156" s="1" t="s">
        <v>143</v>
      </c>
      <c r="H156" s="1" t="s">
        <v>32</v>
      </c>
      <c r="I156" s="1" t="s">
        <v>175</v>
      </c>
      <c r="J156" s="1" t="s">
        <v>358</v>
      </c>
      <c r="K156">
        <v>23591</v>
      </c>
      <c r="L156" s="2">
        <v>43586</v>
      </c>
    </row>
    <row r="157" spans="1:12" x14ac:dyDescent="0.3">
      <c r="A157">
        <v>1900005761</v>
      </c>
      <c r="B157" s="2">
        <v>43827</v>
      </c>
      <c r="C157" s="1" t="s">
        <v>75</v>
      </c>
      <c r="D157" s="1" t="s">
        <v>22</v>
      </c>
      <c r="E157" s="1" t="s">
        <v>23</v>
      </c>
      <c r="G157" s="1" t="s">
        <v>76</v>
      </c>
      <c r="H157" s="1" t="s">
        <v>24</v>
      </c>
      <c r="I157" s="1" t="s">
        <v>48</v>
      </c>
      <c r="J157" s="1" t="s">
        <v>176</v>
      </c>
      <c r="K157">
        <v>19181</v>
      </c>
      <c r="L157" s="2">
        <v>43679</v>
      </c>
    </row>
    <row r="158" spans="1:12" x14ac:dyDescent="0.3">
      <c r="A158">
        <v>1900005767</v>
      </c>
      <c r="B158" s="2">
        <v>43827</v>
      </c>
      <c r="C158" s="1" t="s">
        <v>75</v>
      </c>
      <c r="D158" s="1" t="s">
        <v>22</v>
      </c>
      <c r="E158" s="1" t="s">
        <v>160</v>
      </c>
      <c r="G158" s="1" t="s">
        <v>143</v>
      </c>
      <c r="H158" s="1" t="s">
        <v>32</v>
      </c>
      <c r="I158" s="1" t="s">
        <v>49</v>
      </c>
      <c r="J158" s="1" t="s">
        <v>476</v>
      </c>
      <c r="K158">
        <v>8228</v>
      </c>
      <c r="L158" s="2">
        <v>43524</v>
      </c>
    </row>
    <row r="159" spans="1:12" x14ac:dyDescent="0.3">
      <c r="A159">
        <v>1900005768</v>
      </c>
      <c r="B159" s="2">
        <v>43827</v>
      </c>
      <c r="C159" s="1" t="s">
        <v>75</v>
      </c>
      <c r="D159" s="1" t="s">
        <v>22</v>
      </c>
      <c r="E159" s="1" t="s">
        <v>160</v>
      </c>
      <c r="G159" s="1" t="s">
        <v>143</v>
      </c>
      <c r="H159" s="1" t="s">
        <v>860</v>
      </c>
      <c r="I159" s="1" t="s">
        <v>49</v>
      </c>
      <c r="J159" s="1" t="s">
        <v>476</v>
      </c>
      <c r="K159">
        <v>5241</v>
      </c>
      <c r="L159" s="2">
        <v>43658</v>
      </c>
    </row>
    <row r="160" spans="1:12" x14ac:dyDescent="0.3">
      <c r="A160">
        <v>1900005769</v>
      </c>
      <c r="B160" s="2">
        <v>43827</v>
      </c>
      <c r="C160" s="1" t="s">
        <v>75</v>
      </c>
      <c r="D160" s="1" t="s">
        <v>22</v>
      </c>
      <c r="E160" s="1" t="s">
        <v>160</v>
      </c>
      <c r="G160" s="1" t="s">
        <v>143</v>
      </c>
      <c r="H160" s="1" t="s">
        <v>860</v>
      </c>
      <c r="I160" s="1" t="s">
        <v>49</v>
      </c>
      <c r="J160" s="1" t="s">
        <v>481</v>
      </c>
      <c r="K160">
        <v>13154</v>
      </c>
      <c r="L160" s="2">
        <v>43748</v>
      </c>
    </row>
    <row r="161" spans="1:12" x14ac:dyDescent="0.3">
      <c r="A161">
        <v>1900005770</v>
      </c>
      <c r="B161" s="2">
        <v>43827</v>
      </c>
      <c r="C161" s="1" t="s">
        <v>75</v>
      </c>
      <c r="D161" s="1" t="s">
        <v>22</v>
      </c>
      <c r="E161" s="1" t="s">
        <v>160</v>
      </c>
      <c r="G161" s="1" t="s">
        <v>143</v>
      </c>
      <c r="H161" s="1" t="s">
        <v>32</v>
      </c>
      <c r="I161" s="1" t="s">
        <v>49</v>
      </c>
      <c r="J161" s="1" t="s">
        <v>481</v>
      </c>
      <c r="K161">
        <v>14461</v>
      </c>
      <c r="L161" s="2">
        <v>43716</v>
      </c>
    </row>
    <row r="162" spans="1:12" x14ac:dyDescent="0.3">
      <c r="A162">
        <v>1900005771</v>
      </c>
      <c r="B162" s="2">
        <v>43827</v>
      </c>
      <c r="C162" s="1" t="s">
        <v>75</v>
      </c>
      <c r="D162" s="1" t="s">
        <v>22</v>
      </c>
      <c r="E162" s="1" t="s">
        <v>23</v>
      </c>
      <c r="G162" s="1" t="s">
        <v>76</v>
      </c>
      <c r="H162" s="1" t="s">
        <v>24</v>
      </c>
      <c r="I162" s="1" t="s">
        <v>52</v>
      </c>
      <c r="J162" s="1" t="s">
        <v>177</v>
      </c>
      <c r="K162">
        <v>2853</v>
      </c>
      <c r="L162" s="2">
        <v>43639</v>
      </c>
    </row>
    <row r="163" spans="1:12" x14ac:dyDescent="0.3">
      <c r="A163">
        <v>1900005772</v>
      </c>
      <c r="B163" s="2">
        <v>43827</v>
      </c>
      <c r="C163" s="1" t="s">
        <v>75</v>
      </c>
      <c r="D163" s="1" t="s">
        <v>22</v>
      </c>
      <c r="E163" s="1" t="s">
        <v>23</v>
      </c>
      <c r="G163" s="1" t="s">
        <v>76</v>
      </c>
      <c r="H163" s="1" t="s">
        <v>24</v>
      </c>
      <c r="I163" s="1" t="s">
        <v>52</v>
      </c>
      <c r="J163" s="1" t="s">
        <v>178</v>
      </c>
      <c r="K163">
        <v>495</v>
      </c>
      <c r="L163" s="2">
        <v>43639</v>
      </c>
    </row>
    <row r="164" spans="1:12" x14ac:dyDescent="0.3">
      <c r="A164">
        <v>1900005773</v>
      </c>
      <c r="B164" s="2">
        <v>43827</v>
      </c>
      <c r="C164" s="1" t="s">
        <v>75</v>
      </c>
      <c r="D164" s="1" t="s">
        <v>22</v>
      </c>
      <c r="E164" s="1" t="s">
        <v>23</v>
      </c>
      <c r="G164" s="1" t="s">
        <v>76</v>
      </c>
      <c r="H164" s="1" t="s">
        <v>860</v>
      </c>
      <c r="I164" s="1" t="s">
        <v>52</v>
      </c>
      <c r="J164" s="1" t="s">
        <v>179</v>
      </c>
      <c r="K164">
        <v>5891</v>
      </c>
      <c r="L164" s="2">
        <v>43500</v>
      </c>
    </row>
    <row r="165" spans="1:12" x14ac:dyDescent="0.3">
      <c r="A165">
        <v>1900005774</v>
      </c>
      <c r="B165" s="2">
        <v>43827</v>
      </c>
      <c r="C165" s="1" t="s">
        <v>75</v>
      </c>
      <c r="D165" s="1" t="s">
        <v>22</v>
      </c>
      <c r="E165" s="1" t="s">
        <v>116</v>
      </c>
      <c r="F165">
        <v>3</v>
      </c>
      <c r="G165" s="1" t="s">
        <v>21</v>
      </c>
      <c r="H165" s="1" t="s">
        <v>37</v>
      </c>
      <c r="I165" s="1" t="s">
        <v>121</v>
      </c>
      <c r="J165" s="1" t="s">
        <v>180</v>
      </c>
      <c r="K165">
        <v>4596</v>
      </c>
      <c r="L165" s="2">
        <v>43601</v>
      </c>
    </row>
    <row r="166" spans="1:12" x14ac:dyDescent="0.3">
      <c r="A166">
        <v>1900005775</v>
      </c>
      <c r="B166" s="2">
        <v>43827</v>
      </c>
      <c r="C166" s="1" t="s">
        <v>75</v>
      </c>
      <c r="D166" s="1" t="s">
        <v>22</v>
      </c>
      <c r="E166" s="1" t="s">
        <v>31</v>
      </c>
      <c r="F166">
        <v>3</v>
      </c>
      <c r="G166" s="1" t="s">
        <v>21</v>
      </c>
      <c r="H166" s="1" t="s">
        <v>37</v>
      </c>
      <c r="I166" s="1" t="s">
        <v>78</v>
      </c>
      <c r="J166" s="1" t="s">
        <v>482</v>
      </c>
      <c r="K166">
        <v>21443</v>
      </c>
      <c r="L166" s="2">
        <v>43649</v>
      </c>
    </row>
    <row r="167" spans="1:12" x14ac:dyDescent="0.3">
      <c r="A167">
        <v>1900005776</v>
      </c>
      <c r="B167" s="2">
        <v>43827</v>
      </c>
      <c r="C167" s="1" t="s">
        <v>75</v>
      </c>
      <c r="D167" s="1" t="s">
        <v>22</v>
      </c>
      <c r="E167" s="1" t="s">
        <v>31</v>
      </c>
      <c r="F167">
        <v>3</v>
      </c>
      <c r="G167" s="1" t="s">
        <v>21</v>
      </c>
      <c r="H167" s="1" t="s">
        <v>37</v>
      </c>
      <c r="I167" s="1" t="s">
        <v>78</v>
      </c>
      <c r="J167" s="1" t="s">
        <v>482</v>
      </c>
      <c r="K167">
        <v>21442</v>
      </c>
      <c r="L167" s="2">
        <v>43758</v>
      </c>
    </row>
    <row r="168" spans="1:12" x14ac:dyDescent="0.3">
      <c r="A168">
        <v>1900005777</v>
      </c>
      <c r="B168" s="2">
        <v>43827</v>
      </c>
      <c r="C168" s="1" t="s">
        <v>75</v>
      </c>
      <c r="D168" s="1" t="s">
        <v>22</v>
      </c>
      <c r="E168" s="1" t="s">
        <v>31</v>
      </c>
      <c r="F168">
        <v>3</v>
      </c>
      <c r="G168" s="1" t="s">
        <v>21</v>
      </c>
      <c r="H168" s="1" t="s">
        <v>37</v>
      </c>
      <c r="I168" s="1" t="s">
        <v>78</v>
      </c>
      <c r="J168" s="1" t="s">
        <v>482</v>
      </c>
      <c r="K168">
        <v>21443</v>
      </c>
      <c r="L168" s="2">
        <v>43540</v>
      </c>
    </row>
    <row r="169" spans="1:12" x14ac:dyDescent="0.3">
      <c r="A169">
        <v>1900005778</v>
      </c>
      <c r="B169" s="2">
        <v>43827</v>
      </c>
      <c r="C169" s="1" t="s">
        <v>75</v>
      </c>
      <c r="D169" s="1" t="s">
        <v>22</v>
      </c>
      <c r="E169" s="1" t="s">
        <v>31</v>
      </c>
      <c r="F169">
        <v>3</v>
      </c>
      <c r="G169" s="1" t="s">
        <v>21</v>
      </c>
      <c r="H169" s="1" t="s">
        <v>37</v>
      </c>
      <c r="I169" s="1" t="s">
        <v>78</v>
      </c>
      <c r="J169" s="1" t="s">
        <v>482</v>
      </c>
      <c r="K169">
        <v>17949</v>
      </c>
      <c r="L169" s="2">
        <v>43649</v>
      </c>
    </row>
    <row r="170" spans="1:12" x14ac:dyDescent="0.3">
      <c r="A170">
        <v>1900005779</v>
      </c>
      <c r="B170" s="2">
        <v>43827</v>
      </c>
      <c r="C170" s="1" t="s">
        <v>75</v>
      </c>
      <c r="D170" s="1" t="s">
        <v>22</v>
      </c>
      <c r="E170" s="1" t="s">
        <v>31</v>
      </c>
      <c r="F170">
        <v>3</v>
      </c>
      <c r="G170" s="1" t="s">
        <v>21</v>
      </c>
      <c r="H170" s="1" t="s">
        <v>37</v>
      </c>
      <c r="I170" s="1" t="s">
        <v>78</v>
      </c>
      <c r="J170" s="1" t="s">
        <v>482</v>
      </c>
      <c r="K170">
        <v>17949</v>
      </c>
      <c r="L170" s="2">
        <v>43540</v>
      </c>
    </row>
    <row r="171" spans="1:12" x14ac:dyDescent="0.3">
      <c r="A171">
        <v>1900005780</v>
      </c>
      <c r="B171" s="2">
        <v>43827</v>
      </c>
      <c r="C171" s="1" t="s">
        <v>75</v>
      </c>
      <c r="D171" s="1" t="s">
        <v>22</v>
      </c>
      <c r="E171" s="1" t="s">
        <v>116</v>
      </c>
      <c r="G171" s="1" t="s">
        <v>84</v>
      </c>
      <c r="H171" s="1" t="s">
        <v>32</v>
      </c>
      <c r="I171" s="1" t="s">
        <v>78</v>
      </c>
      <c r="J171" s="1" t="s">
        <v>181</v>
      </c>
      <c r="K171">
        <v>7889</v>
      </c>
      <c r="L171" s="2">
        <v>43477</v>
      </c>
    </row>
    <row r="172" spans="1:12" x14ac:dyDescent="0.3">
      <c r="A172">
        <v>1900005781</v>
      </c>
      <c r="B172" s="2">
        <v>43827</v>
      </c>
      <c r="C172" s="1" t="s">
        <v>75</v>
      </c>
      <c r="D172" s="1" t="s">
        <v>22</v>
      </c>
      <c r="E172" s="1" t="s">
        <v>50</v>
      </c>
      <c r="F172">
        <v>3</v>
      </c>
      <c r="G172" s="1" t="s">
        <v>21</v>
      </c>
      <c r="H172" s="1" t="s">
        <v>37</v>
      </c>
      <c r="I172" s="1" t="s">
        <v>78</v>
      </c>
      <c r="J172" s="1" t="s">
        <v>770</v>
      </c>
      <c r="K172">
        <v>8198</v>
      </c>
      <c r="L172" s="2">
        <v>43763</v>
      </c>
    </row>
    <row r="173" spans="1:12" x14ac:dyDescent="0.3">
      <c r="A173">
        <v>1900005782</v>
      </c>
      <c r="B173" s="2">
        <v>43827</v>
      </c>
      <c r="C173" s="1" t="s">
        <v>75</v>
      </c>
      <c r="D173" s="1" t="s">
        <v>22</v>
      </c>
      <c r="E173" s="1" t="s">
        <v>83</v>
      </c>
      <c r="G173" s="1" t="s">
        <v>88</v>
      </c>
      <c r="H173" s="1" t="s">
        <v>860</v>
      </c>
      <c r="I173" s="1" t="s">
        <v>78</v>
      </c>
      <c r="J173" s="1" t="s">
        <v>89</v>
      </c>
      <c r="K173">
        <v>18697</v>
      </c>
      <c r="L173" s="2">
        <v>43535</v>
      </c>
    </row>
    <row r="174" spans="1:12" x14ac:dyDescent="0.3">
      <c r="A174">
        <v>1900005783</v>
      </c>
      <c r="B174" s="2">
        <v>43827</v>
      </c>
      <c r="C174" s="1" t="s">
        <v>75</v>
      </c>
      <c r="D174" s="1" t="s">
        <v>22</v>
      </c>
      <c r="E174" s="1" t="s">
        <v>83</v>
      </c>
      <c r="G174" s="1" t="s">
        <v>88</v>
      </c>
      <c r="H174" s="1" t="s">
        <v>860</v>
      </c>
      <c r="I174" s="1" t="s">
        <v>78</v>
      </c>
      <c r="J174" s="1" t="s">
        <v>89</v>
      </c>
      <c r="K174">
        <v>17140</v>
      </c>
      <c r="L174" s="2">
        <v>43749</v>
      </c>
    </row>
    <row r="175" spans="1:12" x14ac:dyDescent="0.3">
      <c r="A175">
        <v>1900005784</v>
      </c>
      <c r="B175" s="2">
        <v>43827</v>
      </c>
      <c r="C175" s="1" t="s">
        <v>75</v>
      </c>
      <c r="D175" s="1" t="s">
        <v>22</v>
      </c>
      <c r="E175" s="1" t="s">
        <v>83</v>
      </c>
      <c r="G175" s="1" t="s">
        <v>88</v>
      </c>
      <c r="H175" s="1" t="s">
        <v>860</v>
      </c>
      <c r="I175" s="1" t="s">
        <v>78</v>
      </c>
      <c r="J175" s="1" t="s">
        <v>89</v>
      </c>
      <c r="K175">
        <v>8561</v>
      </c>
      <c r="L175" s="2">
        <v>43783</v>
      </c>
    </row>
    <row r="176" spans="1:12" x14ac:dyDescent="0.3">
      <c r="A176">
        <v>1900005785</v>
      </c>
      <c r="B176" s="2">
        <v>43827</v>
      </c>
      <c r="C176" s="1" t="s">
        <v>75</v>
      </c>
      <c r="D176" s="1" t="s">
        <v>22</v>
      </c>
      <c r="E176" s="1" t="s">
        <v>50</v>
      </c>
      <c r="G176" s="1" t="s">
        <v>84</v>
      </c>
      <c r="H176" s="1" t="s">
        <v>24</v>
      </c>
      <c r="I176" s="1" t="s">
        <v>96</v>
      </c>
      <c r="J176" s="1" t="s">
        <v>812</v>
      </c>
      <c r="K176">
        <v>6213</v>
      </c>
      <c r="L176" s="2">
        <v>43649</v>
      </c>
    </row>
    <row r="177" spans="1:12" x14ac:dyDescent="0.3">
      <c r="A177">
        <v>1900005786</v>
      </c>
      <c r="B177" s="2">
        <v>43827</v>
      </c>
      <c r="C177" s="1" t="s">
        <v>75</v>
      </c>
      <c r="D177" s="1" t="s">
        <v>22</v>
      </c>
      <c r="E177" s="1" t="s">
        <v>23</v>
      </c>
      <c r="G177" s="1" t="s">
        <v>76</v>
      </c>
      <c r="H177" s="1" t="s">
        <v>24</v>
      </c>
      <c r="I177" s="1" t="s">
        <v>96</v>
      </c>
      <c r="J177" s="1" t="s">
        <v>182</v>
      </c>
      <c r="K177">
        <v>8625</v>
      </c>
      <c r="L177" s="2">
        <v>43729</v>
      </c>
    </row>
    <row r="178" spans="1:12" x14ac:dyDescent="0.3">
      <c r="A178">
        <v>1900005787</v>
      </c>
      <c r="B178" s="2">
        <v>43827</v>
      </c>
      <c r="C178" s="1" t="s">
        <v>75</v>
      </c>
      <c r="D178" s="1" t="s">
        <v>22</v>
      </c>
      <c r="E178" s="1" t="s">
        <v>23</v>
      </c>
      <c r="G178" s="1" t="s">
        <v>76</v>
      </c>
      <c r="H178" s="1" t="s">
        <v>24</v>
      </c>
      <c r="I178" s="1" t="s">
        <v>96</v>
      </c>
      <c r="J178" s="1" t="s">
        <v>183</v>
      </c>
      <c r="K178">
        <v>4579</v>
      </c>
      <c r="L178" s="2">
        <v>43729</v>
      </c>
    </row>
    <row r="179" spans="1:12" x14ac:dyDescent="0.3">
      <c r="A179">
        <v>1900005788</v>
      </c>
      <c r="B179" s="2">
        <v>43827</v>
      </c>
      <c r="C179" s="1" t="s">
        <v>75</v>
      </c>
      <c r="D179" s="1" t="s">
        <v>22</v>
      </c>
      <c r="E179" s="1" t="s">
        <v>23</v>
      </c>
      <c r="G179" s="1" t="s">
        <v>76</v>
      </c>
      <c r="H179" s="1" t="s">
        <v>860</v>
      </c>
      <c r="I179" s="1" t="s">
        <v>96</v>
      </c>
      <c r="J179" s="1" t="s">
        <v>184</v>
      </c>
      <c r="K179">
        <v>1980</v>
      </c>
      <c r="L179" s="2">
        <v>43630</v>
      </c>
    </row>
    <row r="180" spans="1:12" x14ac:dyDescent="0.3">
      <c r="A180">
        <v>1900005789</v>
      </c>
      <c r="B180" s="2">
        <v>43827</v>
      </c>
      <c r="C180" s="1" t="s">
        <v>75</v>
      </c>
      <c r="D180" s="1" t="s">
        <v>22</v>
      </c>
      <c r="E180" s="1" t="s">
        <v>23</v>
      </c>
      <c r="G180" s="1" t="s">
        <v>76</v>
      </c>
      <c r="H180" s="1" t="s">
        <v>24</v>
      </c>
      <c r="I180" s="1" t="s">
        <v>96</v>
      </c>
      <c r="J180" s="1" t="s">
        <v>185</v>
      </c>
      <c r="K180">
        <v>3330</v>
      </c>
      <c r="L180" s="2">
        <v>43729</v>
      </c>
    </row>
    <row r="181" spans="1:12" x14ac:dyDescent="0.3">
      <c r="A181">
        <v>1900005910</v>
      </c>
      <c r="B181" s="2">
        <v>43830</v>
      </c>
      <c r="C181" s="1" t="s">
        <v>75</v>
      </c>
      <c r="D181" s="1" t="s">
        <v>22</v>
      </c>
      <c r="E181" s="1" t="s">
        <v>31</v>
      </c>
      <c r="F181">
        <v>2</v>
      </c>
      <c r="G181" s="1" t="s">
        <v>51</v>
      </c>
      <c r="H181" s="1" t="s">
        <v>37</v>
      </c>
      <c r="I181" s="1" t="s">
        <v>87</v>
      </c>
      <c r="J181" s="1" t="s">
        <v>186</v>
      </c>
      <c r="K181">
        <v>90282</v>
      </c>
      <c r="L181" s="2">
        <v>43523</v>
      </c>
    </row>
    <row r="182" spans="1:12" x14ac:dyDescent="0.3">
      <c r="A182">
        <v>1900005911</v>
      </c>
      <c r="B182" s="2">
        <v>43830</v>
      </c>
      <c r="C182" s="1" t="s">
        <v>75</v>
      </c>
      <c r="D182" s="1" t="s">
        <v>22</v>
      </c>
      <c r="E182" s="1" t="s">
        <v>31</v>
      </c>
      <c r="F182">
        <v>13</v>
      </c>
      <c r="G182" s="1" t="s">
        <v>69</v>
      </c>
      <c r="H182" s="1" t="s">
        <v>37</v>
      </c>
      <c r="I182" s="1" t="s">
        <v>87</v>
      </c>
      <c r="J182" s="1" t="s">
        <v>169</v>
      </c>
      <c r="K182">
        <v>68639</v>
      </c>
      <c r="L182" s="2">
        <v>43599</v>
      </c>
    </row>
    <row r="183" spans="1:12" x14ac:dyDescent="0.3">
      <c r="A183">
        <v>1900005912</v>
      </c>
      <c r="B183" s="2">
        <v>43830</v>
      </c>
      <c r="C183" s="1" t="s">
        <v>75</v>
      </c>
      <c r="D183" s="1" t="s">
        <v>22</v>
      </c>
      <c r="E183" s="1" t="s">
        <v>31</v>
      </c>
      <c r="F183">
        <v>2</v>
      </c>
      <c r="G183" s="1" t="s">
        <v>51</v>
      </c>
      <c r="H183" s="1" t="s">
        <v>37</v>
      </c>
      <c r="I183" s="1" t="s">
        <v>87</v>
      </c>
      <c r="J183" s="1" t="s">
        <v>186</v>
      </c>
      <c r="K183">
        <v>90282</v>
      </c>
      <c r="L183" s="2">
        <v>43704</v>
      </c>
    </row>
    <row r="184" spans="1:12" x14ac:dyDescent="0.3">
      <c r="A184">
        <v>1900005913</v>
      </c>
      <c r="B184" s="2">
        <v>43830</v>
      </c>
      <c r="C184" s="1" t="s">
        <v>75</v>
      </c>
      <c r="D184" s="1" t="s">
        <v>22</v>
      </c>
      <c r="E184" s="1" t="s">
        <v>31</v>
      </c>
      <c r="F184">
        <v>2</v>
      </c>
      <c r="G184" s="1" t="s">
        <v>51</v>
      </c>
      <c r="H184" s="1" t="s">
        <v>37</v>
      </c>
      <c r="I184" s="1" t="s">
        <v>87</v>
      </c>
      <c r="J184" s="1" t="s">
        <v>186</v>
      </c>
      <c r="K184">
        <v>90282</v>
      </c>
      <c r="L184" s="2">
        <v>43612</v>
      </c>
    </row>
    <row r="185" spans="1:12" x14ac:dyDescent="0.3">
      <c r="A185">
        <v>1900005915</v>
      </c>
      <c r="B185" s="2">
        <v>43830</v>
      </c>
      <c r="C185" s="1" t="s">
        <v>75</v>
      </c>
      <c r="D185" s="1" t="s">
        <v>22</v>
      </c>
      <c r="E185" s="1" t="s">
        <v>31</v>
      </c>
      <c r="F185">
        <v>13</v>
      </c>
      <c r="G185" s="1" t="s">
        <v>69</v>
      </c>
      <c r="H185" s="1" t="s">
        <v>37</v>
      </c>
      <c r="I185" s="1" t="s">
        <v>87</v>
      </c>
      <c r="J185" s="1" t="s">
        <v>187</v>
      </c>
      <c r="K185">
        <v>67102</v>
      </c>
      <c r="L185" s="2">
        <v>43551</v>
      </c>
    </row>
    <row r="186" spans="1:12" x14ac:dyDescent="0.3">
      <c r="A186">
        <v>1900005959</v>
      </c>
      <c r="B186" s="2">
        <v>43830</v>
      </c>
      <c r="C186" s="1" t="s">
        <v>75</v>
      </c>
      <c r="D186" s="1" t="s">
        <v>22</v>
      </c>
      <c r="E186" s="1" t="s">
        <v>50</v>
      </c>
      <c r="G186" s="1" t="s">
        <v>69</v>
      </c>
      <c r="H186" s="1" t="s">
        <v>24</v>
      </c>
      <c r="I186" s="1" t="s">
        <v>52</v>
      </c>
      <c r="J186" s="1" t="s">
        <v>188</v>
      </c>
      <c r="K186">
        <v>125000</v>
      </c>
      <c r="L186" s="2">
        <v>43496</v>
      </c>
    </row>
    <row r="187" spans="1:12" x14ac:dyDescent="0.3">
      <c r="A187">
        <v>1900005960</v>
      </c>
      <c r="B187" s="2">
        <v>43830</v>
      </c>
      <c r="C187" s="1" t="s">
        <v>75</v>
      </c>
      <c r="D187" s="1" t="s">
        <v>22</v>
      </c>
      <c r="E187" s="1" t="s">
        <v>114</v>
      </c>
      <c r="G187" s="1" t="s">
        <v>115</v>
      </c>
      <c r="H187" s="1" t="s">
        <v>24</v>
      </c>
      <c r="I187" s="1" t="s">
        <v>77</v>
      </c>
      <c r="J187" s="1" t="s">
        <v>189</v>
      </c>
      <c r="K187">
        <v>115781</v>
      </c>
      <c r="L187" s="2">
        <v>43674</v>
      </c>
    </row>
    <row r="188" spans="1:12" x14ac:dyDescent="0.3">
      <c r="A188">
        <v>1900005961</v>
      </c>
      <c r="B188" s="2">
        <v>43830</v>
      </c>
      <c r="C188" s="1" t="s">
        <v>75</v>
      </c>
      <c r="D188" s="1" t="s">
        <v>22</v>
      </c>
      <c r="E188" s="1" t="s">
        <v>50</v>
      </c>
      <c r="G188" s="1" t="s">
        <v>69</v>
      </c>
      <c r="H188" s="1" t="s">
        <v>24</v>
      </c>
      <c r="I188" s="1" t="s">
        <v>45</v>
      </c>
      <c r="J188" s="1" t="s">
        <v>190</v>
      </c>
      <c r="K188">
        <v>137500</v>
      </c>
      <c r="L188" s="2">
        <v>43466</v>
      </c>
    </row>
    <row r="189" spans="1:12" x14ac:dyDescent="0.3">
      <c r="A189">
        <v>1900005962</v>
      </c>
      <c r="B189" s="2">
        <v>43830</v>
      </c>
      <c r="C189" s="1" t="s">
        <v>75</v>
      </c>
      <c r="D189" s="1" t="s">
        <v>22</v>
      </c>
      <c r="E189" s="1" t="s">
        <v>31</v>
      </c>
      <c r="F189">
        <v>2</v>
      </c>
      <c r="G189" s="1" t="s">
        <v>51</v>
      </c>
      <c r="H189" s="1" t="s">
        <v>37</v>
      </c>
      <c r="I189" s="1" t="s">
        <v>87</v>
      </c>
      <c r="J189" s="1" t="s">
        <v>174</v>
      </c>
      <c r="K189">
        <v>208093</v>
      </c>
      <c r="L189" s="2">
        <v>43549</v>
      </c>
    </row>
    <row r="190" spans="1:12" x14ac:dyDescent="0.3">
      <c r="A190">
        <v>1900005964</v>
      </c>
      <c r="B190" s="2">
        <v>43830</v>
      </c>
      <c r="C190" s="1" t="s">
        <v>75</v>
      </c>
      <c r="D190" s="1" t="s">
        <v>22</v>
      </c>
      <c r="E190" s="1" t="s">
        <v>31</v>
      </c>
      <c r="F190">
        <v>2</v>
      </c>
      <c r="G190" s="1" t="s">
        <v>51</v>
      </c>
      <c r="H190" s="1" t="s">
        <v>37</v>
      </c>
      <c r="I190" s="1" t="s">
        <v>87</v>
      </c>
      <c r="J190" s="1" t="s">
        <v>174</v>
      </c>
      <c r="K190">
        <v>153332</v>
      </c>
      <c r="L190" s="2">
        <v>43653</v>
      </c>
    </row>
    <row r="191" spans="1:12" x14ac:dyDescent="0.3">
      <c r="A191">
        <v>1900005965</v>
      </c>
      <c r="B191" s="2">
        <v>43830</v>
      </c>
      <c r="C191" s="1" t="s">
        <v>75</v>
      </c>
      <c r="D191" s="1" t="s">
        <v>22</v>
      </c>
      <c r="E191" s="1" t="s">
        <v>50</v>
      </c>
      <c r="G191" s="1" t="s">
        <v>69</v>
      </c>
      <c r="H191" s="1" t="s">
        <v>24</v>
      </c>
      <c r="I191" s="1" t="s">
        <v>45</v>
      </c>
      <c r="J191" s="1" t="s">
        <v>191</v>
      </c>
      <c r="K191">
        <v>131250</v>
      </c>
      <c r="L191" s="2">
        <v>43608</v>
      </c>
    </row>
    <row r="192" spans="1:12" x14ac:dyDescent="0.3">
      <c r="A192">
        <v>2000001072</v>
      </c>
      <c r="B192" s="2">
        <v>43833</v>
      </c>
      <c r="C192" s="1" t="s">
        <v>75</v>
      </c>
      <c r="D192" s="1" t="s">
        <v>22</v>
      </c>
      <c r="E192" s="1" t="s">
        <v>20</v>
      </c>
      <c r="G192" s="1" t="s">
        <v>143</v>
      </c>
      <c r="H192" s="1" t="s">
        <v>860</v>
      </c>
      <c r="I192" s="1" t="s">
        <v>78</v>
      </c>
      <c r="J192" s="1" t="s">
        <v>804</v>
      </c>
      <c r="K192">
        <v>56100</v>
      </c>
      <c r="L192" s="2">
        <v>43532</v>
      </c>
    </row>
    <row r="193" spans="1:12" x14ac:dyDescent="0.3">
      <c r="A193">
        <v>2000001076</v>
      </c>
      <c r="B193" s="2">
        <v>43833</v>
      </c>
      <c r="C193" s="1" t="s">
        <v>75</v>
      </c>
      <c r="D193" s="1" t="s">
        <v>22</v>
      </c>
      <c r="E193" s="1" t="s">
        <v>20</v>
      </c>
      <c r="G193" s="1" t="s">
        <v>69</v>
      </c>
      <c r="H193" s="1" t="s">
        <v>24</v>
      </c>
      <c r="I193" s="1" t="s">
        <v>52</v>
      </c>
      <c r="J193" s="1" t="s">
        <v>192</v>
      </c>
      <c r="K193">
        <v>50333</v>
      </c>
      <c r="L193" s="2">
        <v>43525</v>
      </c>
    </row>
    <row r="194" spans="1:12" x14ac:dyDescent="0.3">
      <c r="A194">
        <v>2000001082</v>
      </c>
      <c r="B194" s="2">
        <v>43833</v>
      </c>
      <c r="C194" s="1" t="s">
        <v>75</v>
      </c>
      <c r="D194" s="1" t="s">
        <v>22</v>
      </c>
      <c r="E194" s="1" t="s">
        <v>50</v>
      </c>
      <c r="G194" s="1" t="s">
        <v>69</v>
      </c>
      <c r="H194" s="1" t="s">
        <v>24</v>
      </c>
      <c r="I194" s="1" t="s">
        <v>96</v>
      </c>
      <c r="J194" s="1" t="s">
        <v>806</v>
      </c>
      <c r="K194">
        <v>74250</v>
      </c>
      <c r="L194" s="2">
        <v>43564</v>
      </c>
    </row>
    <row r="195" spans="1:12" x14ac:dyDescent="0.3">
      <c r="A195">
        <v>2000001083</v>
      </c>
      <c r="B195" s="2">
        <v>43833</v>
      </c>
      <c r="C195" s="1" t="s">
        <v>75</v>
      </c>
      <c r="D195" s="1" t="s">
        <v>22</v>
      </c>
      <c r="E195" s="1" t="s">
        <v>83</v>
      </c>
      <c r="G195" s="1" t="s">
        <v>84</v>
      </c>
      <c r="H195" s="1" t="s">
        <v>24</v>
      </c>
      <c r="I195" s="1" t="s">
        <v>121</v>
      </c>
      <c r="J195" s="1" t="s">
        <v>193</v>
      </c>
      <c r="K195">
        <v>48929</v>
      </c>
      <c r="L195" s="2">
        <v>43779</v>
      </c>
    </row>
    <row r="196" spans="1:12" x14ac:dyDescent="0.3">
      <c r="A196">
        <v>2000001086</v>
      </c>
      <c r="B196" s="2">
        <v>43833</v>
      </c>
      <c r="C196" s="1" t="s">
        <v>75</v>
      </c>
      <c r="D196" s="1" t="s">
        <v>22</v>
      </c>
      <c r="E196" s="1" t="s">
        <v>23</v>
      </c>
      <c r="F196">
        <v>1</v>
      </c>
      <c r="G196" s="1" t="s">
        <v>30</v>
      </c>
      <c r="H196" s="1" t="s">
        <v>37</v>
      </c>
      <c r="I196" s="1" t="s">
        <v>87</v>
      </c>
      <c r="J196" s="1" t="s">
        <v>648</v>
      </c>
      <c r="K196">
        <v>49401</v>
      </c>
      <c r="L196" s="2">
        <v>43468</v>
      </c>
    </row>
    <row r="197" spans="1:12" x14ac:dyDescent="0.3">
      <c r="A197">
        <v>2000001563</v>
      </c>
      <c r="B197" s="2">
        <v>43846</v>
      </c>
      <c r="C197" s="1" t="s">
        <v>75</v>
      </c>
      <c r="D197" s="1" t="s">
        <v>22</v>
      </c>
      <c r="E197" s="1" t="s">
        <v>20</v>
      </c>
      <c r="G197" s="1" t="s">
        <v>84</v>
      </c>
      <c r="H197" s="1" t="s">
        <v>32</v>
      </c>
      <c r="I197" s="1" t="s">
        <v>78</v>
      </c>
      <c r="J197" s="1" t="s">
        <v>194</v>
      </c>
      <c r="K197">
        <v>9075</v>
      </c>
      <c r="L197" s="2">
        <v>43477</v>
      </c>
    </row>
    <row r="198" spans="1:12" x14ac:dyDescent="0.3">
      <c r="A198">
        <v>2000001567</v>
      </c>
      <c r="B198" s="2">
        <v>43846</v>
      </c>
      <c r="C198" s="1" t="s">
        <v>75</v>
      </c>
      <c r="D198" s="1" t="s">
        <v>22</v>
      </c>
      <c r="E198" s="1" t="s">
        <v>31</v>
      </c>
      <c r="F198">
        <v>13</v>
      </c>
      <c r="G198" s="1" t="s">
        <v>69</v>
      </c>
      <c r="H198" s="1" t="s">
        <v>37</v>
      </c>
      <c r="I198" s="1" t="s">
        <v>77</v>
      </c>
      <c r="J198" s="1" t="s">
        <v>195</v>
      </c>
      <c r="K198">
        <v>24072</v>
      </c>
      <c r="L198" s="2">
        <v>43537</v>
      </c>
    </row>
    <row r="199" spans="1:12" x14ac:dyDescent="0.3">
      <c r="A199">
        <v>2000001570</v>
      </c>
      <c r="B199" s="2">
        <v>43846</v>
      </c>
      <c r="C199" s="1" t="s">
        <v>75</v>
      </c>
      <c r="D199" s="1" t="s">
        <v>22</v>
      </c>
      <c r="E199" s="1" t="s">
        <v>83</v>
      </c>
      <c r="G199" s="1" t="s">
        <v>88</v>
      </c>
      <c r="H199" s="1" t="s">
        <v>24</v>
      </c>
      <c r="I199" s="1" t="s">
        <v>96</v>
      </c>
      <c r="J199" s="1" t="s">
        <v>196</v>
      </c>
      <c r="K199">
        <v>5550</v>
      </c>
      <c r="L199" s="2">
        <v>43469</v>
      </c>
    </row>
    <row r="200" spans="1:12" x14ac:dyDescent="0.3">
      <c r="A200">
        <v>2000001575</v>
      </c>
      <c r="B200" s="2">
        <v>43846</v>
      </c>
      <c r="C200" s="1" t="s">
        <v>75</v>
      </c>
      <c r="D200" s="1" t="s">
        <v>22</v>
      </c>
      <c r="E200" s="1" t="s">
        <v>116</v>
      </c>
      <c r="F200">
        <v>13</v>
      </c>
      <c r="G200" s="1" t="s">
        <v>69</v>
      </c>
      <c r="H200" s="1" t="s">
        <v>37</v>
      </c>
      <c r="I200" s="1" t="s">
        <v>87</v>
      </c>
      <c r="J200" s="1" t="s">
        <v>197</v>
      </c>
      <c r="K200">
        <v>10938</v>
      </c>
      <c r="L200" s="2">
        <v>43628</v>
      </c>
    </row>
    <row r="201" spans="1:12" x14ac:dyDescent="0.3">
      <c r="A201">
        <v>2000001579</v>
      </c>
      <c r="B201" s="2">
        <v>43846</v>
      </c>
      <c r="C201" s="1" t="s">
        <v>75</v>
      </c>
      <c r="D201" s="1" t="s">
        <v>22</v>
      </c>
      <c r="E201" s="1" t="s">
        <v>198</v>
      </c>
      <c r="F201">
        <v>3</v>
      </c>
      <c r="G201" s="1" t="s">
        <v>21</v>
      </c>
      <c r="H201" s="1" t="s">
        <v>37</v>
      </c>
      <c r="I201" s="1" t="s">
        <v>78</v>
      </c>
      <c r="J201" s="1" t="s">
        <v>744</v>
      </c>
      <c r="K201">
        <v>2789</v>
      </c>
      <c r="L201" s="2">
        <v>43661</v>
      </c>
    </row>
    <row r="202" spans="1:12" x14ac:dyDescent="0.3">
      <c r="A202">
        <v>2000001583</v>
      </c>
      <c r="B202" s="2">
        <v>43846</v>
      </c>
      <c r="C202" s="1" t="s">
        <v>75</v>
      </c>
      <c r="D202" s="1" t="s">
        <v>22</v>
      </c>
      <c r="E202" s="1" t="s">
        <v>20</v>
      </c>
      <c r="G202" s="1" t="s">
        <v>143</v>
      </c>
      <c r="H202" s="1" t="s">
        <v>860</v>
      </c>
      <c r="I202" s="1" t="s">
        <v>78</v>
      </c>
      <c r="J202" s="1" t="s">
        <v>804</v>
      </c>
      <c r="K202">
        <v>14025</v>
      </c>
      <c r="L202" s="2">
        <v>43760</v>
      </c>
    </row>
    <row r="203" spans="1:12" x14ac:dyDescent="0.3">
      <c r="A203">
        <v>2000001589</v>
      </c>
      <c r="B203" s="2">
        <v>43846</v>
      </c>
      <c r="C203" s="1" t="s">
        <v>75</v>
      </c>
      <c r="D203" s="1" t="s">
        <v>22</v>
      </c>
      <c r="E203" s="1" t="s">
        <v>23</v>
      </c>
      <c r="G203" s="1" t="s">
        <v>76</v>
      </c>
      <c r="H203" s="1" t="s">
        <v>24</v>
      </c>
      <c r="I203" s="1" t="s">
        <v>49</v>
      </c>
      <c r="J203" s="1" t="s">
        <v>199</v>
      </c>
      <c r="K203">
        <v>1112</v>
      </c>
      <c r="L203" s="2">
        <v>43488</v>
      </c>
    </row>
    <row r="204" spans="1:12" x14ac:dyDescent="0.3">
      <c r="A204">
        <v>2000001598</v>
      </c>
      <c r="B204" s="2">
        <v>43846</v>
      </c>
      <c r="C204" s="1" t="s">
        <v>75</v>
      </c>
      <c r="D204" s="1" t="s">
        <v>22</v>
      </c>
      <c r="E204" s="1" t="s">
        <v>83</v>
      </c>
      <c r="G204" s="1" t="s">
        <v>88</v>
      </c>
      <c r="H204" s="1" t="s">
        <v>24</v>
      </c>
      <c r="I204" s="1" t="s">
        <v>48</v>
      </c>
      <c r="J204" s="1" t="s">
        <v>445</v>
      </c>
      <c r="K204">
        <v>4302</v>
      </c>
      <c r="L204" s="2">
        <v>43770</v>
      </c>
    </row>
    <row r="205" spans="1:12" x14ac:dyDescent="0.3">
      <c r="A205">
        <v>2000001604</v>
      </c>
      <c r="B205" s="2">
        <v>43846</v>
      </c>
      <c r="C205" s="1" t="s">
        <v>75</v>
      </c>
      <c r="D205" s="1" t="s">
        <v>22</v>
      </c>
      <c r="E205" s="1" t="s">
        <v>50</v>
      </c>
      <c r="F205">
        <v>13</v>
      </c>
      <c r="G205" s="1" t="s">
        <v>69</v>
      </c>
      <c r="H205" s="1" t="s">
        <v>37</v>
      </c>
      <c r="I205" s="1" t="s">
        <v>52</v>
      </c>
      <c r="J205" s="1" t="s">
        <v>200</v>
      </c>
      <c r="K205">
        <v>21875</v>
      </c>
      <c r="L205" s="2">
        <v>43507</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A8C275-1393-46F9-8AAC-878CB36E508F}">
  <dimension ref="A1:G14"/>
  <sheetViews>
    <sheetView workbookViewId="0">
      <selection activeCell="I2" sqref="I2"/>
    </sheetView>
  </sheetViews>
  <sheetFormatPr defaultRowHeight="14.4" x14ac:dyDescent="0.3"/>
  <cols>
    <col min="1" max="1" width="10.6640625" bestFit="1" customWidth="1"/>
    <col min="2" max="2" width="15.44140625" bestFit="1" customWidth="1"/>
    <col min="3" max="3" width="16.88671875" bestFit="1" customWidth="1"/>
    <col min="4" max="4" width="15.44140625" bestFit="1" customWidth="1"/>
    <col min="5" max="5" width="13" bestFit="1" customWidth="1"/>
    <col min="6" max="6" width="17.44140625" bestFit="1" customWidth="1"/>
    <col min="7" max="7" width="16.44140625" bestFit="1" customWidth="1"/>
  </cols>
  <sheetData>
    <row r="1" spans="1:7" x14ac:dyDescent="0.3">
      <c r="A1" t="s">
        <v>53</v>
      </c>
      <c r="B1" t="s">
        <v>6</v>
      </c>
      <c r="C1" t="s">
        <v>54</v>
      </c>
      <c r="D1" t="s">
        <v>55</v>
      </c>
      <c r="E1" t="s">
        <v>56</v>
      </c>
      <c r="F1" t="s">
        <v>57</v>
      </c>
      <c r="G1" t="s">
        <v>58</v>
      </c>
    </row>
    <row r="2" spans="1:7" x14ac:dyDescent="0.3">
      <c r="A2" s="1" t="s">
        <v>22</v>
      </c>
      <c r="B2">
        <v>1</v>
      </c>
      <c r="C2" s="1" t="s">
        <v>30</v>
      </c>
      <c r="D2" s="1" t="s">
        <v>59</v>
      </c>
      <c r="E2">
        <v>12788092</v>
      </c>
      <c r="F2">
        <v>250000</v>
      </c>
      <c r="G2">
        <v>1500000</v>
      </c>
    </row>
    <row r="3" spans="1:7" x14ac:dyDescent="0.3">
      <c r="A3" s="1" t="s">
        <v>22</v>
      </c>
      <c r="B3">
        <v>2</v>
      </c>
      <c r="C3" s="1" t="s">
        <v>51</v>
      </c>
      <c r="D3" s="1" t="s">
        <v>60</v>
      </c>
      <c r="E3">
        <v>129902</v>
      </c>
      <c r="F3">
        <v>129000</v>
      </c>
      <c r="G3">
        <v>1289000</v>
      </c>
    </row>
    <row r="4" spans="1:7" x14ac:dyDescent="0.3">
      <c r="A4" s="1" t="s">
        <v>22</v>
      </c>
      <c r="B4">
        <v>3</v>
      </c>
      <c r="C4" s="1" t="s">
        <v>21</v>
      </c>
      <c r="D4" s="1" t="s">
        <v>60</v>
      </c>
      <c r="E4">
        <v>1278023</v>
      </c>
      <c r="F4">
        <v>12365300</v>
      </c>
      <c r="G4">
        <v>12900</v>
      </c>
    </row>
    <row r="5" spans="1:7" x14ac:dyDescent="0.3">
      <c r="A5" s="1" t="s">
        <v>22</v>
      </c>
      <c r="B5">
        <v>4</v>
      </c>
      <c r="C5" s="1" t="s">
        <v>61</v>
      </c>
      <c r="D5" s="1" t="s">
        <v>62</v>
      </c>
      <c r="E5">
        <v>1000000</v>
      </c>
      <c r="F5">
        <v>500000</v>
      </c>
      <c r="G5">
        <v>1010000</v>
      </c>
    </row>
    <row r="6" spans="1:7" x14ac:dyDescent="0.3">
      <c r="A6" s="1" t="s">
        <v>22</v>
      </c>
      <c r="B6">
        <v>5</v>
      </c>
      <c r="C6" s="1" t="s">
        <v>63</v>
      </c>
      <c r="D6" s="1" t="s">
        <v>59</v>
      </c>
      <c r="E6">
        <v>1250000</v>
      </c>
      <c r="F6">
        <v>3500000</v>
      </c>
      <c r="G6">
        <v>750000</v>
      </c>
    </row>
    <row r="7" spans="1:7" x14ac:dyDescent="0.3">
      <c r="A7" s="1" t="s">
        <v>22</v>
      </c>
      <c r="B7">
        <v>8</v>
      </c>
      <c r="C7" s="1" t="s">
        <v>64</v>
      </c>
      <c r="D7" s="1" t="s">
        <v>65</v>
      </c>
      <c r="E7">
        <v>1345000</v>
      </c>
      <c r="F7">
        <v>170034</v>
      </c>
      <c r="G7">
        <v>1298673</v>
      </c>
    </row>
    <row r="8" spans="1:7" x14ac:dyDescent="0.3">
      <c r="A8" s="1" t="s">
        <v>22</v>
      </c>
      <c r="B8">
        <v>6</v>
      </c>
      <c r="C8" s="1" t="s">
        <v>66</v>
      </c>
      <c r="D8" s="1" t="s">
        <v>59</v>
      </c>
      <c r="E8">
        <v>500000</v>
      </c>
      <c r="F8">
        <v>1250000</v>
      </c>
      <c r="G8">
        <v>500000</v>
      </c>
    </row>
    <row r="9" spans="1:7" x14ac:dyDescent="0.3">
      <c r="A9" s="1" t="s">
        <v>22</v>
      </c>
      <c r="B9">
        <v>9</v>
      </c>
      <c r="C9" s="1" t="s">
        <v>67</v>
      </c>
      <c r="D9" s="1" t="s">
        <v>59</v>
      </c>
      <c r="E9">
        <v>1350000</v>
      </c>
      <c r="F9">
        <v>750000</v>
      </c>
      <c r="G9">
        <v>750000</v>
      </c>
    </row>
    <row r="10" spans="1:7" x14ac:dyDescent="0.3">
      <c r="A10" s="1" t="s">
        <v>22</v>
      </c>
      <c r="B10">
        <v>10</v>
      </c>
      <c r="C10" s="1" t="s">
        <v>68</v>
      </c>
      <c r="D10" s="1" t="s">
        <v>60</v>
      </c>
      <c r="E10">
        <v>19888</v>
      </c>
      <c r="F10">
        <v>128777</v>
      </c>
      <c r="G10">
        <v>198882</v>
      </c>
    </row>
    <row r="11" spans="1:7" x14ac:dyDescent="0.3">
      <c r="A11" s="1" t="s">
        <v>22</v>
      </c>
      <c r="B11">
        <v>13</v>
      </c>
      <c r="C11" s="1" t="s">
        <v>69</v>
      </c>
      <c r="D11" s="1" t="s">
        <v>70</v>
      </c>
      <c r="E11">
        <v>12888</v>
      </c>
      <c r="F11">
        <v>1040000</v>
      </c>
      <c r="G11">
        <v>5010000</v>
      </c>
    </row>
    <row r="12" spans="1:7" x14ac:dyDescent="0.3">
      <c r="A12" s="1"/>
      <c r="C12" s="1"/>
      <c r="D12" s="1"/>
    </row>
    <row r="13" spans="1:7" x14ac:dyDescent="0.3">
      <c r="A13" s="1"/>
      <c r="C13" s="1"/>
      <c r="D13" s="1"/>
    </row>
    <row r="14" spans="1:7" x14ac:dyDescent="0.3">
      <c r="A14" s="1"/>
      <c r="C14" s="1"/>
      <c r="D14" s="1"/>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2A7025-FA5A-4E82-AF5D-BDEB469E4EAE}">
  <dimension ref="A1:I10"/>
  <sheetViews>
    <sheetView workbookViewId="0">
      <selection activeCell="G2" sqref="G2"/>
    </sheetView>
  </sheetViews>
  <sheetFormatPr defaultRowHeight="14.4" x14ac:dyDescent="0.3"/>
  <cols>
    <col min="1" max="1" width="13.44140625" bestFit="1" customWidth="1"/>
    <col min="2" max="2" width="14.44140625" bestFit="1" customWidth="1"/>
    <col min="3" max="3" width="30.77734375" bestFit="1" customWidth="1"/>
    <col min="4" max="4" width="15.44140625" bestFit="1" customWidth="1"/>
    <col min="5" max="5" width="18.44140625" bestFit="1" customWidth="1"/>
    <col min="6" max="6" width="14.5546875" bestFit="1" customWidth="1"/>
    <col min="7" max="7" width="9.6640625" bestFit="1" customWidth="1"/>
    <col min="8" max="8" width="18" bestFit="1" customWidth="1"/>
    <col min="9" max="9" width="24.77734375" bestFit="1" customWidth="1"/>
  </cols>
  <sheetData>
    <row r="1" spans="1:9" x14ac:dyDescent="0.3">
      <c r="A1" t="s">
        <v>0</v>
      </c>
      <c r="B1" t="s">
        <v>8</v>
      </c>
      <c r="C1" t="s">
        <v>9</v>
      </c>
      <c r="D1" t="s">
        <v>6</v>
      </c>
      <c r="E1" t="s">
        <v>39</v>
      </c>
      <c r="F1" t="s">
        <v>10</v>
      </c>
      <c r="G1" t="s">
        <v>11</v>
      </c>
      <c r="H1" t="s">
        <v>12</v>
      </c>
      <c r="I1" t="s">
        <v>13</v>
      </c>
    </row>
    <row r="2" spans="1:9" x14ac:dyDescent="0.3">
      <c r="A2" s="1" t="s">
        <v>40</v>
      </c>
      <c r="B2" s="1" t="s">
        <v>22</v>
      </c>
      <c r="C2" s="1" t="s">
        <v>31</v>
      </c>
      <c r="D2">
        <v>3</v>
      </c>
      <c r="E2" s="1" t="s">
        <v>41</v>
      </c>
      <c r="F2" s="1" t="s">
        <v>37</v>
      </c>
      <c r="G2">
        <v>139240</v>
      </c>
      <c r="H2" s="2">
        <v>43663</v>
      </c>
      <c r="I2" s="1" t="s">
        <v>42</v>
      </c>
    </row>
    <row r="3" spans="1:9" x14ac:dyDescent="0.3">
      <c r="A3" s="1" t="s">
        <v>40</v>
      </c>
      <c r="B3" s="1" t="s">
        <v>22</v>
      </c>
      <c r="C3" s="1" t="s">
        <v>31</v>
      </c>
      <c r="D3">
        <v>3</v>
      </c>
      <c r="E3" s="1" t="s">
        <v>41</v>
      </c>
      <c r="F3" s="1" t="s">
        <v>37</v>
      </c>
      <c r="G3">
        <v>139240</v>
      </c>
      <c r="H3" s="2">
        <v>43486</v>
      </c>
      <c r="I3" s="1" t="s">
        <v>42</v>
      </c>
    </row>
    <row r="4" spans="1:9" x14ac:dyDescent="0.3">
      <c r="A4" s="1" t="s">
        <v>43</v>
      </c>
      <c r="B4" s="1" t="s">
        <v>22</v>
      </c>
      <c r="C4" s="1" t="s">
        <v>44</v>
      </c>
      <c r="D4">
        <v>1</v>
      </c>
      <c r="E4" s="1" t="s">
        <v>30</v>
      </c>
      <c r="F4" s="1" t="s">
        <v>24</v>
      </c>
      <c r="G4">
        <v>2200</v>
      </c>
      <c r="H4" s="2">
        <v>43819</v>
      </c>
      <c r="I4" s="1" t="s">
        <v>42</v>
      </c>
    </row>
    <row r="5" spans="1:9" x14ac:dyDescent="0.3">
      <c r="A5" s="1" t="s">
        <v>45</v>
      </c>
      <c r="B5" s="1" t="s">
        <v>22</v>
      </c>
      <c r="C5" s="1" t="s">
        <v>44</v>
      </c>
      <c r="D5">
        <v>1</v>
      </c>
      <c r="E5" s="1" t="s">
        <v>30</v>
      </c>
      <c r="F5" s="1" t="s">
        <v>24</v>
      </c>
      <c r="G5">
        <v>4500</v>
      </c>
      <c r="H5" s="2">
        <v>43490</v>
      </c>
      <c r="I5" s="1" t="s">
        <v>42</v>
      </c>
    </row>
    <row r="6" spans="1:9" x14ac:dyDescent="0.3">
      <c r="A6" s="1" t="s">
        <v>46</v>
      </c>
      <c r="B6" s="1" t="s">
        <v>22</v>
      </c>
      <c r="C6" s="1" t="s">
        <v>31</v>
      </c>
      <c r="D6">
        <v>3</v>
      </c>
      <c r="E6" s="1" t="s">
        <v>41</v>
      </c>
      <c r="F6" s="1" t="s">
        <v>37</v>
      </c>
      <c r="G6">
        <v>118000</v>
      </c>
      <c r="H6" s="2">
        <v>43539</v>
      </c>
      <c r="I6" s="1" t="s">
        <v>42</v>
      </c>
    </row>
    <row r="7" spans="1:9" x14ac:dyDescent="0.3">
      <c r="A7" s="1" t="s">
        <v>47</v>
      </c>
      <c r="B7" s="1" t="s">
        <v>22</v>
      </c>
      <c r="C7" s="1" t="s">
        <v>44</v>
      </c>
      <c r="D7">
        <v>1</v>
      </c>
      <c r="E7" s="1" t="s">
        <v>30</v>
      </c>
      <c r="F7" s="1" t="s">
        <v>24</v>
      </c>
      <c r="G7">
        <v>2800</v>
      </c>
      <c r="H7" s="2">
        <v>43613</v>
      </c>
      <c r="I7" s="1" t="s">
        <v>42</v>
      </c>
    </row>
    <row r="8" spans="1:9" x14ac:dyDescent="0.3">
      <c r="A8" s="1" t="s">
        <v>48</v>
      </c>
      <c r="B8" s="1" t="s">
        <v>22</v>
      </c>
      <c r="C8" s="1" t="s">
        <v>44</v>
      </c>
      <c r="D8">
        <v>1</v>
      </c>
      <c r="E8" s="1" t="s">
        <v>30</v>
      </c>
      <c r="F8" s="1" t="s">
        <v>24</v>
      </c>
      <c r="G8">
        <v>3241</v>
      </c>
      <c r="H8" s="2">
        <v>43490</v>
      </c>
      <c r="I8" s="1" t="s">
        <v>42</v>
      </c>
    </row>
    <row r="9" spans="1:9" x14ac:dyDescent="0.3">
      <c r="A9" s="1" t="s">
        <v>49</v>
      </c>
      <c r="B9" s="1" t="s">
        <v>22</v>
      </c>
      <c r="C9" s="1" t="s">
        <v>50</v>
      </c>
      <c r="D9">
        <v>2</v>
      </c>
      <c r="E9" s="1" t="s">
        <v>51</v>
      </c>
      <c r="F9" s="1" t="s">
        <v>32</v>
      </c>
      <c r="G9">
        <v>100000</v>
      </c>
      <c r="H9" s="2">
        <v>43565</v>
      </c>
      <c r="I9" s="1" t="s">
        <v>42</v>
      </c>
    </row>
    <row r="10" spans="1:9" x14ac:dyDescent="0.3">
      <c r="A10" s="1" t="s">
        <v>52</v>
      </c>
      <c r="B10" s="1" t="s">
        <v>22</v>
      </c>
      <c r="C10" s="1" t="s">
        <v>44</v>
      </c>
      <c r="D10">
        <v>1</v>
      </c>
      <c r="E10" s="1" t="s">
        <v>30</v>
      </c>
      <c r="F10" s="1" t="s">
        <v>24</v>
      </c>
      <c r="G10">
        <v>5310</v>
      </c>
      <c r="H10" s="2">
        <v>43805</v>
      </c>
      <c r="I10" s="1" t="s">
        <v>42</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418D1-3D18-4F32-8290-3C30B1E6C075}">
  <dimension ref="A1:Q962"/>
  <sheetViews>
    <sheetView topLeftCell="H1" workbookViewId="0">
      <selection activeCell="B4" sqref="B4"/>
    </sheetView>
  </sheetViews>
  <sheetFormatPr defaultRowHeight="14.4" x14ac:dyDescent="0.3"/>
  <cols>
    <col min="1" max="1" width="13.44140625" bestFit="1" customWidth="1"/>
    <col min="2" max="2" width="53.44140625" bestFit="1" customWidth="1"/>
    <col min="3" max="3" width="14.21875" bestFit="1" customWidth="1"/>
    <col min="4" max="4" width="17.6640625" bestFit="1" customWidth="1"/>
    <col min="5" max="5" width="16.88671875" bestFit="1" customWidth="1"/>
    <col min="6" max="6" width="15.77734375" bestFit="1" customWidth="1"/>
    <col min="7" max="7" width="15.44140625" bestFit="1" customWidth="1"/>
    <col min="8" max="8" width="13.5546875" bestFit="1" customWidth="1"/>
    <col min="9" max="9" width="14.44140625" bestFit="1" customWidth="1"/>
    <col min="10" max="10" width="30.77734375" bestFit="1" customWidth="1"/>
    <col min="11" max="11" width="14.5546875" bestFit="1" customWidth="1"/>
    <col min="12" max="12" width="11" bestFit="1" customWidth="1"/>
    <col min="13" max="13" width="18" bestFit="1" customWidth="1"/>
    <col min="14" max="14" width="24.77734375" bestFit="1" customWidth="1"/>
    <col min="15" max="15" width="15.77734375" bestFit="1" customWidth="1"/>
    <col min="16" max="16" width="36.6640625" bestFit="1" customWidth="1"/>
    <col min="17" max="17" width="18.77734375" bestFit="1" customWidth="1"/>
  </cols>
  <sheetData>
    <row r="1" spans="1:17" x14ac:dyDescent="0.3">
      <c r="A1" t="s">
        <v>0</v>
      </c>
      <c r="B1" t="s">
        <v>1</v>
      </c>
      <c r="C1" t="s">
        <v>2</v>
      </c>
      <c r="D1" t="s">
        <v>3</v>
      </c>
      <c r="E1" t="s">
        <v>4</v>
      </c>
      <c r="F1" t="s">
        <v>5</v>
      </c>
      <c r="G1" t="s">
        <v>6</v>
      </c>
      <c r="H1" t="s">
        <v>7</v>
      </c>
      <c r="I1" t="s">
        <v>8</v>
      </c>
      <c r="J1" t="s">
        <v>9</v>
      </c>
      <c r="K1" t="s">
        <v>10</v>
      </c>
      <c r="L1" t="s">
        <v>11</v>
      </c>
      <c r="M1" t="s">
        <v>12</v>
      </c>
      <c r="N1" t="s">
        <v>13</v>
      </c>
      <c r="O1" t="s">
        <v>14</v>
      </c>
      <c r="P1" t="s">
        <v>15</v>
      </c>
      <c r="Q1" t="s">
        <v>16</v>
      </c>
    </row>
    <row r="2" spans="1:17" x14ac:dyDescent="0.3">
      <c r="A2" s="1" t="s">
        <v>40</v>
      </c>
      <c r="B2" s="1" t="s">
        <v>355</v>
      </c>
      <c r="C2" s="1" t="s">
        <v>19</v>
      </c>
      <c r="D2" s="2">
        <v>43209</v>
      </c>
      <c r="E2" s="2">
        <v>43573</v>
      </c>
      <c r="F2" s="1" t="s">
        <v>20</v>
      </c>
      <c r="G2">
        <v>1</v>
      </c>
      <c r="H2" s="1" t="s">
        <v>30</v>
      </c>
      <c r="I2" s="1" t="s">
        <v>22</v>
      </c>
      <c r="J2" s="1" t="s">
        <v>20</v>
      </c>
      <c r="K2" s="1" t="s">
        <v>24</v>
      </c>
      <c r="L2">
        <v>32186.720000000001</v>
      </c>
      <c r="M2" s="2">
        <v>43209</v>
      </c>
      <c r="N2" s="1" t="s">
        <v>75</v>
      </c>
      <c r="O2" s="1" t="s">
        <v>356</v>
      </c>
      <c r="P2" s="1" t="s">
        <v>853</v>
      </c>
      <c r="Q2" s="2">
        <v>43852</v>
      </c>
    </row>
    <row r="3" spans="1:17" x14ac:dyDescent="0.3">
      <c r="A3" s="1" t="s">
        <v>357</v>
      </c>
      <c r="B3" s="1" t="s">
        <v>358</v>
      </c>
      <c r="C3" s="1" t="s">
        <v>19</v>
      </c>
      <c r="D3" s="2">
        <v>43586</v>
      </c>
      <c r="E3" s="2">
        <v>43951</v>
      </c>
      <c r="F3" s="1" t="s">
        <v>20</v>
      </c>
      <c r="G3">
        <v>2</v>
      </c>
      <c r="H3" s="1" t="s">
        <v>51</v>
      </c>
      <c r="I3" s="1" t="s">
        <v>22</v>
      </c>
      <c r="J3" s="1" t="s">
        <v>20</v>
      </c>
      <c r="K3" s="1" t="s">
        <v>32</v>
      </c>
      <c r="L3">
        <v>23590.71</v>
      </c>
      <c r="M3" s="2">
        <v>43586</v>
      </c>
      <c r="N3" s="1" t="s">
        <v>75</v>
      </c>
      <c r="O3" s="1" t="s">
        <v>356</v>
      </c>
      <c r="P3" s="1" t="s">
        <v>853</v>
      </c>
      <c r="Q3" s="2">
        <v>43852</v>
      </c>
    </row>
    <row r="4" spans="1:17" x14ac:dyDescent="0.3">
      <c r="A4" s="1" t="s">
        <v>43</v>
      </c>
      <c r="B4" s="1" t="s">
        <v>359</v>
      </c>
      <c r="C4" s="1" t="s">
        <v>35</v>
      </c>
      <c r="D4" s="2">
        <v>43356</v>
      </c>
      <c r="E4" s="2">
        <v>43720</v>
      </c>
      <c r="F4" s="1" t="s">
        <v>303</v>
      </c>
      <c r="G4">
        <v>1</v>
      </c>
      <c r="H4" s="1" t="s">
        <v>30</v>
      </c>
      <c r="I4" s="1" t="s">
        <v>22</v>
      </c>
      <c r="J4" s="1" t="s">
        <v>31</v>
      </c>
      <c r="K4" s="1" t="s">
        <v>24</v>
      </c>
      <c r="L4">
        <v>4611.96</v>
      </c>
      <c r="M4" s="2">
        <v>43356</v>
      </c>
      <c r="N4" s="1" t="s">
        <v>75</v>
      </c>
      <c r="O4" s="1" t="s">
        <v>356</v>
      </c>
      <c r="P4" s="1" t="s">
        <v>853</v>
      </c>
      <c r="Q4" s="2">
        <v>43852</v>
      </c>
    </row>
    <row r="5" spans="1:17" x14ac:dyDescent="0.3">
      <c r="A5" s="1" t="s">
        <v>43</v>
      </c>
      <c r="B5" s="1" t="s">
        <v>360</v>
      </c>
      <c r="C5" s="1" t="s">
        <v>19</v>
      </c>
      <c r="D5" s="2">
        <v>43721</v>
      </c>
      <c r="E5" s="2">
        <v>44086</v>
      </c>
      <c r="F5" s="1" t="s">
        <v>303</v>
      </c>
      <c r="G5">
        <v>1</v>
      </c>
      <c r="H5" s="1" t="s">
        <v>30</v>
      </c>
      <c r="I5" s="1" t="s">
        <v>22</v>
      </c>
      <c r="J5" s="1" t="s">
        <v>31</v>
      </c>
      <c r="K5" s="1" t="s">
        <v>24</v>
      </c>
      <c r="L5">
        <v>4975.41</v>
      </c>
      <c r="M5" s="2">
        <v>43721</v>
      </c>
      <c r="N5" s="1" t="s">
        <v>75</v>
      </c>
      <c r="O5" s="1" t="s">
        <v>24</v>
      </c>
      <c r="P5" s="1" t="s">
        <v>853</v>
      </c>
      <c r="Q5" s="2">
        <v>43852</v>
      </c>
    </row>
    <row r="6" spans="1:17" x14ac:dyDescent="0.3">
      <c r="A6" s="1" t="s">
        <v>43</v>
      </c>
      <c r="B6" s="1" t="s">
        <v>361</v>
      </c>
      <c r="C6" s="1" t="s">
        <v>19</v>
      </c>
      <c r="D6" s="2">
        <v>43410</v>
      </c>
      <c r="E6" s="2">
        <v>43774</v>
      </c>
      <c r="F6" s="1" t="s">
        <v>249</v>
      </c>
      <c r="G6">
        <v>1</v>
      </c>
      <c r="H6" s="1" t="s">
        <v>30</v>
      </c>
      <c r="I6" s="1" t="s">
        <v>22</v>
      </c>
      <c r="J6" s="1" t="s">
        <v>50</v>
      </c>
      <c r="K6" s="1" t="s">
        <v>24</v>
      </c>
      <c r="L6">
        <v>1198.8800000000001</v>
      </c>
      <c r="M6" s="2">
        <v>43410</v>
      </c>
      <c r="N6" s="1" t="s">
        <v>75</v>
      </c>
      <c r="O6" s="1" t="s">
        <v>356</v>
      </c>
      <c r="P6" s="1" t="s">
        <v>853</v>
      </c>
      <c r="Q6" s="2">
        <v>43852</v>
      </c>
    </row>
    <row r="7" spans="1:17" x14ac:dyDescent="0.3">
      <c r="A7" s="1" t="s">
        <v>45</v>
      </c>
      <c r="B7" s="1" t="s">
        <v>110</v>
      </c>
      <c r="C7" s="1" t="s">
        <v>19</v>
      </c>
      <c r="D7" s="2">
        <v>43497</v>
      </c>
      <c r="E7" s="2">
        <v>43861</v>
      </c>
      <c r="F7" s="1" t="s">
        <v>235</v>
      </c>
      <c r="G7">
        <v>10</v>
      </c>
      <c r="H7" s="1" t="s">
        <v>68</v>
      </c>
      <c r="I7" s="1" t="s">
        <v>22</v>
      </c>
      <c r="J7" s="1" t="s">
        <v>83</v>
      </c>
      <c r="K7" s="1" t="s">
        <v>24</v>
      </c>
      <c r="L7">
        <v>1825.43</v>
      </c>
      <c r="M7" s="2">
        <v>43497</v>
      </c>
      <c r="N7" s="1" t="s">
        <v>75</v>
      </c>
      <c r="O7" s="1" t="s">
        <v>356</v>
      </c>
      <c r="P7" s="1" t="s">
        <v>853</v>
      </c>
      <c r="Q7" s="2">
        <v>43852</v>
      </c>
    </row>
    <row r="8" spans="1:17" x14ac:dyDescent="0.3">
      <c r="A8" s="1" t="s">
        <v>46</v>
      </c>
      <c r="B8" s="1" t="s">
        <v>144</v>
      </c>
      <c r="C8" s="1" t="s">
        <v>19</v>
      </c>
      <c r="D8" s="2">
        <v>43641</v>
      </c>
      <c r="E8" s="2">
        <v>44006</v>
      </c>
      <c r="F8" s="1" t="s">
        <v>235</v>
      </c>
      <c r="G8">
        <v>2</v>
      </c>
      <c r="H8" s="1" t="s">
        <v>51</v>
      </c>
      <c r="I8" s="1" t="s">
        <v>22</v>
      </c>
      <c r="J8" s="1" t="s">
        <v>83</v>
      </c>
      <c r="K8" s="1" t="s">
        <v>32</v>
      </c>
      <c r="L8">
        <v>79833.600000000006</v>
      </c>
      <c r="M8" s="2">
        <v>43641</v>
      </c>
      <c r="N8" s="1" t="s">
        <v>75</v>
      </c>
      <c r="O8" s="1" t="s">
        <v>26</v>
      </c>
      <c r="P8" s="1" t="s">
        <v>853</v>
      </c>
      <c r="Q8" s="2">
        <v>43852</v>
      </c>
    </row>
    <row r="9" spans="1:17" x14ac:dyDescent="0.3">
      <c r="A9" s="1" t="s">
        <v>46</v>
      </c>
      <c r="B9" s="1" t="s">
        <v>144</v>
      </c>
      <c r="C9" s="1" t="s">
        <v>19</v>
      </c>
      <c r="D9" s="2">
        <v>43641</v>
      </c>
      <c r="E9" s="2">
        <v>44006</v>
      </c>
      <c r="F9" s="1" t="s">
        <v>235</v>
      </c>
      <c r="G9">
        <v>2</v>
      </c>
      <c r="H9" s="1" t="s">
        <v>51</v>
      </c>
      <c r="I9" s="1" t="s">
        <v>22</v>
      </c>
      <c r="J9" s="1" t="s">
        <v>83</v>
      </c>
      <c r="K9" s="1" t="s">
        <v>32</v>
      </c>
      <c r="L9">
        <v>11435.86</v>
      </c>
      <c r="M9" s="2">
        <v>43679</v>
      </c>
      <c r="N9" s="1" t="s">
        <v>25</v>
      </c>
      <c r="O9" s="1" t="s">
        <v>26</v>
      </c>
      <c r="P9" s="1" t="s">
        <v>853</v>
      </c>
      <c r="Q9" s="2">
        <v>43852</v>
      </c>
    </row>
    <row r="10" spans="1:17" x14ac:dyDescent="0.3">
      <c r="A10" s="1" t="s">
        <v>47</v>
      </c>
      <c r="B10" s="1" t="s">
        <v>362</v>
      </c>
      <c r="C10" s="1" t="s">
        <v>19</v>
      </c>
      <c r="D10" s="2">
        <v>43215</v>
      </c>
      <c r="E10" s="2">
        <v>43579</v>
      </c>
      <c r="F10" s="1" t="s">
        <v>249</v>
      </c>
      <c r="G10">
        <v>1</v>
      </c>
      <c r="H10" s="1" t="s">
        <v>30</v>
      </c>
      <c r="I10" s="1" t="s">
        <v>22</v>
      </c>
      <c r="J10" s="1" t="s">
        <v>83</v>
      </c>
      <c r="K10" s="1" t="s">
        <v>24</v>
      </c>
      <c r="L10">
        <v>847.38</v>
      </c>
      <c r="M10" s="2">
        <v>43215</v>
      </c>
      <c r="N10" s="1" t="s">
        <v>75</v>
      </c>
      <c r="O10" s="1" t="s">
        <v>356</v>
      </c>
      <c r="P10" s="1" t="s">
        <v>853</v>
      </c>
      <c r="Q10" s="2">
        <v>43852</v>
      </c>
    </row>
    <row r="11" spans="1:17" x14ac:dyDescent="0.3">
      <c r="A11" s="1" t="s">
        <v>47</v>
      </c>
      <c r="B11" s="1" t="s">
        <v>363</v>
      </c>
      <c r="C11" s="1" t="s">
        <v>35</v>
      </c>
      <c r="D11" s="2">
        <v>43215</v>
      </c>
      <c r="E11" s="2">
        <v>43579</v>
      </c>
      <c r="F11" s="1" t="s">
        <v>20</v>
      </c>
      <c r="G11">
        <v>1</v>
      </c>
      <c r="H11" s="1" t="s">
        <v>30</v>
      </c>
      <c r="I11" s="1" t="s">
        <v>22</v>
      </c>
      <c r="J11" s="1" t="s">
        <v>20</v>
      </c>
      <c r="K11" s="1" t="s">
        <v>24</v>
      </c>
      <c r="L11">
        <v>9900</v>
      </c>
      <c r="M11" s="2">
        <v>43215</v>
      </c>
      <c r="N11" s="1" t="s">
        <v>75</v>
      </c>
      <c r="O11" s="1" t="s">
        <v>356</v>
      </c>
      <c r="P11" s="1" t="s">
        <v>853</v>
      </c>
      <c r="Q11" s="2">
        <v>43852</v>
      </c>
    </row>
    <row r="12" spans="1:17" x14ac:dyDescent="0.3">
      <c r="A12" s="1" t="s">
        <v>47</v>
      </c>
      <c r="B12" s="1" t="s">
        <v>364</v>
      </c>
      <c r="C12" s="1" t="s">
        <v>19</v>
      </c>
      <c r="D12" s="2">
        <v>43476</v>
      </c>
      <c r="E12" s="2">
        <v>43840</v>
      </c>
      <c r="F12" s="1" t="s">
        <v>20</v>
      </c>
      <c r="G12">
        <v>1</v>
      </c>
      <c r="H12" s="1" t="s">
        <v>30</v>
      </c>
      <c r="I12" s="1" t="s">
        <v>22</v>
      </c>
      <c r="J12" s="1" t="s">
        <v>20</v>
      </c>
      <c r="K12" s="1" t="s">
        <v>24</v>
      </c>
      <c r="L12">
        <v>8250</v>
      </c>
      <c r="M12" s="2">
        <v>43476</v>
      </c>
      <c r="N12" s="1" t="s">
        <v>75</v>
      </c>
      <c r="O12" s="1" t="s">
        <v>24</v>
      </c>
      <c r="P12" s="1" t="s">
        <v>853</v>
      </c>
      <c r="Q12" s="2">
        <v>43852</v>
      </c>
    </row>
    <row r="13" spans="1:17" x14ac:dyDescent="0.3">
      <c r="A13" s="1" t="s">
        <v>47</v>
      </c>
      <c r="B13" s="1" t="s">
        <v>365</v>
      </c>
      <c r="C13" s="1" t="s">
        <v>19</v>
      </c>
      <c r="D13" s="2">
        <v>43215</v>
      </c>
      <c r="E13" s="2">
        <v>43579</v>
      </c>
      <c r="F13" s="1" t="s">
        <v>303</v>
      </c>
      <c r="G13">
        <v>1</v>
      </c>
      <c r="H13" s="1" t="s">
        <v>30</v>
      </c>
      <c r="I13" s="1" t="s">
        <v>22</v>
      </c>
      <c r="J13" s="1" t="s">
        <v>116</v>
      </c>
      <c r="K13" s="1" t="s">
        <v>24</v>
      </c>
      <c r="L13">
        <v>4093.2</v>
      </c>
      <c r="M13" s="2">
        <v>43215</v>
      </c>
      <c r="N13" s="1" t="s">
        <v>75</v>
      </c>
      <c r="O13" s="1" t="s">
        <v>356</v>
      </c>
      <c r="P13" s="1" t="s">
        <v>853</v>
      </c>
      <c r="Q13" s="2">
        <v>43852</v>
      </c>
    </row>
    <row r="14" spans="1:17" x14ac:dyDescent="0.3">
      <c r="A14" s="1" t="s">
        <v>48</v>
      </c>
      <c r="B14" s="1" t="s">
        <v>366</v>
      </c>
      <c r="C14" s="1" t="s">
        <v>19</v>
      </c>
      <c r="D14" s="2">
        <v>43605</v>
      </c>
      <c r="E14" s="2">
        <v>43970</v>
      </c>
      <c r="F14" s="1" t="s">
        <v>249</v>
      </c>
      <c r="G14">
        <v>1</v>
      </c>
      <c r="H14" s="1" t="s">
        <v>30</v>
      </c>
      <c r="I14" s="1" t="s">
        <v>22</v>
      </c>
      <c r="J14" s="1" t="s">
        <v>50</v>
      </c>
      <c r="K14" s="1" t="s">
        <v>24</v>
      </c>
      <c r="L14">
        <v>8117</v>
      </c>
      <c r="M14" s="2">
        <v>43850</v>
      </c>
      <c r="N14" s="1" t="s">
        <v>75</v>
      </c>
      <c r="O14" s="1" t="s">
        <v>24</v>
      </c>
      <c r="P14" s="1" t="s">
        <v>853</v>
      </c>
      <c r="Q14" s="2">
        <v>43852</v>
      </c>
    </row>
    <row r="15" spans="1:17" x14ac:dyDescent="0.3">
      <c r="A15" s="1" t="s">
        <v>48</v>
      </c>
      <c r="B15" s="1" t="s">
        <v>367</v>
      </c>
      <c r="C15" s="1" t="s">
        <v>35</v>
      </c>
      <c r="D15" s="2">
        <v>43240</v>
      </c>
      <c r="E15" s="2">
        <v>43604</v>
      </c>
      <c r="F15" s="1" t="s">
        <v>249</v>
      </c>
      <c r="G15">
        <v>1</v>
      </c>
      <c r="H15" s="1" t="s">
        <v>30</v>
      </c>
      <c r="I15" s="1" t="s">
        <v>22</v>
      </c>
      <c r="J15" s="1" t="s">
        <v>50</v>
      </c>
      <c r="K15" s="1" t="s">
        <v>24</v>
      </c>
      <c r="L15">
        <v>6101.25</v>
      </c>
      <c r="M15" s="2">
        <v>43240</v>
      </c>
      <c r="N15" s="1" t="s">
        <v>75</v>
      </c>
      <c r="O15" s="1" t="s">
        <v>356</v>
      </c>
      <c r="P15" s="1" t="s">
        <v>853</v>
      </c>
      <c r="Q15" s="2">
        <v>43852</v>
      </c>
    </row>
    <row r="16" spans="1:17" x14ac:dyDescent="0.3">
      <c r="A16" s="1" t="s">
        <v>49</v>
      </c>
      <c r="B16" s="1" t="s">
        <v>368</v>
      </c>
      <c r="C16" s="1" t="s">
        <v>19</v>
      </c>
      <c r="D16" s="2">
        <v>43263</v>
      </c>
      <c r="E16" s="2">
        <v>43627</v>
      </c>
      <c r="F16" s="1" t="s">
        <v>20</v>
      </c>
      <c r="G16">
        <v>9</v>
      </c>
      <c r="H16" s="1" t="s">
        <v>67</v>
      </c>
      <c r="I16" s="1" t="s">
        <v>22</v>
      </c>
      <c r="J16" s="1" t="s">
        <v>160</v>
      </c>
      <c r="K16" s="1" t="s">
        <v>24</v>
      </c>
      <c r="L16">
        <v>1980</v>
      </c>
      <c r="M16" s="2">
        <v>43263</v>
      </c>
      <c r="N16" s="1" t="s">
        <v>75</v>
      </c>
      <c r="O16" s="1" t="s">
        <v>26</v>
      </c>
      <c r="P16" s="1" t="s">
        <v>853</v>
      </c>
      <c r="Q16" s="2">
        <v>43852</v>
      </c>
    </row>
    <row r="17" spans="1:17" x14ac:dyDescent="0.3">
      <c r="A17" s="1" t="s">
        <v>49</v>
      </c>
      <c r="B17" s="1" t="s">
        <v>368</v>
      </c>
      <c r="C17" s="1" t="s">
        <v>19</v>
      </c>
      <c r="D17" s="2">
        <v>43263</v>
      </c>
      <c r="E17" s="2">
        <v>43627</v>
      </c>
      <c r="F17" s="1" t="s">
        <v>20</v>
      </c>
      <c r="G17">
        <v>9</v>
      </c>
      <c r="H17" s="1" t="s">
        <v>67</v>
      </c>
      <c r="I17" s="1" t="s">
        <v>22</v>
      </c>
      <c r="J17" s="1" t="s">
        <v>160</v>
      </c>
      <c r="K17" s="1" t="s">
        <v>24</v>
      </c>
      <c r="L17">
        <v>1980</v>
      </c>
      <c r="M17" s="2">
        <v>43475</v>
      </c>
      <c r="N17" s="1" t="s">
        <v>25</v>
      </c>
      <c r="O17" s="1" t="s">
        <v>26</v>
      </c>
      <c r="P17" s="1" t="s">
        <v>853</v>
      </c>
      <c r="Q17" s="2">
        <v>43852</v>
      </c>
    </row>
    <row r="18" spans="1:17" x14ac:dyDescent="0.3">
      <c r="A18" s="1" t="s">
        <v>52</v>
      </c>
      <c r="B18" s="1" t="s">
        <v>369</v>
      </c>
      <c r="C18" s="1" t="s">
        <v>19</v>
      </c>
      <c r="D18" s="2">
        <v>43703</v>
      </c>
      <c r="E18" s="2">
        <v>44068</v>
      </c>
      <c r="F18" s="1" t="s">
        <v>249</v>
      </c>
      <c r="G18">
        <v>3</v>
      </c>
      <c r="H18" s="1" t="s">
        <v>21</v>
      </c>
      <c r="I18" s="1" t="s">
        <v>22</v>
      </c>
      <c r="J18" s="1" t="s">
        <v>23</v>
      </c>
      <c r="K18" s="1" t="s">
        <v>37</v>
      </c>
      <c r="L18">
        <v>2089.25</v>
      </c>
      <c r="M18" s="2">
        <v>43703</v>
      </c>
      <c r="N18" s="1" t="s">
        <v>75</v>
      </c>
      <c r="O18" s="1" t="s">
        <v>356</v>
      </c>
      <c r="P18" s="1" t="s">
        <v>853</v>
      </c>
      <c r="Q18" s="2">
        <v>43852</v>
      </c>
    </row>
    <row r="19" spans="1:17" x14ac:dyDescent="0.3">
      <c r="A19" s="1" t="s">
        <v>52</v>
      </c>
      <c r="B19" s="1" t="s">
        <v>119</v>
      </c>
      <c r="C19" s="1" t="s">
        <v>19</v>
      </c>
      <c r="D19" s="2">
        <v>43466</v>
      </c>
      <c r="E19" s="2">
        <v>43830</v>
      </c>
      <c r="F19" s="1" t="s">
        <v>20</v>
      </c>
      <c r="G19">
        <v>3</v>
      </c>
      <c r="H19" s="1" t="s">
        <v>21</v>
      </c>
      <c r="I19" s="1" t="s">
        <v>22</v>
      </c>
      <c r="J19" s="1" t="s">
        <v>23</v>
      </c>
      <c r="K19" s="1" t="s">
        <v>37</v>
      </c>
      <c r="L19">
        <v>21768.61</v>
      </c>
      <c r="M19" s="2">
        <v>43466</v>
      </c>
      <c r="N19" s="1" t="s">
        <v>75</v>
      </c>
      <c r="O19" s="1" t="s">
        <v>356</v>
      </c>
      <c r="P19" s="1" t="s">
        <v>853</v>
      </c>
      <c r="Q19" s="2">
        <v>43852</v>
      </c>
    </row>
    <row r="20" spans="1:17" x14ac:dyDescent="0.3">
      <c r="A20" s="1" t="s">
        <v>52</v>
      </c>
      <c r="B20" s="1" t="s">
        <v>85</v>
      </c>
      <c r="C20" s="1" t="s">
        <v>19</v>
      </c>
      <c r="D20" s="2">
        <v>43466</v>
      </c>
      <c r="E20" s="2">
        <v>43830</v>
      </c>
      <c r="F20" s="1" t="s">
        <v>50</v>
      </c>
      <c r="G20">
        <v>3</v>
      </c>
      <c r="H20" s="1" t="s">
        <v>21</v>
      </c>
      <c r="I20" s="1" t="s">
        <v>22</v>
      </c>
      <c r="J20" s="1" t="s">
        <v>23</v>
      </c>
      <c r="K20" s="1" t="s">
        <v>37</v>
      </c>
      <c r="L20">
        <v>12019.2</v>
      </c>
      <c r="M20" s="2">
        <v>43466</v>
      </c>
      <c r="N20" s="1" t="s">
        <v>75</v>
      </c>
      <c r="O20" s="1" t="s">
        <v>356</v>
      </c>
      <c r="P20" s="1" t="s">
        <v>853</v>
      </c>
      <c r="Q20" s="2">
        <v>43852</v>
      </c>
    </row>
    <row r="21" spans="1:17" x14ac:dyDescent="0.3">
      <c r="A21" s="1" t="s">
        <v>74</v>
      </c>
      <c r="B21" s="1" t="s">
        <v>370</v>
      </c>
      <c r="C21" s="1" t="s">
        <v>19</v>
      </c>
      <c r="D21" s="2">
        <v>43191</v>
      </c>
      <c r="E21" s="2">
        <v>43555</v>
      </c>
      <c r="F21" s="1" t="s">
        <v>249</v>
      </c>
      <c r="G21">
        <v>3</v>
      </c>
      <c r="H21" s="1" t="s">
        <v>21</v>
      </c>
      <c r="I21" s="1" t="s">
        <v>22</v>
      </c>
      <c r="J21" s="1" t="s">
        <v>23</v>
      </c>
      <c r="K21" s="1" t="s">
        <v>24</v>
      </c>
      <c r="L21">
        <v>66937.72</v>
      </c>
      <c r="M21" s="2">
        <v>43191</v>
      </c>
      <c r="N21" s="1" t="s">
        <v>75</v>
      </c>
      <c r="O21" s="1" t="s">
        <v>356</v>
      </c>
      <c r="P21" s="1" t="s">
        <v>853</v>
      </c>
      <c r="Q21" s="2">
        <v>43852</v>
      </c>
    </row>
    <row r="22" spans="1:17" x14ac:dyDescent="0.3">
      <c r="A22" s="1" t="s">
        <v>74</v>
      </c>
      <c r="B22" s="1" t="s">
        <v>371</v>
      </c>
      <c r="C22" s="1" t="s">
        <v>19</v>
      </c>
      <c r="D22" s="2">
        <v>43231</v>
      </c>
      <c r="E22" s="2">
        <v>43595</v>
      </c>
      <c r="F22" s="1" t="s">
        <v>20</v>
      </c>
      <c r="G22">
        <v>3</v>
      </c>
      <c r="H22" s="1" t="s">
        <v>21</v>
      </c>
      <c r="I22" s="1" t="s">
        <v>22</v>
      </c>
      <c r="J22" s="1" t="s">
        <v>23</v>
      </c>
      <c r="K22" s="1" t="s">
        <v>24</v>
      </c>
      <c r="L22">
        <v>78374.84</v>
      </c>
      <c r="M22" s="2">
        <v>43231</v>
      </c>
      <c r="N22" s="1" t="s">
        <v>75</v>
      </c>
      <c r="O22" s="1" t="s">
        <v>356</v>
      </c>
      <c r="P22" s="1" t="s">
        <v>853</v>
      </c>
      <c r="Q22" s="2">
        <v>43852</v>
      </c>
    </row>
    <row r="23" spans="1:17" x14ac:dyDescent="0.3">
      <c r="A23" s="1" t="s">
        <v>74</v>
      </c>
      <c r="B23" s="1" t="s">
        <v>372</v>
      </c>
      <c r="C23" s="1" t="s">
        <v>35</v>
      </c>
      <c r="D23" s="2">
        <v>43191</v>
      </c>
      <c r="E23" s="2">
        <v>43555</v>
      </c>
      <c r="F23" s="1" t="s">
        <v>235</v>
      </c>
      <c r="G23">
        <v>10</v>
      </c>
      <c r="H23" s="1" t="s">
        <v>68</v>
      </c>
      <c r="I23" s="1" t="s">
        <v>22</v>
      </c>
      <c r="J23" s="1" t="s">
        <v>83</v>
      </c>
      <c r="K23" s="1" t="s">
        <v>24</v>
      </c>
      <c r="L23">
        <v>60000</v>
      </c>
      <c r="M23" s="2">
        <v>43191</v>
      </c>
      <c r="N23" s="1" t="s">
        <v>75</v>
      </c>
      <c r="O23" s="1" t="s">
        <v>356</v>
      </c>
      <c r="P23" s="1" t="s">
        <v>853</v>
      </c>
      <c r="Q23" s="2">
        <v>43852</v>
      </c>
    </row>
    <row r="24" spans="1:17" x14ac:dyDescent="0.3">
      <c r="A24" s="1" t="s">
        <v>74</v>
      </c>
      <c r="B24" s="1" t="s">
        <v>171</v>
      </c>
      <c r="C24" s="1" t="s">
        <v>19</v>
      </c>
      <c r="D24" s="2">
        <v>43556</v>
      </c>
      <c r="E24" s="2">
        <v>43921</v>
      </c>
      <c r="F24" s="1" t="s">
        <v>235</v>
      </c>
      <c r="G24">
        <v>10</v>
      </c>
      <c r="H24" s="1" t="s">
        <v>68</v>
      </c>
      <c r="I24" s="1" t="s">
        <v>22</v>
      </c>
      <c r="J24" s="1" t="s">
        <v>83</v>
      </c>
      <c r="K24" s="1" t="s">
        <v>24</v>
      </c>
      <c r="L24">
        <v>60000</v>
      </c>
      <c r="M24" s="2">
        <v>43556</v>
      </c>
      <c r="N24" s="1" t="s">
        <v>75</v>
      </c>
      <c r="O24" s="1" t="s">
        <v>24</v>
      </c>
      <c r="P24" s="1" t="s">
        <v>853</v>
      </c>
      <c r="Q24" s="2">
        <v>43852</v>
      </c>
    </row>
    <row r="25" spans="1:17" x14ac:dyDescent="0.3">
      <c r="A25" s="1" t="s">
        <v>74</v>
      </c>
      <c r="B25" s="1" t="s">
        <v>171</v>
      </c>
      <c r="C25" s="1" t="s">
        <v>19</v>
      </c>
      <c r="D25" s="2">
        <v>43556</v>
      </c>
      <c r="E25" s="2">
        <v>43921</v>
      </c>
      <c r="F25" s="1" t="s">
        <v>235</v>
      </c>
      <c r="G25">
        <v>10</v>
      </c>
      <c r="H25" s="1" t="s">
        <v>68</v>
      </c>
      <c r="I25" s="1" t="s">
        <v>22</v>
      </c>
      <c r="J25" s="1" t="s">
        <v>83</v>
      </c>
      <c r="K25" s="1" t="s">
        <v>24</v>
      </c>
      <c r="L25">
        <v>60000</v>
      </c>
      <c r="M25" s="2">
        <v>43556</v>
      </c>
      <c r="N25" s="1" t="s">
        <v>75</v>
      </c>
      <c r="O25" s="1" t="s">
        <v>24</v>
      </c>
      <c r="P25" s="1" t="s">
        <v>853</v>
      </c>
      <c r="Q25" s="2">
        <v>43852</v>
      </c>
    </row>
    <row r="26" spans="1:17" x14ac:dyDescent="0.3">
      <c r="A26" s="1" t="s">
        <v>74</v>
      </c>
      <c r="B26" s="1" t="s">
        <v>373</v>
      </c>
      <c r="C26" s="1" t="s">
        <v>19</v>
      </c>
      <c r="D26" s="2">
        <v>43191</v>
      </c>
      <c r="E26" s="2">
        <v>43555</v>
      </c>
      <c r="F26" s="1" t="s">
        <v>249</v>
      </c>
      <c r="G26">
        <v>3</v>
      </c>
      <c r="H26" s="1" t="s">
        <v>21</v>
      </c>
      <c r="I26" s="1" t="s">
        <v>22</v>
      </c>
      <c r="J26" s="1" t="s">
        <v>23</v>
      </c>
      <c r="K26" s="1" t="s">
        <v>24</v>
      </c>
      <c r="L26">
        <v>4715.63</v>
      </c>
      <c r="M26" s="2">
        <v>43191</v>
      </c>
      <c r="N26" s="1" t="s">
        <v>75</v>
      </c>
      <c r="O26" s="1" t="s">
        <v>356</v>
      </c>
      <c r="P26" s="1" t="s">
        <v>853</v>
      </c>
      <c r="Q26" s="2">
        <v>43852</v>
      </c>
    </row>
    <row r="27" spans="1:17" x14ac:dyDescent="0.3">
      <c r="A27" s="1" t="s">
        <v>74</v>
      </c>
      <c r="B27" s="1" t="s">
        <v>374</v>
      </c>
      <c r="C27" s="1" t="s">
        <v>19</v>
      </c>
      <c r="D27" s="2">
        <v>43191</v>
      </c>
      <c r="E27" s="2">
        <v>43555</v>
      </c>
      <c r="F27" s="1" t="s">
        <v>50</v>
      </c>
      <c r="G27">
        <v>3</v>
      </c>
      <c r="H27" s="1" t="s">
        <v>21</v>
      </c>
      <c r="I27" s="1" t="s">
        <v>22</v>
      </c>
      <c r="J27" s="1" t="s">
        <v>23</v>
      </c>
      <c r="K27" s="1" t="s">
        <v>24</v>
      </c>
      <c r="L27">
        <v>22755.25</v>
      </c>
      <c r="M27" s="2">
        <v>43191</v>
      </c>
      <c r="N27" s="1" t="s">
        <v>75</v>
      </c>
      <c r="O27" s="1" t="s">
        <v>356</v>
      </c>
      <c r="P27" s="1" t="s">
        <v>853</v>
      </c>
      <c r="Q27" s="2">
        <v>43852</v>
      </c>
    </row>
    <row r="28" spans="1:17" x14ac:dyDescent="0.3">
      <c r="A28" s="1" t="s">
        <v>74</v>
      </c>
      <c r="B28" s="1" t="s">
        <v>375</v>
      </c>
      <c r="C28" s="1" t="s">
        <v>19</v>
      </c>
      <c r="D28" s="2">
        <v>43191</v>
      </c>
      <c r="E28" s="2">
        <v>43555</v>
      </c>
      <c r="F28" s="1" t="s">
        <v>50</v>
      </c>
      <c r="G28">
        <v>12</v>
      </c>
      <c r="H28" s="1" t="s">
        <v>216</v>
      </c>
      <c r="I28" s="1" t="s">
        <v>22</v>
      </c>
      <c r="J28" s="1" t="s">
        <v>23</v>
      </c>
      <c r="K28" s="1" t="s">
        <v>24</v>
      </c>
      <c r="L28">
        <v>26443.63</v>
      </c>
      <c r="M28" s="2">
        <v>43191</v>
      </c>
      <c r="N28" s="1" t="s">
        <v>75</v>
      </c>
      <c r="O28" s="1" t="s">
        <v>356</v>
      </c>
      <c r="P28" s="1" t="s">
        <v>853</v>
      </c>
      <c r="Q28" s="2">
        <v>43852</v>
      </c>
    </row>
    <row r="29" spans="1:17" x14ac:dyDescent="0.3">
      <c r="A29" s="1" t="s">
        <v>376</v>
      </c>
      <c r="B29" s="1" t="s">
        <v>377</v>
      </c>
      <c r="C29" s="1" t="s">
        <v>35</v>
      </c>
      <c r="D29" s="2">
        <v>43196</v>
      </c>
      <c r="E29" s="2">
        <v>43560</v>
      </c>
      <c r="F29" s="1" t="s">
        <v>20</v>
      </c>
      <c r="G29">
        <v>1</v>
      </c>
      <c r="H29" s="1" t="s">
        <v>30</v>
      </c>
      <c r="I29" s="1" t="s">
        <v>22</v>
      </c>
      <c r="J29" s="1" t="s">
        <v>20</v>
      </c>
      <c r="K29" s="1" t="s">
        <v>24</v>
      </c>
      <c r="L29">
        <v>49499.839999999997</v>
      </c>
      <c r="M29" s="2">
        <v>43196</v>
      </c>
      <c r="N29" s="1" t="s">
        <v>75</v>
      </c>
      <c r="O29" s="1" t="s">
        <v>26</v>
      </c>
      <c r="P29" s="1" t="s">
        <v>853</v>
      </c>
      <c r="Q29" s="2">
        <v>43852</v>
      </c>
    </row>
    <row r="30" spans="1:17" x14ac:dyDescent="0.3">
      <c r="A30" s="1" t="s">
        <v>376</v>
      </c>
      <c r="B30" s="1" t="s">
        <v>377</v>
      </c>
      <c r="C30" s="1" t="s">
        <v>35</v>
      </c>
      <c r="D30" s="2">
        <v>43196</v>
      </c>
      <c r="E30" s="2">
        <v>43560</v>
      </c>
      <c r="F30" s="1" t="s">
        <v>20</v>
      </c>
      <c r="G30">
        <v>1</v>
      </c>
      <c r="H30" s="1" t="s">
        <v>30</v>
      </c>
      <c r="I30" s="1" t="s">
        <v>22</v>
      </c>
      <c r="J30" s="1" t="s">
        <v>20</v>
      </c>
      <c r="K30" s="1" t="s">
        <v>24</v>
      </c>
      <c r="L30">
        <v>0</v>
      </c>
      <c r="M30" s="2">
        <v>43384</v>
      </c>
      <c r="N30" s="1" t="s">
        <v>25</v>
      </c>
      <c r="O30" s="1" t="s">
        <v>26</v>
      </c>
      <c r="P30" s="1" t="s">
        <v>853</v>
      </c>
      <c r="Q30" s="2">
        <v>43852</v>
      </c>
    </row>
    <row r="31" spans="1:17" x14ac:dyDescent="0.3">
      <c r="A31" s="1" t="s">
        <v>376</v>
      </c>
      <c r="B31" s="1" t="s">
        <v>377</v>
      </c>
      <c r="C31" s="1" t="s">
        <v>35</v>
      </c>
      <c r="D31" s="2">
        <v>43196</v>
      </c>
      <c r="E31" s="2">
        <v>43560</v>
      </c>
      <c r="F31" s="1" t="s">
        <v>20</v>
      </c>
      <c r="G31">
        <v>1</v>
      </c>
      <c r="H31" s="1" t="s">
        <v>30</v>
      </c>
      <c r="I31" s="1" t="s">
        <v>22</v>
      </c>
      <c r="J31" s="1" t="s">
        <v>20</v>
      </c>
      <c r="K31" s="1" t="s">
        <v>24</v>
      </c>
      <c r="L31">
        <v>16500</v>
      </c>
      <c r="M31" s="2">
        <v>43482</v>
      </c>
      <c r="N31" s="1" t="s">
        <v>25</v>
      </c>
      <c r="O31" s="1" t="s">
        <v>26</v>
      </c>
      <c r="P31" s="1" t="s">
        <v>853</v>
      </c>
      <c r="Q31" s="2">
        <v>43852</v>
      </c>
    </row>
    <row r="32" spans="1:17" x14ac:dyDescent="0.3">
      <c r="A32" s="1" t="s">
        <v>376</v>
      </c>
      <c r="B32" s="1" t="s">
        <v>378</v>
      </c>
      <c r="C32" s="1" t="s">
        <v>19</v>
      </c>
      <c r="D32" s="2">
        <v>43561</v>
      </c>
      <c r="E32" s="2">
        <v>43926</v>
      </c>
      <c r="F32" s="1" t="s">
        <v>20</v>
      </c>
      <c r="G32">
        <v>1</v>
      </c>
      <c r="H32" s="1" t="s">
        <v>30</v>
      </c>
      <c r="I32" s="1" t="s">
        <v>22</v>
      </c>
      <c r="J32" s="1" t="s">
        <v>20</v>
      </c>
      <c r="K32" s="1" t="s">
        <v>24</v>
      </c>
      <c r="L32">
        <v>26400</v>
      </c>
      <c r="M32" s="2">
        <v>43561</v>
      </c>
      <c r="N32" s="1" t="s">
        <v>75</v>
      </c>
      <c r="O32" s="1" t="s">
        <v>24</v>
      </c>
      <c r="P32" s="1" t="s">
        <v>853</v>
      </c>
      <c r="Q32" s="2">
        <v>43852</v>
      </c>
    </row>
    <row r="33" spans="1:17" x14ac:dyDescent="0.3">
      <c r="A33" s="1" t="s">
        <v>376</v>
      </c>
      <c r="B33" s="1" t="s">
        <v>379</v>
      </c>
      <c r="C33" s="1" t="s">
        <v>19</v>
      </c>
      <c r="D33" s="2">
        <v>43332</v>
      </c>
      <c r="E33" s="2">
        <v>43696</v>
      </c>
      <c r="F33" s="1" t="s">
        <v>20</v>
      </c>
      <c r="G33">
        <v>1</v>
      </c>
      <c r="H33" s="1" t="s">
        <v>30</v>
      </c>
      <c r="I33" s="1" t="s">
        <v>22</v>
      </c>
      <c r="J33" s="1" t="s">
        <v>20</v>
      </c>
      <c r="K33" s="1" t="s">
        <v>24</v>
      </c>
      <c r="L33">
        <v>3300</v>
      </c>
      <c r="M33" s="2">
        <v>43332</v>
      </c>
      <c r="N33" s="1" t="s">
        <v>75</v>
      </c>
      <c r="O33" s="1" t="s">
        <v>356</v>
      </c>
      <c r="P33" s="1" t="s">
        <v>853</v>
      </c>
      <c r="Q33" s="2">
        <v>43852</v>
      </c>
    </row>
    <row r="34" spans="1:17" x14ac:dyDescent="0.3">
      <c r="A34" s="1" t="s">
        <v>376</v>
      </c>
      <c r="B34" s="1" t="s">
        <v>380</v>
      </c>
      <c r="C34" s="1" t="s">
        <v>19</v>
      </c>
      <c r="D34" s="2">
        <v>43354</v>
      </c>
      <c r="E34" s="2">
        <v>43718</v>
      </c>
      <c r="F34" s="1" t="s">
        <v>20</v>
      </c>
      <c r="G34">
        <v>1</v>
      </c>
      <c r="H34" s="1" t="s">
        <v>30</v>
      </c>
      <c r="I34" s="1" t="s">
        <v>22</v>
      </c>
      <c r="J34" s="1" t="s">
        <v>20</v>
      </c>
      <c r="K34" s="1" t="s">
        <v>24</v>
      </c>
      <c r="L34">
        <v>1072.5</v>
      </c>
      <c r="M34" s="2">
        <v>43354</v>
      </c>
      <c r="N34" s="1" t="s">
        <v>75</v>
      </c>
      <c r="O34" s="1" t="s">
        <v>356</v>
      </c>
      <c r="P34" s="1" t="s">
        <v>853</v>
      </c>
      <c r="Q34" s="2">
        <v>43852</v>
      </c>
    </row>
    <row r="35" spans="1:17" x14ac:dyDescent="0.3">
      <c r="A35" s="1" t="s">
        <v>376</v>
      </c>
      <c r="B35" s="1" t="s">
        <v>381</v>
      </c>
      <c r="C35" s="1" t="s">
        <v>19</v>
      </c>
      <c r="D35" s="2">
        <v>43186</v>
      </c>
      <c r="E35" s="2">
        <v>43550</v>
      </c>
      <c r="F35" s="1" t="s">
        <v>303</v>
      </c>
      <c r="G35">
        <v>1</v>
      </c>
      <c r="H35" s="1" t="s">
        <v>30</v>
      </c>
      <c r="I35" s="1" t="s">
        <v>22</v>
      </c>
      <c r="J35" s="1" t="s">
        <v>116</v>
      </c>
      <c r="K35" s="1" t="s">
        <v>24</v>
      </c>
      <c r="L35">
        <v>4002.46</v>
      </c>
      <c r="M35" s="2">
        <v>43186</v>
      </c>
      <c r="N35" s="1" t="s">
        <v>75</v>
      </c>
      <c r="O35" s="1" t="s">
        <v>356</v>
      </c>
      <c r="P35" s="1" t="s">
        <v>853</v>
      </c>
      <c r="Q35" s="2">
        <v>43852</v>
      </c>
    </row>
    <row r="36" spans="1:17" x14ac:dyDescent="0.3">
      <c r="A36" s="1" t="s">
        <v>376</v>
      </c>
      <c r="B36" s="1" t="s">
        <v>382</v>
      </c>
      <c r="C36" s="1" t="s">
        <v>19</v>
      </c>
      <c r="D36" s="2">
        <v>43326</v>
      </c>
      <c r="E36" s="2">
        <v>43690</v>
      </c>
      <c r="F36" s="1" t="s">
        <v>303</v>
      </c>
      <c r="G36">
        <v>1</v>
      </c>
      <c r="H36" s="1" t="s">
        <v>30</v>
      </c>
      <c r="I36" s="1" t="s">
        <v>22</v>
      </c>
      <c r="J36" s="1" t="s">
        <v>116</v>
      </c>
      <c r="K36" s="1" t="s">
        <v>24</v>
      </c>
      <c r="L36">
        <v>1374.25</v>
      </c>
      <c r="M36" s="2">
        <v>43326</v>
      </c>
      <c r="N36" s="1" t="s">
        <v>75</v>
      </c>
      <c r="O36" s="1" t="s">
        <v>356</v>
      </c>
      <c r="P36" s="1" t="s">
        <v>853</v>
      </c>
      <c r="Q36" s="2">
        <v>43852</v>
      </c>
    </row>
    <row r="37" spans="1:17" x14ac:dyDescent="0.3">
      <c r="A37" s="1" t="s">
        <v>376</v>
      </c>
      <c r="B37" s="1" t="s">
        <v>383</v>
      </c>
      <c r="C37" s="1" t="s">
        <v>19</v>
      </c>
      <c r="D37" s="2">
        <v>43186</v>
      </c>
      <c r="E37" s="2">
        <v>43550</v>
      </c>
      <c r="F37" s="1" t="s">
        <v>303</v>
      </c>
      <c r="G37">
        <v>1</v>
      </c>
      <c r="H37" s="1" t="s">
        <v>30</v>
      </c>
      <c r="I37" s="1" t="s">
        <v>22</v>
      </c>
      <c r="J37" s="1" t="s">
        <v>116</v>
      </c>
      <c r="K37" s="1" t="s">
        <v>37</v>
      </c>
      <c r="L37">
        <v>566.25</v>
      </c>
      <c r="M37" s="2">
        <v>43186</v>
      </c>
      <c r="N37" s="1" t="s">
        <v>75</v>
      </c>
      <c r="O37" s="1" t="s">
        <v>356</v>
      </c>
      <c r="P37" s="1" t="s">
        <v>853</v>
      </c>
      <c r="Q37" s="2">
        <v>43852</v>
      </c>
    </row>
    <row r="38" spans="1:17" x14ac:dyDescent="0.3">
      <c r="A38" s="1" t="s">
        <v>376</v>
      </c>
      <c r="B38" s="1" t="s">
        <v>384</v>
      </c>
      <c r="C38" s="1" t="s">
        <v>19</v>
      </c>
      <c r="D38" s="2">
        <v>43326</v>
      </c>
      <c r="E38" s="2">
        <v>43690</v>
      </c>
      <c r="F38" s="1" t="s">
        <v>249</v>
      </c>
      <c r="G38">
        <v>1</v>
      </c>
      <c r="H38" s="1" t="s">
        <v>30</v>
      </c>
      <c r="I38" s="1" t="s">
        <v>22</v>
      </c>
      <c r="J38" s="1" t="s">
        <v>116</v>
      </c>
      <c r="K38" s="1" t="s">
        <v>24</v>
      </c>
      <c r="L38">
        <v>445</v>
      </c>
      <c r="M38" s="2">
        <v>43326</v>
      </c>
      <c r="N38" s="1" t="s">
        <v>75</v>
      </c>
      <c r="O38" s="1" t="s">
        <v>356</v>
      </c>
      <c r="P38" s="1" t="s">
        <v>853</v>
      </c>
      <c r="Q38" s="2">
        <v>43852</v>
      </c>
    </row>
    <row r="39" spans="1:17" x14ac:dyDescent="0.3">
      <c r="A39" s="1" t="s">
        <v>145</v>
      </c>
      <c r="B39" s="1" t="s">
        <v>385</v>
      </c>
      <c r="C39" s="1" t="s">
        <v>19</v>
      </c>
      <c r="D39" s="2">
        <v>43709</v>
      </c>
      <c r="E39" s="2">
        <v>44074</v>
      </c>
      <c r="F39" s="1" t="s">
        <v>303</v>
      </c>
      <c r="G39">
        <v>1</v>
      </c>
      <c r="H39" s="1" t="s">
        <v>30</v>
      </c>
      <c r="I39" s="1" t="s">
        <v>22</v>
      </c>
      <c r="J39" s="1" t="s">
        <v>116</v>
      </c>
      <c r="K39" s="1" t="s">
        <v>24</v>
      </c>
      <c r="L39">
        <v>13114.95</v>
      </c>
      <c r="M39" s="2">
        <v>43709</v>
      </c>
      <c r="N39" s="1" t="s">
        <v>75</v>
      </c>
      <c r="O39" s="1" t="s">
        <v>24</v>
      </c>
      <c r="P39" s="1" t="s">
        <v>853</v>
      </c>
      <c r="Q39" s="2">
        <v>43852</v>
      </c>
    </row>
    <row r="40" spans="1:17" x14ac:dyDescent="0.3">
      <c r="A40" s="1" t="s">
        <v>145</v>
      </c>
      <c r="B40" s="1" t="s">
        <v>382</v>
      </c>
      <c r="C40" s="1" t="s">
        <v>35</v>
      </c>
      <c r="D40" s="2">
        <v>43344</v>
      </c>
      <c r="E40" s="2">
        <v>43708</v>
      </c>
      <c r="F40" s="1" t="s">
        <v>303</v>
      </c>
      <c r="G40">
        <v>1</v>
      </c>
      <c r="H40" s="1" t="s">
        <v>30</v>
      </c>
      <c r="I40" s="1" t="s">
        <v>22</v>
      </c>
      <c r="J40" s="1" t="s">
        <v>116</v>
      </c>
      <c r="K40" s="1" t="s">
        <v>24</v>
      </c>
      <c r="L40">
        <v>2049.42</v>
      </c>
      <c r="M40" s="2">
        <v>43344</v>
      </c>
      <c r="N40" s="1" t="s">
        <v>75</v>
      </c>
      <c r="O40" s="1" t="s">
        <v>356</v>
      </c>
      <c r="P40" s="1" t="s">
        <v>853</v>
      </c>
      <c r="Q40" s="2">
        <v>43852</v>
      </c>
    </row>
    <row r="41" spans="1:17" x14ac:dyDescent="0.3">
      <c r="A41" s="1" t="s">
        <v>92</v>
      </c>
      <c r="B41" s="1" t="s">
        <v>386</v>
      </c>
      <c r="C41" s="1" t="s">
        <v>19</v>
      </c>
      <c r="D41" s="2">
        <v>43313</v>
      </c>
      <c r="E41" s="2">
        <v>43677</v>
      </c>
      <c r="F41" s="1" t="s">
        <v>50</v>
      </c>
      <c r="G41">
        <v>6</v>
      </c>
      <c r="H41" s="1" t="s">
        <v>66</v>
      </c>
      <c r="I41" s="1" t="s">
        <v>22</v>
      </c>
      <c r="J41" s="1" t="s">
        <v>50</v>
      </c>
      <c r="K41" s="1" t="s">
        <v>24</v>
      </c>
      <c r="L41">
        <v>61425</v>
      </c>
      <c r="M41" s="2">
        <v>43313</v>
      </c>
      <c r="N41" s="1" t="s">
        <v>75</v>
      </c>
      <c r="O41" s="1" t="s">
        <v>356</v>
      </c>
      <c r="P41" s="1" t="s">
        <v>853</v>
      </c>
      <c r="Q41" s="2">
        <v>43852</v>
      </c>
    </row>
    <row r="42" spans="1:17" x14ac:dyDescent="0.3">
      <c r="A42" s="1" t="s">
        <v>77</v>
      </c>
      <c r="B42" s="1" t="s">
        <v>387</v>
      </c>
      <c r="C42" s="1" t="s">
        <v>19</v>
      </c>
      <c r="D42" s="2">
        <v>43370</v>
      </c>
      <c r="E42" s="2">
        <v>43734</v>
      </c>
      <c r="F42" s="1" t="s">
        <v>20</v>
      </c>
      <c r="G42">
        <v>1</v>
      </c>
      <c r="H42" s="1" t="s">
        <v>30</v>
      </c>
      <c r="I42" s="1" t="s">
        <v>22</v>
      </c>
      <c r="J42" s="1" t="s">
        <v>20</v>
      </c>
      <c r="K42" s="1" t="s">
        <v>24</v>
      </c>
      <c r="L42">
        <v>1650</v>
      </c>
      <c r="M42" s="2">
        <v>43370</v>
      </c>
      <c r="N42" s="1" t="s">
        <v>75</v>
      </c>
      <c r="O42" s="1" t="s">
        <v>356</v>
      </c>
      <c r="P42" s="1" t="s">
        <v>853</v>
      </c>
      <c r="Q42" s="2">
        <v>43852</v>
      </c>
    </row>
    <row r="43" spans="1:17" x14ac:dyDescent="0.3">
      <c r="A43" s="1" t="s">
        <v>121</v>
      </c>
      <c r="B43" s="1" t="s">
        <v>388</v>
      </c>
      <c r="C43" s="1" t="s">
        <v>35</v>
      </c>
      <c r="D43" s="2">
        <v>43160</v>
      </c>
      <c r="E43" s="2">
        <v>43524</v>
      </c>
      <c r="F43" s="1" t="s">
        <v>20</v>
      </c>
      <c r="G43">
        <v>3</v>
      </c>
      <c r="H43" s="1" t="s">
        <v>21</v>
      </c>
      <c r="I43" s="1" t="s">
        <v>22</v>
      </c>
      <c r="J43" s="1" t="s">
        <v>23</v>
      </c>
      <c r="K43" s="1" t="s">
        <v>24</v>
      </c>
      <c r="L43">
        <v>16335</v>
      </c>
      <c r="M43" s="2">
        <v>43160</v>
      </c>
      <c r="N43" s="1" t="s">
        <v>75</v>
      </c>
      <c r="O43" s="1" t="s">
        <v>356</v>
      </c>
      <c r="P43" s="1" t="s">
        <v>853</v>
      </c>
      <c r="Q43" s="2">
        <v>43852</v>
      </c>
    </row>
    <row r="44" spans="1:17" x14ac:dyDescent="0.3">
      <c r="A44" s="1" t="s">
        <v>121</v>
      </c>
      <c r="B44" s="1" t="s">
        <v>101</v>
      </c>
      <c r="C44" s="1" t="s">
        <v>19</v>
      </c>
      <c r="D44" s="2">
        <v>43525</v>
      </c>
      <c r="E44" s="2">
        <v>43890</v>
      </c>
      <c r="F44" s="1" t="s">
        <v>20</v>
      </c>
      <c r="G44">
        <v>3</v>
      </c>
      <c r="H44" s="1" t="s">
        <v>21</v>
      </c>
      <c r="I44" s="1" t="s">
        <v>22</v>
      </c>
      <c r="J44" s="1" t="s">
        <v>23</v>
      </c>
      <c r="K44" s="1" t="s">
        <v>24</v>
      </c>
      <c r="L44">
        <v>18562.5</v>
      </c>
      <c r="M44" s="2">
        <v>43525</v>
      </c>
      <c r="N44" s="1" t="s">
        <v>75</v>
      </c>
      <c r="O44" s="1" t="s">
        <v>24</v>
      </c>
      <c r="P44" s="1" t="s">
        <v>853</v>
      </c>
      <c r="Q44" s="2">
        <v>43852</v>
      </c>
    </row>
    <row r="45" spans="1:17" x14ac:dyDescent="0.3">
      <c r="A45" s="1" t="s">
        <v>170</v>
      </c>
      <c r="B45" s="1" t="s">
        <v>389</v>
      </c>
      <c r="C45" s="1" t="s">
        <v>19</v>
      </c>
      <c r="D45" s="2">
        <v>43192</v>
      </c>
      <c r="E45" s="2">
        <v>43556</v>
      </c>
      <c r="F45" s="1" t="s">
        <v>50</v>
      </c>
      <c r="G45">
        <v>12</v>
      </c>
      <c r="H45" s="1" t="s">
        <v>216</v>
      </c>
      <c r="I45" s="1" t="s">
        <v>22</v>
      </c>
      <c r="J45" s="1" t="s">
        <v>23</v>
      </c>
      <c r="K45" s="1" t="s">
        <v>24</v>
      </c>
      <c r="L45">
        <v>0</v>
      </c>
      <c r="M45" s="2">
        <v>43314</v>
      </c>
      <c r="N45" s="1" t="s">
        <v>75</v>
      </c>
      <c r="O45" s="1" t="s">
        <v>356</v>
      </c>
      <c r="P45" s="1" t="s">
        <v>853</v>
      </c>
      <c r="Q45" s="2">
        <v>43852</v>
      </c>
    </row>
    <row r="46" spans="1:17" x14ac:dyDescent="0.3">
      <c r="A46" s="1" t="s">
        <v>87</v>
      </c>
      <c r="B46" s="1" t="s">
        <v>390</v>
      </c>
      <c r="C46" s="1" t="s">
        <v>35</v>
      </c>
      <c r="D46" s="2">
        <v>43280</v>
      </c>
      <c r="E46" s="2">
        <v>43644</v>
      </c>
      <c r="F46" s="1" t="s">
        <v>235</v>
      </c>
      <c r="G46">
        <v>10</v>
      </c>
      <c r="H46" s="1" t="s">
        <v>68</v>
      </c>
      <c r="I46" s="1" t="s">
        <v>22</v>
      </c>
      <c r="J46" s="1" t="s">
        <v>83</v>
      </c>
      <c r="K46" s="1" t="s">
        <v>24</v>
      </c>
      <c r="L46">
        <v>4330.05</v>
      </c>
      <c r="M46" s="2">
        <v>43280</v>
      </c>
      <c r="N46" s="1" t="s">
        <v>75</v>
      </c>
      <c r="O46" s="1" t="s">
        <v>26</v>
      </c>
      <c r="P46" s="1" t="s">
        <v>853</v>
      </c>
      <c r="Q46" s="2">
        <v>43852</v>
      </c>
    </row>
    <row r="47" spans="1:17" x14ac:dyDescent="0.3">
      <c r="A47" s="1" t="s">
        <v>87</v>
      </c>
      <c r="B47" s="1" t="s">
        <v>390</v>
      </c>
      <c r="C47" s="1" t="s">
        <v>35</v>
      </c>
      <c r="D47" s="2">
        <v>43280</v>
      </c>
      <c r="E47" s="2">
        <v>43644</v>
      </c>
      <c r="F47" s="1" t="s">
        <v>235</v>
      </c>
      <c r="G47">
        <v>10</v>
      </c>
      <c r="H47" s="1" t="s">
        <v>68</v>
      </c>
      <c r="I47" s="1" t="s">
        <v>22</v>
      </c>
      <c r="J47" s="1" t="s">
        <v>83</v>
      </c>
      <c r="K47" s="1" t="s">
        <v>24</v>
      </c>
      <c r="L47">
        <v>0</v>
      </c>
      <c r="M47" s="2">
        <v>43286</v>
      </c>
      <c r="N47" s="1" t="s">
        <v>25</v>
      </c>
      <c r="O47" s="1" t="s">
        <v>26</v>
      </c>
      <c r="P47" s="1" t="s">
        <v>853</v>
      </c>
      <c r="Q47" s="2">
        <v>43852</v>
      </c>
    </row>
    <row r="48" spans="1:17" x14ac:dyDescent="0.3">
      <c r="A48" s="1" t="s">
        <v>87</v>
      </c>
      <c r="B48" s="1" t="s">
        <v>138</v>
      </c>
      <c r="C48" s="1" t="s">
        <v>19</v>
      </c>
      <c r="D48" s="2">
        <v>43645</v>
      </c>
      <c r="E48" s="2">
        <v>44010</v>
      </c>
      <c r="F48" s="1" t="s">
        <v>235</v>
      </c>
      <c r="G48">
        <v>10</v>
      </c>
      <c r="H48" s="1" t="s">
        <v>68</v>
      </c>
      <c r="I48" s="1" t="s">
        <v>22</v>
      </c>
      <c r="J48" s="1" t="s">
        <v>83</v>
      </c>
      <c r="K48" s="1" t="s">
        <v>24</v>
      </c>
      <c r="L48">
        <v>8604.68</v>
      </c>
      <c r="M48" s="2">
        <v>43645</v>
      </c>
      <c r="N48" s="1" t="s">
        <v>75</v>
      </c>
      <c r="O48" s="1" t="s">
        <v>24</v>
      </c>
      <c r="P48" s="1" t="s">
        <v>853</v>
      </c>
      <c r="Q48" s="2">
        <v>43852</v>
      </c>
    </row>
    <row r="49" spans="1:17" x14ac:dyDescent="0.3">
      <c r="A49" s="1" t="s">
        <v>87</v>
      </c>
      <c r="B49" s="1" t="s">
        <v>391</v>
      </c>
      <c r="C49" s="1" t="s">
        <v>35</v>
      </c>
      <c r="D49" s="2">
        <v>43280</v>
      </c>
      <c r="E49" s="2">
        <v>43644</v>
      </c>
      <c r="F49" s="1" t="s">
        <v>235</v>
      </c>
      <c r="G49">
        <v>10</v>
      </c>
      <c r="H49" s="1" t="s">
        <v>68</v>
      </c>
      <c r="I49" s="1" t="s">
        <v>22</v>
      </c>
      <c r="J49" s="1" t="s">
        <v>83</v>
      </c>
      <c r="K49" s="1" t="s">
        <v>24</v>
      </c>
      <c r="L49">
        <v>41313.599999999999</v>
      </c>
      <c r="M49" s="2">
        <v>43280</v>
      </c>
      <c r="N49" s="1" t="s">
        <v>75</v>
      </c>
      <c r="O49" s="1" t="s">
        <v>26</v>
      </c>
      <c r="P49" s="1" t="s">
        <v>853</v>
      </c>
      <c r="Q49" s="2">
        <v>43852</v>
      </c>
    </row>
    <row r="50" spans="1:17" x14ac:dyDescent="0.3">
      <c r="A50" s="1" t="s">
        <v>87</v>
      </c>
      <c r="B50" s="1" t="s">
        <v>391</v>
      </c>
      <c r="C50" s="1" t="s">
        <v>35</v>
      </c>
      <c r="D50" s="2">
        <v>43280</v>
      </c>
      <c r="E50" s="2">
        <v>43644</v>
      </c>
      <c r="F50" s="1" t="s">
        <v>235</v>
      </c>
      <c r="G50">
        <v>10</v>
      </c>
      <c r="H50" s="1" t="s">
        <v>68</v>
      </c>
      <c r="I50" s="1" t="s">
        <v>22</v>
      </c>
      <c r="J50" s="1" t="s">
        <v>83</v>
      </c>
      <c r="K50" s="1" t="s">
        <v>24</v>
      </c>
      <c r="L50">
        <v>0</v>
      </c>
      <c r="M50" s="2">
        <v>43312</v>
      </c>
      <c r="N50" s="1" t="s">
        <v>25</v>
      </c>
      <c r="O50" s="1" t="s">
        <v>26</v>
      </c>
      <c r="P50" s="1" t="s">
        <v>853</v>
      </c>
      <c r="Q50" s="2">
        <v>43852</v>
      </c>
    </row>
    <row r="51" spans="1:17" x14ac:dyDescent="0.3">
      <c r="A51" s="1" t="s">
        <v>87</v>
      </c>
      <c r="B51" s="1" t="s">
        <v>135</v>
      </c>
      <c r="C51" s="1" t="s">
        <v>19</v>
      </c>
      <c r="D51" s="2">
        <v>43645</v>
      </c>
      <c r="E51" s="2">
        <v>44010</v>
      </c>
      <c r="F51" s="1" t="s">
        <v>235</v>
      </c>
      <c r="G51">
        <v>10</v>
      </c>
      <c r="H51" s="1" t="s">
        <v>68</v>
      </c>
      <c r="I51" s="1" t="s">
        <v>22</v>
      </c>
      <c r="J51" s="1" t="s">
        <v>83</v>
      </c>
      <c r="K51" s="1" t="s">
        <v>24</v>
      </c>
      <c r="L51">
        <v>74672.78</v>
      </c>
      <c r="M51" s="2">
        <v>43645</v>
      </c>
      <c r="N51" s="1" t="s">
        <v>75</v>
      </c>
      <c r="O51" s="1" t="s">
        <v>24</v>
      </c>
      <c r="P51" s="1" t="s">
        <v>853</v>
      </c>
      <c r="Q51" s="2">
        <v>43852</v>
      </c>
    </row>
    <row r="52" spans="1:17" x14ac:dyDescent="0.3">
      <c r="A52" s="1" t="s">
        <v>170</v>
      </c>
      <c r="B52" s="1" t="s">
        <v>392</v>
      </c>
      <c r="C52" s="1" t="s">
        <v>19</v>
      </c>
      <c r="D52" s="2">
        <v>43103</v>
      </c>
      <c r="E52" s="2">
        <v>43467</v>
      </c>
      <c r="F52" s="1" t="s">
        <v>20</v>
      </c>
      <c r="G52">
        <v>12</v>
      </c>
      <c r="H52" s="1" t="s">
        <v>216</v>
      </c>
      <c r="I52" s="1" t="s">
        <v>22</v>
      </c>
      <c r="J52" s="1" t="s">
        <v>23</v>
      </c>
      <c r="K52" s="1" t="s">
        <v>24</v>
      </c>
      <c r="L52">
        <v>66622.350000000006</v>
      </c>
      <c r="M52" s="2">
        <v>43103</v>
      </c>
      <c r="N52" s="1" t="s">
        <v>75</v>
      </c>
      <c r="O52" s="1" t="s">
        <v>356</v>
      </c>
      <c r="P52" s="1" t="s">
        <v>853</v>
      </c>
      <c r="Q52" s="2">
        <v>43852</v>
      </c>
    </row>
    <row r="53" spans="1:17" x14ac:dyDescent="0.3">
      <c r="A53" s="1" t="s">
        <v>170</v>
      </c>
      <c r="B53" s="1" t="s">
        <v>393</v>
      </c>
      <c r="C53" s="1" t="s">
        <v>19</v>
      </c>
      <c r="D53" s="2">
        <v>43191</v>
      </c>
      <c r="E53" s="2">
        <v>43555</v>
      </c>
      <c r="F53" s="1" t="s">
        <v>50</v>
      </c>
      <c r="G53">
        <v>12</v>
      </c>
      <c r="H53" s="1" t="s">
        <v>216</v>
      </c>
      <c r="I53" s="1" t="s">
        <v>22</v>
      </c>
      <c r="J53" s="1" t="s">
        <v>23</v>
      </c>
      <c r="K53" s="1" t="s">
        <v>24</v>
      </c>
      <c r="L53">
        <v>0</v>
      </c>
      <c r="M53" s="2">
        <v>43191</v>
      </c>
      <c r="N53" s="1" t="s">
        <v>75</v>
      </c>
      <c r="O53" s="1" t="s">
        <v>356</v>
      </c>
      <c r="P53" s="1" t="s">
        <v>853</v>
      </c>
      <c r="Q53" s="2">
        <v>43852</v>
      </c>
    </row>
    <row r="54" spans="1:17" x14ac:dyDescent="0.3">
      <c r="A54" s="1" t="s">
        <v>394</v>
      </c>
      <c r="B54" s="1" t="s">
        <v>395</v>
      </c>
      <c r="C54" s="1" t="s">
        <v>35</v>
      </c>
      <c r="D54" s="2">
        <v>43405</v>
      </c>
      <c r="E54" s="2">
        <v>43769</v>
      </c>
      <c r="F54" s="1" t="s">
        <v>20</v>
      </c>
      <c r="G54">
        <v>1</v>
      </c>
      <c r="H54" s="1" t="s">
        <v>30</v>
      </c>
      <c r="I54" s="1" t="s">
        <v>22</v>
      </c>
      <c r="J54" s="1" t="s">
        <v>20</v>
      </c>
      <c r="K54" s="1" t="s">
        <v>24</v>
      </c>
      <c r="L54">
        <v>92812.5</v>
      </c>
      <c r="M54" s="2">
        <v>43405</v>
      </c>
      <c r="N54" s="1" t="s">
        <v>75</v>
      </c>
      <c r="O54" s="1" t="s">
        <v>24</v>
      </c>
      <c r="P54" s="1" t="s">
        <v>853</v>
      </c>
      <c r="Q54" s="2">
        <v>43852</v>
      </c>
    </row>
    <row r="55" spans="1:17" x14ac:dyDescent="0.3">
      <c r="A55" s="1" t="s">
        <v>394</v>
      </c>
      <c r="B55" s="1" t="s">
        <v>396</v>
      </c>
      <c r="C55" s="1" t="s">
        <v>19</v>
      </c>
      <c r="D55" s="2">
        <v>43783</v>
      </c>
      <c r="E55" s="2">
        <v>44148</v>
      </c>
      <c r="F55" s="1" t="s">
        <v>20</v>
      </c>
      <c r="G55">
        <v>1</v>
      </c>
      <c r="H55" s="1" t="s">
        <v>30</v>
      </c>
      <c r="I55" s="1" t="s">
        <v>22</v>
      </c>
      <c r="J55" s="1" t="s">
        <v>20</v>
      </c>
      <c r="K55" s="1" t="s">
        <v>24</v>
      </c>
      <c r="L55">
        <v>18562.5</v>
      </c>
      <c r="M55" s="2">
        <v>43783</v>
      </c>
      <c r="N55" s="1" t="s">
        <v>75</v>
      </c>
      <c r="O55" s="1" t="s">
        <v>24</v>
      </c>
      <c r="P55" s="1" t="s">
        <v>853</v>
      </c>
      <c r="Q55" s="2">
        <v>43852</v>
      </c>
    </row>
    <row r="56" spans="1:17" x14ac:dyDescent="0.3">
      <c r="A56" s="1" t="s">
        <v>394</v>
      </c>
      <c r="B56" s="1" t="s">
        <v>397</v>
      </c>
      <c r="C56" s="1" t="s">
        <v>19</v>
      </c>
      <c r="D56" s="2">
        <v>43381</v>
      </c>
      <c r="E56" s="2">
        <v>43745</v>
      </c>
      <c r="F56" s="1" t="s">
        <v>20</v>
      </c>
      <c r="G56">
        <v>1</v>
      </c>
      <c r="H56" s="1" t="s">
        <v>30</v>
      </c>
      <c r="I56" s="1" t="s">
        <v>22</v>
      </c>
      <c r="J56" s="1" t="s">
        <v>20</v>
      </c>
      <c r="K56" s="1" t="s">
        <v>24</v>
      </c>
      <c r="L56">
        <v>3526.88</v>
      </c>
      <c r="M56" s="2">
        <v>43746</v>
      </c>
      <c r="N56" s="1" t="s">
        <v>75</v>
      </c>
      <c r="O56" s="1" t="s">
        <v>24</v>
      </c>
      <c r="P56" s="1" t="s">
        <v>853</v>
      </c>
      <c r="Q56" s="2">
        <v>43852</v>
      </c>
    </row>
    <row r="57" spans="1:17" x14ac:dyDescent="0.3">
      <c r="A57" s="1" t="s">
        <v>394</v>
      </c>
      <c r="B57" s="1" t="s">
        <v>398</v>
      </c>
      <c r="C57" s="1" t="s">
        <v>19</v>
      </c>
      <c r="D57" s="2">
        <v>43016</v>
      </c>
      <c r="E57" s="2">
        <v>43380</v>
      </c>
      <c r="F57" s="1" t="s">
        <v>20</v>
      </c>
      <c r="G57">
        <v>5</v>
      </c>
      <c r="H57" s="1" t="s">
        <v>63</v>
      </c>
      <c r="I57" s="1" t="s">
        <v>22</v>
      </c>
      <c r="J57" s="1" t="s">
        <v>20</v>
      </c>
      <c r="K57" s="1" t="s">
        <v>24</v>
      </c>
      <c r="L57">
        <v>34950.980000000003</v>
      </c>
      <c r="M57" s="2">
        <v>43016</v>
      </c>
      <c r="N57" s="1" t="s">
        <v>75</v>
      </c>
      <c r="O57" s="1" t="s">
        <v>356</v>
      </c>
      <c r="P57" s="1" t="s">
        <v>853</v>
      </c>
      <c r="Q57" s="2">
        <v>43852</v>
      </c>
    </row>
    <row r="58" spans="1:17" x14ac:dyDescent="0.3">
      <c r="A58" s="1" t="s">
        <v>394</v>
      </c>
      <c r="B58" s="1" t="s">
        <v>399</v>
      </c>
      <c r="C58" s="1" t="s">
        <v>19</v>
      </c>
      <c r="D58" s="2">
        <v>43040</v>
      </c>
      <c r="E58" s="2">
        <v>43404</v>
      </c>
      <c r="F58" s="1" t="s">
        <v>20</v>
      </c>
      <c r="G58">
        <v>5</v>
      </c>
      <c r="H58" s="1" t="s">
        <v>63</v>
      </c>
      <c r="I58" s="1" t="s">
        <v>22</v>
      </c>
      <c r="J58" s="1" t="s">
        <v>20</v>
      </c>
      <c r="K58" s="1" t="s">
        <v>24</v>
      </c>
      <c r="L58">
        <v>55687.5</v>
      </c>
      <c r="M58" s="2">
        <v>43040</v>
      </c>
      <c r="N58" s="1" t="s">
        <v>75</v>
      </c>
      <c r="O58" s="1" t="s">
        <v>356</v>
      </c>
      <c r="P58" s="1" t="s">
        <v>853</v>
      </c>
      <c r="Q58" s="2">
        <v>43852</v>
      </c>
    </row>
    <row r="59" spans="1:17" x14ac:dyDescent="0.3">
      <c r="A59" s="1" t="s">
        <v>400</v>
      </c>
      <c r="B59" s="1" t="s">
        <v>401</v>
      </c>
      <c r="C59" s="1" t="s">
        <v>19</v>
      </c>
      <c r="D59" s="2">
        <v>43567</v>
      </c>
      <c r="E59" s="2">
        <v>43932</v>
      </c>
      <c r="F59" s="1" t="s">
        <v>303</v>
      </c>
      <c r="G59">
        <v>11</v>
      </c>
      <c r="H59" s="1" t="s">
        <v>220</v>
      </c>
      <c r="I59" s="1" t="s">
        <v>22</v>
      </c>
      <c r="J59" s="1" t="s">
        <v>116</v>
      </c>
      <c r="K59" s="1" t="s">
        <v>24</v>
      </c>
      <c r="L59">
        <v>5187.3100000000004</v>
      </c>
      <c r="M59" s="2">
        <v>43567</v>
      </c>
      <c r="N59" s="1" t="s">
        <v>75</v>
      </c>
      <c r="O59" s="1" t="s">
        <v>356</v>
      </c>
      <c r="P59" s="1" t="s">
        <v>853</v>
      </c>
      <c r="Q59" s="2">
        <v>43852</v>
      </c>
    </row>
    <row r="60" spans="1:17" x14ac:dyDescent="0.3">
      <c r="A60" s="1" t="s">
        <v>402</v>
      </c>
      <c r="B60" s="1" t="s">
        <v>403</v>
      </c>
      <c r="C60" s="1" t="s">
        <v>19</v>
      </c>
      <c r="D60" s="2">
        <v>43337</v>
      </c>
      <c r="E60" s="2">
        <v>43701</v>
      </c>
      <c r="F60" s="1" t="s">
        <v>303</v>
      </c>
      <c r="G60">
        <v>1</v>
      </c>
      <c r="H60" s="1" t="s">
        <v>30</v>
      </c>
      <c r="I60" s="1" t="s">
        <v>22</v>
      </c>
      <c r="J60" s="1" t="s">
        <v>116</v>
      </c>
      <c r="K60" s="1" t="s">
        <v>37</v>
      </c>
      <c r="L60">
        <v>2116.48</v>
      </c>
      <c r="M60" s="2">
        <v>43337</v>
      </c>
      <c r="N60" s="1" t="s">
        <v>75</v>
      </c>
      <c r="O60" s="1" t="s">
        <v>356</v>
      </c>
      <c r="P60" s="1" t="s">
        <v>853</v>
      </c>
      <c r="Q60" s="2">
        <v>43852</v>
      </c>
    </row>
    <row r="61" spans="1:17" x14ac:dyDescent="0.3">
      <c r="A61" s="1" t="s">
        <v>402</v>
      </c>
      <c r="B61" s="1" t="s">
        <v>404</v>
      </c>
      <c r="C61" s="1" t="s">
        <v>19</v>
      </c>
      <c r="D61" s="2">
        <v>43434</v>
      </c>
      <c r="E61" s="2">
        <v>43798</v>
      </c>
      <c r="F61" s="1" t="s">
        <v>303</v>
      </c>
      <c r="G61">
        <v>1</v>
      </c>
      <c r="H61" s="1" t="s">
        <v>30</v>
      </c>
      <c r="I61" s="1" t="s">
        <v>22</v>
      </c>
      <c r="J61" s="1" t="s">
        <v>116</v>
      </c>
      <c r="K61" s="1" t="s">
        <v>24</v>
      </c>
      <c r="L61">
        <v>810.28</v>
      </c>
      <c r="M61" s="2">
        <v>43434</v>
      </c>
      <c r="N61" s="1" t="s">
        <v>75</v>
      </c>
      <c r="O61" s="1" t="s">
        <v>356</v>
      </c>
      <c r="P61" s="1" t="s">
        <v>853</v>
      </c>
      <c r="Q61" s="2">
        <v>43852</v>
      </c>
    </row>
    <row r="62" spans="1:17" x14ac:dyDescent="0.3">
      <c r="A62" s="1" t="s">
        <v>96</v>
      </c>
      <c r="B62" s="1" t="s">
        <v>405</v>
      </c>
      <c r="C62" s="1" t="s">
        <v>19</v>
      </c>
      <c r="D62" s="2">
        <v>43586</v>
      </c>
      <c r="E62" s="2">
        <v>43951</v>
      </c>
      <c r="F62" s="1" t="s">
        <v>249</v>
      </c>
      <c r="G62">
        <v>6</v>
      </c>
      <c r="H62" s="1" t="s">
        <v>66</v>
      </c>
      <c r="I62" s="1" t="s">
        <v>22</v>
      </c>
      <c r="J62" s="1" t="s">
        <v>114</v>
      </c>
      <c r="K62" s="1" t="s">
        <v>32</v>
      </c>
      <c r="L62">
        <v>379836.08</v>
      </c>
      <c r="M62" s="2">
        <v>43586</v>
      </c>
      <c r="N62" s="1" t="s">
        <v>75</v>
      </c>
      <c r="O62" s="1" t="s">
        <v>356</v>
      </c>
      <c r="P62" s="1" t="s">
        <v>853</v>
      </c>
      <c r="Q62" s="2">
        <v>43852</v>
      </c>
    </row>
    <row r="63" spans="1:17" x14ac:dyDescent="0.3">
      <c r="A63" s="1" t="s">
        <v>96</v>
      </c>
      <c r="B63" s="1" t="s">
        <v>406</v>
      </c>
      <c r="C63" s="1" t="s">
        <v>19</v>
      </c>
      <c r="D63" s="2">
        <v>43555</v>
      </c>
      <c r="E63" s="2">
        <v>43920</v>
      </c>
      <c r="F63" s="1" t="s">
        <v>50</v>
      </c>
      <c r="G63">
        <v>6</v>
      </c>
      <c r="H63" s="1" t="s">
        <v>66</v>
      </c>
      <c r="I63" s="1" t="s">
        <v>22</v>
      </c>
      <c r="J63" s="1" t="s">
        <v>50</v>
      </c>
      <c r="K63" s="1" t="s">
        <v>37</v>
      </c>
      <c r="L63">
        <v>28087.5</v>
      </c>
      <c r="M63" s="2">
        <v>43555</v>
      </c>
      <c r="N63" s="1" t="s">
        <v>75</v>
      </c>
      <c r="O63" s="1" t="s">
        <v>356</v>
      </c>
      <c r="P63" s="1" t="s">
        <v>853</v>
      </c>
      <c r="Q63" s="2">
        <v>43852</v>
      </c>
    </row>
    <row r="64" spans="1:17" x14ac:dyDescent="0.3">
      <c r="A64" s="1" t="s">
        <v>407</v>
      </c>
      <c r="B64" s="1" t="s">
        <v>190</v>
      </c>
      <c r="C64" s="1" t="s">
        <v>19</v>
      </c>
      <c r="D64" s="2">
        <v>43466</v>
      </c>
      <c r="E64" s="2">
        <v>43830</v>
      </c>
      <c r="F64" s="1" t="s">
        <v>50</v>
      </c>
      <c r="G64">
        <v>1</v>
      </c>
      <c r="H64" s="1" t="s">
        <v>30</v>
      </c>
      <c r="I64" s="1" t="s">
        <v>22</v>
      </c>
      <c r="J64" s="1" t="s">
        <v>50</v>
      </c>
      <c r="K64" s="1" t="s">
        <v>24</v>
      </c>
      <c r="L64">
        <v>137500</v>
      </c>
      <c r="M64" s="2">
        <v>43466</v>
      </c>
      <c r="N64" s="1" t="s">
        <v>75</v>
      </c>
      <c r="O64" s="1" t="s">
        <v>356</v>
      </c>
      <c r="P64" s="1" t="s">
        <v>853</v>
      </c>
      <c r="Q64" s="2">
        <v>43852</v>
      </c>
    </row>
    <row r="65" spans="1:17" x14ac:dyDescent="0.3">
      <c r="A65" s="1" t="s">
        <v>407</v>
      </c>
      <c r="B65" s="1" t="s">
        <v>408</v>
      </c>
      <c r="C65" s="1" t="s">
        <v>19</v>
      </c>
      <c r="D65" s="2">
        <v>43377</v>
      </c>
      <c r="E65" s="2">
        <v>43741</v>
      </c>
      <c r="F65" s="1" t="s">
        <v>50</v>
      </c>
      <c r="G65">
        <v>1</v>
      </c>
      <c r="H65" s="1" t="s">
        <v>30</v>
      </c>
      <c r="I65" s="1" t="s">
        <v>22</v>
      </c>
      <c r="J65" s="1" t="s">
        <v>50</v>
      </c>
      <c r="K65" s="1" t="s">
        <v>37</v>
      </c>
      <c r="L65">
        <v>18750</v>
      </c>
      <c r="M65" s="2">
        <v>43377</v>
      </c>
      <c r="N65" s="1" t="s">
        <v>75</v>
      </c>
      <c r="O65" s="1" t="s">
        <v>356</v>
      </c>
      <c r="P65" s="1" t="s">
        <v>853</v>
      </c>
      <c r="Q65" s="2">
        <v>43852</v>
      </c>
    </row>
    <row r="66" spans="1:17" x14ac:dyDescent="0.3">
      <c r="A66" s="1" t="s">
        <v>407</v>
      </c>
      <c r="B66" s="1" t="s">
        <v>409</v>
      </c>
      <c r="C66" s="1" t="s">
        <v>19</v>
      </c>
      <c r="D66" s="2">
        <v>43801</v>
      </c>
      <c r="E66" s="2">
        <v>44166</v>
      </c>
      <c r="F66" s="1" t="s">
        <v>50</v>
      </c>
      <c r="G66">
        <v>1</v>
      </c>
      <c r="H66" s="1" t="s">
        <v>30</v>
      </c>
      <c r="I66" s="1" t="s">
        <v>22</v>
      </c>
      <c r="J66" s="1" t="s">
        <v>50</v>
      </c>
      <c r="K66" s="1" t="s">
        <v>24</v>
      </c>
      <c r="L66">
        <v>8125</v>
      </c>
      <c r="M66" s="2">
        <v>43801</v>
      </c>
      <c r="N66" s="1" t="s">
        <v>75</v>
      </c>
      <c r="O66" s="1" t="s">
        <v>356</v>
      </c>
      <c r="P66" s="1" t="s">
        <v>853</v>
      </c>
      <c r="Q66" s="2">
        <v>43852</v>
      </c>
    </row>
    <row r="67" spans="1:17" x14ac:dyDescent="0.3">
      <c r="A67" s="1" t="s">
        <v>80</v>
      </c>
      <c r="B67" s="1" t="s">
        <v>410</v>
      </c>
      <c r="C67" s="1" t="s">
        <v>19</v>
      </c>
      <c r="D67" s="2">
        <v>43160</v>
      </c>
      <c r="E67" s="2">
        <v>43524</v>
      </c>
      <c r="F67" s="1" t="s">
        <v>303</v>
      </c>
      <c r="G67">
        <v>5</v>
      </c>
      <c r="H67" s="1" t="s">
        <v>63</v>
      </c>
      <c r="I67" s="1" t="s">
        <v>22</v>
      </c>
      <c r="J67" s="1" t="s">
        <v>160</v>
      </c>
      <c r="K67" s="1" t="s">
        <v>32</v>
      </c>
      <c r="L67">
        <v>116487.03999999999</v>
      </c>
      <c r="M67" s="2">
        <v>43160</v>
      </c>
      <c r="N67" s="1" t="s">
        <v>75</v>
      </c>
      <c r="O67" s="1" t="s">
        <v>356</v>
      </c>
      <c r="P67" s="1" t="s">
        <v>853</v>
      </c>
      <c r="Q67" s="2">
        <v>43852</v>
      </c>
    </row>
    <row r="68" spans="1:17" x14ac:dyDescent="0.3">
      <c r="A68" s="1" t="s">
        <v>80</v>
      </c>
      <c r="B68" s="1" t="s">
        <v>411</v>
      </c>
      <c r="C68" s="1" t="s">
        <v>19</v>
      </c>
      <c r="D68" s="2">
        <v>43160</v>
      </c>
      <c r="E68" s="2">
        <v>43524</v>
      </c>
      <c r="F68" s="1" t="s">
        <v>303</v>
      </c>
      <c r="G68">
        <v>5</v>
      </c>
      <c r="H68" s="1" t="s">
        <v>63</v>
      </c>
      <c r="I68" s="1" t="s">
        <v>22</v>
      </c>
      <c r="J68" s="1" t="s">
        <v>160</v>
      </c>
      <c r="K68" s="1" t="s">
        <v>32</v>
      </c>
      <c r="L68">
        <v>2988.62</v>
      </c>
      <c r="M68" s="2">
        <v>43160</v>
      </c>
      <c r="N68" s="1" t="s">
        <v>75</v>
      </c>
      <c r="O68" s="1" t="s">
        <v>356</v>
      </c>
      <c r="P68" s="1" t="s">
        <v>853</v>
      </c>
      <c r="Q68" s="2">
        <v>43852</v>
      </c>
    </row>
    <row r="69" spans="1:17" x14ac:dyDescent="0.3">
      <c r="A69" s="1" t="s">
        <v>80</v>
      </c>
      <c r="B69" s="1" t="s">
        <v>412</v>
      </c>
      <c r="C69" s="1" t="s">
        <v>19</v>
      </c>
      <c r="D69" s="2">
        <v>43160</v>
      </c>
      <c r="E69" s="2">
        <v>43524</v>
      </c>
      <c r="F69" s="1" t="s">
        <v>249</v>
      </c>
      <c r="G69">
        <v>5</v>
      </c>
      <c r="H69" s="1" t="s">
        <v>63</v>
      </c>
      <c r="I69" s="1" t="s">
        <v>22</v>
      </c>
      <c r="J69" s="1" t="s">
        <v>160</v>
      </c>
      <c r="K69" s="1" t="s">
        <v>32</v>
      </c>
      <c r="L69">
        <v>14627.5</v>
      </c>
      <c r="M69" s="2">
        <v>43160</v>
      </c>
      <c r="N69" s="1" t="s">
        <v>75</v>
      </c>
      <c r="O69" s="1" t="s">
        <v>356</v>
      </c>
      <c r="P69" s="1" t="s">
        <v>853</v>
      </c>
      <c r="Q69" s="2">
        <v>43852</v>
      </c>
    </row>
    <row r="70" spans="1:17" x14ac:dyDescent="0.3">
      <c r="A70" s="1" t="s">
        <v>80</v>
      </c>
      <c r="B70" s="1" t="s">
        <v>413</v>
      </c>
      <c r="C70" s="1" t="s">
        <v>19</v>
      </c>
      <c r="D70" s="2">
        <v>43160</v>
      </c>
      <c r="E70" s="2">
        <v>43524</v>
      </c>
      <c r="F70" s="1" t="s">
        <v>249</v>
      </c>
      <c r="G70">
        <v>5</v>
      </c>
      <c r="H70" s="1" t="s">
        <v>63</v>
      </c>
      <c r="I70" s="1" t="s">
        <v>22</v>
      </c>
      <c r="J70" s="1" t="s">
        <v>160</v>
      </c>
      <c r="K70" s="1" t="s">
        <v>32</v>
      </c>
      <c r="L70">
        <v>2020.5</v>
      </c>
      <c r="M70" s="2">
        <v>43160</v>
      </c>
      <c r="N70" s="1" t="s">
        <v>75</v>
      </c>
      <c r="O70" s="1" t="s">
        <v>356</v>
      </c>
      <c r="P70" s="1" t="s">
        <v>853</v>
      </c>
      <c r="Q70" s="2">
        <v>43852</v>
      </c>
    </row>
    <row r="71" spans="1:17" x14ac:dyDescent="0.3">
      <c r="A71" s="1" t="s">
        <v>80</v>
      </c>
      <c r="B71" s="1" t="s">
        <v>414</v>
      </c>
      <c r="C71" s="1" t="s">
        <v>19</v>
      </c>
      <c r="D71" s="2">
        <v>43160</v>
      </c>
      <c r="E71" s="2">
        <v>43524</v>
      </c>
      <c r="F71" s="1" t="s">
        <v>249</v>
      </c>
      <c r="G71">
        <v>5</v>
      </c>
      <c r="H71" s="1" t="s">
        <v>63</v>
      </c>
      <c r="I71" s="1" t="s">
        <v>22</v>
      </c>
      <c r="J71" s="1" t="s">
        <v>160</v>
      </c>
      <c r="K71" s="1" t="s">
        <v>32</v>
      </c>
      <c r="L71">
        <v>625.13</v>
      </c>
      <c r="M71" s="2">
        <v>43160</v>
      </c>
      <c r="N71" s="1" t="s">
        <v>75</v>
      </c>
      <c r="O71" s="1" t="s">
        <v>356</v>
      </c>
      <c r="P71" s="1" t="s">
        <v>853</v>
      </c>
      <c r="Q71" s="2">
        <v>43852</v>
      </c>
    </row>
    <row r="72" spans="1:17" x14ac:dyDescent="0.3">
      <c r="A72" s="1" t="s">
        <v>80</v>
      </c>
      <c r="B72" s="1" t="s">
        <v>415</v>
      </c>
      <c r="C72" s="1" t="s">
        <v>19</v>
      </c>
      <c r="D72" s="2">
        <v>43160</v>
      </c>
      <c r="E72" s="2">
        <v>43524</v>
      </c>
      <c r="F72" s="1" t="s">
        <v>249</v>
      </c>
      <c r="G72">
        <v>5</v>
      </c>
      <c r="H72" s="1" t="s">
        <v>63</v>
      </c>
      <c r="I72" s="1" t="s">
        <v>22</v>
      </c>
      <c r="J72" s="1" t="s">
        <v>160</v>
      </c>
      <c r="K72" s="1" t="s">
        <v>37</v>
      </c>
      <c r="L72">
        <v>417</v>
      </c>
      <c r="M72" s="2">
        <v>43160</v>
      </c>
      <c r="N72" s="1" t="s">
        <v>75</v>
      </c>
      <c r="O72" s="1" t="s">
        <v>356</v>
      </c>
      <c r="P72" s="1" t="s">
        <v>853</v>
      </c>
      <c r="Q72" s="2">
        <v>43852</v>
      </c>
    </row>
    <row r="73" spans="1:17" x14ac:dyDescent="0.3">
      <c r="A73" s="1" t="s">
        <v>80</v>
      </c>
      <c r="B73" s="1" t="s">
        <v>416</v>
      </c>
      <c r="C73" s="1" t="s">
        <v>19</v>
      </c>
      <c r="D73" s="2">
        <v>43160</v>
      </c>
      <c r="E73" s="2">
        <v>43524</v>
      </c>
      <c r="F73" s="1" t="s">
        <v>249</v>
      </c>
      <c r="G73">
        <v>5</v>
      </c>
      <c r="H73" s="1" t="s">
        <v>63</v>
      </c>
      <c r="I73" s="1" t="s">
        <v>22</v>
      </c>
      <c r="J73" s="1" t="s">
        <v>160</v>
      </c>
      <c r="K73" s="1" t="s">
        <v>32</v>
      </c>
      <c r="L73">
        <v>687.63</v>
      </c>
      <c r="M73" s="2">
        <v>43160</v>
      </c>
      <c r="N73" s="1" t="s">
        <v>75</v>
      </c>
      <c r="O73" s="1" t="s">
        <v>356</v>
      </c>
      <c r="P73" s="1" t="s">
        <v>853</v>
      </c>
      <c r="Q73" s="2">
        <v>43852</v>
      </c>
    </row>
    <row r="74" spans="1:17" x14ac:dyDescent="0.3">
      <c r="A74" s="1" t="s">
        <v>80</v>
      </c>
      <c r="B74" s="1" t="s">
        <v>417</v>
      </c>
      <c r="C74" s="1" t="s">
        <v>19</v>
      </c>
      <c r="D74" s="2">
        <v>43160</v>
      </c>
      <c r="E74" s="2">
        <v>43524</v>
      </c>
      <c r="F74" s="1" t="s">
        <v>50</v>
      </c>
      <c r="G74">
        <v>5</v>
      </c>
      <c r="H74" s="1" t="s">
        <v>63</v>
      </c>
      <c r="I74" s="1" t="s">
        <v>22</v>
      </c>
      <c r="J74" s="1" t="s">
        <v>160</v>
      </c>
      <c r="K74" s="1" t="s">
        <v>32</v>
      </c>
      <c r="L74">
        <v>374.88</v>
      </c>
      <c r="M74" s="2">
        <v>43160</v>
      </c>
      <c r="N74" s="1" t="s">
        <v>75</v>
      </c>
      <c r="O74" s="1" t="s">
        <v>356</v>
      </c>
      <c r="P74" s="1" t="s">
        <v>853</v>
      </c>
      <c r="Q74" s="2">
        <v>43852</v>
      </c>
    </row>
    <row r="75" spans="1:17" x14ac:dyDescent="0.3">
      <c r="A75" s="1" t="s">
        <v>80</v>
      </c>
      <c r="B75" s="1" t="s">
        <v>418</v>
      </c>
      <c r="C75" s="1" t="s">
        <v>19</v>
      </c>
      <c r="D75" s="2">
        <v>43160</v>
      </c>
      <c r="E75" s="2">
        <v>43524</v>
      </c>
      <c r="F75" s="1" t="s">
        <v>249</v>
      </c>
      <c r="G75">
        <v>5</v>
      </c>
      <c r="H75" s="1" t="s">
        <v>63</v>
      </c>
      <c r="I75" s="1" t="s">
        <v>22</v>
      </c>
      <c r="J75" s="1" t="s">
        <v>160</v>
      </c>
      <c r="K75" s="1" t="s">
        <v>32</v>
      </c>
      <c r="L75">
        <v>3537.25</v>
      </c>
      <c r="M75" s="2">
        <v>43160</v>
      </c>
      <c r="N75" s="1" t="s">
        <v>75</v>
      </c>
      <c r="O75" s="1" t="s">
        <v>356</v>
      </c>
      <c r="P75" s="1" t="s">
        <v>853</v>
      </c>
      <c r="Q75" s="2">
        <v>43852</v>
      </c>
    </row>
    <row r="76" spans="1:17" x14ac:dyDescent="0.3">
      <c r="A76" s="1" t="s">
        <v>80</v>
      </c>
      <c r="B76" s="1" t="s">
        <v>419</v>
      </c>
      <c r="C76" s="1" t="s">
        <v>19</v>
      </c>
      <c r="D76" s="2">
        <v>43160</v>
      </c>
      <c r="E76" s="2">
        <v>43524</v>
      </c>
      <c r="F76" s="1" t="s">
        <v>249</v>
      </c>
      <c r="G76">
        <v>5</v>
      </c>
      <c r="H76" s="1" t="s">
        <v>63</v>
      </c>
      <c r="I76" s="1" t="s">
        <v>22</v>
      </c>
      <c r="J76" s="1" t="s">
        <v>160</v>
      </c>
      <c r="K76" s="1" t="s">
        <v>32</v>
      </c>
      <c r="L76">
        <v>8881.5</v>
      </c>
      <c r="M76" s="2">
        <v>43160</v>
      </c>
      <c r="N76" s="1" t="s">
        <v>75</v>
      </c>
      <c r="O76" s="1" t="s">
        <v>356</v>
      </c>
      <c r="P76" s="1" t="s">
        <v>853</v>
      </c>
      <c r="Q76" s="2">
        <v>43852</v>
      </c>
    </row>
    <row r="77" spans="1:17" x14ac:dyDescent="0.3">
      <c r="A77" s="1" t="s">
        <v>420</v>
      </c>
      <c r="B77" s="1" t="s">
        <v>421</v>
      </c>
      <c r="C77" s="1" t="s">
        <v>19</v>
      </c>
      <c r="D77" s="2">
        <v>43608</v>
      </c>
      <c r="E77" s="2">
        <v>43973</v>
      </c>
      <c r="F77" s="1" t="s">
        <v>50</v>
      </c>
      <c r="G77">
        <v>1</v>
      </c>
      <c r="H77" s="1" t="s">
        <v>30</v>
      </c>
      <c r="I77" s="1" t="s">
        <v>22</v>
      </c>
      <c r="J77" s="1" t="s">
        <v>50</v>
      </c>
      <c r="K77" s="1" t="s">
        <v>24</v>
      </c>
      <c r="L77">
        <v>28125</v>
      </c>
      <c r="M77" s="2">
        <v>43608</v>
      </c>
      <c r="N77" s="1" t="s">
        <v>75</v>
      </c>
      <c r="O77" s="1" t="s">
        <v>356</v>
      </c>
      <c r="P77" s="1" t="s">
        <v>853</v>
      </c>
      <c r="Q77" s="2">
        <v>43852</v>
      </c>
    </row>
    <row r="78" spans="1:17" x14ac:dyDescent="0.3">
      <c r="A78" s="1" t="s">
        <v>420</v>
      </c>
      <c r="B78" s="1" t="s">
        <v>191</v>
      </c>
      <c r="C78" s="1" t="s">
        <v>19</v>
      </c>
      <c r="D78" s="2">
        <v>43608</v>
      </c>
      <c r="E78" s="2">
        <v>43973</v>
      </c>
      <c r="F78" s="1" t="s">
        <v>50</v>
      </c>
      <c r="G78">
        <v>1</v>
      </c>
      <c r="H78" s="1" t="s">
        <v>30</v>
      </c>
      <c r="I78" s="1" t="s">
        <v>22</v>
      </c>
      <c r="J78" s="1" t="s">
        <v>50</v>
      </c>
      <c r="K78" s="1" t="s">
        <v>24</v>
      </c>
      <c r="L78">
        <v>131250</v>
      </c>
      <c r="M78" s="2">
        <v>43608</v>
      </c>
      <c r="N78" s="1" t="s">
        <v>75</v>
      </c>
      <c r="O78" s="1" t="s">
        <v>356</v>
      </c>
      <c r="P78" s="1" t="s">
        <v>853</v>
      </c>
      <c r="Q78" s="2">
        <v>43852</v>
      </c>
    </row>
    <row r="79" spans="1:17" x14ac:dyDescent="0.3">
      <c r="A79" s="1" t="s">
        <v>422</v>
      </c>
      <c r="B79" s="1" t="s">
        <v>423</v>
      </c>
      <c r="C79" s="1" t="s">
        <v>35</v>
      </c>
      <c r="D79" s="2">
        <v>43348</v>
      </c>
      <c r="E79" s="2">
        <v>43712</v>
      </c>
      <c r="F79" s="1" t="s">
        <v>249</v>
      </c>
      <c r="G79">
        <v>3</v>
      </c>
      <c r="H79" s="1" t="s">
        <v>21</v>
      </c>
      <c r="I79" s="1" t="s">
        <v>22</v>
      </c>
      <c r="J79" s="1" t="s">
        <v>23</v>
      </c>
      <c r="K79" s="1" t="s">
        <v>24</v>
      </c>
      <c r="L79">
        <v>6058.38</v>
      </c>
      <c r="M79" s="2">
        <v>43348</v>
      </c>
      <c r="N79" s="1" t="s">
        <v>75</v>
      </c>
      <c r="O79" s="1" t="s">
        <v>356</v>
      </c>
      <c r="P79" s="1" t="s">
        <v>853</v>
      </c>
      <c r="Q79" s="2">
        <v>43852</v>
      </c>
    </row>
    <row r="80" spans="1:17" x14ac:dyDescent="0.3">
      <c r="A80" s="1" t="s">
        <v>422</v>
      </c>
      <c r="B80" s="1" t="s">
        <v>424</v>
      </c>
      <c r="C80" s="1" t="s">
        <v>19</v>
      </c>
      <c r="D80" s="2">
        <v>43025</v>
      </c>
      <c r="E80" s="2">
        <v>43389</v>
      </c>
      <c r="F80" s="1" t="s">
        <v>303</v>
      </c>
      <c r="G80">
        <v>3</v>
      </c>
      <c r="H80" s="1" t="s">
        <v>21</v>
      </c>
      <c r="I80" s="1" t="s">
        <v>22</v>
      </c>
      <c r="J80" s="1" t="s">
        <v>23</v>
      </c>
      <c r="K80" s="1" t="s">
        <v>24</v>
      </c>
      <c r="L80">
        <v>29608.99</v>
      </c>
      <c r="M80" s="2">
        <v>43025</v>
      </c>
      <c r="N80" s="1" t="s">
        <v>75</v>
      </c>
      <c r="O80" s="1" t="s">
        <v>356</v>
      </c>
      <c r="P80" s="1" t="s">
        <v>853</v>
      </c>
      <c r="Q80" s="2">
        <v>43852</v>
      </c>
    </row>
    <row r="81" spans="1:17" x14ac:dyDescent="0.3">
      <c r="A81" s="1" t="s">
        <v>422</v>
      </c>
      <c r="B81" s="1" t="s">
        <v>424</v>
      </c>
      <c r="C81" s="1" t="s">
        <v>19</v>
      </c>
      <c r="D81" s="2">
        <v>43025</v>
      </c>
      <c r="E81" s="2">
        <v>43389</v>
      </c>
      <c r="F81" s="1" t="s">
        <v>303</v>
      </c>
      <c r="G81">
        <v>3</v>
      </c>
      <c r="H81" s="1" t="s">
        <v>21</v>
      </c>
      <c r="I81" s="1" t="s">
        <v>22</v>
      </c>
      <c r="J81" s="1" t="s">
        <v>23</v>
      </c>
      <c r="K81" s="1" t="s">
        <v>24</v>
      </c>
      <c r="L81">
        <v>29638.400000000001</v>
      </c>
      <c r="M81" s="2">
        <v>43025</v>
      </c>
      <c r="N81" s="1" t="s">
        <v>75</v>
      </c>
      <c r="O81" s="1" t="s">
        <v>356</v>
      </c>
      <c r="P81" s="1" t="s">
        <v>853</v>
      </c>
      <c r="Q81" s="2">
        <v>43852</v>
      </c>
    </row>
    <row r="82" spans="1:17" x14ac:dyDescent="0.3">
      <c r="A82" s="1" t="s">
        <v>422</v>
      </c>
      <c r="B82" s="1" t="s">
        <v>424</v>
      </c>
      <c r="C82" s="1" t="s">
        <v>19</v>
      </c>
      <c r="D82" s="2">
        <v>43025</v>
      </c>
      <c r="E82" s="2">
        <v>43389</v>
      </c>
      <c r="F82" s="1" t="s">
        <v>303</v>
      </c>
      <c r="G82">
        <v>3</v>
      </c>
      <c r="H82" s="1" t="s">
        <v>21</v>
      </c>
      <c r="I82" s="1" t="s">
        <v>22</v>
      </c>
      <c r="J82" s="1" t="s">
        <v>23</v>
      </c>
      <c r="K82" s="1" t="s">
        <v>24</v>
      </c>
      <c r="L82">
        <v>237107.16</v>
      </c>
      <c r="M82" s="2">
        <v>43025</v>
      </c>
      <c r="N82" s="1" t="s">
        <v>75</v>
      </c>
      <c r="O82" s="1" t="s">
        <v>356</v>
      </c>
      <c r="P82" s="1" t="s">
        <v>853</v>
      </c>
      <c r="Q82" s="2">
        <v>43852</v>
      </c>
    </row>
    <row r="83" spans="1:17" x14ac:dyDescent="0.3">
      <c r="A83" s="1" t="s">
        <v>422</v>
      </c>
      <c r="B83" s="1" t="s">
        <v>425</v>
      </c>
      <c r="C83" s="1" t="s">
        <v>19</v>
      </c>
      <c r="D83" s="2">
        <v>43390</v>
      </c>
      <c r="E83" s="2">
        <v>43754</v>
      </c>
      <c r="F83" s="1" t="s">
        <v>249</v>
      </c>
      <c r="G83">
        <v>3</v>
      </c>
      <c r="H83" s="1" t="s">
        <v>21</v>
      </c>
      <c r="I83" s="1" t="s">
        <v>22</v>
      </c>
      <c r="J83" s="1" t="s">
        <v>23</v>
      </c>
      <c r="K83" s="1" t="s">
        <v>24</v>
      </c>
      <c r="L83">
        <v>295501.76</v>
      </c>
      <c r="M83" s="2">
        <v>43390</v>
      </c>
      <c r="N83" s="1" t="s">
        <v>75</v>
      </c>
      <c r="O83" s="1" t="s">
        <v>356</v>
      </c>
      <c r="P83" s="1" t="s">
        <v>853</v>
      </c>
      <c r="Q83" s="2">
        <v>43852</v>
      </c>
    </row>
    <row r="84" spans="1:17" x14ac:dyDescent="0.3">
      <c r="A84" s="1" t="s">
        <v>422</v>
      </c>
      <c r="B84" s="1" t="s">
        <v>426</v>
      </c>
      <c r="C84" s="1" t="s">
        <v>19</v>
      </c>
      <c r="D84" s="2">
        <v>43713</v>
      </c>
      <c r="E84" s="2">
        <v>44078</v>
      </c>
      <c r="F84" s="1" t="s">
        <v>249</v>
      </c>
      <c r="G84">
        <v>3</v>
      </c>
      <c r="H84" s="1" t="s">
        <v>21</v>
      </c>
      <c r="I84" s="1" t="s">
        <v>22</v>
      </c>
      <c r="J84" s="1" t="s">
        <v>23</v>
      </c>
      <c r="K84" s="1" t="s">
        <v>24</v>
      </c>
      <c r="L84">
        <v>5612.25</v>
      </c>
      <c r="M84" s="2">
        <v>43713</v>
      </c>
      <c r="N84" s="1" t="s">
        <v>75</v>
      </c>
      <c r="O84" s="1" t="s">
        <v>24</v>
      </c>
      <c r="P84" s="1" t="s">
        <v>853</v>
      </c>
      <c r="Q84" s="2">
        <v>43852</v>
      </c>
    </row>
    <row r="85" spans="1:17" x14ac:dyDescent="0.3">
      <c r="A85" s="1" t="s">
        <v>422</v>
      </c>
      <c r="B85" s="1" t="s">
        <v>427</v>
      </c>
      <c r="C85" s="1" t="s">
        <v>19</v>
      </c>
      <c r="D85" s="2">
        <v>43101</v>
      </c>
      <c r="E85" s="2">
        <v>43465</v>
      </c>
      <c r="F85" s="1" t="s">
        <v>50</v>
      </c>
      <c r="G85">
        <v>3</v>
      </c>
      <c r="H85" s="1" t="s">
        <v>21</v>
      </c>
      <c r="I85" s="1" t="s">
        <v>22</v>
      </c>
      <c r="J85" s="1" t="s">
        <v>23</v>
      </c>
      <c r="K85" s="1" t="s">
        <v>24</v>
      </c>
      <c r="L85">
        <v>30875</v>
      </c>
      <c r="M85" s="2">
        <v>43101</v>
      </c>
      <c r="N85" s="1" t="s">
        <v>75</v>
      </c>
      <c r="O85" s="1" t="s">
        <v>356</v>
      </c>
      <c r="P85" s="1" t="s">
        <v>853</v>
      </c>
      <c r="Q85" s="2">
        <v>43852</v>
      </c>
    </row>
    <row r="86" spans="1:17" x14ac:dyDescent="0.3">
      <c r="A86" s="1" t="s">
        <v>422</v>
      </c>
      <c r="B86" s="1" t="s">
        <v>428</v>
      </c>
      <c r="C86" s="1" t="s">
        <v>19</v>
      </c>
      <c r="D86" s="2">
        <v>43703</v>
      </c>
      <c r="E86" s="2">
        <v>44068</v>
      </c>
      <c r="F86" s="1" t="s">
        <v>249</v>
      </c>
      <c r="G86">
        <v>3</v>
      </c>
      <c r="H86" s="1" t="s">
        <v>21</v>
      </c>
      <c r="I86" s="1" t="s">
        <v>22</v>
      </c>
      <c r="J86" s="1" t="s">
        <v>23</v>
      </c>
      <c r="K86" s="1" t="s">
        <v>37</v>
      </c>
      <c r="L86">
        <v>7022.25</v>
      </c>
      <c r="M86" s="2">
        <v>43703</v>
      </c>
      <c r="N86" s="1" t="s">
        <v>75</v>
      </c>
      <c r="O86" s="1" t="s">
        <v>356</v>
      </c>
      <c r="P86" s="1" t="s">
        <v>853</v>
      </c>
      <c r="Q86" s="2">
        <v>43852</v>
      </c>
    </row>
    <row r="87" spans="1:17" x14ac:dyDescent="0.3">
      <c r="A87" s="1" t="s">
        <v>422</v>
      </c>
      <c r="B87" s="1" t="s">
        <v>108</v>
      </c>
      <c r="C87" s="1" t="s">
        <v>19</v>
      </c>
      <c r="D87" s="2">
        <v>43466</v>
      </c>
      <c r="E87" s="2">
        <v>43830</v>
      </c>
      <c r="F87" s="1" t="s">
        <v>20</v>
      </c>
      <c r="G87">
        <v>3</v>
      </c>
      <c r="H87" s="1" t="s">
        <v>21</v>
      </c>
      <c r="I87" s="1" t="s">
        <v>22</v>
      </c>
      <c r="J87" s="1" t="s">
        <v>23</v>
      </c>
      <c r="K87" s="1" t="s">
        <v>37</v>
      </c>
      <c r="L87">
        <v>77787.360000000001</v>
      </c>
      <c r="M87" s="2">
        <v>43466</v>
      </c>
      <c r="N87" s="1" t="s">
        <v>75</v>
      </c>
      <c r="O87" s="1" t="s">
        <v>356</v>
      </c>
      <c r="P87" s="1" t="s">
        <v>853</v>
      </c>
      <c r="Q87" s="2">
        <v>43852</v>
      </c>
    </row>
    <row r="88" spans="1:17" x14ac:dyDescent="0.3">
      <c r="A88" s="1" t="s">
        <v>422</v>
      </c>
      <c r="B88" s="1" t="s">
        <v>86</v>
      </c>
      <c r="C88" s="1" t="s">
        <v>19</v>
      </c>
      <c r="D88" s="2">
        <v>43466</v>
      </c>
      <c r="E88" s="2">
        <v>43830</v>
      </c>
      <c r="F88" s="1" t="s">
        <v>50</v>
      </c>
      <c r="G88">
        <v>3</v>
      </c>
      <c r="H88" s="1" t="s">
        <v>21</v>
      </c>
      <c r="I88" s="1" t="s">
        <v>22</v>
      </c>
      <c r="J88" s="1" t="s">
        <v>23</v>
      </c>
      <c r="K88" s="1" t="s">
        <v>37</v>
      </c>
      <c r="L88">
        <v>30048.080000000002</v>
      </c>
      <c r="M88" s="2">
        <v>43466</v>
      </c>
      <c r="N88" s="1" t="s">
        <v>75</v>
      </c>
      <c r="O88" s="1" t="s">
        <v>356</v>
      </c>
      <c r="P88" s="1" t="s">
        <v>853</v>
      </c>
      <c r="Q88" s="2">
        <v>43852</v>
      </c>
    </row>
    <row r="89" spans="1:17" x14ac:dyDescent="0.3">
      <c r="A89" s="1" t="s">
        <v>422</v>
      </c>
      <c r="B89" s="1" t="s">
        <v>429</v>
      </c>
      <c r="C89" s="1" t="s">
        <v>19</v>
      </c>
      <c r="D89" s="2">
        <v>43724</v>
      </c>
      <c r="E89" s="2">
        <v>44089</v>
      </c>
      <c r="F89" s="1" t="s">
        <v>235</v>
      </c>
      <c r="G89">
        <v>3</v>
      </c>
      <c r="H89" s="1" t="s">
        <v>21</v>
      </c>
      <c r="I89" s="1" t="s">
        <v>22</v>
      </c>
      <c r="J89" s="1" t="s">
        <v>23</v>
      </c>
      <c r="K89" s="1" t="s">
        <v>37</v>
      </c>
      <c r="L89">
        <v>7690.95</v>
      </c>
      <c r="M89" s="2">
        <v>43724</v>
      </c>
      <c r="N89" s="1" t="s">
        <v>75</v>
      </c>
      <c r="O89" s="1" t="s">
        <v>356</v>
      </c>
      <c r="P89" s="1" t="s">
        <v>853</v>
      </c>
      <c r="Q89" s="2">
        <v>43852</v>
      </c>
    </row>
    <row r="90" spans="1:17" x14ac:dyDescent="0.3">
      <c r="A90" s="1" t="s">
        <v>422</v>
      </c>
      <c r="B90" s="1" t="s">
        <v>430</v>
      </c>
      <c r="C90" s="1" t="s">
        <v>35</v>
      </c>
      <c r="D90" s="2">
        <v>43322</v>
      </c>
      <c r="E90" s="2">
        <v>43686</v>
      </c>
      <c r="F90" s="1" t="s">
        <v>249</v>
      </c>
      <c r="G90">
        <v>12</v>
      </c>
      <c r="H90" s="1" t="s">
        <v>216</v>
      </c>
      <c r="I90" s="1" t="s">
        <v>22</v>
      </c>
      <c r="J90" s="1" t="s">
        <v>23</v>
      </c>
      <c r="K90" s="1" t="s">
        <v>24</v>
      </c>
      <c r="L90">
        <v>86400</v>
      </c>
      <c r="M90" s="2">
        <v>43322</v>
      </c>
      <c r="N90" s="1" t="s">
        <v>75</v>
      </c>
      <c r="O90" s="1" t="s">
        <v>356</v>
      </c>
      <c r="P90" s="1" t="s">
        <v>853</v>
      </c>
      <c r="Q90" s="2">
        <v>43852</v>
      </c>
    </row>
    <row r="91" spans="1:17" x14ac:dyDescent="0.3">
      <c r="A91" s="1" t="s">
        <v>422</v>
      </c>
      <c r="B91" s="1" t="s">
        <v>430</v>
      </c>
      <c r="C91" s="1" t="s">
        <v>35</v>
      </c>
      <c r="D91" s="2">
        <v>43322</v>
      </c>
      <c r="E91" s="2">
        <v>43686</v>
      </c>
      <c r="F91" s="1" t="s">
        <v>249</v>
      </c>
      <c r="G91">
        <v>12</v>
      </c>
      <c r="H91" s="1" t="s">
        <v>216</v>
      </c>
      <c r="I91" s="1" t="s">
        <v>22</v>
      </c>
      <c r="J91" s="1" t="s">
        <v>23</v>
      </c>
      <c r="K91" s="1" t="s">
        <v>24</v>
      </c>
      <c r="L91">
        <v>345705</v>
      </c>
      <c r="M91" s="2">
        <v>43322</v>
      </c>
      <c r="N91" s="1" t="s">
        <v>75</v>
      </c>
      <c r="O91" s="1" t="s">
        <v>356</v>
      </c>
      <c r="P91" s="1" t="s">
        <v>853</v>
      </c>
      <c r="Q91" s="2">
        <v>43852</v>
      </c>
    </row>
    <row r="92" spans="1:17" x14ac:dyDescent="0.3">
      <c r="A92" s="1" t="s">
        <v>422</v>
      </c>
      <c r="B92" s="1" t="s">
        <v>431</v>
      </c>
      <c r="C92" s="1" t="s">
        <v>19</v>
      </c>
      <c r="D92" s="2">
        <v>43687</v>
      </c>
      <c r="E92" s="2">
        <v>44052</v>
      </c>
      <c r="F92" s="1" t="s">
        <v>249</v>
      </c>
      <c r="G92">
        <v>3</v>
      </c>
      <c r="H92" s="1" t="s">
        <v>21</v>
      </c>
      <c r="I92" s="1" t="s">
        <v>22</v>
      </c>
      <c r="J92" s="1" t="s">
        <v>23</v>
      </c>
      <c r="K92" s="1" t="s">
        <v>24</v>
      </c>
      <c r="L92">
        <v>77400</v>
      </c>
      <c r="M92" s="2">
        <v>43687</v>
      </c>
      <c r="N92" s="1" t="s">
        <v>75</v>
      </c>
      <c r="O92" s="1" t="s">
        <v>24</v>
      </c>
      <c r="P92" s="1" t="s">
        <v>853</v>
      </c>
      <c r="Q92" s="2">
        <v>43852</v>
      </c>
    </row>
    <row r="93" spans="1:17" x14ac:dyDescent="0.3">
      <c r="A93" s="1" t="s">
        <v>422</v>
      </c>
      <c r="B93" s="1" t="s">
        <v>431</v>
      </c>
      <c r="C93" s="1" t="s">
        <v>19</v>
      </c>
      <c r="D93" s="2">
        <v>43687</v>
      </c>
      <c r="E93" s="2">
        <v>44052</v>
      </c>
      <c r="F93" s="1" t="s">
        <v>249</v>
      </c>
      <c r="G93">
        <v>3</v>
      </c>
      <c r="H93" s="1" t="s">
        <v>21</v>
      </c>
      <c r="I93" s="1" t="s">
        <v>22</v>
      </c>
      <c r="J93" s="1" t="s">
        <v>23</v>
      </c>
      <c r="K93" s="1" t="s">
        <v>24</v>
      </c>
      <c r="L93">
        <v>302811.08</v>
      </c>
      <c r="M93" s="2">
        <v>43687</v>
      </c>
      <c r="N93" s="1" t="s">
        <v>75</v>
      </c>
      <c r="O93" s="1" t="s">
        <v>24</v>
      </c>
      <c r="P93" s="1" t="s">
        <v>853</v>
      </c>
      <c r="Q93" s="2">
        <v>43852</v>
      </c>
    </row>
    <row r="94" spans="1:17" x14ac:dyDescent="0.3">
      <c r="A94" s="1" t="s">
        <v>422</v>
      </c>
      <c r="B94" s="1" t="s">
        <v>432</v>
      </c>
      <c r="C94" s="1" t="s">
        <v>19</v>
      </c>
      <c r="D94" s="2">
        <v>43282</v>
      </c>
      <c r="E94" s="2">
        <v>43646</v>
      </c>
      <c r="F94" s="1" t="s">
        <v>50</v>
      </c>
      <c r="G94">
        <v>12</v>
      </c>
      <c r="H94" s="1" t="s">
        <v>216</v>
      </c>
      <c r="I94" s="1" t="s">
        <v>22</v>
      </c>
      <c r="J94" s="1" t="s">
        <v>23</v>
      </c>
      <c r="K94" s="1" t="s">
        <v>24</v>
      </c>
      <c r="L94">
        <v>1183.3800000000001</v>
      </c>
      <c r="M94" s="2">
        <v>43282</v>
      </c>
      <c r="N94" s="1" t="s">
        <v>75</v>
      </c>
      <c r="O94" s="1" t="s">
        <v>356</v>
      </c>
      <c r="P94" s="1" t="s">
        <v>853</v>
      </c>
      <c r="Q94" s="2">
        <v>43852</v>
      </c>
    </row>
    <row r="95" spans="1:17" x14ac:dyDescent="0.3">
      <c r="A95" s="1" t="s">
        <v>78</v>
      </c>
      <c r="B95" s="1" t="s">
        <v>433</v>
      </c>
      <c r="C95" s="1" t="s">
        <v>19</v>
      </c>
      <c r="D95" s="2">
        <v>43359</v>
      </c>
      <c r="E95" s="2">
        <v>43723</v>
      </c>
      <c r="F95" s="1" t="s">
        <v>303</v>
      </c>
      <c r="G95">
        <v>1</v>
      </c>
      <c r="H95" s="1" t="s">
        <v>30</v>
      </c>
      <c r="I95" s="1" t="s">
        <v>22</v>
      </c>
      <c r="J95" s="1" t="s">
        <v>116</v>
      </c>
      <c r="K95" s="1" t="s">
        <v>24</v>
      </c>
      <c r="L95">
        <v>33977.82</v>
      </c>
      <c r="M95" s="2">
        <v>43359</v>
      </c>
      <c r="N95" s="1" t="s">
        <v>75</v>
      </c>
      <c r="O95" s="1" t="s">
        <v>356</v>
      </c>
      <c r="P95" s="1" t="s">
        <v>853</v>
      </c>
      <c r="Q95" s="2">
        <v>43852</v>
      </c>
    </row>
    <row r="96" spans="1:17" x14ac:dyDescent="0.3">
      <c r="A96" s="1" t="s">
        <v>422</v>
      </c>
      <c r="B96" s="1" t="s">
        <v>434</v>
      </c>
      <c r="C96" s="1" t="s">
        <v>19</v>
      </c>
      <c r="D96" s="2">
        <v>43066</v>
      </c>
      <c r="E96" s="2">
        <v>44161</v>
      </c>
      <c r="F96" s="1" t="s">
        <v>29</v>
      </c>
      <c r="G96">
        <v>11</v>
      </c>
      <c r="H96" s="1" t="s">
        <v>220</v>
      </c>
      <c r="I96" s="1" t="s">
        <v>22</v>
      </c>
      <c r="J96" s="1" t="s">
        <v>31</v>
      </c>
      <c r="K96" s="1" t="s">
        <v>37</v>
      </c>
      <c r="L96">
        <v>25303.02</v>
      </c>
      <c r="M96" s="2">
        <v>43247</v>
      </c>
      <c r="N96" s="1" t="s">
        <v>75</v>
      </c>
      <c r="O96" s="1" t="s">
        <v>356</v>
      </c>
      <c r="P96" s="1" t="s">
        <v>853</v>
      </c>
      <c r="Q96" s="2">
        <v>43852</v>
      </c>
    </row>
    <row r="97" spans="1:17" x14ac:dyDescent="0.3">
      <c r="A97" s="1" t="s">
        <v>422</v>
      </c>
      <c r="B97" s="1" t="s">
        <v>434</v>
      </c>
      <c r="C97" s="1" t="s">
        <v>19</v>
      </c>
      <c r="D97" s="2">
        <v>43066</v>
      </c>
      <c r="E97" s="2">
        <v>44161</v>
      </c>
      <c r="F97" s="1" t="s">
        <v>29</v>
      </c>
      <c r="G97">
        <v>11</v>
      </c>
      <c r="H97" s="1" t="s">
        <v>220</v>
      </c>
      <c r="I97" s="1" t="s">
        <v>22</v>
      </c>
      <c r="J97" s="1" t="s">
        <v>31</v>
      </c>
      <c r="K97" s="1" t="s">
        <v>37</v>
      </c>
      <c r="L97">
        <v>25302.959999999999</v>
      </c>
      <c r="M97" s="2">
        <v>43612</v>
      </c>
      <c r="N97" s="1" t="s">
        <v>75</v>
      </c>
      <c r="O97" s="1" t="s">
        <v>356</v>
      </c>
      <c r="P97" s="1" t="s">
        <v>853</v>
      </c>
      <c r="Q97" s="2">
        <v>43852</v>
      </c>
    </row>
    <row r="98" spans="1:17" x14ac:dyDescent="0.3">
      <c r="A98" s="1" t="s">
        <v>422</v>
      </c>
      <c r="B98" s="1" t="s">
        <v>434</v>
      </c>
      <c r="C98" s="1" t="s">
        <v>19</v>
      </c>
      <c r="D98" s="2">
        <v>43066</v>
      </c>
      <c r="E98" s="2">
        <v>44161</v>
      </c>
      <c r="F98" s="1" t="s">
        <v>29</v>
      </c>
      <c r="G98">
        <v>11</v>
      </c>
      <c r="H98" s="1" t="s">
        <v>220</v>
      </c>
      <c r="I98" s="1" t="s">
        <v>22</v>
      </c>
      <c r="J98" s="1" t="s">
        <v>31</v>
      </c>
      <c r="K98" s="1" t="s">
        <v>37</v>
      </c>
      <c r="L98">
        <v>25302.959999999999</v>
      </c>
      <c r="M98" s="2">
        <v>43704</v>
      </c>
      <c r="N98" s="1" t="s">
        <v>75</v>
      </c>
      <c r="O98" s="1" t="s">
        <v>356</v>
      </c>
      <c r="P98" s="1" t="s">
        <v>853</v>
      </c>
      <c r="Q98" s="2">
        <v>43852</v>
      </c>
    </row>
    <row r="99" spans="1:17" x14ac:dyDescent="0.3">
      <c r="A99" s="1" t="s">
        <v>422</v>
      </c>
      <c r="B99" s="1" t="s">
        <v>434</v>
      </c>
      <c r="C99" s="1" t="s">
        <v>19</v>
      </c>
      <c r="D99" s="2">
        <v>43066</v>
      </c>
      <c r="E99" s="2">
        <v>44161</v>
      </c>
      <c r="F99" s="1" t="s">
        <v>29</v>
      </c>
      <c r="G99">
        <v>11</v>
      </c>
      <c r="H99" s="1" t="s">
        <v>220</v>
      </c>
      <c r="I99" s="1" t="s">
        <v>22</v>
      </c>
      <c r="J99" s="1" t="s">
        <v>31</v>
      </c>
      <c r="K99" s="1" t="s">
        <v>37</v>
      </c>
      <c r="L99">
        <v>25302.959999999999</v>
      </c>
      <c r="M99" s="2">
        <v>43796</v>
      </c>
      <c r="N99" s="1" t="s">
        <v>75</v>
      </c>
      <c r="O99" s="1" t="s">
        <v>356</v>
      </c>
      <c r="P99" s="1" t="s">
        <v>853</v>
      </c>
      <c r="Q99" s="2">
        <v>43852</v>
      </c>
    </row>
    <row r="100" spans="1:17" x14ac:dyDescent="0.3">
      <c r="A100" s="1" t="s">
        <v>422</v>
      </c>
      <c r="B100" s="1" t="s">
        <v>434</v>
      </c>
      <c r="C100" s="1" t="s">
        <v>19</v>
      </c>
      <c r="D100" s="2">
        <v>43066</v>
      </c>
      <c r="E100" s="2">
        <v>44161</v>
      </c>
      <c r="F100" s="1" t="s">
        <v>29</v>
      </c>
      <c r="G100">
        <v>11</v>
      </c>
      <c r="H100" s="1" t="s">
        <v>220</v>
      </c>
      <c r="I100" s="1" t="s">
        <v>22</v>
      </c>
      <c r="J100" s="1" t="s">
        <v>31</v>
      </c>
      <c r="K100" s="1" t="s">
        <v>37</v>
      </c>
      <c r="L100">
        <v>25302.959999999999</v>
      </c>
      <c r="M100" s="2">
        <v>43888</v>
      </c>
      <c r="N100" s="1" t="s">
        <v>75</v>
      </c>
      <c r="O100" s="1" t="s">
        <v>356</v>
      </c>
      <c r="P100" s="1" t="s">
        <v>853</v>
      </c>
      <c r="Q100" s="2">
        <v>43852</v>
      </c>
    </row>
    <row r="101" spans="1:17" x14ac:dyDescent="0.3">
      <c r="A101" s="1" t="s">
        <v>422</v>
      </c>
      <c r="B101" s="1" t="s">
        <v>434</v>
      </c>
      <c r="C101" s="1" t="s">
        <v>19</v>
      </c>
      <c r="D101" s="2">
        <v>43066</v>
      </c>
      <c r="E101" s="2">
        <v>44161</v>
      </c>
      <c r="F101" s="1" t="s">
        <v>29</v>
      </c>
      <c r="G101">
        <v>11</v>
      </c>
      <c r="H101" s="1" t="s">
        <v>220</v>
      </c>
      <c r="I101" s="1" t="s">
        <v>22</v>
      </c>
      <c r="J101" s="1" t="s">
        <v>31</v>
      </c>
      <c r="K101" s="1" t="s">
        <v>37</v>
      </c>
      <c r="L101">
        <v>25302.959999999999</v>
      </c>
      <c r="M101" s="2">
        <v>43978</v>
      </c>
      <c r="N101" s="1" t="s">
        <v>75</v>
      </c>
      <c r="O101" s="1" t="s">
        <v>356</v>
      </c>
      <c r="P101" s="1" t="s">
        <v>853</v>
      </c>
      <c r="Q101" s="2">
        <v>43852</v>
      </c>
    </row>
    <row r="102" spans="1:17" x14ac:dyDescent="0.3">
      <c r="A102" s="1" t="s">
        <v>422</v>
      </c>
      <c r="B102" s="1" t="s">
        <v>434</v>
      </c>
      <c r="C102" s="1" t="s">
        <v>19</v>
      </c>
      <c r="D102" s="2">
        <v>43066</v>
      </c>
      <c r="E102" s="2">
        <v>44161</v>
      </c>
      <c r="F102" s="1" t="s">
        <v>29</v>
      </c>
      <c r="G102">
        <v>11</v>
      </c>
      <c r="H102" s="1" t="s">
        <v>220</v>
      </c>
      <c r="I102" s="1" t="s">
        <v>22</v>
      </c>
      <c r="J102" s="1" t="s">
        <v>31</v>
      </c>
      <c r="K102" s="1" t="s">
        <v>37</v>
      </c>
      <c r="L102">
        <v>25302.959999999999</v>
      </c>
      <c r="M102" s="2">
        <v>43339</v>
      </c>
      <c r="N102" s="1" t="s">
        <v>75</v>
      </c>
      <c r="O102" s="1" t="s">
        <v>356</v>
      </c>
      <c r="P102" s="1" t="s">
        <v>853</v>
      </c>
      <c r="Q102" s="2">
        <v>43852</v>
      </c>
    </row>
    <row r="103" spans="1:17" x14ac:dyDescent="0.3">
      <c r="A103" s="1" t="s">
        <v>422</v>
      </c>
      <c r="B103" s="1" t="s">
        <v>434</v>
      </c>
      <c r="C103" s="1" t="s">
        <v>19</v>
      </c>
      <c r="D103" s="2">
        <v>43066</v>
      </c>
      <c r="E103" s="2">
        <v>44161</v>
      </c>
      <c r="F103" s="1" t="s">
        <v>29</v>
      </c>
      <c r="G103">
        <v>11</v>
      </c>
      <c r="H103" s="1" t="s">
        <v>220</v>
      </c>
      <c r="I103" s="1" t="s">
        <v>22</v>
      </c>
      <c r="J103" s="1" t="s">
        <v>31</v>
      </c>
      <c r="K103" s="1" t="s">
        <v>37</v>
      </c>
      <c r="L103">
        <v>25302.959999999999</v>
      </c>
      <c r="M103" s="2">
        <v>43431</v>
      </c>
      <c r="N103" s="1" t="s">
        <v>75</v>
      </c>
      <c r="O103" s="1" t="s">
        <v>356</v>
      </c>
      <c r="P103" s="1" t="s">
        <v>853</v>
      </c>
      <c r="Q103" s="2">
        <v>43852</v>
      </c>
    </row>
    <row r="104" spans="1:17" x14ac:dyDescent="0.3">
      <c r="A104" s="1" t="s">
        <v>422</v>
      </c>
      <c r="B104" s="1" t="s">
        <v>434</v>
      </c>
      <c r="C104" s="1" t="s">
        <v>19</v>
      </c>
      <c r="D104" s="2">
        <v>43066</v>
      </c>
      <c r="E104" s="2">
        <v>44161</v>
      </c>
      <c r="F104" s="1" t="s">
        <v>29</v>
      </c>
      <c r="G104">
        <v>11</v>
      </c>
      <c r="H104" s="1" t="s">
        <v>220</v>
      </c>
      <c r="I104" s="1" t="s">
        <v>22</v>
      </c>
      <c r="J104" s="1" t="s">
        <v>31</v>
      </c>
      <c r="K104" s="1" t="s">
        <v>37</v>
      </c>
      <c r="L104">
        <v>25302.959999999999</v>
      </c>
      <c r="M104" s="2">
        <v>43523</v>
      </c>
      <c r="N104" s="1" t="s">
        <v>75</v>
      </c>
      <c r="O104" s="1" t="s">
        <v>356</v>
      </c>
      <c r="P104" s="1" t="s">
        <v>853</v>
      </c>
      <c r="Q104" s="2">
        <v>43852</v>
      </c>
    </row>
    <row r="105" spans="1:17" x14ac:dyDescent="0.3">
      <c r="A105" s="1" t="s">
        <v>422</v>
      </c>
      <c r="B105" s="1" t="s">
        <v>434</v>
      </c>
      <c r="C105" s="1" t="s">
        <v>19</v>
      </c>
      <c r="D105" s="2">
        <v>43066</v>
      </c>
      <c r="E105" s="2">
        <v>44161</v>
      </c>
      <c r="F105" s="1" t="s">
        <v>29</v>
      </c>
      <c r="G105">
        <v>11</v>
      </c>
      <c r="H105" s="1" t="s">
        <v>220</v>
      </c>
      <c r="I105" s="1" t="s">
        <v>22</v>
      </c>
      <c r="J105" s="1" t="s">
        <v>31</v>
      </c>
      <c r="K105" s="1" t="s">
        <v>37</v>
      </c>
      <c r="L105">
        <v>25303.02</v>
      </c>
      <c r="M105" s="2">
        <v>43158</v>
      </c>
      <c r="N105" s="1" t="s">
        <v>75</v>
      </c>
      <c r="O105" s="1" t="s">
        <v>356</v>
      </c>
      <c r="P105" s="1" t="s">
        <v>853</v>
      </c>
      <c r="Q105" s="2">
        <v>43852</v>
      </c>
    </row>
    <row r="106" spans="1:17" x14ac:dyDescent="0.3">
      <c r="A106" s="1" t="s">
        <v>422</v>
      </c>
      <c r="B106" s="1" t="s">
        <v>434</v>
      </c>
      <c r="C106" s="1" t="s">
        <v>19</v>
      </c>
      <c r="D106" s="2">
        <v>43066</v>
      </c>
      <c r="E106" s="2">
        <v>44161</v>
      </c>
      <c r="F106" s="1" t="s">
        <v>29</v>
      </c>
      <c r="G106">
        <v>11</v>
      </c>
      <c r="H106" s="1" t="s">
        <v>220</v>
      </c>
      <c r="I106" s="1" t="s">
        <v>22</v>
      </c>
      <c r="J106" s="1" t="s">
        <v>31</v>
      </c>
      <c r="K106" s="1" t="s">
        <v>37</v>
      </c>
      <c r="L106">
        <v>39952.080000000002</v>
      </c>
      <c r="M106" s="2">
        <v>43066</v>
      </c>
      <c r="N106" s="1" t="s">
        <v>75</v>
      </c>
      <c r="O106" s="1" t="s">
        <v>356</v>
      </c>
      <c r="P106" s="1" t="s">
        <v>853</v>
      </c>
      <c r="Q106" s="2">
        <v>43852</v>
      </c>
    </row>
    <row r="107" spans="1:17" x14ac:dyDescent="0.3">
      <c r="A107" s="1" t="s">
        <v>422</v>
      </c>
      <c r="B107" s="1" t="s">
        <v>435</v>
      </c>
      <c r="C107" s="1" t="s">
        <v>35</v>
      </c>
      <c r="D107" s="2">
        <v>43158</v>
      </c>
      <c r="E107" s="2">
        <v>43522</v>
      </c>
      <c r="F107" s="1" t="s">
        <v>303</v>
      </c>
      <c r="G107">
        <v>1</v>
      </c>
      <c r="H107" s="1" t="s">
        <v>30</v>
      </c>
      <c r="I107" s="1" t="s">
        <v>22</v>
      </c>
      <c r="J107" s="1" t="s">
        <v>116</v>
      </c>
      <c r="K107" s="1" t="s">
        <v>24</v>
      </c>
      <c r="L107">
        <v>562.24</v>
      </c>
      <c r="M107" s="2">
        <v>43158</v>
      </c>
      <c r="N107" s="1" t="s">
        <v>75</v>
      </c>
      <c r="O107" s="1" t="s">
        <v>356</v>
      </c>
      <c r="P107" s="1" t="s">
        <v>853</v>
      </c>
      <c r="Q107" s="2">
        <v>43852</v>
      </c>
    </row>
    <row r="108" spans="1:17" x14ac:dyDescent="0.3">
      <c r="A108" s="1" t="s">
        <v>422</v>
      </c>
      <c r="B108" s="1" t="s">
        <v>436</v>
      </c>
      <c r="C108" s="1" t="s">
        <v>19</v>
      </c>
      <c r="D108" s="2">
        <v>43523</v>
      </c>
      <c r="E108" s="2">
        <v>43887</v>
      </c>
      <c r="F108" s="1" t="s">
        <v>303</v>
      </c>
      <c r="G108">
        <v>1</v>
      </c>
      <c r="H108" s="1" t="s">
        <v>30</v>
      </c>
      <c r="I108" s="1" t="s">
        <v>22</v>
      </c>
      <c r="J108" s="1" t="s">
        <v>116</v>
      </c>
      <c r="K108" s="1" t="s">
        <v>24</v>
      </c>
      <c r="L108">
        <v>628.70000000000005</v>
      </c>
      <c r="M108" s="2">
        <v>43526</v>
      </c>
      <c r="N108" s="1" t="s">
        <v>75</v>
      </c>
      <c r="O108" s="1" t="s">
        <v>24</v>
      </c>
      <c r="P108" s="1" t="s">
        <v>853</v>
      </c>
      <c r="Q108" s="2">
        <v>43852</v>
      </c>
    </row>
    <row r="109" spans="1:17" x14ac:dyDescent="0.3">
      <c r="A109" s="1" t="s">
        <v>422</v>
      </c>
      <c r="B109" s="1" t="s">
        <v>437</v>
      </c>
      <c r="C109" s="1" t="s">
        <v>35</v>
      </c>
      <c r="D109" s="2">
        <v>43191</v>
      </c>
      <c r="E109" s="2">
        <v>43555</v>
      </c>
      <c r="F109" s="1" t="s">
        <v>50</v>
      </c>
      <c r="G109">
        <v>12</v>
      </c>
      <c r="H109" s="1" t="s">
        <v>216</v>
      </c>
      <c r="I109" s="1" t="s">
        <v>22</v>
      </c>
      <c r="J109" s="1" t="s">
        <v>23</v>
      </c>
      <c r="K109" s="1" t="s">
        <v>24</v>
      </c>
      <c r="L109">
        <v>5075.5</v>
      </c>
      <c r="M109" s="2">
        <v>43191</v>
      </c>
      <c r="N109" s="1" t="s">
        <v>75</v>
      </c>
      <c r="O109" s="1" t="s">
        <v>356</v>
      </c>
      <c r="P109" s="1" t="s">
        <v>853</v>
      </c>
      <c r="Q109" s="2">
        <v>43852</v>
      </c>
    </row>
    <row r="110" spans="1:17" x14ac:dyDescent="0.3">
      <c r="A110" s="1" t="s">
        <v>422</v>
      </c>
      <c r="B110" s="1" t="s">
        <v>438</v>
      </c>
      <c r="C110" s="1" t="s">
        <v>19</v>
      </c>
      <c r="D110" s="2">
        <v>43556</v>
      </c>
      <c r="E110" s="2">
        <v>43921</v>
      </c>
      <c r="F110" s="1" t="s">
        <v>50</v>
      </c>
      <c r="G110">
        <v>3</v>
      </c>
      <c r="H110" s="1" t="s">
        <v>21</v>
      </c>
      <c r="I110" s="1" t="s">
        <v>22</v>
      </c>
      <c r="J110" s="1" t="s">
        <v>23</v>
      </c>
      <c r="K110" s="1" t="s">
        <v>24</v>
      </c>
      <c r="L110">
        <v>5206</v>
      </c>
      <c r="M110" s="2">
        <v>43556</v>
      </c>
      <c r="N110" s="1" t="s">
        <v>75</v>
      </c>
      <c r="O110" s="1" t="s">
        <v>24</v>
      </c>
      <c r="P110" s="1" t="s">
        <v>853</v>
      </c>
      <c r="Q110" s="2">
        <v>43852</v>
      </c>
    </row>
    <row r="111" spans="1:17" x14ac:dyDescent="0.3">
      <c r="A111" s="1" t="s">
        <v>17</v>
      </c>
      <c r="B111" s="1" t="s">
        <v>439</v>
      </c>
      <c r="C111" s="1" t="s">
        <v>19</v>
      </c>
      <c r="D111" s="2">
        <v>43494</v>
      </c>
      <c r="E111" s="2">
        <v>43858</v>
      </c>
      <c r="F111" s="1" t="s">
        <v>303</v>
      </c>
      <c r="G111">
        <v>13</v>
      </c>
      <c r="H111" s="1" t="s">
        <v>36</v>
      </c>
      <c r="I111" s="1" t="s">
        <v>22</v>
      </c>
      <c r="J111" s="1" t="s">
        <v>116</v>
      </c>
      <c r="K111" s="1" t="s">
        <v>32</v>
      </c>
      <c r="L111">
        <v>5462.5</v>
      </c>
      <c r="M111" s="2">
        <v>43494</v>
      </c>
      <c r="N111" s="1" t="s">
        <v>75</v>
      </c>
      <c r="O111" s="1" t="s">
        <v>356</v>
      </c>
      <c r="P111" s="1" t="s">
        <v>853</v>
      </c>
      <c r="Q111" s="2">
        <v>43852</v>
      </c>
    </row>
    <row r="112" spans="1:17" x14ac:dyDescent="0.3">
      <c r="A112" s="1" t="s">
        <v>17</v>
      </c>
      <c r="B112" s="1" t="s">
        <v>142</v>
      </c>
      <c r="C112" s="1" t="s">
        <v>19</v>
      </c>
      <c r="D112" s="2">
        <v>43472</v>
      </c>
      <c r="E112" s="2">
        <v>43836</v>
      </c>
      <c r="F112" s="1" t="s">
        <v>20</v>
      </c>
      <c r="G112">
        <v>1</v>
      </c>
      <c r="H112" s="1" t="s">
        <v>30</v>
      </c>
      <c r="I112" s="1" t="s">
        <v>22</v>
      </c>
      <c r="J112" s="1" t="s">
        <v>20</v>
      </c>
      <c r="K112" s="1" t="s">
        <v>24</v>
      </c>
      <c r="L112">
        <v>13612.5</v>
      </c>
      <c r="M112" s="2">
        <v>43472</v>
      </c>
      <c r="N112" s="1" t="s">
        <v>75</v>
      </c>
      <c r="O112" s="1" t="s">
        <v>26</v>
      </c>
      <c r="P112" s="1" t="s">
        <v>853</v>
      </c>
      <c r="Q112" s="2">
        <v>43852</v>
      </c>
    </row>
    <row r="113" spans="1:17" x14ac:dyDescent="0.3">
      <c r="A113" s="1" t="s">
        <v>17</v>
      </c>
      <c r="B113" s="1" t="s">
        <v>142</v>
      </c>
      <c r="C113" s="1" t="s">
        <v>19</v>
      </c>
      <c r="D113" s="2">
        <v>43472</v>
      </c>
      <c r="E113" s="2">
        <v>43836</v>
      </c>
      <c r="F113" s="1" t="s">
        <v>20</v>
      </c>
      <c r="G113">
        <v>1</v>
      </c>
      <c r="H113" s="1" t="s">
        <v>30</v>
      </c>
      <c r="I113" s="1" t="s">
        <v>22</v>
      </c>
      <c r="J113" s="1" t="s">
        <v>20</v>
      </c>
      <c r="K113" s="1" t="s">
        <v>24</v>
      </c>
      <c r="L113">
        <v>6991.55</v>
      </c>
      <c r="M113" s="2">
        <v>43559</v>
      </c>
      <c r="N113" s="1" t="s">
        <v>25</v>
      </c>
      <c r="O113" s="1" t="s">
        <v>26</v>
      </c>
      <c r="P113" s="1" t="s">
        <v>853</v>
      </c>
      <c r="Q113" s="2">
        <v>43852</v>
      </c>
    </row>
    <row r="114" spans="1:17" x14ac:dyDescent="0.3">
      <c r="A114" s="1" t="s">
        <v>17</v>
      </c>
      <c r="B114" s="1" t="s">
        <v>440</v>
      </c>
      <c r="C114" s="1" t="s">
        <v>19</v>
      </c>
      <c r="D114" s="2">
        <v>43339</v>
      </c>
      <c r="E114" s="2">
        <v>43703</v>
      </c>
      <c r="F114" s="1" t="s">
        <v>50</v>
      </c>
      <c r="G114">
        <v>1</v>
      </c>
      <c r="H114" s="1" t="s">
        <v>30</v>
      </c>
      <c r="I114" s="1" t="s">
        <v>22</v>
      </c>
      <c r="J114" s="1" t="s">
        <v>50</v>
      </c>
      <c r="K114" s="1" t="s">
        <v>24</v>
      </c>
      <c r="L114">
        <v>13750</v>
      </c>
      <c r="M114" s="2">
        <v>43339</v>
      </c>
      <c r="N114" s="1" t="s">
        <v>75</v>
      </c>
      <c r="O114" s="1" t="s">
        <v>356</v>
      </c>
      <c r="P114" s="1" t="s">
        <v>853</v>
      </c>
      <c r="Q114" s="2">
        <v>43852</v>
      </c>
    </row>
    <row r="115" spans="1:17" x14ac:dyDescent="0.3">
      <c r="A115" s="1" t="s">
        <v>17</v>
      </c>
      <c r="B115" s="1" t="s">
        <v>441</v>
      </c>
      <c r="C115" s="1" t="s">
        <v>19</v>
      </c>
      <c r="D115" s="2">
        <v>43543</v>
      </c>
      <c r="E115" s="2">
        <v>43908</v>
      </c>
      <c r="F115" s="1" t="s">
        <v>50</v>
      </c>
      <c r="G115">
        <v>13</v>
      </c>
      <c r="H115" s="1" t="s">
        <v>36</v>
      </c>
      <c r="I115" s="1" t="s">
        <v>22</v>
      </c>
      <c r="J115" s="1" t="s">
        <v>50</v>
      </c>
      <c r="K115" s="1" t="s">
        <v>32</v>
      </c>
      <c r="L115">
        <v>70125</v>
      </c>
      <c r="M115" s="2">
        <v>43543</v>
      </c>
      <c r="N115" s="1" t="s">
        <v>75</v>
      </c>
      <c r="O115" s="1" t="s">
        <v>356</v>
      </c>
      <c r="P115" s="1" t="s">
        <v>853</v>
      </c>
      <c r="Q115" s="2">
        <v>43852</v>
      </c>
    </row>
    <row r="116" spans="1:17" x14ac:dyDescent="0.3">
      <c r="A116" s="1" t="s">
        <v>17</v>
      </c>
      <c r="B116" s="1" t="s">
        <v>442</v>
      </c>
      <c r="C116" s="1" t="s">
        <v>19</v>
      </c>
      <c r="D116" s="2">
        <v>43543</v>
      </c>
      <c r="E116" s="2">
        <v>43908</v>
      </c>
      <c r="F116" s="1" t="s">
        <v>50</v>
      </c>
      <c r="G116">
        <v>13</v>
      </c>
      <c r="H116" s="1" t="s">
        <v>36</v>
      </c>
      <c r="I116" s="1" t="s">
        <v>22</v>
      </c>
      <c r="J116" s="1" t="s">
        <v>50</v>
      </c>
      <c r="K116" s="1" t="s">
        <v>32</v>
      </c>
      <c r="L116">
        <v>70125</v>
      </c>
      <c r="M116" s="2">
        <v>43543</v>
      </c>
      <c r="N116" s="1" t="s">
        <v>75</v>
      </c>
      <c r="O116" s="1" t="s">
        <v>356</v>
      </c>
      <c r="P116" s="1" t="s">
        <v>853</v>
      </c>
      <c r="Q116" s="2">
        <v>43852</v>
      </c>
    </row>
    <row r="117" spans="1:17" x14ac:dyDescent="0.3">
      <c r="A117" s="1" t="s">
        <v>17</v>
      </c>
      <c r="B117" s="1" t="s">
        <v>443</v>
      </c>
      <c r="C117" s="1" t="s">
        <v>35</v>
      </c>
      <c r="D117" s="2">
        <v>43191</v>
      </c>
      <c r="E117" s="2">
        <v>43555</v>
      </c>
      <c r="F117" s="1" t="s">
        <v>20</v>
      </c>
      <c r="G117">
        <v>3</v>
      </c>
      <c r="H117" s="1" t="s">
        <v>21</v>
      </c>
      <c r="I117" s="1" t="s">
        <v>22</v>
      </c>
      <c r="J117" s="1" t="s">
        <v>23</v>
      </c>
      <c r="K117" s="1" t="s">
        <v>24</v>
      </c>
      <c r="L117">
        <v>208122.92</v>
      </c>
      <c r="M117" s="2">
        <v>43191</v>
      </c>
      <c r="N117" s="1" t="s">
        <v>75</v>
      </c>
      <c r="O117" s="1" t="s">
        <v>356</v>
      </c>
      <c r="P117" s="1" t="s">
        <v>853</v>
      </c>
      <c r="Q117" s="2">
        <v>43852</v>
      </c>
    </row>
    <row r="118" spans="1:17" x14ac:dyDescent="0.3">
      <c r="A118" s="1" t="s">
        <v>17</v>
      </c>
      <c r="B118" s="1" t="s">
        <v>444</v>
      </c>
      <c r="C118" s="1" t="s">
        <v>35</v>
      </c>
      <c r="D118" s="2">
        <v>43160</v>
      </c>
      <c r="E118" s="2">
        <v>43524</v>
      </c>
      <c r="F118" s="1" t="s">
        <v>20</v>
      </c>
      <c r="G118">
        <v>3</v>
      </c>
      <c r="H118" s="1" t="s">
        <v>21</v>
      </c>
      <c r="I118" s="1" t="s">
        <v>22</v>
      </c>
      <c r="J118" s="1" t="s">
        <v>23</v>
      </c>
      <c r="K118" s="1" t="s">
        <v>24</v>
      </c>
      <c r="L118">
        <v>45375.15</v>
      </c>
      <c r="M118" s="2">
        <v>43160</v>
      </c>
      <c r="N118" s="1" t="s">
        <v>75</v>
      </c>
      <c r="O118" s="1" t="s">
        <v>26</v>
      </c>
      <c r="P118" s="1" t="s">
        <v>853</v>
      </c>
      <c r="Q118" s="2">
        <v>43852</v>
      </c>
    </row>
    <row r="119" spans="1:17" x14ac:dyDescent="0.3">
      <c r="A119" s="1" t="s">
        <v>17</v>
      </c>
      <c r="B119" s="1" t="s">
        <v>444</v>
      </c>
      <c r="C119" s="1" t="s">
        <v>35</v>
      </c>
      <c r="D119" s="2">
        <v>43160</v>
      </c>
      <c r="E119" s="2">
        <v>43524</v>
      </c>
      <c r="F119" s="1" t="s">
        <v>20</v>
      </c>
      <c r="G119">
        <v>3</v>
      </c>
      <c r="H119" s="1" t="s">
        <v>21</v>
      </c>
      <c r="I119" s="1" t="s">
        <v>22</v>
      </c>
      <c r="J119" s="1" t="s">
        <v>23</v>
      </c>
      <c r="K119" s="1" t="s">
        <v>24</v>
      </c>
      <c r="L119">
        <v>18150</v>
      </c>
      <c r="M119" s="2">
        <v>43468</v>
      </c>
      <c r="N119" s="1" t="s">
        <v>25</v>
      </c>
      <c r="O119" s="1" t="s">
        <v>26</v>
      </c>
      <c r="P119" s="1" t="s">
        <v>853</v>
      </c>
      <c r="Q119" s="2">
        <v>43852</v>
      </c>
    </row>
    <row r="120" spans="1:17" x14ac:dyDescent="0.3">
      <c r="A120" s="1" t="s">
        <v>17</v>
      </c>
      <c r="B120" s="1" t="s">
        <v>18</v>
      </c>
      <c r="C120" s="1" t="s">
        <v>19</v>
      </c>
      <c r="D120" s="2">
        <v>43525</v>
      </c>
      <c r="E120" s="2">
        <v>44012</v>
      </c>
      <c r="F120" s="1" t="s">
        <v>20</v>
      </c>
      <c r="G120">
        <v>3</v>
      </c>
      <c r="H120" s="1" t="s">
        <v>21</v>
      </c>
      <c r="I120" s="1" t="s">
        <v>22</v>
      </c>
      <c r="J120" s="1" t="s">
        <v>23</v>
      </c>
      <c r="K120" s="1" t="s">
        <v>24</v>
      </c>
      <c r="L120">
        <v>45375.15</v>
      </c>
      <c r="M120" s="2">
        <v>43525</v>
      </c>
      <c r="N120" s="1" t="s">
        <v>75</v>
      </c>
      <c r="O120" s="1" t="s">
        <v>26</v>
      </c>
      <c r="P120" s="1" t="s">
        <v>853</v>
      </c>
      <c r="Q120" s="2">
        <v>43852</v>
      </c>
    </row>
    <row r="121" spans="1:17" x14ac:dyDescent="0.3">
      <c r="A121" s="1" t="s">
        <v>17</v>
      </c>
      <c r="B121" s="1" t="s">
        <v>18</v>
      </c>
      <c r="C121" s="1" t="s">
        <v>19</v>
      </c>
      <c r="D121" s="2">
        <v>43525</v>
      </c>
      <c r="E121" s="2">
        <v>43890</v>
      </c>
      <c r="F121" s="1" t="s">
        <v>20</v>
      </c>
      <c r="G121">
        <v>3</v>
      </c>
      <c r="H121" s="1" t="s">
        <v>21</v>
      </c>
      <c r="I121" s="1" t="s">
        <v>22</v>
      </c>
      <c r="J121" s="1" t="s">
        <v>23</v>
      </c>
      <c r="K121" s="1" t="s">
        <v>24</v>
      </c>
      <c r="L121">
        <v>45375</v>
      </c>
      <c r="M121" s="2">
        <v>43666</v>
      </c>
      <c r="N121" s="1" t="s">
        <v>25</v>
      </c>
      <c r="O121" s="1" t="s">
        <v>26</v>
      </c>
      <c r="P121" s="1" t="s">
        <v>853</v>
      </c>
      <c r="Q121" s="2">
        <v>43852</v>
      </c>
    </row>
    <row r="122" spans="1:17" x14ac:dyDescent="0.3">
      <c r="A122" s="1" t="s">
        <v>17</v>
      </c>
      <c r="B122" s="1" t="s">
        <v>18</v>
      </c>
      <c r="C122" s="1" t="s">
        <v>19</v>
      </c>
      <c r="D122" s="2">
        <v>43525</v>
      </c>
      <c r="E122" s="2">
        <v>43890</v>
      </c>
      <c r="F122" s="1" t="s">
        <v>20</v>
      </c>
      <c r="G122">
        <v>3</v>
      </c>
      <c r="H122" s="1" t="s">
        <v>21</v>
      </c>
      <c r="I122" s="1" t="s">
        <v>22</v>
      </c>
      <c r="J122" s="1" t="s">
        <v>23</v>
      </c>
      <c r="K122" s="1" t="s">
        <v>24</v>
      </c>
      <c r="L122">
        <v>0</v>
      </c>
      <c r="M122" s="2"/>
      <c r="N122" s="1" t="s">
        <v>25</v>
      </c>
      <c r="O122" s="1" t="s">
        <v>26</v>
      </c>
      <c r="P122" s="1" t="s">
        <v>853</v>
      </c>
      <c r="Q122" s="2">
        <v>43852</v>
      </c>
    </row>
    <row r="123" spans="1:17" x14ac:dyDescent="0.3">
      <c r="A123" s="1" t="s">
        <v>17</v>
      </c>
      <c r="B123" s="1" t="s">
        <v>445</v>
      </c>
      <c r="C123" s="1" t="s">
        <v>35</v>
      </c>
      <c r="D123" s="2">
        <v>43405</v>
      </c>
      <c r="E123" s="2">
        <v>43769</v>
      </c>
      <c r="F123" s="1" t="s">
        <v>235</v>
      </c>
      <c r="G123">
        <v>10</v>
      </c>
      <c r="H123" s="1" t="s">
        <v>68</v>
      </c>
      <c r="I123" s="1" t="s">
        <v>22</v>
      </c>
      <c r="J123" s="1" t="s">
        <v>83</v>
      </c>
      <c r="K123" s="1" t="s">
        <v>24</v>
      </c>
      <c r="L123">
        <v>6157.88</v>
      </c>
      <c r="M123" s="2">
        <v>43405</v>
      </c>
      <c r="N123" s="1" t="s">
        <v>75</v>
      </c>
      <c r="O123" s="1" t="s">
        <v>26</v>
      </c>
      <c r="P123" s="1" t="s">
        <v>853</v>
      </c>
      <c r="Q123" s="2">
        <v>43852</v>
      </c>
    </row>
    <row r="124" spans="1:17" x14ac:dyDescent="0.3">
      <c r="A124" s="1" t="s">
        <v>17</v>
      </c>
      <c r="B124" s="1" t="s">
        <v>445</v>
      </c>
      <c r="C124" s="1" t="s">
        <v>35</v>
      </c>
      <c r="D124" s="2">
        <v>43405</v>
      </c>
      <c r="E124" s="2">
        <v>43769</v>
      </c>
      <c r="F124" s="1" t="s">
        <v>235</v>
      </c>
      <c r="G124">
        <v>10</v>
      </c>
      <c r="H124" s="1" t="s">
        <v>68</v>
      </c>
      <c r="I124" s="1" t="s">
        <v>22</v>
      </c>
      <c r="J124" s="1" t="s">
        <v>83</v>
      </c>
      <c r="K124" s="1" t="s">
        <v>24</v>
      </c>
      <c r="L124">
        <v>0</v>
      </c>
      <c r="M124" s="2">
        <v>43439</v>
      </c>
      <c r="N124" s="1" t="s">
        <v>25</v>
      </c>
      <c r="O124" s="1" t="s">
        <v>26</v>
      </c>
      <c r="P124" s="1" t="s">
        <v>853</v>
      </c>
      <c r="Q124" s="2">
        <v>43852</v>
      </c>
    </row>
    <row r="125" spans="1:17" x14ac:dyDescent="0.3">
      <c r="A125" s="1" t="s">
        <v>17</v>
      </c>
      <c r="B125" s="1" t="s">
        <v>445</v>
      </c>
      <c r="C125" s="1" t="s">
        <v>35</v>
      </c>
      <c r="D125" s="2">
        <v>43405</v>
      </c>
      <c r="E125" s="2">
        <v>43769</v>
      </c>
      <c r="F125" s="1" t="s">
        <v>235</v>
      </c>
      <c r="G125">
        <v>10</v>
      </c>
      <c r="H125" s="1" t="s">
        <v>68</v>
      </c>
      <c r="I125" s="1" t="s">
        <v>22</v>
      </c>
      <c r="J125" s="1" t="s">
        <v>83</v>
      </c>
      <c r="K125" s="1" t="s">
        <v>24</v>
      </c>
      <c r="L125">
        <v>113.48</v>
      </c>
      <c r="M125" s="2">
        <v>43504</v>
      </c>
      <c r="N125" s="1" t="s">
        <v>25</v>
      </c>
      <c r="O125" s="1" t="s">
        <v>26</v>
      </c>
      <c r="P125" s="1" t="s">
        <v>853</v>
      </c>
      <c r="Q125" s="2">
        <v>43852</v>
      </c>
    </row>
    <row r="126" spans="1:17" x14ac:dyDescent="0.3">
      <c r="A126" s="1" t="s">
        <v>17</v>
      </c>
      <c r="B126" s="1" t="s">
        <v>445</v>
      </c>
      <c r="C126" s="1" t="s">
        <v>19</v>
      </c>
      <c r="D126" s="2">
        <v>43770</v>
      </c>
      <c r="E126" s="2">
        <v>44135</v>
      </c>
      <c r="F126" s="1" t="s">
        <v>235</v>
      </c>
      <c r="G126">
        <v>10</v>
      </c>
      <c r="H126" s="1" t="s">
        <v>68</v>
      </c>
      <c r="I126" s="1" t="s">
        <v>22</v>
      </c>
      <c r="J126" s="1" t="s">
        <v>83</v>
      </c>
      <c r="K126" s="1" t="s">
        <v>24</v>
      </c>
      <c r="L126">
        <v>4302.3</v>
      </c>
      <c r="M126" s="2">
        <v>43770</v>
      </c>
      <c r="N126" s="1" t="s">
        <v>75</v>
      </c>
      <c r="O126" s="1" t="s">
        <v>24</v>
      </c>
      <c r="P126" s="1" t="s">
        <v>853</v>
      </c>
      <c r="Q126" s="2">
        <v>43852</v>
      </c>
    </row>
    <row r="127" spans="1:17" x14ac:dyDescent="0.3">
      <c r="A127" s="1" t="s">
        <v>17</v>
      </c>
      <c r="B127" s="1" t="s">
        <v>139</v>
      </c>
      <c r="C127" s="1" t="s">
        <v>19</v>
      </c>
      <c r="D127" s="2">
        <v>43602</v>
      </c>
      <c r="E127" s="2">
        <v>43967</v>
      </c>
      <c r="F127" s="1" t="s">
        <v>235</v>
      </c>
      <c r="G127">
        <v>10</v>
      </c>
      <c r="H127" s="1" t="s">
        <v>68</v>
      </c>
      <c r="I127" s="1" t="s">
        <v>22</v>
      </c>
      <c r="J127" s="1" t="s">
        <v>83</v>
      </c>
      <c r="K127" s="1" t="s">
        <v>24</v>
      </c>
      <c r="L127">
        <v>52500</v>
      </c>
      <c r="M127" s="2">
        <v>43602</v>
      </c>
      <c r="N127" s="1" t="s">
        <v>75</v>
      </c>
      <c r="O127" s="1" t="s">
        <v>356</v>
      </c>
      <c r="P127" s="1" t="s">
        <v>853</v>
      </c>
      <c r="Q127" s="2">
        <v>43852</v>
      </c>
    </row>
    <row r="128" spans="1:17" x14ac:dyDescent="0.3">
      <c r="A128" s="1" t="s">
        <v>17</v>
      </c>
      <c r="B128" s="1" t="s">
        <v>446</v>
      </c>
      <c r="C128" s="1" t="s">
        <v>35</v>
      </c>
      <c r="D128" s="2">
        <v>43282</v>
      </c>
      <c r="E128" s="2">
        <v>43646</v>
      </c>
      <c r="F128" s="1" t="s">
        <v>249</v>
      </c>
      <c r="G128">
        <v>3</v>
      </c>
      <c r="H128" s="1" t="s">
        <v>21</v>
      </c>
      <c r="I128" s="1" t="s">
        <v>22</v>
      </c>
      <c r="J128" s="1" t="s">
        <v>23</v>
      </c>
      <c r="K128" s="1" t="s">
        <v>37</v>
      </c>
      <c r="L128">
        <v>1147.82</v>
      </c>
      <c r="M128" s="2">
        <v>43646</v>
      </c>
      <c r="N128" s="1" t="s">
        <v>75</v>
      </c>
      <c r="O128" s="1" t="s">
        <v>356</v>
      </c>
      <c r="P128" s="1" t="s">
        <v>853</v>
      </c>
      <c r="Q128" s="2">
        <v>43852</v>
      </c>
    </row>
    <row r="129" spans="1:17" x14ac:dyDescent="0.3">
      <c r="A129" s="1" t="s">
        <v>17</v>
      </c>
      <c r="B129" s="1" t="s">
        <v>447</v>
      </c>
      <c r="C129" s="1" t="s">
        <v>35</v>
      </c>
      <c r="D129" s="2">
        <v>43282</v>
      </c>
      <c r="E129" s="2">
        <v>43646</v>
      </c>
      <c r="F129" s="1" t="s">
        <v>50</v>
      </c>
      <c r="G129">
        <v>3</v>
      </c>
      <c r="H129" s="1" t="s">
        <v>21</v>
      </c>
      <c r="I129" s="1" t="s">
        <v>22</v>
      </c>
      <c r="J129" s="1" t="s">
        <v>23</v>
      </c>
      <c r="K129" s="1" t="s">
        <v>24</v>
      </c>
      <c r="L129">
        <v>1896.63</v>
      </c>
      <c r="M129" s="2">
        <v>43282</v>
      </c>
      <c r="N129" s="1" t="s">
        <v>75</v>
      </c>
      <c r="O129" s="1" t="s">
        <v>356</v>
      </c>
      <c r="P129" s="1" t="s">
        <v>853</v>
      </c>
      <c r="Q129" s="2">
        <v>43852</v>
      </c>
    </row>
    <row r="130" spans="1:17" x14ac:dyDescent="0.3">
      <c r="A130" s="1" t="s">
        <v>17</v>
      </c>
      <c r="B130" s="1" t="s">
        <v>448</v>
      </c>
      <c r="C130" s="1" t="s">
        <v>35</v>
      </c>
      <c r="D130" s="2">
        <v>43283</v>
      </c>
      <c r="E130" s="2">
        <v>43646</v>
      </c>
      <c r="F130" s="1" t="s">
        <v>50</v>
      </c>
      <c r="G130">
        <v>3</v>
      </c>
      <c r="H130" s="1" t="s">
        <v>21</v>
      </c>
      <c r="I130" s="1" t="s">
        <v>22</v>
      </c>
      <c r="J130" s="1" t="s">
        <v>23</v>
      </c>
      <c r="K130" s="1" t="s">
        <v>24</v>
      </c>
      <c r="L130">
        <v>0</v>
      </c>
      <c r="M130" s="2">
        <v>43646</v>
      </c>
      <c r="N130" s="1" t="s">
        <v>75</v>
      </c>
      <c r="O130" s="1" t="s">
        <v>356</v>
      </c>
      <c r="P130" s="1" t="s">
        <v>853</v>
      </c>
      <c r="Q130" s="2">
        <v>43852</v>
      </c>
    </row>
    <row r="131" spans="1:17" x14ac:dyDescent="0.3">
      <c r="A131" s="1" t="s">
        <v>17</v>
      </c>
      <c r="B131" s="1" t="s">
        <v>449</v>
      </c>
      <c r="C131" s="1" t="s">
        <v>35</v>
      </c>
      <c r="D131" s="2">
        <v>43282</v>
      </c>
      <c r="E131" s="2">
        <v>43646</v>
      </c>
      <c r="F131" s="1" t="s">
        <v>50</v>
      </c>
      <c r="G131">
        <v>3</v>
      </c>
      <c r="H131" s="1" t="s">
        <v>21</v>
      </c>
      <c r="I131" s="1" t="s">
        <v>22</v>
      </c>
      <c r="J131" s="1" t="s">
        <v>23</v>
      </c>
      <c r="K131" s="1" t="s">
        <v>24</v>
      </c>
      <c r="L131">
        <v>48125</v>
      </c>
      <c r="M131" s="2">
        <v>43282</v>
      </c>
      <c r="N131" s="1" t="s">
        <v>75</v>
      </c>
      <c r="O131" s="1" t="s">
        <v>356</v>
      </c>
      <c r="P131" s="1" t="s">
        <v>853</v>
      </c>
      <c r="Q131" s="2">
        <v>43852</v>
      </c>
    </row>
    <row r="132" spans="1:17" x14ac:dyDescent="0.3">
      <c r="A132" s="1" t="s">
        <v>17</v>
      </c>
      <c r="B132" s="1" t="s">
        <v>450</v>
      </c>
      <c r="C132" s="1" t="s">
        <v>35</v>
      </c>
      <c r="D132" s="2">
        <v>43282</v>
      </c>
      <c r="E132" s="2">
        <v>43646</v>
      </c>
      <c r="F132" s="1" t="s">
        <v>303</v>
      </c>
      <c r="G132">
        <v>3</v>
      </c>
      <c r="H132" s="1" t="s">
        <v>21</v>
      </c>
      <c r="I132" s="1" t="s">
        <v>22</v>
      </c>
      <c r="J132" s="1" t="s">
        <v>23</v>
      </c>
      <c r="K132" s="1" t="s">
        <v>24</v>
      </c>
      <c r="L132">
        <v>13560.92</v>
      </c>
      <c r="M132" s="2">
        <v>43282</v>
      </c>
      <c r="N132" s="1" t="s">
        <v>75</v>
      </c>
      <c r="O132" s="1" t="s">
        <v>356</v>
      </c>
      <c r="P132" s="1" t="s">
        <v>853</v>
      </c>
      <c r="Q132" s="2">
        <v>43852</v>
      </c>
    </row>
    <row r="133" spans="1:17" x14ac:dyDescent="0.3">
      <c r="A133" s="1" t="s">
        <v>17</v>
      </c>
      <c r="B133" s="1" t="s">
        <v>451</v>
      </c>
      <c r="C133" s="1" t="s">
        <v>35</v>
      </c>
      <c r="D133" s="2">
        <v>43282</v>
      </c>
      <c r="E133" s="2">
        <v>43646</v>
      </c>
      <c r="F133" s="1" t="s">
        <v>303</v>
      </c>
      <c r="G133">
        <v>3</v>
      </c>
      <c r="H133" s="1" t="s">
        <v>21</v>
      </c>
      <c r="I133" s="1" t="s">
        <v>22</v>
      </c>
      <c r="J133" s="1" t="s">
        <v>23</v>
      </c>
      <c r="K133" s="1" t="s">
        <v>24</v>
      </c>
      <c r="L133">
        <v>55052.69</v>
      </c>
      <c r="M133" s="2">
        <v>43282</v>
      </c>
      <c r="N133" s="1" t="s">
        <v>75</v>
      </c>
      <c r="O133" s="1" t="s">
        <v>356</v>
      </c>
      <c r="P133" s="1" t="s">
        <v>853</v>
      </c>
      <c r="Q133" s="2">
        <v>43852</v>
      </c>
    </row>
    <row r="134" spans="1:17" x14ac:dyDescent="0.3">
      <c r="A134" s="1" t="s">
        <v>17</v>
      </c>
      <c r="B134" s="1" t="s">
        <v>452</v>
      </c>
      <c r="C134" s="1" t="s">
        <v>35</v>
      </c>
      <c r="D134" s="2">
        <v>43282</v>
      </c>
      <c r="E134" s="2">
        <v>43646</v>
      </c>
      <c r="F134" s="1" t="s">
        <v>303</v>
      </c>
      <c r="G134">
        <v>3</v>
      </c>
      <c r="H134" s="1" t="s">
        <v>21</v>
      </c>
      <c r="I134" s="1" t="s">
        <v>22</v>
      </c>
      <c r="J134" s="1" t="s">
        <v>23</v>
      </c>
      <c r="K134" s="1" t="s">
        <v>24</v>
      </c>
      <c r="L134">
        <v>14131.43</v>
      </c>
      <c r="M134" s="2">
        <v>43282</v>
      </c>
      <c r="N134" s="1" t="s">
        <v>75</v>
      </c>
      <c r="O134" s="1" t="s">
        <v>356</v>
      </c>
      <c r="P134" s="1" t="s">
        <v>853</v>
      </c>
      <c r="Q134" s="2">
        <v>43852</v>
      </c>
    </row>
    <row r="135" spans="1:17" x14ac:dyDescent="0.3">
      <c r="A135" s="1" t="s">
        <v>17</v>
      </c>
      <c r="B135" s="1" t="s">
        <v>453</v>
      </c>
      <c r="C135" s="1" t="s">
        <v>35</v>
      </c>
      <c r="D135" s="2">
        <v>43282</v>
      </c>
      <c r="E135" s="2">
        <v>43646</v>
      </c>
      <c r="F135" s="1" t="s">
        <v>249</v>
      </c>
      <c r="G135">
        <v>3</v>
      </c>
      <c r="H135" s="1" t="s">
        <v>21</v>
      </c>
      <c r="I135" s="1" t="s">
        <v>22</v>
      </c>
      <c r="J135" s="1" t="s">
        <v>23</v>
      </c>
      <c r="K135" s="1" t="s">
        <v>24</v>
      </c>
      <c r="L135">
        <v>3125</v>
      </c>
      <c r="M135" s="2">
        <v>43282</v>
      </c>
      <c r="N135" s="1" t="s">
        <v>75</v>
      </c>
      <c r="O135" s="1" t="s">
        <v>356</v>
      </c>
      <c r="P135" s="1" t="s">
        <v>853</v>
      </c>
      <c r="Q135" s="2">
        <v>43852</v>
      </c>
    </row>
    <row r="136" spans="1:17" x14ac:dyDescent="0.3">
      <c r="A136" s="1" t="s">
        <v>17</v>
      </c>
      <c r="B136" s="1" t="s">
        <v>454</v>
      </c>
      <c r="C136" s="1" t="s">
        <v>35</v>
      </c>
      <c r="D136" s="2">
        <v>43282</v>
      </c>
      <c r="E136" s="2">
        <v>43646</v>
      </c>
      <c r="F136" s="1" t="s">
        <v>249</v>
      </c>
      <c r="G136">
        <v>3</v>
      </c>
      <c r="H136" s="1" t="s">
        <v>21</v>
      </c>
      <c r="I136" s="1" t="s">
        <v>22</v>
      </c>
      <c r="J136" s="1" t="s">
        <v>23</v>
      </c>
      <c r="K136" s="1" t="s">
        <v>24</v>
      </c>
      <c r="L136">
        <v>1125</v>
      </c>
      <c r="M136" s="2">
        <v>43282</v>
      </c>
      <c r="N136" s="1" t="s">
        <v>75</v>
      </c>
      <c r="O136" s="1" t="s">
        <v>356</v>
      </c>
      <c r="P136" s="1" t="s">
        <v>853</v>
      </c>
      <c r="Q136" s="2">
        <v>43852</v>
      </c>
    </row>
    <row r="137" spans="1:17" x14ac:dyDescent="0.3">
      <c r="A137" s="1" t="s">
        <v>17</v>
      </c>
      <c r="B137" s="1" t="s">
        <v>455</v>
      </c>
      <c r="C137" s="1" t="s">
        <v>35</v>
      </c>
      <c r="D137" s="2">
        <v>43282</v>
      </c>
      <c r="E137" s="2">
        <v>43646</v>
      </c>
      <c r="F137" s="1" t="s">
        <v>249</v>
      </c>
      <c r="G137">
        <v>3</v>
      </c>
      <c r="H137" s="1" t="s">
        <v>21</v>
      </c>
      <c r="I137" s="1" t="s">
        <v>22</v>
      </c>
      <c r="J137" s="1" t="s">
        <v>23</v>
      </c>
      <c r="K137" s="1" t="s">
        <v>24</v>
      </c>
      <c r="L137">
        <v>4706.25</v>
      </c>
      <c r="M137" s="2">
        <v>43282</v>
      </c>
      <c r="N137" s="1" t="s">
        <v>75</v>
      </c>
      <c r="O137" s="1" t="s">
        <v>356</v>
      </c>
      <c r="P137" s="1" t="s">
        <v>853</v>
      </c>
      <c r="Q137" s="2">
        <v>43852</v>
      </c>
    </row>
    <row r="138" spans="1:17" x14ac:dyDescent="0.3">
      <c r="A138" s="1" t="s">
        <v>17</v>
      </c>
      <c r="B138" s="1" t="s">
        <v>148</v>
      </c>
      <c r="C138" s="1" t="s">
        <v>19</v>
      </c>
      <c r="D138" s="2">
        <v>43647</v>
      </c>
      <c r="E138" s="2">
        <v>44012</v>
      </c>
      <c r="F138" s="1" t="s">
        <v>249</v>
      </c>
      <c r="G138">
        <v>3</v>
      </c>
      <c r="H138" s="1" t="s">
        <v>21</v>
      </c>
      <c r="I138" s="1" t="s">
        <v>22</v>
      </c>
      <c r="J138" s="1" t="s">
        <v>23</v>
      </c>
      <c r="K138" s="1" t="s">
        <v>24</v>
      </c>
      <c r="L138">
        <v>825</v>
      </c>
      <c r="M138" s="2">
        <v>43647</v>
      </c>
      <c r="N138" s="1" t="s">
        <v>75</v>
      </c>
      <c r="O138" s="1" t="s">
        <v>24</v>
      </c>
      <c r="P138" s="1" t="s">
        <v>853</v>
      </c>
      <c r="Q138" s="2">
        <v>43852</v>
      </c>
    </row>
    <row r="139" spans="1:17" x14ac:dyDescent="0.3">
      <c r="A139" s="1" t="s">
        <v>17</v>
      </c>
      <c r="B139" s="1" t="s">
        <v>152</v>
      </c>
      <c r="C139" s="1" t="s">
        <v>19</v>
      </c>
      <c r="D139" s="2">
        <v>43647</v>
      </c>
      <c r="E139" s="2">
        <v>44012</v>
      </c>
      <c r="F139" s="1" t="s">
        <v>50</v>
      </c>
      <c r="G139">
        <v>3</v>
      </c>
      <c r="H139" s="1" t="s">
        <v>21</v>
      </c>
      <c r="I139" s="1" t="s">
        <v>22</v>
      </c>
      <c r="J139" s="1" t="s">
        <v>23</v>
      </c>
      <c r="K139" s="1" t="s">
        <v>24</v>
      </c>
      <c r="L139">
        <v>1896.63</v>
      </c>
      <c r="M139" s="2">
        <v>43647</v>
      </c>
      <c r="N139" s="1" t="s">
        <v>75</v>
      </c>
      <c r="O139" s="1" t="s">
        <v>24</v>
      </c>
      <c r="P139" s="1" t="s">
        <v>853</v>
      </c>
      <c r="Q139" s="2">
        <v>43852</v>
      </c>
    </row>
    <row r="140" spans="1:17" x14ac:dyDescent="0.3">
      <c r="A140" s="1" t="s">
        <v>17</v>
      </c>
      <c r="B140" s="1" t="s">
        <v>176</v>
      </c>
      <c r="C140" s="1" t="s">
        <v>19</v>
      </c>
      <c r="D140" s="2">
        <v>43679</v>
      </c>
      <c r="E140" s="2">
        <v>44044</v>
      </c>
      <c r="F140" s="1" t="s">
        <v>50</v>
      </c>
      <c r="G140">
        <v>3</v>
      </c>
      <c r="H140" s="1" t="s">
        <v>21</v>
      </c>
      <c r="I140" s="1" t="s">
        <v>22</v>
      </c>
      <c r="J140" s="1" t="s">
        <v>23</v>
      </c>
      <c r="K140" s="1" t="s">
        <v>24</v>
      </c>
      <c r="L140">
        <v>19181.25</v>
      </c>
      <c r="M140" s="2">
        <v>43679</v>
      </c>
      <c r="N140" s="1" t="s">
        <v>75</v>
      </c>
      <c r="O140" s="1" t="s">
        <v>24</v>
      </c>
      <c r="P140" s="1" t="s">
        <v>853</v>
      </c>
      <c r="Q140" s="2">
        <v>43852</v>
      </c>
    </row>
    <row r="141" spans="1:17" x14ac:dyDescent="0.3">
      <c r="A141" s="1" t="s">
        <v>17</v>
      </c>
      <c r="B141" s="1" t="s">
        <v>153</v>
      </c>
      <c r="C141" s="1" t="s">
        <v>19</v>
      </c>
      <c r="D141" s="2">
        <v>43647</v>
      </c>
      <c r="E141" s="2">
        <v>44012</v>
      </c>
      <c r="F141" s="1" t="s">
        <v>50</v>
      </c>
      <c r="G141">
        <v>3</v>
      </c>
      <c r="H141" s="1" t="s">
        <v>21</v>
      </c>
      <c r="I141" s="1" t="s">
        <v>22</v>
      </c>
      <c r="J141" s="1" t="s">
        <v>23</v>
      </c>
      <c r="K141" s="1" t="s">
        <v>24</v>
      </c>
      <c r="L141">
        <v>42500</v>
      </c>
      <c r="M141" s="2">
        <v>43647</v>
      </c>
      <c r="N141" s="1" t="s">
        <v>75</v>
      </c>
      <c r="O141" s="1" t="s">
        <v>24</v>
      </c>
      <c r="P141" s="1" t="s">
        <v>853</v>
      </c>
      <c r="Q141" s="2">
        <v>43852</v>
      </c>
    </row>
    <row r="142" spans="1:17" x14ac:dyDescent="0.3">
      <c r="A142" s="1" t="s">
        <v>17</v>
      </c>
      <c r="B142" s="1" t="s">
        <v>154</v>
      </c>
      <c r="C142" s="1" t="s">
        <v>19</v>
      </c>
      <c r="D142" s="2">
        <v>43647</v>
      </c>
      <c r="E142" s="2">
        <v>44012</v>
      </c>
      <c r="F142" s="1" t="s">
        <v>303</v>
      </c>
      <c r="G142">
        <v>3</v>
      </c>
      <c r="H142" s="1" t="s">
        <v>21</v>
      </c>
      <c r="I142" s="1" t="s">
        <v>22</v>
      </c>
      <c r="J142" s="1" t="s">
        <v>23</v>
      </c>
      <c r="K142" s="1" t="s">
        <v>24</v>
      </c>
      <c r="L142">
        <v>10917.07</v>
      </c>
      <c r="M142" s="2">
        <v>43647</v>
      </c>
      <c r="N142" s="1" t="s">
        <v>75</v>
      </c>
      <c r="O142" s="1" t="s">
        <v>24</v>
      </c>
      <c r="P142" s="1" t="s">
        <v>853</v>
      </c>
      <c r="Q142" s="2">
        <v>43852</v>
      </c>
    </row>
    <row r="143" spans="1:17" x14ac:dyDescent="0.3">
      <c r="A143" s="1" t="s">
        <v>17</v>
      </c>
      <c r="B143" s="1" t="s">
        <v>167</v>
      </c>
      <c r="C143" s="1" t="s">
        <v>19</v>
      </c>
      <c r="D143" s="2">
        <v>43647</v>
      </c>
      <c r="E143" s="2">
        <v>44012</v>
      </c>
      <c r="F143" s="1" t="s">
        <v>303</v>
      </c>
      <c r="G143">
        <v>3</v>
      </c>
      <c r="H143" s="1" t="s">
        <v>21</v>
      </c>
      <c r="I143" s="1" t="s">
        <v>22</v>
      </c>
      <c r="J143" s="1" t="s">
        <v>23</v>
      </c>
      <c r="K143" s="1" t="s">
        <v>24</v>
      </c>
      <c r="L143">
        <v>60713.1</v>
      </c>
      <c r="M143" s="2">
        <v>43647</v>
      </c>
      <c r="N143" s="1" t="s">
        <v>75</v>
      </c>
      <c r="O143" s="1" t="s">
        <v>24</v>
      </c>
      <c r="P143" s="1" t="s">
        <v>853</v>
      </c>
      <c r="Q143" s="2">
        <v>43852</v>
      </c>
    </row>
    <row r="144" spans="1:17" x14ac:dyDescent="0.3">
      <c r="A144" s="1" t="s">
        <v>17</v>
      </c>
      <c r="B144" s="1" t="s">
        <v>150</v>
      </c>
      <c r="C144" s="1" t="s">
        <v>19</v>
      </c>
      <c r="D144" s="2">
        <v>43647</v>
      </c>
      <c r="E144" s="2">
        <v>44012</v>
      </c>
      <c r="F144" s="1" t="s">
        <v>303</v>
      </c>
      <c r="G144">
        <v>3</v>
      </c>
      <c r="H144" s="1" t="s">
        <v>21</v>
      </c>
      <c r="I144" s="1" t="s">
        <v>22</v>
      </c>
      <c r="J144" s="1" t="s">
        <v>23</v>
      </c>
      <c r="K144" s="1" t="s">
        <v>24</v>
      </c>
      <c r="L144">
        <v>12349.97</v>
      </c>
      <c r="M144" s="2">
        <v>43647</v>
      </c>
      <c r="N144" s="1" t="s">
        <v>75</v>
      </c>
      <c r="O144" s="1" t="s">
        <v>24</v>
      </c>
      <c r="P144" s="1" t="s">
        <v>853</v>
      </c>
      <c r="Q144" s="2">
        <v>43852</v>
      </c>
    </row>
    <row r="145" spans="1:17" x14ac:dyDescent="0.3">
      <c r="A145" s="1" t="s">
        <v>17</v>
      </c>
      <c r="B145" s="1" t="s">
        <v>155</v>
      </c>
      <c r="C145" s="1" t="s">
        <v>19</v>
      </c>
      <c r="D145" s="2">
        <v>43647</v>
      </c>
      <c r="E145" s="2">
        <v>44012</v>
      </c>
      <c r="F145" s="1" t="s">
        <v>249</v>
      </c>
      <c r="G145">
        <v>3</v>
      </c>
      <c r="H145" s="1" t="s">
        <v>21</v>
      </c>
      <c r="I145" s="1" t="s">
        <v>22</v>
      </c>
      <c r="J145" s="1" t="s">
        <v>23</v>
      </c>
      <c r="K145" s="1" t="s">
        <v>24</v>
      </c>
      <c r="L145">
        <v>3375</v>
      </c>
      <c r="M145" s="2">
        <v>43647</v>
      </c>
      <c r="N145" s="1" t="s">
        <v>75</v>
      </c>
      <c r="O145" s="1" t="s">
        <v>24</v>
      </c>
      <c r="P145" s="1" t="s">
        <v>853</v>
      </c>
      <c r="Q145" s="2">
        <v>43852</v>
      </c>
    </row>
    <row r="146" spans="1:17" x14ac:dyDescent="0.3">
      <c r="A146" s="1" t="s">
        <v>17</v>
      </c>
      <c r="B146" s="1" t="s">
        <v>456</v>
      </c>
      <c r="C146" s="1" t="s">
        <v>19</v>
      </c>
      <c r="D146" s="2">
        <v>43647</v>
      </c>
      <c r="E146" s="2">
        <v>44012</v>
      </c>
      <c r="F146" s="1" t="s">
        <v>249</v>
      </c>
      <c r="G146">
        <v>3</v>
      </c>
      <c r="H146" s="1" t="s">
        <v>21</v>
      </c>
      <c r="I146" s="1" t="s">
        <v>22</v>
      </c>
      <c r="J146" s="1" t="s">
        <v>23</v>
      </c>
      <c r="K146" s="1" t="s">
        <v>24</v>
      </c>
      <c r="L146">
        <v>875</v>
      </c>
      <c r="M146" s="2">
        <v>43647</v>
      </c>
      <c r="N146" s="1" t="s">
        <v>75</v>
      </c>
      <c r="O146" s="1" t="s">
        <v>24</v>
      </c>
      <c r="P146" s="1" t="s">
        <v>853</v>
      </c>
      <c r="Q146" s="2">
        <v>43852</v>
      </c>
    </row>
    <row r="147" spans="1:17" x14ac:dyDescent="0.3">
      <c r="A147" s="1" t="s">
        <v>17</v>
      </c>
      <c r="B147" s="1" t="s">
        <v>149</v>
      </c>
      <c r="C147" s="1" t="s">
        <v>19</v>
      </c>
      <c r="D147" s="2">
        <v>43647</v>
      </c>
      <c r="E147" s="2">
        <v>44012</v>
      </c>
      <c r="F147" s="1" t="s">
        <v>249</v>
      </c>
      <c r="G147">
        <v>3</v>
      </c>
      <c r="H147" s="1" t="s">
        <v>21</v>
      </c>
      <c r="I147" s="1" t="s">
        <v>22</v>
      </c>
      <c r="J147" s="1" t="s">
        <v>23</v>
      </c>
      <c r="K147" s="1" t="s">
        <v>24</v>
      </c>
      <c r="L147">
        <v>1556.25</v>
      </c>
      <c r="M147" s="2">
        <v>43647</v>
      </c>
      <c r="N147" s="1" t="s">
        <v>75</v>
      </c>
      <c r="O147" s="1" t="s">
        <v>24</v>
      </c>
      <c r="P147" s="1" t="s">
        <v>853</v>
      </c>
      <c r="Q147" s="2">
        <v>43852</v>
      </c>
    </row>
    <row r="148" spans="1:17" x14ac:dyDescent="0.3">
      <c r="A148" s="1" t="s">
        <v>17</v>
      </c>
      <c r="B148" s="1" t="s">
        <v>457</v>
      </c>
      <c r="C148" s="1" t="s">
        <v>35</v>
      </c>
      <c r="D148" s="2">
        <v>43373</v>
      </c>
      <c r="E148" s="2">
        <v>43737</v>
      </c>
      <c r="F148" s="1" t="s">
        <v>50</v>
      </c>
      <c r="G148">
        <v>3</v>
      </c>
      <c r="H148" s="1" t="s">
        <v>21</v>
      </c>
      <c r="I148" s="1" t="s">
        <v>22</v>
      </c>
      <c r="J148" s="1" t="s">
        <v>23</v>
      </c>
      <c r="K148" s="1" t="s">
        <v>24</v>
      </c>
      <c r="L148">
        <v>186534.13</v>
      </c>
      <c r="M148" s="2">
        <v>43373</v>
      </c>
      <c r="N148" s="1" t="s">
        <v>75</v>
      </c>
      <c r="O148" s="1" t="s">
        <v>356</v>
      </c>
      <c r="P148" s="1" t="s">
        <v>853</v>
      </c>
      <c r="Q148" s="2">
        <v>43852</v>
      </c>
    </row>
    <row r="149" spans="1:17" x14ac:dyDescent="0.3">
      <c r="A149" s="1" t="s">
        <v>17</v>
      </c>
      <c r="B149" s="1" t="s">
        <v>159</v>
      </c>
      <c r="C149" s="1" t="s">
        <v>19</v>
      </c>
      <c r="D149" s="2">
        <v>43738</v>
      </c>
      <c r="E149" s="2">
        <v>44103</v>
      </c>
      <c r="F149" s="1" t="s">
        <v>50</v>
      </c>
      <c r="G149">
        <v>3</v>
      </c>
      <c r="H149" s="1" t="s">
        <v>21</v>
      </c>
      <c r="I149" s="1" t="s">
        <v>22</v>
      </c>
      <c r="J149" s="1" t="s">
        <v>23</v>
      </c>
      <c r="K149" s="1" t="s">
        <v>24</v>
      </c>
      <c r="L149">
        <v>202350</v>
      </c>
      <c r="M149" s="2">
        <v>43738</v>
      </c>
      <c r="N149" s="1" t="s">
        <v>75</v>
      </c>
      <c r="O149" s="1" t="s">
        <v>24</v>
      </c>
      <c r="P149" s="1" t="s">
        <v>853</v>
      </c>
      <c r="Q149" s="2">
        <v>43852</v>
      </c>
    </row>
    <row r="150" spans="1:17" x14ac:dyDescent="0.3">
      <c r="A150" s="1" t="s">
        <v>17</v>
      </c>
      <c r="B150" s="1" t="s">
        <v>458</v>
      </c>
      <c r="C150" s="1" t="s">
        <v>35</v>
      </c>
      <c r="D150" s="2">
        <v>43175</v>
      </c>
      <c r="E150" s="2">
        <v>43539</v>
      </c>
      <c r="F150" s="1" t="s">
        <v>249</v>
      </c>
      <c r="G150">
        <v>3</v>
      </c>
      <c r="H150" s="1" t="s">
        <v>21</v>
      </c>
      <c r="I150" s="1" t="s">
        <v>22</v>
      </c>
      <c r="J150" s="1" t="s">
        <v>23</v>
      </c>
      <c r="K150" s="1" t="s">
        <v>37</v>
      </c>
      <c r="L150">
        <v>750.63</v>
      </c>
      <c r="M150" s="2">
        <v>43175</v>
      </c>
      <c r="N150" s="1" t="s">
        <v>75</v>
      </c>
      <c r="O150" s="1" t="s">
        <v>356</v>
      </c>
      <c r="P150" s="1" t="s">
        <v>853</v>
      </c>
      <c r="Q150" s="2">
        <v>43852</v>
      </c>
    </row>
    <row r="151" spans="1:17" x14ac:dyDescent="0.3">
      <c r="A151" s="1" t="s">
        <v>17</v>
      </c>
      <c r="B151" s="1" t="s">
        <v>112</v>
      </c>
      <c r="C151" s="1" t="s">
        <v>35</v>
      </c>
      <c r="D151" s="2">
        <v>43540</v>
      </c>
      <c r="E151" s="2">
        <v>43570</v>
      </c>
      <c r="F151" s="1" t="s">
        <v>249</v>
      </c>
      <c r="G151">
        <v>3</v>
      </c>
      <c r="H151" s="1" t="s">
        <v>21</v>
      </c>
      <c r="I151" s="1" t="s">
        <v>22</v>
      </c>
      <c r="J151" s="1" t="s">
        <v>23</v>
      </c>
      <c r="K151" s="1" t="s">
        <v>24</v>
      </c>
      <c r="L151">
        <v>63.75</v>
      </c>
      <c r="M151" s="2">
        <v>43540</v>
      </c>
      <c r="N151" s="1" t="s">
        <v>75</v>
      </c>
      <c r="O151" s="1" t="s">
        <v>24</v>
      </c>
      <c r="P151" s="1" t="s">
        <v>853</v>
      </c>
      <c r="Q151" s="2">
        <v>43852</v>
      </c>
    </row>
    <row r="152" spans="1:17" x14ac:dyDescent="0.3">
      <c r="A152" s="1" t="s">
        <v>17</v>
      </c>
      <c r="B152" s="1" t="s">
        <v>123</v>
      </c>
      <c r="C152" s="1" t="s">
        <v>19</v>
      </c>
      <c r="D152" s="2">
        <v>43571</v>
      </c>
      <c r="E152" s="2">
        <v>43936</v>
      </c>
      <c r="F152" s="1" t="s">
        <v>249</v>
      </c>
      <c r="G152">
        <v>3</v>
      </c>
      <c r="H152" s="1" t="s">
        <v>21</v>
      </c>
      <c r="I152" s="1" t="s">
        <v>22</v>
      </c>
      <c r="J152" s="1" t="s">
        <v>23</v>
      </c>
      <c r="K152" s="1" t="s">
        <v>24</v>
      </c>
      <c r="L152">
        <v>1556.5</v>
      </c>
      <c r="M152" s="2">
        <v>43571</v>
      </c>
      <c r="N152" s="1" t="s">
        <v>75</v>
      </c>
      <c r="O152" s="1" t="s">
        <v>24</v>
      </c>
      <c r="P152" s="1" t="s">
        <v>853</v>
      </c>
      <c r="Q152" s="2">
        <v>43852</v>
      </c>
    </row>
    <row r="153" spans="1:17" x14ac:dyDescent="0.3">
      <c r="A153" s="1" t="s">
        <v>17</v>
      </c>
      <c r="B153" s="1" t="s">
        <v>459</v>
      </c>
      <c r="C153" s="1" t="s">
        <v>35</v>
      </c>
      <c r="D153" s="2">
        <v>43192</v>
      </c>
      <c r="E153" s="2">
        <v>43556</v>
      </c>
      <c r="F153" s="1" t="s">
        <v>303</v>
      </c>
      <c r="G153">
        <v>3</v>
      </c>
      <c r="H153" s="1" t="s">
        <v>21</v>
      </c>
      <c r="I153" s="1" t="s">
        <v>22</v>
      </c>
      <c r="J153" s="1" t="s">
        <v>23</v>
      </c>
      <c r="K153" s="1" t="s">
        <v>24</v>
      </c>
      <c r="L153">
        <v>46087.63</v>
      </c>
      <c r="M153" s="2">
        <v>43192</v>
      </c>
      <c r="N153" s="1" t="s">
        <v>75</v>
      </c>
      <c r="O153" s="1" t="s">
        <v>356</v>
      </c>
      <c r="P153" s="1" t="s">
        <v>853</v>
      </c>
      <c r="Q153" s="2">
        <v>43852</v>
      </c>
    </row>
    <row r="154" spans="1:17" x14ac:dyDescent="0.3">
      <c r="A154" s="1" t="s">
        <v>17</v>
      </c>
      <c r="B154" s="1" t="s">
        <v>136</v>
      </c>
      <c r="C154" s="1" t="s">
        <v>35</v>
      </c>
      <c r="D154" s="2">
        <v>43557</v>
      </c>
      <c r="E154" s="2">
        <v>43571</v>
      </c>
      <c r="F154" s="1" t="s">
        <v>249</v>
      </c>
      <c r="G154">
        <v>3</v>
      </c>
      <c r="H154" s="1" t="s">
        <v>21</v>
      </c>
      <c r="I154" s="1" t="s">
        <v>22</v>
      </c>
      <c r="J154" s="1" t="s">
        <v>23</v>
      </c>
      <c r="K154" s="1" t="s">
        <v>24</v>
      </c>
      <c r="L154">
        <v>4362.38</v>
      </c>
      <c r="M154" s="2">
        <v>43557</v>
      </c>
      <c r="N154" s="1" t="s">
        <v>75</v>
      </c>
      <c r="O154" s="1" t="s">
        <v>24</v>
      </c>
      <c r="P154" s="1" t="s">
        <v>853</v>
      </c>
      <c r="Q154" s="2">
        <v>43852</v>
      </c>
    </row>
    <row r="155" spans="1:17" x14ac:dyDescent="0.3">
      <c r="A155" s="1" t="s">
        <v>17</v>
      </c>
      <c r="B155" s="1" t="s">
        <v>120</v>
      </c>
      <c r="C155" s="1" t="s">
        <v>19</v>
      </c>
      <c r="D155" s="2">
        <v>43572</v>
      </c>
      <c r="E155" s="2">
        <v>43922</v>
      </c>
      <c r="F155" s="1" t="s">
        <v>249</v>
      </c>
      <c r="G155">
        <v>3</v>
      </c>
      <c r="H155" s="1" t="s">
        <v>21</v>
      </c>
      <c r="I155" s="1" t="s">
        <v>22</v>
      </c>
      <c r="J155" s="1" t="s">
        <v>23</v>
      </c>
      <c r="K155" s="1" t="s">
        <v>24</v>
      </c>
      <c r="L155">
        <v>65370</v>
      </c>
      <c r="M155" s="2">
        <v>43572</v>
      </c>
      <c r="N155" s="1" t="s">
        <v>75</v>
      </c>
      <c r="O155" s="1" t="s">
        <v>24</v>
      </c>
      <c r="P155" s="1" t="s">
        <v>853</v>
      </c>
      <c r="Q155" s="2">
        <v>43852</v>
      </c>
    </row>
    <row r="156" spans="1:17" x14ac:dyDescent="0.3">
      <c r="A156" s="1" t="s">
        <v>17</v>
      </c>
      <c r="B156" s="1" t="s">
        <v>460</v>
      </c>
      <c r="C156" s="1" t="s">
        <v>19</v>
      </c>
      <c r="D156" s="2">
        <v>43738</v>
      </c>
      <c r="E156" s="2">
        <v>44103</v>
      </c>
      <c r="F156" s="1" t="s">
        <v>20</v>
      </c>
      <c r="G156">
        <v>3</v>
      </c>
      <c r="H156" s="1" t="s">
        <v>21</v>
      </c>
      <c r="I156" s="1" t="s">
        <v>22</v>
      </c>
      <c r="J156" s="1" t="s">
        <v>23</v>
      </c>
      <c r="K156" s="1" t="s">
        <v>37</v>
      </c>
      <c r="L156">
        <v>44259.67</v>
      </c>
      <c r="M156" s="2">
        <v>43738</v>
      </c>
      <c r="N156" s="1" t="s">
        <v>75</v>
      </c>
      <c r="O156" s="1" t="s">
        <v>356</v>
      </c>
      <c r="P156" s="1" t="s">
        <v>853</v>
      </c>
      <c r="Q156" s="2">
        <v>43852</v>
      </c>
    </row>
    <row r="157" spans="1:17" x14ac:dyDescent="0.3">
      <c r="A157" s="1" t="s">
        <v>17</v>
      </c>
      <c r="B157" s="1" t="s">
        <v>461</v>
      </c>
      <c r="C157" s="1" t="s">
        <v>19</v>
      </c>
      <c r="D157" s="2">
        <v>43765</v>
      </c>
      <c r="E157" s="2">
        <v>44130</v>
      </c>
      <c r="F157" s="1" t="s">
        <v>20</v>
      </c>
      <c r="G157">
        <v>3</v>
      </c>
      <c r="H157" s="1" t="s">
        <v>21</v>
      </c>
      <c r="I157" s="1" t="s">
        <v>22</v>
      </c>
      <c r="J157" s="1" t="s">
        <v>20</v>
      </c>
      <c r="K157" s="1" t="s">
        <v>24</v>
      </c>
      <c r="L157">
        <v>35112</v>
      </c>
      <c r="M157" s="2">
        <v>43765</v>
      </c>
      <c r="N157" s="1" t="s">
        <v>75</v>
      </c>
      <c r="O157" s="1" t="s">
        <v>24</v>
      </c>
      <c r="P157" s="1" t="s">
        <v>853</v>
      </c>
      <c r="Q157" s="2">
        <v>43852</v>
      </c>
    </row>
    <row r="158" spans="1:17" x14ac:dyDescent="0.3">
      <c r="A158" s="1" t="s">
        <v>17</v>
      </c>
      <c r="B158" s="1" t="s">
        <v>461</v>
      </c>
      <c r="C158" s="1" t="s">
        <v>19</v>
      </c>
      <c r="D158" s="2">
        <v>43765</v>
      </c>
      <c r="E158" s="2">
        <v>44130</v>
      </c>
      <c r="F158" s="1" t="s">
        <v>20</v>
      </c>
      <c r="G158">
        <v>3</v>
      </c>
      <c r="H158" s="1" t="s">
        <v>21</v>
      </c>
      <c r="I158" s="1" t="s">
        <v>22</v>
      </c>
      <c r="J158" s="1" t="s">
        <v>20</v>
      </c>
      <c r="K158" s="1" t="s">
        <v>24</v>
      </c>
      <c r="L158">
        <v>15048</v>
      </c>
      <c r="M158" s="2">
        <v>43765</v>
      </c>
      <c r="N158" s="1" t="s">
        <v>75</v>
      </c>
      <c r="O158" s="1" t="s">
        <v>24</v>
      </c>
      <c r="P158" s="1" t="s">
        <v>853</v>
      </c>
      <c r="Q158" s="2">
        <v>43852</v>
      </c>
    </row>
    <row r="159" spans="1:17" x14ac:dyDescent="0.3">
      <c r="A159" s="1" t="s">
        <v>17</v>
      </c>
      <c r="B159" s="1" t="s">
        <v>462</v>
      </c>
      <c r="C159" s="1" t="s">
        <v>35</v>
      </c>
      <c r="D159" s="2">
        <v>43123</v>
      </c>
      <c r="E159" s="2">
        <v>43487</v>
      </c>
      <c r="F159" s="1" t="s">
        <v>29</v>
      </c>
      <c r="G159">
        <v>12</v>
      </c>
      <c r="H159" s="1" t="s">
        <v>216</v>
      </c>
      <c r="I159" s="1" t="s">
        <v>22</v>
      </c>
      <c r="J159" s="1" t="s">
        <v>23</v>
      </c>
      <c r="K159" s="1" t="s">
        <v>24</v>
      </c>
      <c r="L159">
        <v>1072.3399999999999</v>
      </c>
      <c r="M159" s="2">
        <v>43123</v>
      </c>
      <c r="N159" s="1" t="s">
        <v>75</v>
      </c>
      <c r="O159" s="1" t="s">
        <v>356</v>
      </c>
      <c r="P159" s="1" t="s">
        <v>853</v>
      </c>
      <c r="Q159" s="2">
        <v>43852</v>
      </c>
    </row>
    <row r="160" spans="1:17" x14ac:dyDescent="0.3">
      <c r="A160" s="1" t="s">
        <v>17</v>
      </c>
      <c r="B160" s="1" t="s">
        <v>199</v>
      </c>
      <c r="C160" s="1" t="s">
        <v>19</v>
      </c>
      <c r="D160" s="2">
        <v>43488</v>
      </c>
      <c r="E160" s="2">
        <v>43852</v>
      </c>
      <c r="F160" s="1" t="s">
        <v>29</v>
      </c>
      <c r="G160">
        <v>3</v>
      </c>
      <c r="H160" s="1" t="s">
        <v>21</v>
      </c>
      <c r="I160" s="1" t="s">
        <v>22</v>
      </c>
      <c r="J160" s="1" t="s">
        <v>23</v>
      </c>
      <c r="K160" s="1" t="s">
        <v>24</v>
      </c>
      <c r="L160">
        <v>1111.77</v>
      </c>
      <c r="M160" s="2">
        <v>43488</v>
      </c>
      <c r="N160" s="1" t="s">
        <v>75</v>
      </c>
      <c r="O160" s="1" t="s">
        <v>24</v>
      </c>
      <c r="P160" s="1" t="s">
        <v>853</v>
      </c>
      <c r="Q160" s="2">
        <v>43852</v>
      </c>
    </row>
    <row r="161" spans="1:17" x14ac:dyDescent="0.3">
      <c r="A161" s="1" t="s">
        <v>17</v>
      </c>
      <c r="B161" s="1" t="s">
        <v>463</v>
      </c>
      <c r="C161" s="1" t="s">
        <v>35</v>
      </c>
      <c r="D161" s="2">
        <v>43312</v>
      </c>
      <c r="E161" s="2">
        <v>43676</v>
      </c>
      <c r="F161" s="1" t="s">
        <v>29</v>
      </c>
      <c r="G161">
        <v>3</v>
      </c>
      <c r="H161" s="1" t="s">
        <v>21</v>
      </c>
      <c r="I161" s="1" t="s">
        <v>22</v>
      </c>
      <c r="J161" s="1" t="s">
        <v>23</v>
      </c>
      <c r="K161" s="1" t="s">
        <v>37</v>
      </c>
      <c r="L161">
        <v>27057.200000000001</v>
      </c>
      <c r="M161" s="2">
        <v>43312</v>
      </c>
      <c r="N161" s="1" t="s">
        <v>75</v>
      </c>
      <c r="O161" s="1" t="s">
        <v>356</v>
      </c>
      <c r="P161" s="1" t="s">
        <v>853</v>
      </c>
      <c r="Q161" s="2">
        <v>43852</v>
      </c>
    </row>
    <row r="162" spans="1:17" x14ac:dyDescent="0.3">
      <c r="A162" s="1" t="s">
        <v>17</v>
      </c>
      <c r="B162" s="1" t="s">
        <v>464</v>
      </c>
      <c r="C162" s="1" t="s">
        <v>19</v>
      </c>
      <c r="D162" s="2">
        <v>43677</v>
      </c>
      <c r="E162" s="2">
        <v>44042</v>
      </c>
      <c r="F162" s="1" t="s">
        <v>29</v>
      </c>
      <c r="G162">
        <v>3</v>
      </c>
      <c r="H162" s="1" t="s">
        <v>21</v>
      </c>
      <c r="I162" s="1" t="s">
        <v>22</v>
      </c>
      <c r="J162" s="1" t="s">
        <v>23</v>
      </c>
      <c r="K162" s="1" t="s">
        <v>37</v>
      </c>
      <c r="L162">
        <v>87500</v>
      </c>
      <c r="M162" s="2">
        <v>43677</v>
      </c>
      <c r="N162" s="1" t="s">
        <v>75</v>
      </c>
      <c r="O162" s="1" t="s">
        <v>24</v>
      </c>
      <c r="P162" s="1" t="s">
        <v>853</v>
      </c>
      <c r="Q162" s="2">
        <v>43852</v>
      </c>
    </row>
    <row r="163" spans="1:17" x14ac:dyDescent="0.3">
      <c r="A163" s="1" t="s">
        <v>17</v>
      </c>
      <c r="B163" s="1" t="s">
        <v>465</v>
      </c>
      <c r="C163" s="1" t="s">
        <v>35</v>
      </c>
      <c r="D163" s="2">
        <v>43431</v>
      </c>
      <c r="E163" s="2">
        <v>43795</v>
      </c>
      <c r="F163" s="1" t="s">
        <v>235</v>
      </c>
      <c r="G163">
        <v>10</v>
      </c>
      <c r="H163" s="1" t="s">
        <v>68</v>
      </c>
      <c r="I163" s="1" t="s">
        <v>22</v>
      </c>
      <c r="J163" s="1" t="s">
        <v>83</v>
      </c>
      <c r="K163" s="1" t="s">
        <v>24</v>
      </c>
      <c r="L163">
        <v>7647.1</v>
      </c>
      <c r="M163" s="2">
        <v>43431</v>
      </c>
      <c r="N163" s="1" t="s">
        <v>75</v>
      </c>
      <c r="O163" s="1" t="s">
        <v>356</v>
      </c>
      <c r="P163" s="1" t="s">
        <v>853</v>
      </c>
      <c r="Q163" s="2">
        <v>43852</v>
      </c>
    </row>
    <row r="164" spans="1:17" x14ac:dyDescent="0.3">
      <c r="A164" s="1" t="s">
        <v>17</v>
      </c>
      <c r="B164" s="1" t="s">
        <v>466</v>
      </c>
      <c r="C164" s="1" t="s">
        <v>19</v>
      </c>
      <c r="D164" s="2">
        <v>43796</v>
      </c>
      <c r="E164" s="2">
        <v>44161</v>
      </c>
      <c r="F164" s="1" t="s">
        <v>235</v>
      </c>
      <c r="G164">
        <v>10</v>
      </c>
      <c r="H164" s="1" t="s">
        <v>68</v>
      </c>
      <c r="I164" s="1" t="s">
        <v>22</v>
      </c>
      <c r="J164" s="1" t="s">
        <v>83</v>
      </c>
      <c r="K164" s="1" t="s">
        <v>24</v>
      </c>
      <c r="L164">
        <v>12491.85</v>
      </c>
      <c r="M164" s="2">
        <v>43796</v>
      </c>
      <c r="N164" s="1" t="s">
        <v>75</v>
      </c>
      <c r="O164" s="1" t="s">
        <v>24</v>
      </c>
      <c r="P164" s="1" t="s">
        <v>853</v>
      </c>
      <c r="Q164" s="2">
        <v>43852</v>
      </c>
    </row>
    <row r="165" spans="1:17" x14ac:dyDescent="0.3">
      <c r="A165" s="1" t="s">
        <v>17</v>
      </c>
      <c r="B165" s="1" t="s">
        <v>467</v>
      </c>
      <c r="C165" s="1" t="s">
        <v>35</v>
      </c>
      <c r="D165" s="2">
        <v>43431</v>
      </c>
      <c r="E165" s="2">
        <v>43795</v>
      </c>
      <c r="F165" s="1" t="s">
        <v>235</v>
      </c>
      <c r="G165">
        <v>10</v>
      </c>
      <c r="H165" s="1" t="s">
        <v>68</v>
      </c>
      <c r="I165" s="1" t="s">
        <v>22</v>
      </c>
      <c r="J165" s="1" t="s">
        <v>83</v>
      </c>
      <c r="K165" s="1" t="s">
        <v>24</v>
      </c>
      <c r="L165">
        <v>30620.9</v>
      </c>
      <c r="M165" s="2">
        <v>43431</v>
      </c>
      <c r="N165" s="1" t="s">
        <v>75</v>
      </c>
      <c r="O165" s="1" t="s">
        <v>356</v>
      </c>
      <c r="P165" s="1" t="s">
        <v>853</v>
      </c>
      <c r="Q165" s="2">
        <v>43852</v>
      </c>
    </row>
    <row r="166" spans="1:17" x14ac:dyDescent="0.3">
      <c r="A166" s="1" t="s">
        <v>17</v>
      </c>
      <c r="B166" s="1" t="s">
        <v>468</v>
      </c>
      <c r="C166" s="1" t="s">
        <v>19</v>
      </c>
      <c r="D166" s="2">
        <v>43796</v>
      </c>
      <c r="E166" s="2">
        <v>44161</v>
      </c>
      <c r="F166" s="1" t="s">
        <v>235</v>
      </c>
      <c r="G166">
        <v>10</v>
      </c>
      <c r="H166" s="1" t="s">
        <v>68</v>
      </c>
      <c r="I166" s="1" t="s">
        <v>22</v>
      </c>
      <c r="J166" s="1" t="s">
        <v>83</v>
      </c>
      <c r="K166" s="1" t="s">
        <v>24</v>
      </c>
      <c r="L166">
        <v>61342.1</v>
      </c>
      <c r="M166" s="2">
        <v>43796</v>
      </c>
      <c r="N166" s="1" t="s">
        <v>75</v>
      </c>
      <c r="O166" s="1" t="s">
        <v>24</v>
      </c>
      <c r="P166" s="1" t="s">
        <v>853</v>
      </c>
      <c r="Q166" s="2">
        <v>43852</v>
      </c>
    </row>
    <row r="167" spans="1:17" x14ac:dyDescent="0.3">
      <c r="A167" s="1" t="s">
        <v>17</v>
      </c>
      <c r="B167" s="1" t="s">
        <v>469</v>
      </c>
      <c r="C167" s="1" t="s">
        <v>19</v>
      </c>
      <c r="D167" s="2">
        <v>43203</v>
      </c>
      <c r="E167" s="2">
        <v>43567</v>
      </c>
      <c r="F167" s="1" t="s">
        <v>249</v>
      </c>
      <c r="G167">
        <v>3</v>
      </c>
      <c r="H167" s="1" t="s">
        <v>21</v>
      </c>
      <c r="I167" s="1" t="s">
        <v>22</v>
      </c>
      <c r="J167" s="1" t="s">
        <v>23</v>
      </c>
      <c r="K167" s="1" t="s">
        <v>24</v>
      </c>
      <c r="L167">
        <v>3125</v>
      </c>
      <c r="M167" s="2">
        <v>43203</v>
      </c>
      <c r="N167" s="1" t="s">
        <v>75</v>
      </c>
      <c r="O167" s="1" t="s">
        <v>356</v>
      </c>
      <c r="P167" s="1" t="s">
        <v>853</v>
      </c>
      <c r="Q167" s="2">
        <v>43852</v>
      </c>
    </row>
    <row r="168" spans="1:17" x14ac:dyDescent="0.3">
      <c r="A168" s="1" t="s">
        <v>17</v>
      </c>
      <c r="B168" s="1" t="s">
        <v>470</v>
      </c>
      <c r="C168" s="1" t="s">
        <v>19</v>
      </c>
      <c r="D168" s="2">
        <v>43035</v>
      </c>
      <c r="E168" s="2">
        <v>43399</v>
      </c>
      <c r="F168" s="1" t="s">
        <v>20</v>
      </c>
      <c r="G168">
        <v>3</v>
      </c>
      <c r="H168" s="1" t="s">
        <v>21</v>
      </c>
      <c r="I168" s="1" t="s">
        <v>22</v>
      </c>
      <c r="J168" s="1" t="s">
        <v>23</v>
      </c>
      <c r="K168" s="1" t="s">
        <v>24</v>
      </c>
      <c r="L168">
        <v>62714.03</v>
      </c>
      <c r="M168" s="2">
        <v>43035</v>
      </c>
      <c r="N168" s="1" t="s">
        <v>75</v>
      </c>
      <c r="O168" s="1" t="s">
        <v>356</v>
      </c>
      <c r="P168" s="1" t="s">
        <v>853</v>
      </c>
      <c r="Q168" s="2">
        <v>43852</v>
      </c>
    </row>
    <row r="169" spans="1:17" x14ac:dyDescent="0.3">
      <c r="A169" s="1" t="s">
        <v>17</v>
      </c>
      <c r="B169" s="1" t="s">
        <v>168</v>
      </c>
      <c r="C169" s="1" t="s">
        <v>35</v>
      </c>
      <c r="D169" s="2">
        <v>43400</v>
      </c>
      <c r="E169" s="2">
        <v>43764</v>
      </c>
      <c r="F169" s="1" t="s">
        <v>20</v>
      </c>
      <c r="G169">
        <v>3</v>
      </c>
      <c r="H169" s="1" t="s">
        <v>21</v>
      </c>
      <c r="I169" s="1" t="s">
        <v>22</v>
      </c>
      <c r="J169" s="1" t="s">
        <v>23</v>
      </c>
      <c r="K169" s="1" t="s">
        <v>24</v>
      </c>
      <c r="L169">
        <v>85800</v>
      </c>
      <c r="M169" s="2">
        <v>43400</v>
      </c>
      <c r="N169" s="1" t="s">
        <v>75</v>
      </c>
      <c r="O169" s="1" t="s">
        <v>26</v>
      </c>
      <c r="P169" s="1" t="s">
        <v>853</v>
      </c>
      <c r="Q169" s="2">
        <v>43852</v>
      </c>
    </row>
    <row r="170" spans="1:17" x14ac:dyDescent="0.3">
      <c r="A170" s="1" t="s">
        <v>17</v>
      </c>
      <c r="B170" s="1" t="s">
        <v>168</v>
      </c>
      <c r="C170" s="1" t="s">
        <v>35</v>
      </c>
      <c r="D170" s="2">
        <v>43400</v>
      </c>
      <c r="E170" s="2">
        <v>43764</v>
      </c>
      <c r="F170" s="1" t="s">
        <v>20</v>
      </c>
      <c r="G170">
        <v>3</v>
      </c>
      <c r="H170" s="1" t="s">
        <v>21</v>
      </c>
      <c r="I170" s="1" t="s">
        <v>22</v>
      </c>
      <c r="J170" s="1" t="s">
        <v>23</v>
      </c>
      <c r="K170" s="1" t="s">
        <v>24</v>
      </c>
      <c r="L170">
        <v>21450</v>
      </c>
      <c r="M170" s="2">
        <v>43400</v>
      </c>
      <c r="N170" s="1" t="s">
        <v>75</v>
      </c>
      <c r="O170" s="1" t="s">
        <v>26</v>
      </c>
      <c r="P170" s="1" t="s">
        <v>853</v>
      </c>
      <c r="Q170" s="2">
        <v>43852</v>
      </c>
    </row>
    <row r="171" spans="1:17" x14ac:dyDescent="0.3">
      <c r="A171" s="1" t="s">
        <v>17</v>
      </c>
      <c r="B171" s="1" t="s">
        <v>168</v>
      </c>
      <c r="C171" s="1" t="s">
        <v>35</v>
      </c>
      <c r="D171" s="2">
        <v>43400</v>
      </c>
      <c r="E171" s="2">
        <v>43764</v>
      </c>
      <c r="F171" s="1" t="s">
        <v>20</v>
      </c>
      <c r="G171">
        <v>3</v>
      </c>
      <c r="H171" s="1" t="s">
        <v>21</v>
      </c>
      <c r="I171" s="1" t="s">
        <v>22</v>
      </c>
      <c r="J171" s="1" t="s">
        <v>23</v>
      </c>
      <c r="K171" s="1" t="s">
        <v>24</v>
      </c>
      <c r="L171">
        <v>71765.36</v>
      </c>
      <c r="M171" s="2">
        <v>43764</v>
      </c>
      <c r="N171" s="1" t="s">
        <v>25</v>
      </c>
      <c r="O171" s="1" t="s">
        <v>26</v>
      </c>
      <c r="P171" s="1" t="s">
        <v>853</v>
      </c>
      <c r="Q171" s="2">
        <v>43852</v>
      </c>
    </row>
    <row r="172" spans="1:17" x14ac:dyDescent="0.3">
      <c r="A172" s="1" t="s">
        <v>17</v>
      </c>
      <c r="B172" s="1" t="s">
        <v>168</v>
      </c>
      <c r="C172" s="1" t="s">
        <v>35</v>
      </c>
      <c r="D172" s="2">
        <v>43400</v>
      </c>
      <c r="E172" s="2">
        <v>43764</v>
      </c>
      <c r="F172" s="1" t="s">
        <v>20</v>
      </c>
      <c r="G172">
        <v>3</v>
      </c>
      <c r="H172" s="1" t="s">
        <v>21</v>
      </c>
      <c r="I172" s="1" t="s">
        <v>22</v>
      </c>
      <c r="J172" s="1" t="s">
        <v>23</v>
      </c>
      <c r="K172" s="1" t="s">
        <v>24</v>
      </c>
      <c r="L172">
        <v>17941.34</v>
      </c>
      <c r="M172" s="2">
        <v>43764</v>
      </c>
      <c r="N172" s="1" t="s">
        <v>25</v>
      </c>
      <c r="O172" s="1" t="s">
        <v>26</v>
      </c>
      <c r="P172" s="1" t="s">
        <v>853</v>
      </c>
      <c r="Q172" s="2">
        <v>43852</v>
      </c>
    </row>
    <row r="173" spans="1:17" x14ac:dyDescent="0.3">
      <c r="A173" s="1" t="s">
        <v>17</v>
      </c>
      <c r="B173" s="1" t="s">
        <v>471</v>
      </c>
      <c r="C173" s="1" t="s">
        <v>19</v>
      </c>
      <c r="D173" s="2">
        <v>43518</v>
      </c>
      <c r="E173" s="2">
        <v>43882</v>
      </c>
      <c r="F173" s="1" t="s">
        <v>235</v>
      </c>
      <c r="G173">
        <v>6</v>
      </c>
      <c r="H173" s="1" t="s">
        <v>66</v>
      </c>
      <c r="I173" s="1" t="s">
        <v>22</v>
      </c>
      <c r="J173" s="1" t="s">
        <v>83</v>
      </c>
      <c r="K173" s="1" t="s">
        <v>32</v>
      </c>
      <c r="L173">
        <v>44999.85</v>
      </c>
      <c r="M173" s="2">
        <v>43882</v>
      </c>
      <c r="N173" s="1" t="s">
        <v>75</v>
      </c>
      <c r="O173" s="1" t="s">
        <v>356</v>
      </c>
      <c r="P173" s="1" t="s">
        <v>853</v>
      </c>
      <c r="Q173" s="2">
        <v>43852</v>
      </c>
    </row>
    <row r="174" spans="1:17" x14ac:dyDescent="0.3">
      <c r="A174" s="1" t="s">
        <v>17</v>
      </c>
      <c r="B174" s="1" t="s">
        <v>472</v>
      </c>
      <c r="C174" s="1" t="s">
        <v>19</v>
      </c>
      <c r="D174" s="2">
        <v>43738</v>
      </c>
      <c r="E174" s="2">
        <v>45929</v>
      </c>
      <c r="F174" s="1" t="s">
        <v>50</v>
      </c>
      <c r="G174">
        <v>13</v>
      </c>
      <c r="H174" s="1" t="s">
        <v>36</v>
      </c>
      <c r="I174" s="1" t="s">
        <v>22</v>
      </c>
      <c r="J174" s="1" t="s">
        <v>50</v>
      </c>
      <c r="K174" s="1" t="s">
        <v>37</v>
      </c>
      <c r="L174">
        <v>47500</v>
      </c>
      <c r="M174" s="2">
        <v>43738</v>
      </c>
      <c r="N174" s="1" t="s">
        <v>75</v>
      </c>
      <c r="O174" s="1" t="s">
        <v>356</v>
      </c>
      <c r="P174" s="1" t="s">
        <v>853</v>
      </c>
      <c r="Q174" s="2">
        <v>43852</v>
      </c>
    </row>
    <row r="175" spans="1:17" x14ac:dyDescent="0.3">
      <c r="A175" s="1" t="s">
        <v>17</v>
      </c>
      <c r="B175" s="1" t="s">
        <v>473</v>
      </c>
      <c r="C175" s="1" t="s">
        <v>35</v>
      </c>
      <c r="D175" s="2">
        <v>43502</v>
      </c>
      <c r="E175" s="2">
        <v>43683</v>
      </c>
      <c r="F175" s="1" t="s">
        <v>249</v>
      </c>
      <c r="G175">
        <v>13</v>
      </c>
      <c r="H175" s="1" t="s">
        <v>36</v>
      </c>
      <c r="I175" s="1" t="s">
        <v>22</v>
      </c>
      <c r="J175" s="1" t="s">
        <v>50</v>
      </c>
      <c r="K175" s="1" t="s">
        <v>37</v>
      </c>
      <c r="L175">
        <v>6183.87</v>
      </c>
      <c r="M175" s="2">
        <v>43502</v>
      </c>
      <c r="N175" s="1" t="s">
        <v>75</v>
      </c>
      <c r="O175" s="1" t="s">
        <v>356</v>
      </c>
      <c r="P175" s="1" t="s">
        <v>853</v>
      </c>
      <c r="Q175" s="2">
        <v>43852</v>
      </c>
    </row>
    <row r="176" spans="1:17" x14ac:dyDescent="0.3">
      <c r="A176" s="1" t="s">
        <v>17</v>
      </c>
      <c r="B176" s="1" t="s">
        <v>474</v>
      </c>
      <c r="C176" s="1" t="s">
        <v>19</v>
      </c>
      <c r="D176" s="2">
        <v>43684</v>
      </c>
      <c r="E176" s="2">
        <v>43867</v>
      </c>
      <c r="F176" s="1" t="s">
        <v>249</v>
      </c>
      <c r="G176">
        <v>13</v>
      </c>
      <c r="H176" s="1" t="s">
        <v>36</v>
      </c>
      <c r="I176" s="1" t="s">
        <v>22</v>
      </c>
      <c r="J176" s="1" t="s">
        <v>50</v>
      </c>
      <c r="K176" s="1" t="s">
        <v>37</v>
      </c>
      <c r="L176">
        <v>6183.87</v>
      </c>
      <c r="M176" s="2">
        <v>43684</v>
      </c>
      <c r="N176" s="1" t="s">
        <v>75</v>
      </c>
      <c r="O176" s="1" t="s">
        <v>24</v>
      </c>
      <c r="P176" s="1" t="s">
        <v>853</v>
      </c>
      <c r="Q176" s="2">
        <v>43852</v>
      </c>
    </row>
    <row r="177" spans="1:17" x14ac:dyDescent="0.3">
      <c r="A177" s="1" t="s">
        <v>17</v>
      </c>
      <c r="B177" s="1" t="s">
        <v>475</v>
      </c>
      <c r="C177" s="1" t="s">
        <v>19</v>
      </c>
      <c r="D177" s="2">
        <v>43777</v>
      </c>
      <c r="E177" s="2">
        <v>44142</v>
      </c>
      <c r="F177" s="1" t="s">
        <v>50</v>
      </c>
      <c r="G177">
        <v>2</v>
      </c>
      <c r="H177" s="1" t="s">
        <v>51</v>
      </c>
      <c r="I177" s="1" t="s">
        <v>22</v>
      </c>
      <c r="J177" s="1" t="s">
        <v>50</v>
      </c>
      <c r="K177" s="1" t="s">
        <v>32</v>
      </c>
      <c r="L177">
        <v>13200</v>
      </c>
      <c r="M177" s="2">
        <v>43777</v>
      </c>
      <c r="N177" s="1" t="s">
        <v>75</v>
      </c>
      <c r="O177" s="1" t="s">
        <v>356</v>
      </c>
      <c r="P177" s="1" t="s">
        <v>853</v>
      </c>
      <c r="Q177" s="2">
        <v>43852</v>
      </c>
    </row>
    <row r="178" spans="1:17" x14ac:dyDescent="0.3">
      <c r="A178" s="1" t="s">
        <v>17</v>
      </c>
      <c r="B178" s="1" t="s">
        <v>476</v>
      </c>
      <c r="C178" s="1" t="s">
        <v>19</v>
      </c>
      <c r="D178" s="2">
        <v>43518</v>
      </c>
      <c r="E178" s="2">
        <v>43882</v>
      </c>
      <c r="F178" s="1" t="s">
        <v>303</v>
      </c>
      <c r="G178">
        <v>2</v>
      </c>
      <c r="H178" s="1" t="s">
        <v>51</v>
      </c>
      <c r="I178" s="1" t="s">
        <v>22</v>
      </c>
      <c r="J178" s="1" t="s">
        <v>160</v>
      </c>
      <c r="K178" s="1" t="s">
        <v>32</v>
      </c>
      <c r="L178">
        <v>16258</v>
      </c>
      <c r="M178" s="2">
        <v>43518</v>
      </c>
      <c r="N178" s="1" t="s">
        <v>75</v>
      </c>
      <c r="O178" s="1" t="s">
        <v>356</v>
      </c>
      <c r="P178" s="1" t="s">
        <v>853</v>
      </c>
      <c r="Q178" s="2">
        <v>43852</v>
      </c>
    </row>
    <row r="179" spans="1:17" x14ac:dyDescent="0.3">
      <c r="A179" s="1" t="s">
        <v>17</v>
      </c>
      <c r="B179" s="1" t="s">
        <v>476</v>
      </c>
      <c r="C179" s="1" t="s">
        <v>19</v>
      </c>
      <c r="D179" s="2">
        <v>43524</v>
      </c>
      <c r="E179" s="2">
        <v>43888</v>
      </c>
      <c r="F179" s="1" t="s">
        <v>303</v>
      </c>
      <c r="G179">
        <v>2</v>
      </c>
      <c r="H179" s="1" t="s">
        <v>51</v>
      </c>
      <c r="I179" s="1" t="s">
        <v>22</v>
      </c>
      <c r="J179" s="1" t="s">
        <v>160</v>
      </c>
      <c r="K179" s="1" t="s">
        <v>32</v>
      </c>
      <c r="L179">
        <v>8227.7900000000009</v>
      </c>
      <c r="M179" s="2">
        <v>43524</v>
      </c>
      <c r="N179" s="1" t="s">
        <v>75</v>
      </c>
      <c r="O179" s="1" t="s">
        <v>26</v>
      </c>
      <c r="P179" s="1" t="s">
        <v>853</v>
      </c>
      <c r="Q179" s="2">
        <v>43852</v>
      </c>
    </row>
    <row r="180" spans="1:17" x14ac:dyDescent="0.3">
      <c r="A180" s="1" t="s">
        <v>17</v>
      </c>
      <c r="B180" s="1" t="s">
        <v>476</v>
      </c>
      <c r="C180" s="1" t="s">
        <v>19</v>
      </c>
      <c r="D180" s="2">
        <v>43524</v>
      </c>
      <c r="E180" s="2">
        <v>43888</v>
      </c>
      <c r="F180" s="1" t="s">
        <v>303</v>
      </c>
      <c r="G180">
        <v>2</v>
      </c>
      <c r="H180" s="1" t="s">
        <v>51</v>
      </c>
      <c r="I180" s="1" t="s">
        <v>22</v>
      </c>
      <c r="J180" s="1" t="s">
        <v>160</v>
      </c>
      <c r="K180" s="1" t="s">
        <v>32</v>
      </c>
      <c r="L180">
        <v>2925.72</v>
      </c>
      <c r="M180" s="2">
        <v>43628</v>
      </c>
      <c r="N180" s="1" t="s">
        <v>25</v>
      </c>
      <c r="O180" s="1" t="s">
        <v>26</v>
      </c>
      <c r="P180" s="1" t="s">
        <v>853</v>
      </c>
      <c r="Q180" s="2">
        <v>43852</v>
      </c>
    </row>
    <row r="181" spans="1:17" x14ac:dyDescent="0.3">
      <c r="A181" s="1" t="s">
        <v>17</v>
      </c>
      <c r="B181" s="1" t="s">
        <v>476</v>
      </c>
      <c r="C181" s="1" t="s">
        <v>19</v>
      </c>
      <c r="D181" s="2">
        <v>43524</v>
      </c>
      <c r="E181" s="2">
        <v>43888</v>
      </c>
      <c r="F181" s="1" t="s">
        <v>303</v>
      </c>
      <c r="G181">
        <v>2</v>
      </c>
      <c r="H181" s="1" t="s">
        <v>51</v>
      </c>
      <c r="I181" s="1" t="s">
        <v>22</v>
      </c>
      <c r="J181" s="1" t="s">
        <v>160</v>
      </c>
      <c r="K181" s="1" t="s">
        <v>32</v>
      </c>
      <c r="L181">
        <v>2925.72</v>
      </c>
      <c r="M181" s="2">
        <v>43628</v>
      </c>
      <c r="N181" s="1" t="s">
        <v>25</v>
      </c>
      <c r="O181" s="1" t="s">
        <v>26</v>
      </c>
      <c r="P181" s="1" t="s">
        <v>853</v>
      </c>
      <c r="Q181" s="2">
        <v>43852</v>
      </c>
    </row>
    <row r="182" spans="1:17" x14ac:dyDescent="0.3">
      <c r="A182" s="1" t="s">
        <v>17</v>
      </c>
      <c r="B182" s="1" t="s">
        <v>476</v>
      </c>
      <c r="C182" s="1" t="s">
        <v>19</v>
      </c>
      <c r="D182" s="2">
        <v>43524</v>
      </c>
      <c r="E182" s="2">
        <v>43888</v>
      </c>
      <c r="F182" s="1" t="s">
        <v>303</v>
      </c>
      <c r="G182">
        <v>2</v>
      </c>
      <c r="H182" s="1" t="s">
        <v>51</v>
      </c>
      <c r="I182" s="1" t="s">
        <v>22</v>
      </c>
      <c r="J182" s="1" t="s">
        <v>160</v>
      </c>
      <c r="K182" s="1" t="s">
        <v>32</v>
      </c>
      <c r="L182">
        <v>5240.78</v>
      </c>
      <c r="M182" s="2">
        <v>43658</v>
      </c>
      <c r="N182" s="1" t="s">
        <v>25</v>
      </c>
      <c r="O182" s="1" t="s">
        <v>26</v>
      </c>
      <c r="P182" s="1" t="s">
        <v>853</v>
      </c>
      <c r="Q182" s="2">
        <v>43852</v>
      </c>
    </row>
    <row r="183" spans="1:17" x14ac:dyDescent="0.3">
      <c r="A183" s="1" t="s">
        <v>17</v>
      </c>
      <c r="B183" s="1" t="s">
        <v>477</v>
      </c>
      <c r="C183" s="1" t="s">
        <v>19</v>
      </c>
      <c r="D183" s="2">
        <v>43777</v>
      </c>
      <c r="E183" s="2">
        <v>44142</v>
      </c>
      <c r="F183" s="1" t="s">
        <v>303</v>
      </c>
      <c r="G183">
        <v>2</v>
      </c>
      <c r="H183" s="1" t="s">
        <v>51</v>
      </c>
      <c r="I183" s="1" t="s">
        <v>22</v>
      </c>
      <c r="J183" s="1" t="s">
        <v>160</v>
      </c>
      <c r="K183" s="1" t="s">
        <v>32</v>
      </c>
      <c r="L183">
        <v>17232.75</v>
      </c>
      <c r="M183" s="2">
        <v>43777</v>
      </c>
      <c r="N183" s="1" t="s">
        <v>75</v>
      </c>
      <c r="O183" s="1" t="s">
        <v>356</v>
      </c>
      <c r="P183" s="1" t="s">
        <v>853</v>
      </c>
      <c r="Q183" s="2">
        <v>43852</v>
      </c>
    </row>
    <row r="184" spans="1:17" x14ac:dyDescent="0.3">
      <c r="A184" s="1" t="s">
        <v>17</v>
      </c>
      <c r="B184" s="1" t="s">
        <v>478</v>
      </c>
      <c r="C184" s="1" t="s">
        <v>19</v>
      </c>
      <c r="D184" s="2">
        <v>43777</v>
      </c>
      <c r="E184" s="2">
        <v>44142</v>
      </c>
      <c r="F184" s="1" t="s">
        <v>50</v>
      </c>
      <c r="G184">
        <v>2</v>
      </c>
      <c r="H184" s="1" t="s">
        <v>51</v>
      </c>
      <c r="I184" s="1" t="s">
        <v>22</v>
      </c>
      <c r="J184" s="1" t="s">
        <v>50</v>
      </c>
      <c r="K184" s="1" t="s">
        <v>32</v>
      </c>
      <c r="L184">
        <v>6250</v>
      </c>
      <c r="M184" s="2">
        <v>43777</v>
      </c>
      <c r="N184" s="1" t="s">
        <v>75</v>
      </c>
      <c r="O184" s="1" t="s">
        <v>356</v>
      </c>
      <c r="P184" s="1" t="s">
        <v>853</v>
      </c>
      <c r="Q184" s="2">
        <v>43852</v>
      </c>
    </row>
    <row r="185" spans="1:17" x14ac:dyDescent="0.3">
      <c r="A185" s="1" t="s">
        <v>17</v>
      </c>
      <c r="B185" s="1" t="s">
        <v>479</v>
      </c>
      <c r="C185" s="1" t="s">
        <v>19</v>
      </c>
      <c r="D185" s="2">
        <v>43716</v>
      </c>
      <c r="E185" s="2">
        <v>44081</v>
      </c>
      <c r="F185" s="1" t="s">
        <v>303</v>
      </c>
      <c r="G185">
        <v>2</v>
      </c>
      <c r="H185" s="1" t="s">
        <v>51</v>
      </c>
      <c r="I185" s="1" t="s">
        <v>22</v>
      </c>
      <c r="J185" s="1" t="s">
        <v>160</v>
      </c>
      <c r="K185" s="1" t="s">
        <v>32</v>
      </c>
      <c r="L185">
        <v>72138.929999999993</v>
      </c>
      <c r="M185" s="2">
        <v>43716</v>
      </c>
      <c r="N185" s="1" t="s">
        <v>75</v>
      </c>
      <c r="O185" s="1" t="s">
        <v>356</v>
      </c>
      <c r="P185" s="1" t="s">
        <v>853</v>
      </c>
      <c r="Q185" s="2">
        <v>43852</v>
      </c>
    </row>
    <row r="186" spans="1:17" x14ac:dyDescent="0.3">
      <c r="A186" s="1" t="s">
        <v>17</v>
      </c>
      <c r="B186" s="1" t="s">
        <v>479</v>
      </c>
      <c r="C186" s="1" t="s">
        <v>19</v>
      </c>
      <c r="D186" s="2">
        <v>43716</v>
      </c>
      <c r="E186" s="2">
        <v>44081</v>
      </c>
      <c r="F186" s="1" t="s">
        <v>303</v>
      </c>
      <c r="G186">
        <v>2</v>
      </c>
      <c r="H186" s="1" t="s">
        <v>51</v>
      </c>
      <c r="I186" s="1" t="s">
        <v>22</v>
      </c>
      <c r="J186" s="1" t="s">
        <v>160</v>
      </c>
      <c r="K186" s="1" t="s">
        <v>32</v>
      </c>
      <c r="L186">
        <v>43032.54</v>
      </c>
      <c r="M186" s="2">
        <v>43716</v>
      </c>
      <c r="N186" s="1" t="s">
        <v>75</v>
      </c>
      <c r="O186" s="1" t="s">
        <v>356</v>
      </c>
      <c r="P186" s="1" t="s">
        <v>853</v>
      </c>
      <c r="Q186" s="2">
        <v>43852</v>
      </c>
    </row>
    <row r="187" spans="1:17" x14ac:dyDescent="0.3">
      <c r="A187" s="1" t="s">
        <v>17</v>
      </c>
      <c r="B187" s="1" t="s">
        <v>480</v>
      </c>
      <c r="C187" s="1" t="s">
        <v>19</v>
      </c>
      <c r="D187" s="2">
        <v>43716</v>
      </c>
      <c r="E187" s="2">
        <v>44081</v>
      </c>
      <c r="F187" s="1" t="s">
        <v>249</v>
      </c>
      <c r="G187">
        <v>2</v>
      </c>
      <c r="H187" s="1" t="s">
        <v>51</v>
      </c>
      <c r="I187" s="1" t="s">
        <v>22</v>
      </c>
      <c r="J187" s="1" t="s">
        <v>116</v>
      </c>
      <c r="K187" s="1" t="s">
        <v>32</v>
      </c>
      <c r="L187">
        <v>11550</v>
      </c>
      <c r="M187" s="2">
        <v>43716</v>
      </c>
      <c r="N187" s="1" t="s">
        <v>75</v>
      </c>
      <c r="O187" s="1" t="s">
        <v>356</v>
      </c>
      <c r="P187" s="1" t="s">
        <v>853</v>
      </c>
      <c r="Q187" s="2">
        <v>43852</v>
      </c>
    </row>
    <row r="188" spans="1:17" x14ac:dyDescent="0.3">
      <c r="A188" s="1" t="s">
        <v>17</v>
      </c>
      <c r="B188" s="1" t="s">
        <v>480</v>
      </c>
      <c r="C188" s="1" t="s">
        <v>19</v>
      </c>
      <c r="D188" s="2">
        <v>43716</v>
      </c>
      <c r="E188" s="2">
        <v>44081</v>
      </c>
      <c r="F188" s="1" t="s">
        <v>249</v>
      </c>
      <c r="G188">
        <v>2</v>
      </c>
      <c r="H188" s="1" t="s">
        <v>51</v>
      </c>
      <c r="I188" s="1" t="s">
        <v>22</v>
      </c>
      <c r="J188" s="1" t="s">
        <v>116</v>
      </c>
      <c r="K188" s="1" t="s">
        <v>32</v>
      </c>
      <c r="L188">
        <v>7700</v>
      </c>
      <c r="M188" s="2">
        <v>43716</v>
      </c>
      <c r="N188" s="1" t="s">
        <v>75</v>
      </c>
      <c r="O188" s="1" t="s">
        <v>356</v>
      </c>
      <c r="P188" s="1" t="s">
        <v>853</v>
      </c>
      <c r="Q188" s="2">
        <v>43852</v>
      </c>
    </row>
    <row r="189" spans="1:17" x14ac:dyDescent="0.3">
      <c r="A189" s="1" t="s">
        <v>17</v>
      </c>
      <c r="B189" s="1" t="s">
        <v>481</v>
      </c>
      <c r="C189" s="1" t="s">
        <v>19</v>
      </c>
      <c r="D189" s="2">
        <v>43716</v>
      </c>
      <c r="E189" s="2">
        <v>44081</v>
      </c>
      <c r="F189" s="1" t="s">
        <v>249</v>
      </c>
      <c r="G189">
        <v>2</v>
      </c>
      <c r="H189" s="1" t="s">
        <v>51</v>
      </c>
      <c r="I189" s="1" t="s">
        <v>22</v>
      </c>
      <c r="J189" s="1" t="s">
        <v>160</v>
      </c>
      <c r="K189" s="1" t="s">
        <v>32</v>
      </c>
      <c r="L189">
        <v>14461.25</v>
      </c>
      <c r="M189" s="2">
        <v>43716</v>
      </c>
      <c r="N189" s="1" t="s">
        <v>75</v>
      </c>
      <c r="O189" s="1" t="s">
        <v>26</v>
      </c>
      <c r="P189" s="1" t="s">
        <v>853</v>
      </c>
      <c r="Q189" s="2">
        <v>43852</v>
      </c>
    </row>
    <row r="190" spans="1:17" x14ac:dyDescent="0.3">
      <c r="A190" s="1" t="s">
        <v>17</v>
      </c>
      <c r="B190" s="1" t="s">
        <v>481</v>
      </c>
      <c r="C190" s="1" t="s">
        <v>19</v>
      </c>
      <c r="D190" s="2">
        <v>43716</v>
      </c>
      <c r="E190" s="2">
        <v>44081</v>
      </c>
      <c r="F190" s="1" t="s">
        <v>249</v>
      </c>
      <c r="G190">
        <v>2</v>
      </c>
      <c r="H190" s="1" t="s">
        <v>51</v>
      </c>
      <c r="I190" s="1" t="s">
        <v>22</v>
      </c>
      <c r="J190" s="1" t="s">
        <v>160</v>
      </c>
      <c r="K190" s="1" t="s">
        <v>32</v>
      </c>
      <c r="L190">
        <v>13153.63</v>
      </c>
      <c r="M190" s="2">
        <v>43748</v>
      </c>
      <c r="N190" s="1" t="s">
        <v>25</v>
      </c>
      <c r="O190" s="1" t="s">
        <v>26</v>
      </c>
      <c r="P190" s="1" t="s">
        <v>853</v>
      </c>
      <c r="Q190" s="2">
        <v>43852</v>
      </c>
    </row>
    <row r="191" spans="1:17" x14ac:dyDescent="0.3">
      <c r="A191" s="1" t="s">
        <v>17</v>
      </c>
      <c r="B191" s="1" t="s">
        <v>482</v>
      </c>
      <c r="C191" s="1" t="s">
        <v>35</v>
      </c>
      <c r="D191" s="2">
        <v>43194</v>
      </c>
      <c r="E191" s="2">
        <v>45478</v>
      </c>
      <c r="F191" s="1" t="s">
        <v>29</v>
      </c>
      <c r="G191">
        <v>13</v>
      </c>
      <c r="H191" s="1" t="s">
        <v>36</v>
      </c>
      <c r="I191" s="1" t="s">
        <v>22</v>
      </c>
      <c r="J191" s="1" t="s">
        <v>31</v>
      </c>
      <c r="K191" s="1" t="s">
        <v>32</v>
      </c>
      <c r="L191">
        <v>0</v>
      </c>
      <c r="M191" s="2">
        <v>43194</v>
      </c>
      <c r="N191" s="1" t="s">
        <v>75</v>
      </c>
      <c r="O191" s="1" t="s">
        <v>483</v>
      </c>
      <c r="P191" s="1" t="s">
        <v>484</v>
      </c>
      <c r="Q191" s="2">
        <v>43852</v>
      </c>
    </row>
    <row r="192" spans="1:17" x14ac:dyDescent="0.3">
      <c r="A192" s="1" t="s">
        <v>17</v>
      </c>
      <c r="B192" s="1" t="s">
        <v>482</v>
      </c>
      <c r="C192" s="1" t="s">
        <v>35</v>
      </c>
      <c r="D192" s="2">
        <v>43273</v>
      </c>
      <c r="E192" s="2">
        <v>43729</v>
      </c>
      <c r="F192" s="1" t="s">
        <v>29</v>
      </c>
      <c r="G192">
        <v>13</v>
      </c>
      <c r="H192" s="1" t="s">
        <v>36</v>
      </c>
      <c r="I192" s="1" t="s">
        <v>22</v>
      </c>
      <c r="J192" s="1" t="s">
        <v>31</v>
      </c>
      <c r="K192" s="1" t="s">
        <v>37</v>
      </c>
      <c r="L192">
        <v>15625</v>
      </c>
      <c r="M192" s="2">
        <v>43273</v>
      </c>
      <c r="N192" s="1" t="s">
        <v>75</v>
      </c>
      <c r="O192" s="1" t="s">
        <v>483</v>
      </c>
      <c r="P192" s="1" t="s">
        <v>485</v>
      </c>
      <c r="Q192" s="2">
        <v>43852</v>
      </c>
    </row>
    <row r="193" spans="1:17" x14ac:dyDescent="0.3">
      <c r="A193" s="1" t="s">
        <v>17</v>
      </c>
      <c r="B193" s="1" t="s">
        <v>486</v>
      </c>
      <c r="C193" s="1" t="s">
        <v>19</v>
      </c>
      <c r="D193" s="2">
        <v>43580</v>
      </c>
      <c r="E193" s="2">
        <v>44310</v>
      </c>
      <c r="F193" s="1" t="s">
        <v>29</v>
      </c>
      <c r="G193">
        <v>13</v>
      </c>
      <c r="H193" s="1" t="s">
        <v>36</v>
      </c>
      <c r="I193" s="1" t="s">
        <v>22</v>
      </c>
      <c r="J193" s="1" t="s">
        <v>31</v>
      </c>
      <c r="K193" s="1" t="s">
        <v>37</v>
      </c>
      <c r="L193">
        <v>134736.13</v>
      </c>
      <c r="M193" s="2">
        <v>43580</v>
      </c>
      <c r="N193" s="1" t="s">
        <v>75</v>
      </c>
      <c r="O193" s="1" t="s">
        <v>356</v>
      </c>
      <c r="P193" s="1" t="s">
        <v>853</v>
      </c>
      <c r="Q193" s="2">
        <v>43852</v>
      </c>
    </row>
    <row r="194" spans="1:17" x14ac:dyDescent="0.3">
      <c r="A194" s="1" t="s">
        <v>17</v>
      </c>
      <c r="B194" s="1" t="s">
        <v>486</v>
      </c>
      <c r="C194" s="1" t="s">
        <v>19</v>
      </c>
      <c r="D194" s="2">
        <v>43719</v>
      </c>
      <c r="E194" s="2">
        <v>44084</v>
      </c>
      <c r="F194" s="1" t="s">
        <v>29</v>
      </c>
      <c r="G194">
        <v>13</v>
      </c>
      <c r="H194" s="1" t="s">
        <v>36</v>
      </c>
      <c r="I194" s="1" t="s">
        <v>22</v>
      </c>
      <c r="J194" s="1" t="s">
        <v>31</v>
      </c>
      <c r="K194" s="1" t="s">
        <v>37</v>
      </c>
      <c r="L194">
        <v>32584.880000000001</v>
      </c>
      <c r="M194" s="2">
        <v>43719</v>
      </c>
      <c r="N194" s="1" t="s">
        <v>75</v>
      </c>
      <c r="O194" s="1" t="s">
        <v>356</v>
      </c>
      <c r="P194" s="1" t="s">
        <v>853</v>
      </c>
      <c r="Q194" s="2">
        <v>43852</v>
      </c>
    </row>
    <row r="195" spans="1:17" x14ac:dyDescent="0.3">
      <c r="A195" s="1" t="s">
        <v>17</v>
      </c>
      <c r="B195" s="1" t="s">
        <v>486</v>
      </c>
      <c r="C195" s="1" t="s">
        <v>19</v>
      </c>
      <c r="D195" s="2">
        <v>43730</v>
      </c>
      <c r="E195" s="2">
        <v>43911</v>
      </c>
      <c r="F195" s="1" t="s">
        <v>29</v>
      </c>
      <c r="G195">
        <v>13</v>
      </c>
      <c r="H195" s="1" t="s">
        <v>36</v>
      </c>
      <c r="I195" s="1" t="s">
        <v>22</v>
      </c>
      <c r="J195" s="1" t="s">
        <v>31</v>
      </c>
      <c r="K195" s="1" t="s">
        <v>37</v>
      </c>
      <c r="L195">
        <v>8044.5</v>
      </c>
      <c r="M195" s="2">
        <v>43730</v>
      </c>
      <c r="N195" s="1" t="s">
        <v>75</v>
      </c>
      <c r="O195" s="1" t="s">
        <v>356</v>
      </c>
      <c r="P195" s="1" t="s">
        <v>853</v>
      </c>
      <c r="Q195" s="2">
        <v>43852</v>
      </c>
    </row>
    <row r="196" spans="1:17" x14ac:dyDescent="0.3">
      <c r="A196" s="1" t="s">
        <v>17</v>
      </c>
      <c r="B196" s="1" t="s">
        <v>487</v>
      </c>
      <c r="C196" s="1" t="s">
        <v>35</v>
      </c>
      <c r="D196" s="2">
        <v>43523</v>
      </c>
      <c r="E196" s="2">
        <v>43887</v>
      </c>
      <c r="F196" s="1" t="s">
        <v>303</v>
      </c>
      <c r="G196">
        <v>1</v>
      </c>
      <c r="H196" s="1" t="s">
        <v>30</v>
      </c>
      <c r="I196" s="1" t="s">
        <v>22</v>
      </c>
      <c r="J196" s="1" t="s">
        <v>116</v>
      </c>
      <c r="K196" s="1" t="s">
        <v>24</v>
      </c>
      <c r="L196">
        <v>2141.5500000000002</v>
      </c>
      <c r="M196" s="2">
        <v>43523</v>
      </c>
      <c r="N196" s="1" t="s">
        <v>75</v>
      </c>
      <c r="O196" s="1" t="s">
        <v>483</v>
      </c>
      <c r="P196" s="1" t="s">
        <v>484</v>
      </c>
      <c r="Q196" s="2">
        <v>43852</v>
      </c>
    </row>
    <row r="197" spans="1:17" x14ac:dyDescent="0.3">
      <c r="A197" s="1" t="s">
        <v>17</v>
      </c>
      <c r="B197" s="1" t="s">
        <v>488</v>
      </c>
      <c r="C197" s="1" t="s">
        <v>19</v>
      </c>
      <c r="D197" s="2">
        <v>43158</v>
      </c>
      <c r="E197" s="2">
        <v>43522</v>
      </c>
      <c r="F197" s="1" t="s">
        <v>303</v>
      </c>
      <c r="G197">
        <v>1</v>
      </c>
      <c r="H197" s="1" t="s">
        <v>30</v>
      </c>
      <c r="I197" s="1" t="s">
        <v>22</v>
      </c>
      <c r="J197" s="1" t="s">
        <v>116</v>
      </c>
      <c r="K197" s="1" t="s">
        <v>24</v>
      </c>
      <c r="L197">
        <v>2486.0700000000002</v>
      </c>
      <c r="M197" s="2">
        <v>43158</v>
      </c>
      <c r="N197" s="1" t="s">
        <v>75</v>
      </c>
      <c r="O197" s="1" t="s">
        <v>356</v>
      </c>
      <c r="P197" s="1" t="s">
        <v>853</v>
      </c>
      <c r="Q197" s="2">
        <v>43852</v>
      </c>
    </row>
    <row r="198" spans="1:17" x14ac:dyDescent="0.3">
      <c r="A198" s="1" t="s">
        <v>17</v>
      </c>
      <c r="B198" s="1" t="s">
        <v>489</v>
      </c>
      <c r="C198" s="1" t="s">
        <v>35</v>
      </c>
      <c r="D198" s="2">
        <v>43158</v>
      </c>
      <c r="E198" s="2">
        <v>43522</v>
      </c>
      <c r="F198" s="1" t="s">
        <v>303</v>
      </c>
      <c r="G198">
        <v>1</v>
      </c>
      <c r="H198" s="1" t="s">
        <v>30</v>
      </c>
      <c r="I198" s="1" t="s">
        <v>22</v>
      </c>
      <c r="J198" s="1" t="s">
        <v>116</v>
      </c>
      <c r="K198" s="1" t="s">
        <v>24</v>
      </c>
      <c r="L198">
        <v>6653.1</v>
      </c>
      <c r="M198" s="2">
        <v>43158</v>
      </c>
      <c r="N198" s="1" t="s">
        <v>75</v>
      </c>
      <c r="O198" s="1" t="s">
        <v>356</v>
      </c>
      <c r="P198" s="1" t="s">
        <v>853</v>
      </c>
      <c r="Q198" s="2">
        <v>43852</v>
      </c>
    </row>
    <row r="199" spans="1:17" x14ac:dyDescent="0.3">
      <c r="A199" s="1" t="s">
        <v>17</v>
      </c>
      <c r="B199" s="1" t="s">
        <v>490</v>
      </c>
      <c r="C199" s="1" t="s">
        <v>19</v>
      </c>
      <c r="D199" s="2">
        <v>43523</v>
      </c>
      <c r="E199" s="2">
        <v>43887</v>
      </c>
      <c r="F199" s="1" t="s">
        <v>303</v>
      </c>
      <c r="G199">
        <v>1</v>
      </c>
      <c r="H199" s="1" t="s">
        <v>30</v>
      </c>
      <c r="I199" s="1" t="s">
        <v>22</v>
      </c>
      <c r="J199" s="1" t="s">
        <v>116</v>
      </c>
      <c r="K199" s="1" t="s">
        <v>24</v>
      </c>
      <c r="L199">
        <v>6979.74</v>
      </c>
      <c r="M199" s="2">
        <v>43523</v>
      </c>
      <c r="N199" s="1" t="s">
        <v>75</v>
      </c>
      <c r="O199" s="1" t="s">
        <v>24</v>
      </c>
      <c r="P199" s="1" t="s">
        <v>853</v>
      </c>
      <c r="Q199" s="2">
        <v>43852</v>
      </c>
    </row>
    <row r="200" spans="1:17" x14ac:dyDescent="0.3">
      <c r="A200" s="1" t="s">
        <v>17</v>
      </c>
      <c r="B200" s="1" t="s">
        <v>491</v>
      </c>
      <c r="C200" s="1" t="s">
        <v>19</v>
      </c>
      <c r="D200" s="2">
        <v>43158</v>
      </c>
      <c r="E200" s="2">
        <v>43522</v>
      </c>
      <c r="F200" s="1" t="s">
        <v>303</v>
      </c>
      <c r="G200">
        <v>1</v>
      </c>
      <c r="H200" s="1" t="s">
        <v>30</v>
      </c>
      <c r="I200" s="1" t="s">
        <v>22</v>
      </c>
      <c r="J200" s="1" t="s">
        <v>116</v>
      </c>
      <c r="K200" s="1" t="s">
        <v>37</v>
      </c>
      <c r="L200">
        <v>2283.33</v>
      </c>
      <c r="M200" s="2">
        <v>43158</v>
      </c>
      <c r="N200" s="1" t="s">
        <v>75</v>
      </c>
      <c r="O200" s="1" t="s">
        <v>356</v>
      </c>
      <c r="P200" s="1" t="s">
        <v>853</v>
      </c>
      <c r="Q200" s="2">
        <v>43852</v>
      </c>
    </row>
    <row r="201" spans="1:17" x14ac:dyDescent="0.3">
      <c r="A201" s="1" t="s">
        <v>175</v>
      </c>
      <c r="B201" s="1" t="s">
        <v>492</v>
      </c>
      <c r="C201" s="1" t="s">
        <v>19</v>
      </c>
      <c r="D201" s="2">
        <v>43554</v>
      </c>
      <c r="E201" s="2">
        <v>43919</v>
      </c>
      <c r="F201" s="1" t="s">
        <v>50</v>
      </c>
      <c r="G201">
        <v>6</v>
      </c>
      <c r="H201" s="1" t="s">
        <v>66</v>
      </c>
      <c r="I201" s="1" t="s">
        <v>22</v>
      </c>
      <c r="J201" s="1" t="s">
        <v>50</v>
      </c>
      <c r="K201" s="1" t="s">
        <v>32</v>
      </c>
      <c r="L201">
        <v>14107.5</v>
      </c>
      <c r="M201" s="2">
        <v>43554</v>
      </c>
      <c r="N201" s="1" t="s">
        <v>75</v>
      </c>
      <c r="O201" s="1" t="s">
        <v>356</v>
      </c>
      <c r="P201" s="1" t="s">
        <v>853</v>
      </c>
      <c r="Q201" s="2">
        <v>43852</v>
      </c>
    </row>
    <row r="202" spans="1:17" x14ac:dyDescent="0.3">
      <c r="A202" s="1" t="s">
        <v>175</v>
      </c>
      <c r="B202" s="1" t="s">
        <v>493</v>
      </c>
      <c r="C202" s="1" t="s">
        <v>19</v>
      </c>
      <c r="D202" s="2">
        <v>43100</v>
      </c>
      <c r="E202" s="2">
        <v>43464</v>
      </c>
      <c r="F202" s="1" t="s">
        <v>249</v>
      </c>
      <c r="G202">
        <v>1</v>
      </c>
      <c r="H202" s="1" t="s">
        <v>30</v>
      </c>
      <c r="I202" s="1" t="s">
        <v>22</v>
      </c>
      <c r="J202" s="1" t="s">
        <v>116</v>
      </c>
      <c r="K202" s="1" t="s">
        <v>24</v>
      </c>
      <c r="L202">
        <v>2535.87</v>
      </c>
      <c r="M202" s="2">
        <v>43100</v>
      </c>
      <c r="N202" s="1" t="s">
        <v>75</v>
      </c>
      <c r="O202" s="1" t="s">
        <v>356</v>
      </c>
      <c r="P202" s="1" t="s">
        <v>853</v>
      </c>
      <c r="Q202" s="2">
        <v>43852</v>
      </c>
    </row>
    <row r="203" spans="1:17" x14ac:dyDescent="0.3">
      <c r="A203" s="1" t="s">
        <v>175</v>
      </c>
      <c r="B203" s="1" t="s">
        <v>494</v>
      </c>
      <c r="C203" s="1" t="s">
        <v>35</v>
      </c>
      <c r="D203" s="2">
        <v>43131</v>
      </c>
      <c r="E203" s="2">
        <v>43495</v>
      </c>
      <c r="F203" s="1" t="s">
        <v>50</v>
      </c>
      <c r="G203">
        <v>1</v>
      </c>
      <c r="H203" s="1" t="s">
        <v>30</v>
      </c>
      <c r="I203" s="1" t="s">
        <v>22</v>
      </c>
      <c r="J203" s="1" t="s">
        <v>50</v>
      </c>
      <c r="K203" s="1" t="s">
        <v>24</v>
      </c>
      <c r="L203">
        <v>125000</v>
      </c>
      <c r="M203" s="2">
        <v>43131</v>
      </c>
      <c r="N203" s="1" t="s">
        <v>75</v>
      </c>
      <c r="O203" s="1" t="s">
        <v>356</v>
      </c>
      <c r="P203" s="1" t="s">
        <v>853</v>
      </c>
      <c r="Q203" s="2">
        <v>43852</v>
      </c>
    </row>
    <row r="204" spans="1:17" x14ac:dyDescent="0.3">
      <c r="A204" s="1" t="s">
        <v>175</v>
      </c>
      <c r="B204" s="1" t="s">
        <v>188</v>
      </c>
      <c r="C204" s="1" t="s">
        <v>19</v>
      </c>
      <c r="D204" s="2">
        <v>43496</v>
      </c>
      <c r="E204" s="2">
        <v>43860</v>
      </c>
      <c r="F204" s="1" t="s">
        <v>50</v>
      </c>
      <c r="G204">
        <v>1</v>
      </c>
      <c r="H204" s="1" t="s">
        <v>30</v>
      </c>
      <c r="I204" s="1" t="s">
        <v>22</v>
      </c>
      <c r="J204" s="1" t="s">
        <v>50</v>
      </c>
      <c r="K204" s="1" t="s">
        <v>24</v>
      </c>
      <c r="L204">
        <v>125000</v>
      </c>
      <c r="M204" s="2">
        <v>43496</v>
      </c>
      <c r="N204" s="1" t="s">
        <v>75</v>
      </c>
      <c r="O204" s="1" t="s">
        <v>24</v>
      </c>
      <c r="P204" s="1" t="s">
        <v>853</v>
      </c>
      <c r="Q204" s="2">
        <v>43852</v>
      </c>
    </row>
    <row r="205" spans="1:17" x14ac:dyDescent="0.3">
      <c r="A205" s="1" t="s">
        <v>175</v>
      </c>
      <c r="B205" s="1" t="s">
        <v>495</v>
      </c>
      <c r="C205" s="1" t="s">
        <v>35</v>
      </c>
      <c r="D205" s="2">
        <v>43131</v>
      </c>
      <c r="E205" s="2">
        <v>43495</v>
      </c>
      <c r="F205" s="1" t="s">
        <v>50</v>
      </c>
      <c r="G205">
        <v>1</v>
      </c>
      <c r="H205" s="1" t="s">
        <v>30</v>
      </c>
      <c r="I205" s="1" t="s">
        <v>22</v>
      </c>
      <c r="J205" s="1" t="s">
        <v>50</v>
      </c>
      <c r="K205" s="1" t="s">
        <v>24</v>
      </c>
      <c r="L205">
        <v>80000</v>
      </c>
      <c r="M205" s="2">
        <v>43131</v>
      </c>
      <c r="N205" s="1" t="s">
        <v>75</v>
      </c>
      <c r="O205" s="1" t="s">
        <v>356</v>
      </c>
      <c r="P205" s="1" t="s">
        <v>853</v>
      </c>
      <c r="Q205" s="2">
        <v>43852</v>
      </c>
    </row>
    <row r="206" spans="1:17" x14ac:dyDescent="0.3">
      <c r="A206" s="1" t="s">
        <v>175</v>
      </c>
      <c r="B206" s="1" t="s">
        <v>495</v>
      </c>
      <c r="C206" s="1" t="s">
        <v>35</v>
      </c>
      <c r="D206" s="2">
        <v>43131</v>
      </c>
      <c r="E206" s="2">
        <v>43495</v>
      </c>
      <c r="F206" s="1" t="s">
        <v>50</v>
      </c>
      <c r="G206">
        <v>1</v>
      </c>
      <c r="H206" s="1" t="s">
        <v>30</v>
      </c>
      <c r="I206" s="1" t="s">
        <v>22</v>
      </c>
      <c r="J206" s="1" t="s">
        <v>50</v>
      </c>
      <c r="K206" s="1" t="s">
        <v>24</v>
      </c>
      <c r="L206">
        <v>320000</v>
      </c>
      <c r="M206" s="2">
        <v>43131</v>
      </c>
      <c r="N206" s="1" t="s">
        <v>75</v>
      </c>
      <c r="O206" s="1" t="s">
        <v>356</v>
      </c>
      <c r="P206" s="1" t="s">
        <v>853</v>
      </c>
      <c r="Q206" s="2">
        <v>43852</v>
      </c>
    </row>
    <row r="207" spans="1:17" x14ac:dyDescent="0.3">
      <c r="A207" s="1" t="s">
        <v>175</v>
      </c>
      <c r="B207" s="1" t="s">
        <v>173</v>
      </c>
      <c r="C207" s="1" t="s">
        <v>19</v>
      </c>
      <c r="D207" s="2">
        <v>43496</v>
      </c>
      <c r="E207" s="2">
        <v>43860</v>
      </c>
      <c r="F207" s="1" t="s">
        <v>50</v>
      </c>
      <c r="G207">
        <v>1</v>
      </c>
      <c r="H207" s="1" t="s">
        <v>30</v>
      </c>
      <c r="I207" s="1" t="s">
        <v>22</v>
      </c>
      <c r="J207" s="1" t="s">
        <v>50</v>
      </c>
      <c r="K207" s="1" t="s">
        <v>24</v>
      </c>
      <c r="L207">
        <v>320000</v>
      </c>
      <c r="M207" s="2">
        <v>43496</v>
      </c>
      <c r="N207" s="1" t="s">
        <v>75</v>
      </c>
      <c r="O207" s="1" t="s">
        <v>24</v>
      </c>
      <c r="P207" s="1" t="s">
        <v>853</v>
      </c>
      <c r="Q207" s="2">
        <v>43852</v>
      </c>
    </row>
    <row r="208" spans="1:17" x14ac:dyDescent="0.3">
      <c r="A208" s="1" t="s">
        <v>175</v>
      </c>
      <c r="B208" s="1" t="s">
        <v>496</v>
      </c>
      <c r="C208" s="1" t="s">
        <v>35</v>
      </c>
      <c r="D208" s="2">
        <v>43100</v>
      </c>
      <c r="E208" s="2">
        <v>43464</v>
      </c>
      <c r="F208" s="1" t="s">
        <v>249</v>
      </c>
      <c r="G208">
        <v>1</v>
      </c>
      <c r="H208" s="1" t="s">
        <v>30</v>
      </c>
      <c r="I208" s="1" t="s">
        <v>22</v>
      </c>
      <c r="J208" s="1" t="s">
        <v>116</v>
      </c>
      <c r="K208" s="1" t="s">
        <v>24</v>
      </c>
      <c r="L208">
        <v>211206.7</v>
      </c>
      <c r="M208" s="2">
        <v>43100</v>
      </c>
      <c r="N208" s="1" t="s">
        <v>75</v>
      </c>
      <c r="O208" s="1" t="s">
        <v>483</v>
      </c>
      <c r="P208" s="1" t="s">
        <v>484</v>
      </c>
      <c r="Q208" s="2">
        <v>43852</v>
      </c>
    </row>
    <row r="209" spans="1:17" x14ac:dyDescent="0.3">
      <c r="A209" s="1" t="s">
        <v>175</v>
      </c>
      <c r="B209" s="1" t="s">
        <v>497</v>
      </c>
      <c r="C209" s="1" t="s">
        <v>35</v>
      </c>
      <c r="D209" s="2">
        <v>43160</v>
      </c>
      <c r="E209" s="2">
        <v>43524</v>
      </c>
      <c r="F209" s="1" t="s">
        <v>303</v>
      </c>
      <c r="G209">
        <v>1</v>
      </c>
      <c r="H209" s="1" t="s">
        <v>30</v>
      </c>
      <c r="I209" s="1" t="s">
        <v>22</v>
      </c>
      <c r="J209" s="1" t="s">
        <v>116</v>
      </c>
      <c r="K209" s="1" t="s">
        <v>24</v>
      </c>
      <c r="L209">
        <v>275569.44</v>
      </c>
      <c r="M209" s="2">
        <v>43525</v>
      </c>
      <c r="N209" s="1" t="s">
        <v>75</v>
      </c>
      <c r="O209" s="1" t="s">
        <v>356</v>
      </c>
      <c r="P209" s="1" t="s">
        <v>853</v>
      </c>
      <c r="Q209" s="2">
        <v>43852</v>
      </c>
    </row>
    <row r="210" spans="1:17" x14ac:dyDescent="0.3">
      <c r="A210" s="1" t="s">
        <v>175</v>
      </c>
      <c r="B210" s="1" t="s">
        <v>172</v>
      </c>
      <c r="C210" s="1" t="s">
        <v>19</v>
      </c>
      <c r="D210" s="2">
        <v>43525</v>
      </c>
      <c r="E210" s="2">
        <v>43890</v>
      </c>
      <c r="F210" s="1" t="s">
        <v>303</v>
      </c>
      <c r="G210">
        <v>1</v>
      </c>
      <c r="H210" s="1" t="s">
        <v>30</v>
      </c>
      <c r="I210" s="1" t="s">
        <v>22</v>
      </c>
      <c r="J210" s="1" t="s">
        <v>116</v>
      </c>
      <c r="K210" s="1" t="s">
        <v>24</v>
      </c>
      <c r="L210">
        <v>275569.44</v>
      </c>
      <c r="M210" s="2">
        <v>43525</v>
      </c>
      <c r="N210" s="1" t="s">
        <v>75</v>
      </c>
      <c r="O210" s="1" t="s">
        <v>24</v>
      </c>
      <c r="P210" s="1" t="s">
        <v>853</v>
      </c>
      <c r="Q210" s="2">
        <v>43852</v>
      </c>
    </row>
    <row r="211" spans="1:17" x14ac:dyDescent="0.3">
      <c r="A211" s="1" t="s">
        <v>175</v>
      </c>
      <c r="B211" s="1" t="s">
        <v>192</v>
      </c>
      <c r="C211" s="1" t="s">
        <v>19</v>
      </c>
      <c r="D211" s="2">
        <v>43525</v>
      </c>
      <c r="E211" s="2">
        <v>43890</v>
      </c>
      <c r="F211" s="1" t="s">
        <v>20</v>
      </c>
      <c r="G211">
        <v>1</v>
      </c>
      <c r="H211" s="1" t="s">
        <v>30</v>
      </c>
      <c r="I211" s="1" t="s">
        <v>22</v>
      </c>
      <c r="J211" s="1" t="s">
        <v>20</v>
      </c>
      <c r="K211" s="1" t="s">
        <v>24</v>
      </c>
      <c r="L211">
        <v>50332.73</v>
      </c>
      <c r="M211" s="2">
        <v>43525</v>
      </c>
      <c r="N211" s="1" t="s">
        <v>75</v>
      </c>
      <c r="O211" s="1" t="s">
        <v>24</v>
      </c>
      <c r="P211" s="1" t="s">
        <v>853</v>
      </c>
      <c r="Q211" s="2">
        <v>43852</v>
      </c>
    </row>
    <row r="212" spans="1:17" x14ac:dyDescent="0.3">
      <c r="A212" s="1" t="s">
        <v>175</v>
      </c>
      <c r="B212" s="1" t="s">
        <v>498</v>
      </c>
      <c r="C212" s="1" t="s">
        <v>35</v>
      </c>
      <c r="D212" s="2">
        <v>43160</v>
      </c>
      <c r="E212" s="2">
        <v>43524</v>
      </c>
      <c r="F212" s="1" t="s">
        <v>20</v>
      </c>
      <c r="G212">
        <v>1</v>
      </c>
      <c r="H212" s="1" t="s">
        <v>30</v>
      </c>
      <c r="I212" s="1" t="s">
        <v>22</v>
      </c>
      <c r="J212" s="1" t="s">
        <v>20</v>
      </c>
      <c r="K212" s="1" t="s">
        <v>24</v>
      </c>
      <c r="L212">
        <v>57539.3</v>
      </c>
      <c r="M212" s="2">
        <v>43160</v>
      </c>
      <c r="N212" s="1" t="s">
        <v>75</v>
      </c>
      <c r="O212" s="1" t="s">
        <v>356</v>
      </c>
      <c r="P212" s="1" t="s">
        <v>853</v>
      </c>
      <c r="Q212" s="2">
        <v>43852</v>
      </c>
    </row>
    <row r="213" spans="1:17" x14ac:dyDescent="0.3">
      <c r="A213" s="1" t="s">
        <v>175</v>
      </c>
      <c r="B213" s="1" t="s">
        <v>499</v>
      </c>
      <c r="C213" s="1" t="s">
        <v>19</v>
      </c>
      <c r="D213" s="2">
        <v>43448</v>
      </c>
      <c r="E213" s="2">
        <v>43812</v>
      </c>
      <c r="F213" s="1" t="s">
        <v>303</v>
      </c>
      <c r="G213">
        <v>1</v>
      </c>
      <c r="H213" s="1" t="s">
        <v>30</v>
      </c>
      <c r="I213" s="1" t="s">
        <v>22</v>
      </c>
      <c r="J213" s="1" t="s">
        <v>116</v>
      </c>
      <c r="K213" s="1" t="s">
        <v>24</v>
      </c>
      <c r="L213">
        <v>212357.74</v>
      </c>
      <c r="M213" s="2">
        <v>43448</v>
      </c>
      <c r="N213" s="1" t="s">
        <v>75</v>
      </c>
      <c r="O213" s="1" t="s">
        <v>356</v>
      </c>
      <c r="P213" s="1" t="s">
        <v>853</v>
      </c>
      <c r="Q213" s="2">
        <v>43852</v>
      </c>
    </row>
    <row r="214" spans="1:17" x14ac:dyDescent="0.3">
      <c r="A214" s="1" t="s">
        <v>175</v>
      </c>
      <c r="B214" s="1" t="s">
        <v>500</v>
      </c>
      <c r="C214" s="1" t="s">
        <v>35</v>
      </c>
      <c r="D214" s="2">
        <v>43160</v>
      </c>
      <c r="E214" s="2">
        <v>43524</v>
      </c>
      <c r="F214" s="1" t="s">
        <v>50</v>
      </c>
      <c r="G214">
        <v>1</v>
      </c>
      <c r="H214" s="1" t="s">
        <v>30</v>
      </c>
      <c r="I214" s="1" t="s">
        <v>22</v>
      </c>
      <c r="J214" s="1" t="s">
        <v>50</v>
      </c>
      <c r="K214" s="1" t="s">
        <v>37</v>
      </c>
      <c r="L214">
        <v>31250</v>
      </c>
      <c r="M214" s="2">
        <v>43160</v>
      </c>
      <c r="N214" s="1" t="s">
        <v>75</v>
      </c>
      <c r="O214" s="1" t="s">
        <v>356</v>
      </c>
      <c r="P214" s="1" t="s">
        <v>853</v>
      </c>
      <c r="Q214" s="2">
        <v>43852</v>
      </c>
    </row>
    <row r="215" spans="1:17" x14ac:dyDescent="0.3">
      <c r="A215" s="1" t="s">
        <v>175</v>
      </c>
      <c r="B215" s="1" t="s">
        <v>501</v>
      </c>
      <c r="C215" s="1" t="s">
        <v>35</v>
      </c>
      <c r="D215" s="2">
        <v>43160</v>
      </c>
      <c r="E215" s="2">
        <v>43524</v>
      </c>
      <c r="F215" s="1" t="s">
        <v>50</v>
      </c>
      <c r="G215">
        <v>1</v>
      </c>
      <c r="H215" s="1" t="s">
        <v>30</v>
      </c>
      <c r="I215" s="1" t="s">
        <v>22</v>
      </c>
      <c r="J215" s="1" t="s">
        <v>50</v>
      </c>
      <c r="K215" s="1" t="s">
        <v>24</v>
      </c>
      <c r="L215">
        <v>43750</v>
      </c>
      <c r="M215" s="2">
        <v>43160</v>
      </c>
      <c r="N215" s="1" t="s">
        <v>75</v>
      </c>
      <c r="O215" s="1" t="s">
        <v>356</v>
      </c>
      <c r="P215" s="1" t="s">
        <v>853</v>
      </c>
      <c r="Q215" s="2">
        <v>43852</v>
      </c>
    </row>
    <row r="216" spans="1:17" x14ac:dyDescent="0.3">
      <c r="A216" s="1" t="s">
        <v>175</v>
      </c>
      <c r="B216" s="1" t="s">
        <v>502</v>
      </c>
      <c r="C216" s="1" t="s">
        <v>35</v>
      </c>
      <c r="D216" s="2">
        <v>43160</v>
      </c>
      <c r="E216" s="2">
        <v>43524</v>
      </c>
      <c r="F216" s="1" t="s">
        <v>50</v>
      </c>
      <c r="G216">
        <v>1</v>
      </c>
      <c r="H216" s="1" t="s">
        <v>30</v>
      </c>
      <c r="I216" s="1" t="s">
        <v>22</v>
      </c>
      <c r="J216" s="1" t="s">
        <v>50</v>
      </c>
      <c r="K216" s="1" t="s">
        <v>37</v>
      </c>
      <c r="L216">
        <v>75000</v>
      </c>
      <c r="M216" s="2">
        <v>43160</v>
      </c>
      <c r="N216" s="1" t="s">
        <v>75</v>
      </c>
      <c r="O216" s="1" t="s">
        <v>356</v>
      </c>
      <c r="P216" s="1" t="s">
        <v>853</v>
      </c>
      <c r="Q216" s="2">
        <v>43852</v>
      </c>
    </row>
    <row r="217" spans="1:17" x14ac:dyDescent="0.3">
      <c r="A217" s="1" t="s">
        <v>175</v>
      </c>
      <c r="B217" s="1" t="s">
        <v>503</v>
      </c>
      <c r="C217" s="1" t="s">
        <v>19</v>
      </c>
      <c r="D217" s="2">
        <v>43525</v>
      </c>
      <c r="E217" s="2">
        <v>43890</v>
      </c>
      <c r="F217" s="1" t="s">
        <v>50</v>
      </c>
      <c r="G217">
        <v>1</v>
      </c>
      <c r="H217" s="1" t="s">
        <v>30</v>
      </c>
      <c r="I217" s="1" t="s">
        <v>22</v>
      </c>
      <c r="J217" s="1" t="s">
        <v>50</v>
      </c>
      <c r="K217" s="1" t="s">
        <v>37</v>
      </c>
      <c r="L217">
        <v>31250</v>
      </c>
      <c r="M217" s="2">
        <v>43525</v>
      </c>
      <c r="N217" s="1" t="s">
        <v>75</v>
      </c>
      <c r="O217" s="1" t="s">
        <v>24</v>
      </c>
      <c r="P217" s="1" t="s">
        <v>853</v>
      </c>
      <c r="Q217" s="2">
        <v>43852</v>
      </c>
    </row>
    <row r="218" spans="1:17" x14ac:dyDescent="0.3">
      <c r="A218" s="1" t="s">
        <v>175</v>
      </c>
      <c r="B218" s="1" t="s">
        <v>504</v>
      </c>
      <c r="C218" s="1" t="s">
        <v>19</v>
      </c>
      <c r="D218" s="2">
        <v>43525</v>
      </c>
      <c r="E218" s="2">
        <v>43890</v>
      </c>
      <c r="F218" s="1" t="s">
        <v>50</v>
      </c>
      <c r="G218">
        <v>1</v>
      </c>
      <c r="H218" s="1" t="s">
        <v>30</v>
      </c>
      <c r="I218" s="1" t="s">
        <v>22</v>
      </c>
      <c r="J218" s="1" t="s">
        <v>50</v>
      </c>
      <c r="K218" s="1" t="s">
        <v>24</v>
      </c>
      <c r="L218">
        <v>43750</v>
      </c>
      <c r="M218" s="2">
        <v>43525</v>
      </c>
      <c r="N218" s="1" t="s">
        <v>75</v>
      </c>
      <c r="O218" s="1" t="s">
        <v>24</v>
      </c>
      <c r="P218" s="1" t="s">
        <v>853</v>
      </c>
      <c r="Q218" s="2">
        <v>43852</v>
      </c>
    </row>
    <row r="219" spans="1:17" x14ac:dyDescent="0.3">
      <c r="A219" s="1" t="s">
        <v>175</v>
      </c>
      <c r="B219" s="1" t="s">
        <v>505</v>
      </c>
      <c r="C219" s="1" t="s">
        <v>19</v>
      </c>
      <c r="D219" s="2">
        <v>43525</v>
      </c>
      <c r="E219" s="2">
        <v>43890</v>
      </c>
      <c r="F219" s="1" t="s">
        <v>50</v>
      </c>
      <c r="G219">
        <v>1</v>
      </c>
      <c r="H219" s="1" t="s">
        <v>30</v>
      </c>
      <c r="I219" s="1" t="s">
        <v>22</v>
      </c>
      <c r="J219" s="1" t="s">
        <v>50</v>
      </c>
      <c r="K219" s="1" t="s">
        <v>37</v>
      </c>
      <c r="L219">
        <v>75000</v>
      </c>
      <c r="M219" s="2">
        <v>43525</v>
      </c>
      <c r="N219" s="1" t="s">
        <v>75</v>
      </c>
      <c r="O219" s="1" t="s">
        <v>24</v>
      </c>
      <c r="P219" s="1" t="s">
        <v>853</v>
      </c>
      <c r="Q219" s="2">
        <v>43852</v>
      </c>
    </row>
    <row r="220" spans="1:17" x14ac:dyDescent="0.3">
      <c r="A220" s="1" t="s">
        <v>175</v>
      </c>
      <c r="B220" s="1" t="s">
        <v>506</v>
      </c>
      <c r="C220" s="1" t="s">
        <v>35</v>
      </c>
      <c r="D220" s="2">
        <v>43142</v>
      </c>
      <c r="E220" s="2">
        <v>43506</v>
      </c>
      <c r="F220" s="1" t="s">
        <v>50</v>
      </c>
      <c r="G220">
        <v>1</v>
      </c>
      <c r="H220" s="1" t="s">
        <v>30</v>
      </c>
      <c r="I220" s="1" t="s">
        <v>22</v>
      </c>
      <c r="J220" s="1" t="s">
        <v>50</v>
      </c>
      <c r="K220" s="1" t="s">
        <v>37</v>
      </c>
      <c r="L220">
        <v>23125</v>
      </c>
      <c r="M220" s="2">
        <v>43142</v>
      </c>
      <c r="N220" s="1" t="s">
        <v>75</v>
      </c>
      <c r="O220" s="1" t="s">
        <v>356</v>
      </c>
      <c r="P220" s="1" t="s">
        <v>853</v>
      </c>
      <c r="Q220" s="2">
        <v>43852</v>
      </c>
    </row>
    <row r="221" spans="1:17" x14ac:dyDescent="0.3">
      <c r="A221" s="1" t="s">
        <v>175</v>
      </c>
      <c r="B221" s="1" t="s">
        <v>200</v>
      </c>
      <c r="C221" s="1" t="s">
        <v>19</v>
      </c>
      <c r="D221" s="2">
        <v>43507</v>
      </c>
      <c r="E221" s="2">
        <v>43871</v>
      </c>
      <c r="F221" s="1" t="s">
        <v>50</v>
      </c>
      <c r="G221">
        <v>1</v>
      </c>
      <c r="H221" s="1" t="s">
        <v>30</v>
      </c>
      <c r="I221" s="1" t="s">
        <v>22</v>
      </c>
      <c r="J221" s="1" t="s">
        <v>50</v>
      </c>
      <c r="K221" s="1" t="s">
        <v>37</v>
      </c>
      <c r="L221">
        <v>21875</v>
      </c>
      <c r="M221" s="2">
        <v>43507</v>
      </c>
      <c r="N221" s="1" t="s">
        <v>75</v>
      </c>
      <c r="O221" s="1" t="s">
        <v>24</v>
      </c>
      <c r="P221" s="1" t="s">
        <v>853</v>
      </c>
      <c r="Q221" s="2">
        <v>43852</v>
      </c>
    </row>
    <row r="222" spans="1:17" x14ac:dyDescent="0.3">
      <c r="A222" s="1" t="s">
        <v>175</v>
      </c>
      <c r="B222" s="1" t="s">
        <v>507</v>
      </c>
      <c r="C222" s="1" t="s">
        <v>19</v>
      </c>
      <c r="D222" s="2">
        <v>43332</v>
      </c>
      <c r="E222" s="2">
        <v>45523</v>
      </c>
      <c r="F222" s="1" t="s">
        <v>50</v>
      </c>
      <c r="G222">
        <v>1</v>
      </c>
      <c r="H222" s="1" t="s">
        <v>30</v>
      </c>
      <c r="I222" s="1" t="s">
        <v>22</v>
      </c>
      <c r="J222" s="1" t="s">
        <v>50</v>
      </c>
      <c r="K222" s="1" t="s">
        <v>37</v>
      </c>
      <c r="L222">
        <v>47500</v>
      </c>
      <c r="M222" s="2">
        <v>43332</v>
      </c>
      <c r="N222" s="1" t="s">
        <v>75</v>
      </c>
      <c r="O222" s="1" t="s">
        <v>356</v>
      </c>
      <c r="P222" s="1" t="s">
        <v>853</v>
      </c>
      <c r="Q222" s="2">
        <v>43852</v>
      </c>
    </row>
    <row r="223" spans="1:17" x14ac:dyDescent="0.3">
      <c r="A223" s="1" t="s">
        <v>175</v>
      </c>
      <c r="B223" s="1" t="s">
        <v>508</v>
      </c>
      <c r="C223" s="1" t="s">
        <v>19</v>
      </c>
      <c r="D223" s="2">
        <v>43100</v>
      </c>
      <c r="E223" s="2">
        <v>43464</v>
      </c>
      <c r="F223" s="1" t="s">
        <v>249</v>
      </c>
      <c r="G223">
        <v>1</v>
      </c>
      <c r="H223" s="1" t="s">
        <v>30</v>
      </c>
      <c r="I223" s="1" t="s">
        <v>22</v>
      </c>
      <c r="J223" s="1" t="s">
        <v>116</v>
      </c>
      <c r="K223" s="1" t="s">
        <v>24</v>
      </c>
      <c r="L223">
        <v>7632.55</v>
      </c>
      <c r="M223" s="2">
        <v>43100</v>
      </c>
      <c r="N223" s="1" t="s">
        <v>75</v>
      </c>
      <c r="O223" s="1" t="s">
        <v>356</v>
      </c>
      <c r="P223" s="1" t="s">
        <v>853</v>
      </c>
      <c r="Q223" s="2">
        <v>43852</v>
      </c>
    </row>
    <row r="224" spans="1:17" x14ac:dyDescent="0.3">
      <c r="A224" s="1" t="s">
        <v>175</v>
      </c>
      <c r="B224" s="1" t="s">
        <v>509</v>
      </c>
      <c r="C224" s="1" t="s">
        <v>19</v>
      </c>
      <c r="D224" s="2">
        <v>43448</v>
      </c>
      <c r="E224" s="2">
        <v>43812</v>
      </c>
      <c r="F224" s="1" t="s">
        <v>249</v>
      </c>
      <c r="G224">
        <v>1</v>
      </c>
      <c r="H224" s="1" t="s">
        <v>30</v>
      </c>
      <c r="I224" s="1" t="s">
        <v>22</v>
      </c>
      <c r="J224" s="1" t="s">
        <v>116</v>
      </c>
      <c r="K224" s="1" t="s">
        <v>24</v>
      </c>
      <c r="L224">
        <v>2563.13</v>
      </c>
      <c r="M224" s="2">
        <v>43448</v>
      </c>
      <c r="N224" s="1" t="s">
        <v>75</v>
      </c>
      <c r="O224" s="1" t="s">
        <v>356</v>
      </c>
      <c r="P224" s="1" t="s">
        <v>853</v>
      </c>
      <c r="Q224" s="2">
        <v>43852</v>
      </c>
    </row>
    <row r="225" spans="1:17" x14ac:dyDescent="0.3">
      <c r="A225" s="1" t="s">
        <v>175</v>
      </c>
      <c r="B225" s="1" t="s">
        <v>179</v>
      </c>
      <c r="C225" s="1" t="s">
        <v>35</v>
      </c>
      <c r="D225" s="2">
        <v>43274</v>
      </c>
      <c r="E225" s="2">
        <v>43638</v>
      </c>
      <c r="F225" s="1" t="s">
        <v>249</v>
      </c>
      <c r="G225">
        <v>12</v>
      </c>
      <c r="H225" s="1" t="s">
        <v>216</v>
      </c>
      <c r="I225" s="1" t="s">
        <v>22</v>
      </c>
      <c r="J225" s="1" t="s">
        <v>23</v>
      </c>
      <c r="K225" s="1" t="s">
        <v>24</v>
      </c>
      <c r="L225">
        <v>8269.74</v>
      </c>
      <c r="M225" s="2">
        <v>43274</v>
      </c>
      <c r="N225" s="1" t="s">
        <v>75</v>
      </c>
      <c r="O225" s="1" t="s">
        <v>26</v>
      </c>
      <c r="P225" s="1" t="s">
        <v>853</v>
      </c>
      <c r="Q225" s="2">
        <v>43852</v>
      </c>
    </row>
    <row r="226" spans="1:17" x14ac:dyDescent="0.3">
      <c r="A226" s="1" t="s">
        <v>175</v>
      </c>
      <c r="B226" s="1" t="s">
        <v>179</v>
      </c>
      <c r="C226" s="1" t="s">
        <v>35</v>
      </c>
      <c r="D226" s="2">
        <v>43274</v>
      </c>
      <c r="E226" s="2">
        <v>43638</v>
      </c>
      <c r="F226" s="1" t="s">
        <v>249</v>
      </c>
      <c r="G226">
        <v>12</v>
      </c>
      <c r="H226" s="1" t="s">
        <v>216</v>
      </c>
      <c r="I226" s="1" t="s">
        <v>22</v>
      </c>
      <c r="J226" s="1" t="s">
        <v>23</v>
      </c>
      <c r="K226" s="1" t="s">
        <v>24</v>
      </c>
      <c r="L226">
        <v>8269.74</v>
      </c>
      <c r="M226" s="2">
        <v>43274</v>
      </c>
      <c r="N226" s="1" t="s">
        <v>75</v>
      </c>
      <c r="O226" s="1" t="s">
        <v>26</v>
      </c>
      <c r="P226" s="1" t="s">
        <v>853</v>
      </c>
      <c r="Q226" s="2">
        <v>43852</v>
      </c>
    </row>
    <row r="227" spans="1:17" x14ac:dyDescent="0.3">
      <c r="A227" s="1" t="s">
        <v>175</v>
      </c>
      <c r="B227" s="1" t="s">
        <v>179</v>
      </c>
      <c r="C227" s="1" t="s">
        <v>35</v>
      </c>
      <c r="D227" s="2">
        <v>43274</v>
      </c>
      <c r="E227" s="2">
        <v>43638</v>
      </c>
      <c r="F227" s="1" t="s">
        <v>249</v>
      </c>
      <c r="G227">
        <v>12</v>
      </c>
      <c r="H227" s="1" t="s">
        <v>216</v>
      </c>
      <c r="I227" s="1" t="s">
        <v>22</v>
      </c>
      <c r="J227" s="1" t="s">
        <v>23</v>
      </c>
      <c r="K227" s="1" t="s">
        <v>24</v>
      </c>
      <c r="L227">
        <v>5891</v>
      </c>
      <c r="M227" s="2">
        <v>43500</v>
      </c>
      <c r="N227" s="1" t="s">
        <v>25</v>
      </c>
      <c r="O227" s="1" t="s">
        <v>26</v>
      </c>
      <c r="P227" s="1" t="s">
        <v>853</v>
      </c>
      <c r="Q227" s="2">
        <v>43852</v>
      </c>
    </row>
    <row r="228" spans="1:17" x14ac:dyDescent="0.3">
      <c r="A228" s="1" t="s">
        <v>175</v>
      </c>
      <c r="B228" s="1" t="s">
        <v>179</v>
      </c>
      <c r="C228" s="1" t="s">
        <v>35</v>
      </c>
      <c r="D228" s="2">
        <v>43274</v>
      </c>
      <c r="E228" s="2">
        <v>43638</v>
      </c>
      <c r="F228" s="1" t="s">
        <v>249</v>
      </c>
      <c r="G228">
        <v>12</v>
      </c>
      <c r="H228" s="1" t="s">
        <v>216</v>
      </c>
      <c r="I228" s="1" t="s">
        <v>22</v>
      </c>
      <c r="J228" s="1" t="s">
        <v>23</v>
      </c>
      <c r="K228" s="1" t="s">
        <v>24</v>
      </c>
      <c r="L228">
        <v>5891</v>
      </c>
      <c r="M228" s="2">
        <v>43500</v>
      </c>
      <c r="N228" s="1" t="s">
        <v>25</v>
      </c>
      <c r="O228" s="1" t="s">
        <v>26</v>
      </c>
      <c r="P228" s="1" t="s">
        <v>853</v>
      </c>
      <c r="Q228" s="2">
        <v>43852</v>
      </c>
    </row>
    <row r="229" spans="1:17" x14ac:dyDescent="0.3">
      <c r="A229" s="1" t="s">
        <v>175</v>
      </c>
      <c r="B229" s="1" t="s">
        <v>510</v>
      </c>
      <c r="C229" s="1" t="s">
        <v>35</v>
      </c>
      <c r="D229" s="2">
        <v>43274</v>
      </c>
      <c r="E229" s="2">
        <v>43638</v>
      </c>
      <c r="F229" s="1" t="s">
        <v>50</v>
      </c>
      <c r="G229">
        <v>12</v>
      </c>
      <c r="H229" s="1" t="s">
        <v>216</v>
      </c>
      <c r="I229" s="1" t="s">
        <v>22</v>
      </c>
      <c r="J229" s="1" t="s">
        <v>23</v>
      </c>
      <c r="K229" s="1" t="s">
        <v>24</v>
      </c>
      <c r="L229">
        <v>2720.25</v>
      </c>
      <c r="M229" s="2">
        <v>43274</v>
      </c>
      <c r="N229" s="1" t="s">
        <v>75</v>
      </c>
      <c r="O229" s="1" t="s">
        <v>356</v>
      </c>
      <c r="P229" s="1" t="s">
        <v>853</v>
      </c>
      <c r="Q229" s="2">
        <v>43852</v>
      </c>
    </row>
    <row r="230" spans="1:17" x14ac:dyDescent="0.3">
      <c r="A230" s="1" t="s">
        <v>175</v>
      </c>
      <c r="B230" s="1" t="s">
        <v>511</v>
      </c>
      <c r="C230" s="1" t="s">
        <v>35</v>
      </c>
      <c r="D230" s="2">
        <v>43274</v>
      </c>
      <c r="E230" s="2">
        <v>43638</v>
      </c>
      <c r="F230" s="1" t="s">
        <v>50</v>
      </c>
      <c r="G230">
        <v>12</v>
      </c>
      <c r="H230" s="1" t="s">
        <v>216</v>
      </c>
      <c r="I230" s="1" t="s">
        <v>22</v>
      </c>
      <c r="J230" s="1" t="s">
        <v>23</v>
      </c>
      <c r="K230" s="1" t="s">
        <v>24</v>
      </c>
      <c r="L230">
        <v>375</v>
      </c>
      <c r="M230" s="2">
        <v>43274</v>
      </c>
      <c r="N230" s="1" t="s">
        <v>75</v>
      </c>
      <c r="O230" s="1" t="s">
        <v>356</v>
      </c>
      <c r="P230" s="1" t="s">
        <v>853</v>
      </c>
      <c r="Q230" s="2">
        <v>43852</v>
      </c>
    </row>
    <row r="231" spans="1:17" x14ac:dyDescent="0.3">
      <c r="A231" s="1" t="s">
        <v>175</v>
      </c>
      <c r="B231" s="1" t="s">
        <v>512</v>
      </c>
      <c r="C231" s="1" t="s">
        <v>19</v>
      </c>
      <c r="D231" s="2">
        <v>43639</v>
      </c>
      <c r="E231" s="2">
        <v>44004</v>
      </c>
      <c r="F231" s="1" t="s">
        <v>249</v>
      </c>
      <c r="G231">
        <v>3</v>
      </c>
      <c r="H231" s="1" t="s">
        <v>21</v>
      </c>
      <c r="I231" s="1" t="s">
        <v>22</v>
      </c>
      <c r="J231" s="1" t="s">
        <v>23</v>
      </c>
      <c r="K231" s="1" t="s">
        <v>24</v>
      </c>
      <c r="L231">
        <v>15047.5</v>
      </c>
      <c r="M231" s="2">
        <v>43639</v>
      </c>
      <c r="N231" s="1" t="s">
        <v>75</v>
      </c>
      <c r="O231" s="1" t="s">
        <v>24</v>
      </c>
      <c r="P231" s="1" t="s">
        <v>853</v>
      </c>
      <c r="Q231" s="2">
        <v>43852</v>
      </c>
    </row>
    <row r="232" spans="1:17" x14ac:dyDescent="0.3">
      <c r="A232" s="1" t="s">
        <v>175</v>
      </c>
      <c r="B232" s="1" t="s">
        <v>177</v>
      </c>
      <c r="C232" s="1" t="s">
        <v>19</v>
      </c>
      <c r="D232" s="2">
        <v>43639</v>
      </c>
      <c r="E232" s="2">
        <v>44004</v>
      </c>
      <c r="F232" s="1" t="s">
        <v>50</v>
      </c>
      <c r="G232">
        <v>3</v>
      </c>
      <c r="H232" s="1" t="s">
        <v>21</v>
      </c>
      <c r="I232" s="1" t="s">
        <v>22</v>
      </c>
      <c r="J232" s="1" t="s">
        <v>23</v>
      </c>
      <c r="K232" s="1" t="s">
        <v>24</v>
      </c>
      <c r="L232">
        <v>2852.5</v>
      </c>
      <c r="M232" s="2">
        <v>43639</v>
      </c>
      <c r="N232" s="1" t="s">
        <v>75</v>
      </c>
      <c r="O232" s="1" t="s">
        <v>24</v>
      </c>
      <c r="P232" s="1" t="s">
        <v>853</v>
      </c>
      <c r="Q232" s="2">
        <v>43852</v>
      </c>
    </row>
    <row r="233" spans="1:17" x14ac:dyDescent="0.3">
      <c r="A233" s="1" t="s">
        <v>175</v>
      </c>
      <c r="B233" s="1" t="s">
        <v>178</v>
      </c>
      <c r="C233" s="1" t="s">
        <v>19</v>
      </c>
      <c r="D233" s="2">
        <v>43639</v>
      </c>
      <c r="E233" s="2">
        <v>44004</v>
      </c>
      <c r="F233" s="1" t="s">
        <v>50</v>
      </c>
      <c r="G233">
        <v>3</v>
      </c>
      <c r="H233" s="1" t="s">
        <v>21</v>
      </c>
      <c r="I233" s="1" t="s">
        <v>22</v>
      </c>
      <c r="J233" s="1" t="s">
        <v>23</v>
      </c>
      <c r="K233" s="1" t="s">
        <v>24</v>
      </c>
      <c r="L233">
        <v>495</v>
      </c>
      <c r="M233" s="2">
        <v>43639</v>
      </c>
      <c r="N233" s="1" t="s">
        <v>75</v>
      </c>
      <c r="O233" s="1" t="s">
        <v>24</v>
      </c>
      <c r="P233" s="1" t="s">
        <v>853</v>
      </c>
      <c r="Q233" s="2">
        <v>43852</v>
      </c>
    </row>
    <row r="234" spans="1:17" x14ac:dyDescent="0.3">
      <c r="A234" s="1" t="s">
        <v>175</v>
      </c>
      <c r="B234" s="1" t="s">
        <v>513</v>
      </c>
      <c r="C234" s="1" t="s">
        <v>19</v>
      </c>
      <c r="D234" s="2">
        <v>43580</v>
      </c>
      <c r="E234" s="2">
        <v>43945</v>
      </c>
      <c r="F234" s="1" t="s">
        <v>235</v>
      </c>
      <c r="G234">
        <v>10</v>
      </c>
      <c r="H234" s="1" t="s">
        <v>68</v>
      </c>
      <c r="I234" s="1" t="s">
        <v>22</v>
      </c>
      <c r="J234" s="1" t="s">
        <v>83</v>
      </c>
      <c r="K234" s="1" t="s">
        <v>24</v>
      </c>
      <c r="L234">
        <v>9294.35</v>
      </c>
      <c r="M234" s="2">
        <v>43580</v>
      </c>
      <c r="N234" s="1" t="s">
        <v>75</v>
      </c>
      <c r="O234" s="1" t="s">
        <v>356</v>
      </c>
      <c r="P234" s="1" t="s">
        <v>853</v>
      </c>
      <c r="Q234" s="2">
        <v>43852</v>
      </c>
    </row>
    <row r="235" spans="1:17" x14ac:dyDescent="0.3">
      <c r="A235" s="1" t="s">
        <v>175</v>
      </c>
      <c r="B235" s="1" t="s">
        <v>514</v>
      </c>
      <c r="C235" s="1" t="s">
        <v>35</v>
      </c>
      <c r="D235" s="2">
        <v>43274</v>
      </c>
      <c r="E235" s="2">
        <v>43638</v>
      </c>
      <c r="F235" s="1" t="s">
        <v>235</v>
      </c>
      <c r="G235">
        <v>12</v>
      </c>
      <c r="H235" s="1" t="s">
        <v>216</v>
      </c>
      <c r="I235" s="1" t="s">
        <v>22</v>
      </c>
      <c r="J235" s="1" t="s">
        <v>23</v>
      </c>
      <c r="K235" s="1" t="s">
        <v>24</v>
      </c>
      <c r="L235">
        <v>2440.25</v>
      </c>
      <c r="M235" s="2">
        <v>43274</v>
      </c>
      <c r="N235" s="1" t="s">
        <v>75</v>
      </c>
      <c r="O235" s="1" t="s">
        <v>356</v>
      </c>
      <c r="P235" s="1" t="s">
        <v>853</v>
      </c>
      <c r="Q235" s="2">
        <v>43852</v>
      </c>
    </row>
    <row r="236" spans="1:17" x14ac:dyDescent="0.3">
      <c r="A236" s="1" t="s">
        <v>175</v>
      </c>
      <c r="B236" s="1" t="s">
        <v>515</v>
      </c>
      <c r="C236" s="1" t="s">
        <v>19</v>
      </c>
      <c r="D236" s="2">
        <v>43639</v>
      </c>
      <c r="E236" s="2">
        <v>44004</v>
      </c>
      <c r="F236" s="1" t="s">
        <v>235</v>
      </c>
      <c r="G236">
        <v>3</v>
      </c>
      <c r="H236" s="1" t="s">
        <v>21</v>
      </c>
      <c r="I236" s="1" t="s">
        <v>22</v>
      </c>
      <c r="J236" s="1" t="s">
        <v>23</v>
      </c>
      <c r="K236" s="1" t="s">
        <v>24</v>
      </c>
      <c r="L236">
        <v>1412.55</v>
      </c>
      <c r="M236" s="2">
        <v>43639</v>
      </c>
      <c r="N236" s="1" t="s">
        <v>75</v>
      </c>
      <c r="O236" s="1" t="s">
        <v>24</v>
      </c>
      <c r="P236" s="1" t="s">
        <v>853</v>
      </c>
      <c r="Q236" s="2">
        <v>43852</v>
      </c>
    </row>
    <row r="237" spans="1:17" x14ac:dyDescent="0.3">
      <c r="A237" s="1" t="s">
        <v>175</v>
      </c>
      <c r="B237" s="1" t="s">
        <v>516</v>
      </c>
      <c r="C237" s="1" t="s">
        <v>19</v>
      </c>
      <c r="D237" s="2">
        <v>43579</v>
      </c>
      <c r="E237" s="2">
        <v>43944</v>
      </c>
      <c r="F237" s="1" t="s">
        <v>235</v>
      </c>
      <c r="G237">
        <v>10</v>
      </c>
      <c r="H237" s="1" t="s">
        <v>68</v>
      </c>
      <c r="I237" s="1" t="s">
        <v>22</v>
      </c>
      <c r="J237" s="1" t="s">
        <v>83</v>
      </c>
      <c r="K237" s="1" t="s">
        <v>24</v>
      </c>
      <c r="L237">
        <v>63750</v>
      </c>
      <c r="M237" s="2">
        <v>43579</v>
      </c>
      <c r="N237" s="1" t="s">
        <v>75</v>
      </c>
      <c r="O237" s="1" t="s">
        <v>26</v>
      </c>
      <c r="P237" s="1" t="s">
        <v>853</v>
      </c>
      <c r="Q237" s="2">
        <v>43852</v>
      </c>
    </row>
    <row r="238" spans="1:17" x14ac:dyDescent="0.3">
      <c r="A238" s="1" t="s">
        <v>175</v>
      </c>
      <c r="B238" s="1" t="s">
        <v>516</v>
      </c>
      <c r="C238" s="1" t="s">
        <v>19</v>
      </c>
      <c r="D238" s="2">
        <v>43579</v>
      </c>
      <c r="E238" s="2">
        <v>43944</v>
      </c>
      <c r="F238" s="1" t="s">
        <v>235</v>
      </c>
      <c r="G238">
        <v>10</v>
      </c>
      <c r="H238" s="1" t="s">
        <v>68</v>
      </c>
      <c r="I238" s="1" t="s">
        <v>22</v>
      </c>
      <c r="J238" s="1" t="s">
        <v>83</v>
      </c>
      <c r="K238" s="1" t="s">
        <v>24</v>
      </c>
      <c r="L238">
        <v>3098.63</v>
      </c>
      <c r="M238" s="2">
        <v>43659</v>
      </c>
      <c r="N238" s="1" t="s">
        <v>25</v>
      </c>
      <c r="O238" s="1" t="s">
        <v>26</v>
      </c>
      <c r="P238" s="1" t="s">
        <v>853</v>
      </c>
      <c r="Q238" s="2">
        <v>43852</v>
      </c>
    </row>
    <row r="239" spans="1:17" x14ac:dyDescent="0.3">
      <c r="A239" s="1" t="s">
        <v>175</v>
      </c>
      <c r="B239" s="1" t="s">
        <v>516</v>
      </c>
      <c r="C239" s="1" t="s">
        <v>19</v>
      </c>
      <c r="D239" s="2">
        <v>43579</v>
      </c>
      <c r="E239" s="2">
        <v>43944</v>
      </c>
      <c r="F239" s="1" t="s">
        <v>235</v>
      </c>
      <c r="G239">
        <v>10</v>
      </c>
      <c r="H239" s="1" t="s">
        <v>68</v>
      </c>
      <c r="I239" s="1" t="s">
        <v>22</v>
      </c>
      <c r="J239" s="1" t="s">
        <v>83</v>
      </c>
      <c r="K239" s="1" t="s">
        <v>24</v>
      </c>
      <c r="L239">
        <v>1747.2</v>
      </c>
      <c r="M239" s="2">
        <v>43663</v>
      </c>
      <c r="N239" s="1" t="s">
        <v>25</v>
      </c>
      <c r="O239" s="1" t="s">
        <v>26</v>
      </c>
      <c r="P239" s="1" t="s">
        <v>853</v>
      </c>
      <c r="Q239" s="2">
        <v>43852</v>
      </c>
    </row>
    <row r="240" spans="1:17" x14ac:dyDescent="0.3">
      <c r="A240" s="1" t="s">
        <v>175</v>
      </c>
      <c r="B240" s="1" t="s">
        <v>516</v>
      </c>
      <c r="C240" s="1" t="s">
        <v>19</v>
      </c>
      <c r="D240" s="2">
        <v>43579</v>
      </c>
      <c r="E240" s="2">
        <v>43944</v>
      </c>
      <c r="F240" s="1" t="s">
        <v>235</v>
      </c>
      <c r="G240">
        <v>10</v>
      </c>
      <c r="H240" s="1" t="s">
        <v>68</v>
      </c>
      <c r="I240" s="1" t="s">
        <v>22</v>
      </c>
      <c r="J240" s="1" t="s">
        <v>83</v>
      </c>
      <c r="K240" s="1" t="s">
        <v>24</v>
      </c>
      <c r="L240">
        <v>2458.58</v>
      </c>
      <c r="M240" s="2">
        <v>43599</v>
      </c>
      <c r="N240" s="1" t="s">
        <v>25</v>
      </c>
      <c r="O240" s="1" t="s">
        <v>26</v>
      </c>
      <c r="P240" s="1" t="s">
        <v>853</v>
      </c>
      <c r="Q240" s="2">
        <v>43852</v>
      </c>
    </row>
    <row r="241" spans="1:17" x14ac:dyDescent="0.3">
      <c r="A241" s="1" t="s">
        <v>175</v>
      </c>
      <c r="B241" s="1" t="s">
        <v>517</v>
      </c>
      <c r="C241" s="1" t="s">
        <v>35</v>
      </c>
      <c r="D241" s="2">
        <v>43191</v>
      </c>
      <c r="E241" s="2">
        <v>43555</v>
      </c>
      <c r="F241" s="1" t="s">
        <v>235</v>
      </c>
      <c r="G241">
        <v>10</v>
      </c>
      <c r="H241" s="1" t="s">
        <v>68</v>
      </c>
      <c r="I241" s="1" t="s">
        <v>22</v>
      </c>
      <c r="J241" s="1" t="s">
        <v>83</v>
      </c>
      <c r="K241" s="1" t="s">
        <v>24</v>
      </c>
      <c r="L241">
        <v>11249.93</v>
      </c>
      <c r="M241" s="2">
        <v>43191</v>
      </c>
      <c r="N241" s="1" t="s">
        <v>75</v>
      </c>
      <c r="O241" s="1" t="s">
        <v>483</v>
      </c>
      <c r="P241" s="1" t="s">
        <v>518</v>
      </c>
      <c r="Q241" s="2">
        <v>43852</v>
      </c>
    </row>
    <row r="242" spans="1:17" x14ac:dyDescent="0.3">
      <c r="A242" s="1" t="s">
        <v>175</v>
      </c>
      <c r="B242" s="1" t="s">
        <v>519</v>
      </c>
      <c r="C242" s="1" t="s">
        <v>35</v>
      </c>
      <c r="D242" s="2">
        <v>43191</v>
      </c>
      <c r="E242" s="2">
        <v>43555</v>
      </c>
      <c r="F242" s="1" t="s">
        <v>235</v>
      </c>
      <c r="G242">
        <v>10</v>
      </c>
      <c r="H242" s="1" t="s">
        <v>68</v>
      </c>
      <c r="I242" s="1" t="s">
        <v>22</v>
      </c>
      <c r="J242" s="1" t="s">
        <v>83</v>
      </c>
      <c r="K242" s="1" t="s">
        <v>24</v>
      </c>
      <c r="L242">
        <v>14603.3</v>
      </c>
      <c r="M242" s="2">
        <v>43191</v>
      </c>
      <c r="N242" s="1" t="s">
        <v>75</v>
      </c>
      <c r="O242" s="1" t="s">
        <v>483</v>
      </c>
      <c r="P242" s="1" t="s">
        <v>518</v>
      </c>
      <c r="Q242" s="2">
        <v>43852</v>
      </c>
    </row>
    <row r="243" spans="1:17" x14ac:dyDescent="0.3">
      <c r="A243" s="1" t="s">
        <v>175</v>
      </c>
      <c r="B243" s="1" t="s">
        <v>520</v>
      </c>
      <c r="C243" s="1" t="s">
        <v>35</v>
      </c>
      <c r="D243" s="2">
        <v>43264</v>
      </c>
      <c r="E243" s="2">
        <v>43628</v>
      </c>
      <c r="F243" s="1" t="s">
        <v>235</v>
      </c>
      <c r="G243">
        <v>10</v>
      </c>
      <c r="H243" s="1" t="s">
        <v>68</v>
      </c>
      <c r="I243" s="1" t="s">
        <v>22</v>
      </c>
      <c r="J243" s="1" t="s">
        <v>83</v>
      </c>
      <c r="K243" s="1" t="s">
        <v>24</v>
      </c>
      <c r="L243">
        <v>28940.65</v>
      </c>
      <c r="M243" s="2">
        <v>43264</v>
      </c>
      <c r="N243" s="1" t="s">
        <v>75</v>
      </c>
      <c r="O243" s="1" t="s">
        <v>483</v>
      </c>
      <c r="P243" s="1" t="s">
        <v>518</v>
      </c>
      <c r="Q243" s="2">
        <v>43852</v>
      </c>
    </row>
    <row r="244" spans="1:17" x14ac:dyDescent="0.3">
      <c r="A244" s="1" t="s">
        <v>175</v>
      </c>
      <c r="B244" s="1" t="s">
        <v>521</v>
      </c>
      <c r="C244" s="1" t="s">
        <v>35</v>
      </c>
      <c r="D244" s="2">
        <v>43191</v>
      </c>
      <c r="E244" s="2">
        <v>43555</v>
      </c>
      <c r="F244" s="1" t="s">
        <v>235</v>
      </c>
      <c r="G244">
        <v>10</v>
      </c>
      <c r="H244" s="1" t="s">
        <v>68</v>
      </c>
      <c r="I244" s="1" t="s">
        <v>22</v>
      </c>
      <c r="J244" s="1" t="s">
        <v>83</v>
      </c>
      <c r="K244" s="1" t="s">
        <v>24</v>
      </c>
      <c r="L244">
        <v>146052.65</v>
      </c>
      <c r="M244" s="2">
        <v>43191</v>
      </c>
      <c r="N244" s="1" t="s">
        <v>75</v>
      </c>
      <c r="O244" s="1" t="s">
        <v>483</v>
      </c>
      <c r="P244" s="1" t="s">
        <v>518</v>
      </c>
      <c r="Q244" s="2">
        <v>43852</v>
      </c>
    </row>
    <row r="245" spans="1:17" x14ac:dyDescent="0.3">
      <c r="A245" s="1" t="s">
        <v>175</v>
      </c>
      <c r="B245" s="1" t="s">
        <v>522</v>
      </c>
      <c r="C245" s="1" t="s">
        <v>19</v>
      </c>
      <c r="D245" s="2">
        <v>43587</v>
      </c>
      <c r="E245" s="2">
        <v>43952</v>
      </c>
      <c r="F245" s="1" t="s">
        <v>50</v>
      </c>
      <c r="G245">
        <v>1</v>
      </c>
      <c r="H245" s="1" t="s">
        <v>30</v>
      </c>
      <c r="I245" s="1" t="s">
        <v>22</v>
      </c>
      <c r="J245" s="1" t="s">
        <v>50</v>
      </c>
      <c r="K245" s="1" t="s">
        <v>24</v>
      </c>
      <c r="L245">
        <v>25000</v>
      </c>
      <c r="M245" s="2">
        <v>43587</v>
      </c>
      <c r="N245" s="1" t="s">
        <v>75</v>
      </c>
      <c r="O245" s="1" t="s">
        <v>356</v>
      </c>
      <c r="P245" s="1" t="s">
        <v>853</v>
      </c>
      <c r="Q245" s="2">
        <v>43852</v>
      </c>
    </row>
    <row r="246" spans="1:17" x14ac:dyDescent="0.3">
      <c r="A246" s="1" t="s">
        <v>175</v>
      </c>
      <c r="B246" s="1" t="s">
        <v>523</v>
      </c>
      <c r="C246" s="1" t="s">
        <v>19</v>
      </c>
      <c r="D246" s="2">
        <v>43512</v>
      </c>
      <c r="E246" s="2">
        <v>43876</v>
      </c>
      <c r="F246" s="1" t="s">
        <v>235</v>
      </c>
      <c r="G246">
        <v>13</v>
      </c>
      <c r="H246" s="1" t="s">
        <v>36</v>
      </c>
      <c r="I246" s="1" t="s">
        <v>22</v>
      </c>
      <c r="J246" s="1" t="s">
        <v>83</v>
      </c>
      <c r="K246" s="1" t="s">
        <v>32</v>
      </c>
      <c r="L246">
        <v>1148.93</v>
      </c>
      <c r="M246" s="2">
        <v>43512</v>
      </c>
      <c r="N246" s="1" t="s">
        <v>75</v>
      </c>
      <c r="O246" s="1" t="s">
        <v>356</v>
      </c>
      <c r="P246" s="1" t="s">
        <v>853</v>
      </c>
      <c r="Q246" s="2">
        <v>43852</v>
      </c>
    </row>
    <row r="247" spans="1:17" x14ac:dyDescent="0.3">
      <c r="A247" s="1" t="s">
        <v>175</v>
      </c>
      <c r="B247" s="1" t="s">
        <v>524</v>
      </c>
      <c r="C247" s="1" t="s">
        <v>19</v>
      </c>
      <c r="D247" s="2">
        <v>43512</v>
      </c>
      <c r="E247" s="2">
        <v>43876</v>
      </c>
      <c r="F247" s="1" t="s">
        <v>235</v>
      </c>
      <c r="G247">
        <v>13</v>
      </c>
      <c r="H247" s="1" t="s">
        <v>36</v>
      </c>
      <c r="I247" s="1" t="s">
        <v>22</v>
      </c>
      <c r="J247" s="1" t="s">
        <v>83</v>
      </c>
      <c r="K247" s="1" t="s">
        <v>32</v>
      </c>
      <c r="L247">
        <v>58300</v>
      </c>
      <c r="M247" s="2">
        <v>43512</v>
      </c>
      <c r="N247" s="1" t="s">
        <v>75</v>
      </c>
      <c r="O247" s="1" t="s">
        <v>356</v>
      </c>
      <c r="P247" s="1" t="s">
        <v>853</v>
      </c>
      <c r="Q247" s="2">
        <v>43852</v>
      </c>
    </row>
    <row r="248" spans="1:17" x14ac:dyDescent="0.3">
      <c r="A248" s="1" t="s">
        <v>175</v>
      </c>
      <c r="B248" s="1" t="s">
        <v>525</v>
      </c>
      <c r="C248" s="1" t="s">
        <v>35</v>
      </c>
      <c r="D248" s="2">
        <v>43155</v>
      </c>
      <c r="E248" s="2">
        <v>43519</v>
      </c>
      <c r="F248" s="1" t="s">
        <v>50</v>
      </c>
      <c r="G248">
        <v>12</v>
      </c>
      <c r="H248" s="1" t="s">
        <v>216</v>
      </c>
      <c r="I248" s="1" t="s">
        <v>22</v>
      </c>
      <c r="J248" s="1" t="s">
        <v>23</v>
      </c>
      <c r="K248" s="1" t="s">
        <v>24</v>
      </c>
      <c r="L248">
        <v>6250</v>
      </c>
      <c r="M248" s="2">
        <v>43155</v>
      </c>
      <c r="N248" s="1" t="s">
        <v>75</v>
      </c>
      <c r="O248" s="1" t="s">
        <v>356</v>
      </c>
      <c r="P248" s="1" t="s">
        <v>853</v>
      </c>
      <c r="Q248" s="2">
        <v>43852</v>
      </c>
    </row>
    <row r="249" spans="1:17" x14ac:dyDescent="0.3">
      <c r="A249" s="1" t="s">
        <v>175</v>
      </c>
      <c r="B249" s="1" t="s">
        <v>113</v>
      </c>
      <c r="C249" s="1" t="s">
        <v>19</v>
      </c>
      <c r="D249" s="2">
        <v>43520</v>
      </c>
      <c r="E249" s="2">
        <v>43884</v>
      </c>
      <c r="F249" s="1" t="s">
        <v>50</v>
      </c>
      <c r="G249">
        <v>3</v>
      </c>
      <c r="H249" s="1" t="s">
        <v>21</v>
      </c>
      <c r="I249" s="1" t="s">
        <v>22</v>
      </c>
      <c r="J249" s="1" t="s">
        <v>23</v>
      </c>
      <c r="K249" s="1" t="s">
        <v>24</v>
      </c>
      <c r="L249">
        <v>6250</v>
      </c>
      <c r="M249" s="2">
        <v>43520</v>
      </c>
      <c r="N249" s="1" t="s">
        <v>75</v>
      </c>
      <c r="O249" s="1" t="s">
        <v>24</v>
      </c>
      <c r="P249" s="1" t="s">
        <v>853</v>
      </c>
      <c r="Q249" s="2">
        <v>43852</v>
      </c>
    </row>
    <row r="250" spans="1:17" x14ac:dyDescent="0.3">
      <c r="A250" s="1" t="s">
        <v>175</v>
      </c>
      <c r="B250" s="1" t="s">
        <v>526</v>
      </c>
      <c r="C250" s="1" t="s">
        <v>35</v>
      </c>
      <c r="D250" s="2">
        <v>43157</v>
      </c>
      <c r="E250" s="2">
        <v>43521</v>
      </c>
      <c r="F250" s="1" t="s">
        <v>50</v>
      </c>
      <c r="G250">
        <v>12</v>
      </c>
      <c r="H250" s="1" t="s">
        <v>216</v>
      </c>
      <c r="I250" s="1" t="s">
        <v>22</v>
      </c>
      <c r="J250" s="1" t="s">
        <v>23</v>
      </c>
      <c r="K250" s="1" t="s">
        <v>24</v>
      </c>
      <c r="L250">
        <v>12500</v>
      </c>
      <c r="M250" s="2">
        <v>43157</v>
      </c>
      <c r="N250" s="1" t="s">
        <v>75</v>
      </c>
      <c r="O250" s="1" t="s">
        <v>356</v>
      </c>
      <c r="P250" s="1" t="s">
        <v>853</v>
      </c>
      <c r="Q250" s="2">
        <v>43852</v>
      </c>
    </row>
    <row r="251" spans="1:17" x14ac:dyDescent="0.3">
      <c r="A251" s="1" t="s">
        <v>175</v>
      </c>
      <c r="B251" s="1" t="s">
        <v>82</v>
      </c>
      <c r="C251" s="1" t="s">
        <v>19</v>
      </c>
      <c r="D251" s="2">
        <v>43522</v>
      </c>
      <c r="E251" s="2">
        <v>43886</v>
      </c>
      <c r="F251" s="1" t="s">
        <v>50</v>
      </c>
      <c r="G251">
        <v>3</v>
      </c>
      <c r="H251" s="1" t="s">
        <v>21</v>
      </c>
      <c r="I251" s="1" t="s">
        <v>22</v>
      </c>
      <c r="J251" s="1" t="s">
        <v>23</v>
      </c>
      <c r="K251" s="1" t="s">
        <v>24</v>
      </c>
      <c r="L251">
        <v>12500</v>
      </c>
      <c r="M251" s="2">
        <v>43522</v>
      </c>
      <c r="N251" s="1" t="s">
        <v>75</v>
      </c>
      <c r="O251" s="1" t="s">
        <v>24</v>
      </c>
      <c r="P251" s="1" t="s">
        <v>853</v>
      </c>
      <c r="Q251" s="2">
        <v>43852</v>
      </c>
    </row>
    <row r="252" spans="1:17" x14ac:dyDescent="0.3">
      <c r="A252" s="1" t="s">
        <v>175</v>
      </c>
      <c r="B252" s="1" t="s">
        <v>527</v>
      </c>
      <c r="C252" s="1" t="s">
        <v>19</v>
      </c>
      <c r="D252" s="2">
        <v>43535</v>
      </c>
      <c r="E252" s="2">
        <v>43900</v>
      </c>
      <c r="F252" s="1" t="s">
        <v>249</v>
      </c>
      <c r="G252">
        <v>3</v>
      </c>
      <c r="H252" s="1" t="s">
        <v>21</v>
      </c>
      <c r="I252" s="1" t="s">
        <v>22</v>
      </c>
      <c r="J252" s="1" t="s">
        <v>23</v>
      </c>
      <c r="K252" s="1" t="s">
        <v>37</v>
      </c>
      <c r="L252">
        <v>2645.75</v>
      </c>
      <c r="M252" s="2">
        <v>43535</v>
      </c>
      <c r="N252" s="1" t="s">
        <v>75</v>
      </c>
      <c r="O252" s="1" t="s">
        <v>356</v>
      </c>
      <c r="P252" s="1" t="s">
        <v>853</v>
      </c>
      <c r="Q252" s="2">
        <v>43852</v>
      </c>
    </row>
    <row r="253" spans="1:17" x14ac:dyDescent="0.3">
      <c r="A253" s="1" t="s">
        <v>175</v>
      </c>
      <c r="B253" s="1" t="s">
        <v>528</v>
      </c>
      <c r="C253" s="1" t="s">
        <v>35</v>
      </c>
      <c r="D253" s="2">
        <v>43158</v>
      </c>
      <c r="E253" s="2">
        <v>43522</v>
      </c>
      <c r="F253" s="1" t="s">
        <v>303</v>
      </c>
      <c r="G253">
        <v>1</v>
      </c>
      <c r="H253" s="1" t="s">
        <v>30</v>
      </c>
      <c r="I253" s="1" t="s">
        <v>22</v>
      </c>
      <c r="J253" s="1" t="s">
        <v>116</v>
      </c>
      <c r="K253" s="1" t="s">
        <v>32</v>
      </c>
      <c r="L253">
        <v>2939.29</v>
      </c>
      <c r="M253" s="2">
        <v>43158</v>
      </c>
      <c r="N253" s="1" t="s">
        <v>75</v>
      </c>
      <c r="O253" s="1" t="s">
        <v>356</v>
      </c>
      <c r="P253" s="1" t="s">
        <v>853</v>
      </c>
      <c r="Q253" s="2">
        <v>43852</v>
      </c>
    </row>
    <row r="254" spans="1:17" x14ac:dyDescent="0.3">
      <c r="A254" s="1" t="s">
        <v>175</v>
      </c>
      <c r="B254" s="1" t="s">
        <v>529</v>
      </c>
      <c r="C254" s="1" t="s">
        <v>35</v>
      </c>
      <c r="D254" s="2">
        <v>43158</v>
      </c>
      <c r="E254" s="2">
        <v>43522</v>
      </c>
      <c r="F254" s="1" t="s">
        <v>303</v>
      </c>
      <c r="G254">
        <v>1</v>
      </c>
      <c r="H254" s="1" t="s">
        <v>30</v>
      </c>
      <c r="I254" s="1" t="s">
        <v>22</v>
      </c>
      <c r="J254" s="1" t="s">
        <v>116</v>
      </c>
      <c r="K254" s="1" t="s">
        <v>24</v>
      </c>
      <c r="L254">
        <v>5207.66</v>
      </c>
      <c r="M254" s="2">
        <v>43158</v>
      </c>
      <c r="N254" s="1" t="s">
        <v>75</v>
      </c>
      <c r="O254" s="1" t="s">
        <v>356</v>
      </c>
      <c r="P254" s="1" t="s">
        <v>853</v>
      </c>
      <c r="Q254" s="2">
        <v>43852</v>
      </c>
    </row>
    <row r="255" spans="1:17" x14ac:dyDescent="0.3">
      <c r="A255" s="1" t="s">
        <v>175</v>
      </c>
      <c r="B255" s="1" t="s">
        <v>530</v>
      </c>
      <c r="C255" s="1" t="s">
        <v>19</v>
      </c>
      <c r="D255" s="2">
        <v>43523</v>
      </c>
      <c r="E255" s="2">
        <v>43887</v>
      </c>
      <c r="F255" s="1" t="s">
        <v>303</v>
      </c>
      <c r="G255">
        <v>1</v>
      </c>
      <c r="H255" s="1" t="s">
        <v>30</v>
      </c>
      <c r="I255" s="1" t="s">
        <v>22</v>
      </c>
      <c r="J255" s="1" t="s">
        <v>116</v>
      </c>
      <c r="K255" s="1" t="s">
        <v>24</v>
      </c>
      <c r="L255">
        <v>5601.1</v>
      </c>
      <c r="M255" s="2">
        <v>43523</v>
      </c>
      <c r="N255" s="1" t="s">
        <v>75</v>
      </c>
      <c r="O255" s="1" t="s">
        <v>24</v>
      </c>
      <c r="P255" s="1" t="s">
        <v>853</v>
      </c>
      <c r="Q255" s="2">
        <v>43852</v>
      </c>
    </row>
    <row r="256" spans="1:17" x14ac:dyDescent="0.3">
      <c r="A256" s="1" t="s">
        <v>175</v>
      </c>
      <c r="B256" s="1" t="s">
        <v>531</v>
      </c>
      <c r="C256" s="1" t="s">
        <v>35</v>
      </c>
      <c r="D256" s="2">
        <v>43158</v>
      </c>
      <c r="E256" s="2">
        <v>43522</v>
      </c>
      <c r="F256" s="1" t="s">
        <v>303</v>
      </c>
      <c r="G256">
        <v>1</v>
      </c>
      <c r="H256" s="1" t="s">
        <v>30</v>
      </c>
      <c r="I256" s="1" t="s">
        <v>22</v>
      </c>
      <c r="J256" s="1" t="s">
        <v>116</v>
      </c>
      <c r="K256" s="1" t="s">
        <v>37</v>
      </c>
      <c r="L256">
        <v>1972.37</v>
      </c>
      <c r="M256" s="2">
        <v>43158</v>
      </c>
      <c r="N256" s="1" t="s">
        <v>75</v>
      </c>
      <c r="O256" s="1" t="s">
        <v>356</v>
      </c>
      <c r="P256" s="1" t="s">
        <v>853</v>
      </c>
      <c r="Q256" s="2">
        <v>43852</v>
      </c>
    </row>
    <row r="257" spans="1:17" x14ac:dyDescent="0.3">
      <c r="A257" s="1" t="s">
        <v>175</v>
      </c>
      <c r="B257" s="1" t="s">
        <v>487</v>
      </c>
      <c r="C257" s="1" t="s">
        <v>19</v>
      </c>
      <c r="D257" s="2">
        <v>43523</v>
      </c>
      <c r="E257" s="2">
        <v>43887</v>
      </c>
      <c r="F257" s="1" t="s">
        <v>303</v>
      </c>
      <c r="G257">
        <v>1</v>
      </c>
      <c r="H257" s="1" t="s">
        <v>30</v>
      </c>
      <c r="I257" s="1" t="s">
        <v>22</v>
      </c>
      <c r="J257" s="1" t="s">
        <v>116</v>
      </c>
      <c r="K257" s="1" t="s">
        <v>37</v>
      </c>
      <c r="L257">
        <v>2141.5500000000002</v>
      </c>
      <c r="M257" s="2">
        <v>43523</v>
      </c>
      <c r="N257" s="1" t="s">
        <v>75</v>
      </c>
      <c r="O257" s="1" t="s">
        <v>24</v>
      </c>
      <c r="P257" s="1" t="s">
        <v>853</v>
      </c>
      <c r="Q257" s="2">
        <v>43852</v>
      </c>
    </row>
    <row r="258" spans="1:17" x14ac:dyDescent="0.3">
      <c r="A258" s="1" t="s">
        <v>175</v>
      </c>
      <c r="B258" s="1" t="s">
        <v>532</v>
      </c>
      <c r="C258" s="1" t="s">
        <v>19</v>
      </c>
      <c r="D258" s="2">
        <v>43523</v>
      </c>
      <c r="E258" s="2">
        <v>43887</v>
      </c>
      <c r="F258" s="1" t="s">
        <v>303</v>
      </c>
      <c r="G258">
        <v>1</v>
      </c>
      <c r="H258" s="1" t="s">
        <v>30</v>
      </c>
      <c r="I258" s="1" t="s">
        <v>22</v>
      </c>
      <c r="J258" s="1" t="s">
        <v>116</v>
      </c>
      <c r="K258" s="1" t="s">
        <v>24</v>
      </c>
      <c r="L258">
        <v>3136.39</v>
      </c>
      <c r="M258" s="2">
        <v>43526</v>
      </c>
      <c r="N258" s="1" t="s">
        <v>75</v>
      </c>
      <c r="O258" s="1" t="s">
        <v>24</v>
      </c>
      <c r="P258" s="1" t="s">
        <v>853</v>
      </c>
      <c r="Q258" s="2">
        <v>43852</v>
      </c>
    </row>
    <row r="259" spans="1:17" x14ac:dyDescent="0.3">
      <c r="A259" s="1" t="s">
        <v>175</v>
      </c>
      <c r="B259" s="1" t="s">
        <v>533</v>
      </c>
      <c r="C259" s="1" t="s">
        <v>19</v>
      </c>
      <c r="D259" s="2">
        <v>43784</v>
      </c>
      <c r="E259" s="2">
        <v>44149</v>
      </c>
      <c r="F259" s="1" t="s">
        <v>303</v>
      </c>
      <c r="G259">
        <v>1</v>
      </c>
      <c r="H259" s="1" t="s">
        <v>30</v>
      </c>
      <c r="I259" s="1" t="s">
        <v>22</v>
      </c>
      <c r="J259" s="1" t="s">
        <v>160</v>
      </c>
      <c r="K259" s="1" t="s">
        <v>24</v>
      </c>
      <c r="L259">
        <v>35127.9</v>
      </c>
      <c r="M259" s="2">
        <v>43784</v>
      </c>
      <c r="N259" s="1" t="s">
        <v>75</v>
      </c>
      <c r="O259" s="1" t="s">
        <v>356</v>
      </c>
      <c r="P259" s="1" t="s">
        <v>853</v>
      </c>
      <c r="Q259" s="2">
        <v>43852</v>
      </c>
    </row>
    <row r="260" spans="1:17" x14ac:dyDescent="0.3">
      <c r="A260" s="1" t="s">
        <v>175</v>
      </c>
      <c r="B260" s="1" t="s">
        <v>534</v>
      </c>
      <c r="C260" s="1" t="s">
        <v>19</v>
      </c>
      <c r="D260" s="2">
        <v>43536</v>
      </c>
      <c r="E260" s="2">
        <v>43901</v>
      </c>
      <c r="F260" s="1" t="s">
        <v>29</v>
      </c>
      <c r="G260">
        <v>11</v>
      </c>
      <c r="H260" s="1" t="s">
        <v>220</v>
      </c>
      <c r="I260" s="1" t="s">
        <v>22</v>
      </c>
      <c r="J260" s="1" t="s">
        <v>31</v>
      </c>
      <c r="K260" s="1" t="s">
        <v>37</v>
      </c>
      <c r="L260">
        <v>18229.13</v>
      </c>
      <c r="M260" s="2">
        <v>43536</v>
      </c>
      <c r="N260" s="1" t="s">
        <v>75</v>
      </c>
      <c r="O260" s="1" t="s">
        <v>356</v>
      </c>
      <c r="P260" s="1" t="s">
        <v>853</v>
      </c>
      <c r="Q260" s="2">
        <v>43852</v>
      </c>
    </row>
    <row r="261" spans="1:17" x14ac:dyDescent="0.3">
      <c r="A261" s="1" t="s">
        <v>175</v>
      </c>
      <c r="B261" s="1" t="s">
        <v>535</v>
      </c>
      <c r="C261" s="1" t="s">
        <v>19</v>
      </c>
      <c r="D261" s="2">
        <v>43175</v>
      </c>
      <c r="E261" s="2">
        <v>43539</v>
      </c>
      <c r="F261" s="1" t="s">
        <v>249</v>
      </c>
      <c r="G261">
        <v>11</v>
      </c>
      <c r="H261" s="1" t="s">
        <v>220</v>
      </c>
      <c r="I261" s="1" t="s">
        <v>22</v>
      </c>
      <c r="J261" s="1" t="s">
        <v>50</v>
      </c>
      <c r="K261" s="1" t="s">
        <v>37</v>
      </c>
      <c r="L261">
        <v>6158.75</v>
      </c>
      <c r="M261" s="2">
        <v>43175</v>
      </c>
      <c r="N261" s="1" t="s">
        <v>75</v>
      </c>
      <c r="O261" s="1" t="s">
        <v>356</v>
      </c>
      <c r="P261" s="1" t="s">
        <v>853</v>
      </c>
      <c r="Q261" s="2">
        <v>43852</v>
      </c>
    </row>
    <row r="262" spans="1:17" x14ac:dyDescent="0.3">
      <c r="A262" s="1" t="s">
        <v>175</v>
      </c>
      <c r="B262" s="1" t="s">
        <v>536</v>
      </c>
      <c r="C262" s="1" t="s">
        <v>19</v>
      </c>
      <c r="D262" s="2">
        <v>43122</v>
      </c>
      <c r="E262" s="2">
        <v>43486</v>
      </c>
      <c r="F262" s="1" t="s">
        <v>20</v>
      </c>
      <c r="G262">
        <v>1</v>
      </c>
      <c r="H262" s="1" t="s">
        <v>30</v>
      </c>
      <c r="I262" s="1" t="s">
        <v>22</v>
      </c>
      <c r="J262" s="1" t="s">
        <v>20</v>
      </c>
      <c r="K262" s="1" t="s">
        <v>37</v>
      </c>
      <c r="L262">
        <v>825</v>
      </c>
      <c r="M262" s="2">
        <v>43122</v>
      </c>
      <c r="N262" s="1" t="s">
        <v>75</v>
      </c>
      <c r="O262" s="1" t="s">
        <v>356</v>
      </c>
      <c r="P262" s="1" t="s">
        <v>853</v>
      </c>
      <c r="Q262" s="2">
        <v>43852</v>
      </c>
    </row>
    <row r="263" spans="1:17" x14ac:dyDescent="0.3">
      <c r="A263" s="1" t="s">
        <v>537</v>
      </c>
      <c r="B263" s="1" t="s">
        <v>538</v>
      </c>
      <c r="C263" s="1" t="s">
        <v>35</v>
      </c>
      <c r="D263" s="2">
        <v>43151</v>
      </c>
      <c r="E263" s="2">
        <v>43515</v>
      </c>
      <c r="F263" s="1" t="s">
        <v>249</v>
      </c>
      <c r="G263">
        <v>9</v>
      </c>
      <c r="H263" s="1" t="s">
        <v>67</v>
      </c>
      <c r="I263" s="1" t="s">
        <v>22</v>
      </c>
      <c r="J263" s="1" t="s">
        <v>116</v>
      </c>
      <c r="K263" s="1" t="s">
        <v>24</v>
      </c>
      <c r="L263">
        <v>8452.1299999999992</v>
      </c>
      <c r="M263" s="2">
        <v>43151</v>
      </c>
      <c r="N263" s="1" t="s">
        <v>75</v>
      </c>
      <c r="O263" s="1" t="s">
        <v>356</v>
      </c>
      <c r="P263" s="1" t="s">
        <v>853</v>
      </c>
      <c r="Q263" s="2">
        <v>43852</v>
      </c>
    </row>
    <row r="264" spans="1:17" x14ac:dyDescent="0.3">
      <c r="A264" s="1" t="s">
        <v>537</v>
      </c>
      <c r="B264" s="1" t="s">
        <v>539</v>
      </c>
      <c r="C264" s="1" t="s">
        <v>19</v>
      </c>
      <c r="D264" s="2">
        <v>43466</v>
      </c>
      <c r="E264" s="2">
        <v>43830</v>
      </c>
      <c r="F264" s="1" t="s">
        <v>303</v>
      </c>
      <c r="G264">
        <v>9</v>
      </c>
      <c r="H264" s="1" t="s">
        <v>67</v>
      </c>
      <c r="I264" s="1" t="s">
        <v>22</v>
      </c>
      <c r="J264" s="1" t="s">
        <v>116</v>
      </c>
      <c r="K264" s="1" t="s">
        <v>37</v>
      </c>
      <c r="L264">
        <v>7475</v>
      </c>
      <c r="M264" s="2">
        <v>43466</v>
      </c>
      <c r="N264" s="1" t="s">
        <v>75</v>
      </c>
      <c r="O264" s="1" t="s">
        <v>356</v>
      </c>
      <c r="P264" s="1" t="s">
        <v>853</v>
      </c>
      <c r="Q264" s="2">
        <v>43852</v>
      </c>
    </row>
    <row r="265" spans="1:17" x14ac:dyDescent="0.3">
      <c r="A265" s="1" t="s">
        <v>537</v>
      </c>
      <c r="B265" s="1" t="s">
        <v>540</v>
      </c>
      <c r="C265" s="1" t="s">
        <v>19</v>
      </c>
      <c r="D265" s="2">
        <v>43507</v>
      </c>
      <c r="E265" s="2">
        <v>43871</v>
      </c>
      <c r="F265" s="1" t="s">
        <v>249</v>
      </c>
      <c r="G265">
        <v>9</v>
      </c>
      <c r="H265" s="1" t="s">
        <v>67</v>
      </c>
      <c r="I265" s="1" t="s">
        <v>22</v>
      </c>
      <c r="J265" s="1" t="s">
        <v>116</v>
      </c>
      <c r="K265" s="1" t="s">
        <v>37</v>
      </c>
      <c r="L265">
        <v>15563.87</v>
      </c>
      <c r="M265" s="2">
        <v>43507</v>
      </c>
      <c r="N265" s="1" t="s">
        <v>75</v>
      </c>
      <c r="O265" s="1" t="s">
        <v>356</v>
      </c>
      <c r="P265" s="1" t="s">
        <v>853</v>
      </c>
      <c r="Q265" s="2">
        <v>43852</v>
      </c>
    </row>
    <row r="266" spans="1:17" x14ac:dyDescent="0.3">
      <c r="A266" s="1" t="s">
        <v>537</v>
      </c>
      <c r="B266" s="1" t="s">
        <v>541</v>
      </c>
      <c r="C266" s="1" t="s">
        <v>19</v>
      </c>
      <c r="D266" s="2">
        <v>43432</v>
      </c>
      <c r="E266" s="2">
        <v>43612</v>
      </c>
      <c r="F266" s="1" t="s">
        <v>249</v>
      </c>
      <c r="G266">
        <v>9</v>
      </c>
      <c r="H266" s="1" t="s">
        <v>67</v>
      </c>
      <c r="I266" s="1" t="s">
        <v>22</v>
      </c>
      <c r="J266" s="1" t="s">
        <v>83</v>
      </c>
      <c r="K266" s="1" t="s">
        <v>37</v>
      </c>
      <c r="L266">
        <v>2739.83</v>
      </c>
      <c r="M266" s="2">
        <v>43432</v>
      </c>
      <c r="N266" s="1" t="s">
        <v>75</v>
      </c>
      <c r="O266" s="1" t="s">
        <v>356</v>
      </c>
      <c r="P266" s="1" t="s">
        <v>853</v>
      </c>
      <c r="Q266" s="2">
        <v>43852</v>
      </c>
    </row>
    <row r="267" spans="1:17" x14ac:dyDescent="0.3">
      <c r="A267" s="1" t="s">
        <v>537</v>
      </c>
      <c r="B267" s="1" t="s">
        <v>542</v>
      </c>
      <c r="C267" s="1" t="s">
        <v>19</v>
      </c>
      <c r="D267" s="2">
        <v>43463</v>
      </c>
      <c r="E267" s="2">
        <v>43644</v>
      </c>
      <c r="F267" s="1" t="s">
        <v>249</v>
      </c>
      <c r="G267">
        <v>9</v>
      </c>
      <c r="H267" s="1" t="s">
        <v>67</v>
      </c>
      <c r="I267" s="1" t="s">
        <v>22</v>
      </c>
      <c r="J267" s="1" t="s">
        <v>83</v>
      </c>
      <c r="K267" s="1" t="s">
        <v>24</v>
      </c>
      <c r="L267">
        <v>2228.33</v>
      </c>
      <c r="M267" s="2">
        <v>43463</v>
      </c>
      <c r="N267" s="1" t="s">
        <v>75</v>
      </c>
      <c r="O267" s="1" t="s">
        <v>356</v>
      </c>
      <c r="P267" s="1" t="s">
        <v>853</v>
      </c>
      <c r="Q267" s="2">
        <v>43852</v>
      </c>
    </row>
    <row r="268" spans="1:17" x14ac:dyDescent="0.3">
      <c r="A268" s="1" t="s">
        <v>537</v>
      </c>
      <c r="B268" s="1" t="s">
        <v>543</v>
      </c>
      <c r="C268" s="1" t="s">
        <v>19</v>
      </c>
      <c r="D268" s="2">
        <v>43516</v>
      </c>
      <c r="E268" s="2">
        <v>43880</v>
      </c>
      <c r="F268" s="1" t="s">
        <v>249</v>
      </c>
      <c r="G268">
        <v>9</v>
      </c>
      <c r="H268" s="1" t="s">
        <v>67</v>
      </c>
      <c r="I268" s="1" t="s">
        <v>22</v>
      </c>
      <c r="J268" s="1" t="s">
        <v>116</v>
      </c>
      <c r="K268" s="1" t="s">
        <v>24</v>
      </c>
      <c r="L268">
        <v>7162.88</v>
      </c>
      <c r="M268" s="2">
        <v>43516</v>
      </c>
      <c r="N268" s="1" t="s">
        <v>75</v>
      </c>
      <c r="O268" s="1" t="s">
        <v>24</v>
      </c>
      <c r="P268" s="1" t="s">
        <v>853</v>
      </c>
      <c r="Q268" s="2">
        <v>43852</v>
      </c>
    </row>
    <row r="269" spans="1:17" x14ac:dyDescent="0.3">
      <c r="A269" s="1" t="s">
        <v>537</v>
      </c>
      <c r="B269" s="1" t="s">
        <v>146</v>
      </c>
      <c r="C269" s="1" t="s">
        <v>19</v>
      </c>
      <c r="D269" s="2">
        <v>43504</v>
      </c>
      <c r="E269" s="2">
        <v>43868</v>
      </c>
      <c r="F269" s="1" t="s">
        <v>303</v>
      </c>
      <c r="G269">
        <v>13</v>
      </c>
      <c r="H269" s="1" t="s">
        <v>36</v>
      </c>
      <c r="I269" s="1" t="s">
        <v>22</v>
      </c>
      <c r="J269" s="1" t="s">
        <v>116</v>
      </c>
      <c r="K269" s="1" t="s">
        <v>32</v>
      </c>
      <c r="L269">
        <v>1569.64</v>
      </c>
      <c r="M269" s="2">
        <v>43504</v>
      </c>
      <c r="N269" s="1" t="s">
        <v>75</v>
      </c>
      <c r="O269" s="1" t="s">
        <v>356</v>
      </c>
      <c r="P269" s="1" t="s">
        <v>853</v>
      </c>
      <c r="Q269" s="2">
        <v>43852</v>
      </c>
    </row>
    <row r="270" spans="1:17" x14ac:dyDescent="0.3">
      <c r="A270" s="1" t="s">
        <v>537</v>
      </c>
      <c r="B270" s="1" t="s">
        <v>544</v>
      </c>
      <c r="C270" s="1" t="s">
        <v>19</v>
      </c>
      <c r="D270" s="2">
        <v>43169</v>
      </c>
      <c r="E270" s="2">
        <v>43533</v>
      </c>
      <c r="F270" s="1" t="s">
        <v>303</v>
      </c>
      <c r="G270">
        <v>1</v>
      </c>
      <c r="H270" s="1" t="s">
        <v>30</v>
      </c>
      <c r="I270" s="1" t="s">
        <v>22</v>
      </c>
      <c r="J270" s="1" t="s">
        <v>116</v>
      </c>
      <c r="K270" s="1" t="s">
        <v>32</v>
      </c>
      <c r="L270">
        <v>2340.25</v>
      </c>
      <c r="M270" s="2">
        <v>43169</v>
      </c>
      <c r="N270" s="1" t="s">
        <v>75</v>
      </c>
      <c r="O270" s="1" t="s">
        <v>356</v>
      </c>
      <c r="P270" s="1" t="s">
        <v>853</v>
      </c>
      <c r="Q270" s="2">
        <v>43852</v>
      </c>
    </row>
    <row r="271" spans="1:17" x14ac:dyDescent="0.3">
      <c r="A271" s="1" t="s">
        <v>537</v>
      </c>
      <c r="B271" s="1" t="s">
        <v>545</v>
      </c>
      <c r="C271" s="1" t="s">
        <v>19</v>
      </c>
      <c r="D271" s="2">
        <v>43169</v>
      </c>
      <c r="E271" s="2">
        <v>43533</v>
      </c>
      <c r="F271" s="1" t="s">
        <v>249</v>
      </c>
      <c r="G271">
        <v>1</v>
      </c>
      <c r="H271" s="1" t="s">
        <v>30</v>
      </c>
      <c r="I271" s="1" t="s">
        <v>22</v>
      </c>
      <c r="J271" s="1" t="s">
        <v>116</v>
      </c>
      <c r="K271" s="1" t="s">
        <v>32</v>
      </c>
      <c r="L271">
        <v>125</v>
      </c>
      <c r="M271" s="2">
        <v>43169</v>
      </c>
      <c r="N271" s="1" t="s">
        <v>75</v>
      </c>
      <c r="O271" s="1" t="s">
        <v>356</v>
      </c>
      <c r="P271" s="1" t="s">
        <v>853</v>
      </c>
      <c r="Q271" s="2">
        <v>43852</v>
      </c>
    </row>
    <row r="272" spans="1:17" x14ac:dyDescent="0.3">
      <c r="A272" s="1" t="s">
        <v>537</v>
      </c>
      <c r="B272" s="1" t="s">
        <v>546</v>
      </c>
      <c r="C272" s="1" t="s">
        <v>19</v>
      </c>
      <c r="D272" s="2">
        <v>43252</v>
      </c>
      <c r="E272" s="2">
        <v>43616</v>
      </c>
      <c r="F272" s="1" t="s">
        <v>50</v>
      </c>
      <c r="G272">
        <v>11</v>
      </c>
      <c r="H272" s="1" t="s">
        <v>220</v>
      </c>
      <c r="I272" s="1" t="s">
        <v>22</v>
      </c>
      <c r="J272" s="1" t="s">
        <v>50</v>
      </c>
      <c r="K272" s="1" t="s">
        <v>32</v>
      </c>
      <c r="L272">
        <v>100000</v>
      </c>
      <c r="M272" s="2">
        <v>43252</v>
      </c>
      <c r="N272" s="1" t="s">
        <v>75</v>
      </c>
      <c r="O272" s="1" t="s">
        <v>26</v>
      </c>
      <c r="P272" s="1" t="s">
        <v>853</v>
      </c>
      <c r="Q272" s="2">
        <v>43852</v>
      </c>
    </row>
    <row r="273" spans="1:17" x14ac:dyDescent="0.3">
      <c r="A273" s="1" t="s">
        <v>537</v>
      </c>
      <c r="B273" s="1" t="s">
        <v>546</v>
      </c>
      <c r="C273" s="1" t="s">
        <v>19</v>
      </c>
      <c r="D273" s="2">
        <v>43252</v>
      </c>
      <c r="E273" s="2">
        <v>43616</v>
      </c>
      <c r="F273" s="1" t="s">
        <v>50</v>
      </c>
      <c r="G273">
        <v>11</v>
      </c>
      <c r="H273" s="1" t="s">
        <v>220</v>
      </c>
      <c r="I273" s="1" t="s">
        <v>22</v>
      </c>
      <c r="J273" s="1" t="s">
        <v>50</v>
      </c>
      <c r="K273" s="1" t="s">
        <v>32</v>
      </c>
      <c r="L273">
        <v>0</v>
      </c>
      <c r="M273" s="2">
        <v>43315</v>
      </c>
      <c r="N273" s="1" t="s">
        <v>25</v>
      </c>
      <c r="O273" s="1" t="s">
        <v>26</v>
      </c>
      <c r="P273" s="1" t="s">
        <v>853</v>
      </c>
      <c r="Q273" s="2">
        <v>43852</v>
      </c>
    </row>
    <row r="274" spans="1:17" x14ac:dyDescent="0.3">
      <c r="A274" s="1" t="s">
        <v>537</v>
      </c>
      <c r="B274" s="1" t="s">
        <v>93</v>
      </c>
      <c r="C274" s="1" t="s">
        <v>19</v>
      </c>
      <c r="D274" s="2">
        <v>43577</v>
      </c>
      <c r="E274" s="2">
        <v>43942</v>
      </c>
      <c r="F274" s="1" t="s">
        <v>50</v>
      </c>
      <c r="G274">
        <v>11</v>
      </c>
      <c r="H274" s="1" t="s">
        <v>220</v>
      </c>
      <c r="I274" s="1" t="s">
        <v>22</v>
      </c>
      <c r="J274" s="1" t="s">
        <v>50</v>
      </c>
      <c r="K274" s="1" t="s">
        <v>37</v>
      </c>
      <c r="L274">
        <v>60025</v>
      </c>
      <c r="M274" s="2">
        <v>43577</v>
      </c>
      <c r="N274" s="1" t="s">
        <v>75</v>
      </c>
      <c r="O274" s="1" t="s">
        <v>356</v>
      </c>
      <c r="P274" s="1" t="s">
        <v>853</v>
      </c>
      <c r="Q274" s="2">
        <v>43852</v>
      </c>
    </row>
    <row r="275" spans="1:17" x14ac:dyDescent="0.3">
      <c r="A275" s="1" t="s">
        <v>537</v>
      </c>
      <c r="B275" s="1" t="s">
        <v>547</v>
      </c>
      <c r="C275" s="1" t="s">
        <v>19</v>
      </c>
      <c r="D275" s="2">
        <v>43654</v>
      </c>
      <c r="E275" s="2">
        <v>44019</v>
      </c>
      <c r="F275" s="1" t="s">
        <v>50</v>
      </c>
      <c r="G275">
        <v>11</v>
      </c>
      <c r="H275" s="1" t="s">
        <v>220</v>
      </c>
      <c r="I275" s="1" t="s">
        <v>22</v>
      </c>
      <c r="J275" s="1" t="s">
        <v>50</v>
      </c>
      <c r="K275" s="1" t="s">
        <v>37</v>
      </c>
      <c r="L275">
        <v>60025</v>
      </c>
      <c r="M275" s="2">
        <v>43654</v>
      </c>
      <c r="N275" s="1" t="s">
        <v>75</v>
      </c>
      <c r="O275" s="1" t="s">
        <v>356</v>
      </c>
      <c r="P275" s="1" t="s">
        <v>853</v>
      </c>
      <c r="Q275" s="2">
        <v>43852</v>
      </c>
    </row>
    <row r="276" spans="1:17" x14ac:dyDescent="0.3">
      <c r="A276" s="1" t="s">
        <v>537</v>
      </c>
      <c r="B276" s="1" t="s">
        <v>548</v>
      </c>
      <c r="C276" s="1" t="s">
        <v>19</v>
      </c>
      <c r="D276" s="2">
        <v>43654</v>
      </c>
      <c r="E276" s="2">
        <v>44019</v>
      </c>
      <c r="F276" s="1" t="s">
        <v>50</v>
      </c>
      <c r="G276">
        <v>11</v>
      </c>
      <c r="H276" s="1" t="s">
        <v>220</v>
      </c>
      <c r="I276" s="1" t="s">
        <v>22</v>
      </c>
      <c r="J276" s="1" t="s">
        <v>50</v>
      </c>
      <c r="K276" s="1" t="s">
        <v>37</v>
      </c>
      <c r="L276">
        <v>60025</v>
      </c>
      <c r="M276" s="2">
        <v>43654</v>
      </c>
      <c r="N276" s="1" t="s">
        <v>75</v>
      </c>
      <c r="O276" s="1" t="s">
        <v>356</v>
      </c>
      <c r="P276" s="1" t="s">
        <v>853</v>
      </c>
      <c r="Q276" s="2">
        <v>43852</v>
      </c>
    </row>
    <row r="277" spans="1:17" x14ac:dyDescent="0.3">
      <c r="A277" s="1" t="s">
        <v>537</v>
      </c>
      <c r="B277" s="1" t="s">
        <v>549</v>
      </c>
      <c r="C277" s="1" t="s">
        <v>35</v>
      </c>
      <c r="D277" s="2">
        <v>43280</v>
      </c>
      <c r="E277" s="2">
        <v>43644</v>
      </c>
      <c r="F277" s="1" t="s">
        <v>235</v>
      </c>
      <c r="G277">
        <v>10</v>
      </c>
      <c r="H277" s="1" t="s">
        <v>68</v>
      </c>
      <c r="I277" s="1" t="s">
        <v>22</v>
      </c>
      <c r="J277" s="1" t="s">
        <v>83</v>
      </c>
      <c r="K277" s="1" t="s">
        <v>24</v>
      </c>
      <c r="L277">
        <v>5839.35</v>
      </c>
      <c r="M277" s="2">
        <v>43280</v>
      </c>
      <c r="N277" s="1" t="s">
        <v>75</v>
      </c>
      <c r="O277" s="1" t="s">
        <v>483</v>
      </c>
      <c r="P277" s="1" t="s">
        <v>518</v>
      </c>
      <c r="Q277" s="2">
        <v>43852</v>
      </c>
    </row>
    <row r="278" spans="1:17" x14ac:dyDescent="0.3">
      <c r="A278" s="1" t="s">
        <v>537</v>
      </c>
      <c r="B278" s="1" t="s">
        <v>550</v>
      </c>
      <c r="C278" s="1" t="s">
        <v>19</v>
      </c>
      <c r="D278" s="2">
        <v>43466</v>
      </c>
      <c r="E278" s="2">
        <v>43830</v>
      </c>
      <c r="F278" s="1" t="s">
        <v>20</v>
      </c>
      <c r="G278">
        <v>3</v>
      </c>
      <c r="H278" s="1" t="s">
        <v>21</v>
      </c>
      <c r="I278" s="1" t="s">
        <v>22</v>
      </c>
      <c r="J278" s="1" t="s">
        <v>23</v>
      </c>
      <c r="K278" s="1" t="s">
        <v>24</v>
      </c>
      <c r="L278">
        <v>36833.85</v>
      </c>
      <c r="M278" s="2">
        <v>43466</v>
      </c>
      <c r="N278" s="1" t="s">
        <v>75</v>
      </c>
      <c r="O278" s="1" t="s">
        <v>24</v>
      </c>
      <c r="P278" s="1" t="s">
        <v>853</v>
      </c>
      <c r="Q278" s="2">
        <v>43852</v>
      </c>
    </row>
    <row r="279" spans="1:17" x14ac:dyDescent="0.3">
      <c r="A279" s="1" t="s">
        <v>537</v>
      </c>
      <c r="B279" s="1" t="s">
        <v>551</v>
      </c>
      <c r="C279" s="1" t="s">
        <v>19</v>
      </c>
      <c r="D279" s="2">
        <v>43282</v>
      </c>
      <c r="E279" s="2">
        <v>43646</v>
      </c>
      <c r="F279" s="1" t="s">
        <v>249</v>
      </c>
      <c r="G279">
        <v>3</v>
      </c>
      <c r="H279" s="1" t="s">
        <v>21</v>
      </c>
      <c r="I279" s="1" t="s">
        <v>22</v>
      </c>
      <c r="J279" s="1" t="s">
        <v>23</v>
      </c>
      <c r="K279" s="1" t="s">
        <v>24</v>
      </c>
      <c r="L279">
        <v>6268.75</v>
      </c>
      <c r="M279" s="2">
        <v>43646</v>
      </c>
      <c r="N279" s="1" t="s">
        <v>75</v>
      </c>
      <c r="O279" s="1" t="s">
        <v>356</v>
      </c>
      <c r="P279" s="1" t="s">
        <v>853</v>
      </c>
      <c r="Q279" s="2">
        <v>43852</v>
      </c>
    </row>
    <row r="280" spans="1:17" x14ac:dyDescent="0.3">
      <c r="A280" s="1" t="s">
        <v>537</v>
      </c>
      <c r="B280" s="1" t="s">
        <v>552</v>
      </c>
      <c r="C280" s="1" t="s">
        <v>19</v>
      </c>
      <c r="D280" s="2">
        <v>43282</v>
      </c>
      <c r="E280" s="2">
        <v>43646</v>
      </c>
      <c r="F280" s="1" t="s">
        <v>303</v>
      </c>
      <c r="G280">
        <v>3</v>
      </c>
      <c r="H280" s="1" t="s">
        <v>21</v>
      </c>
      <c r="I280" s="1" t="s">
        <v>22</v>
      </c>
      <c r="J280" s="1" t="s">
        <v>23</v>
      </c>
      <c r="K280" s="1" t="s">
        <v>24</v>
      </c>
      <c r="L280">
        <v>45473.07</v>
      </c>
      <c r="M280" s="2">
        <v>43646</v>
      </c>
      <c r="N280" s="1" t="s">
        <v>75</v>
      </c>
      <c r="O280" s="1" t="s">
        <v>356</v>
      </c>
      <c r="P280" s="1" t="s">
        <v>853</v>
      </c>
      <c r="Q280" s="2">
        <v>43852</v>
      </c>
    </row>
    <row r="281" spans="1:17" x14ac:dyDescent="0.3">
      <c r="A281" s="1" t="s">
        <v>537</v>
      </c>
      <c r="B281" s="1" t="s">
        <v>553</v>
      </c>
      <c r="C281" s="1" t="s">
        <v>19</v>
      </c>
      <c r="D281" s="2">
        <v>43282</v>
      </c>
      <c r="E281" s="2">
        <v>43646</v>
      </c>
      <c r="F281" s="1" t="s">
        <v>249</v>
      </c>
      <c r="G281">
        <v>3</v>
      </c>
      <c r="H281" s="1" t="s">
        <v>21</v>
      </c>
      <c r="I281" s="1" t="s">
        <v>22</v>
      </c>
      <c r="J281" s="1" t="s">
        <v>23</v>
      </c>
      <c r="K281" s="1" t="s">
        <v>24</v>
      </c>
      <c r="L281">
        <v>9436.56</v>
      </c>
      <c r="M281" s="2">
        <v>43646</v>
      </c>
      <c r="N281" s="1" t="s">
        <v>75</v>
      </c>
      <c r="O281" s="1" t="s">
        <v>356</v>
      </c>
      <c r="P281" s="1" t="s">
        <v>853</v>
      </c>
      <c r="Q281" s="2">
        <v>43852</v>
      </c>
    </row>
    <row r="282" spans="1:17" x14ac:dyDescent="0.3">
      <c r="A282" s="1" t="s">
        <v>537</v>
      </c>
      <c r="B282" s="1" t="s">
        <v>554</v>
      </c>
      <c r="C282" s="1" t="s">
        <v>19</v>
      </c>
      <c r="D282" s="2">
        <v>43282</v>
      </c>
      <c r="E282" s="2">
        <v>43646</v>
      </c>
      <c r="F282" s="1" t="s">
        <v>50</v>
      </c>
      <c r="G282">
        <v>3</v>
      </c>
      <c r="H282" s="1" t="s">
        <v>21</v>
      </c>
      <c r="I282" s="1" t="s">
        <v>22</v>
      </c>
      <c r="J282" s="1" t="s">
        <v>23</v>
      </c>
      <c r="K282" s="1" t="s">
        <v>24</v>
      </c>
      <c r="L282">
        <v>30030.63</v>
      </c>
      <c r="M282" s="2">
        <v>43646</v>
      </c>
      <c r="N282" s="1" t="s">
        <v>75</v>
      </c>
      <c r="O282" s="1" t="s">
        <v>356</v>
      </c>
      <c r="P282" s="1" t="s">
        <v>853</v>
      </c>
      <c r="Q282" s="2">
        <v>43852</v>
      </c>
    </row>
    <row r="283" spans="1:17" x14ac:dyDescent="0.3">
      <c r="A283" s="1" t="s">
        <v>537</v>
      </c>
      <c r="B283" s="1" t="s">
        <v>555</v>
      </c>
      <c r="C283" s="1" t="s">
        <v>19</v>
      </c>
      <c r="D283" s="2">
        <v>43369</v>
      </c>
      <c r="E283" s="2">
        <v>43733</v>
      </c>
      <c r="F283" s="1" t="s">
        <v>20</v>
      </c>
      <c r="G283">
        <v>1</v>
      </c>
      <c r="H283" s="1" t="s">
        <v>30</v>
      </c>
      <c r="I283" s="1" t="s">
        <v>22</v>
      </c>
      <c r="J283" s="1" t="s">
        <v>20</v>
      </c>
      <c r="K283" s="1" t="s">
        <v>37</v>
      </c>
      <c r="L283">
        <v>2722.5</v>
      </c>
      <c r="M283" s="2">
        <v>43369</v>
      </c>
      <c r="N283" s="1" t="s">
        <v>75</v>
      </c>
      <c r="O283" s="1" t="s">
        <v>356</v>
      </c>
      <c r="P283" s="1" t="s">
        <v>853</v>
      </c>
      <c r="Q283" s="2">
        <v>43852</v>
      </c>
    </row>
    <row r="284" spans="1:17" x14ac:dyDescent="0.3">
      <c r="A284" s="1" t="s">
        <v>537</v>
      </c>
      <c r="B284" s="1" t="s">
        <v>556</v>
      </c>
      <c r="C284" s="1" t="s">
        <v>35</v>
      </c>
      <c r="D284" s="2">
        <v>43081</v>
      </c>
      <c r="E284" s="2">
        <v>43445</v>
      </c>
      <c r="F284" s="1" t="s">
        <v>50</v>
      </c>
      <c r="G284">
        <v>6</v>
      </c>
      <c r="H284" s="1" t="s">
        <v>66</v>
      </c>
      <c r="I284" s="1" t="s">
        <v>22</v>
      </c>
      <c r="J284" s="1" t="s">
        <v>50</v>
      </c>
      <c r="K284" s="1" t="s">
        <v>32</v>
      </c>
      <c r="L284">
        <v>71875</v>
      </c>
      <c r="M284" s="2">
        <v>43081</v>
      </c>
      <c r="N284" s="1" t="s">
        <v>75</v>
      </c>
      <c r="O284" s="1" t="s">
        <v>356</v>
      </c>
      <c r="P284" s="1" t="s">
        <v>853</v>
      </c>
      <c r="Q284" s="2">
        <v>43852</v>
      </c>
    </row>
    <row r="285" spans="1:17" x14ac:dyDescent="0.3">
      <c r="A285" s="1" t="s">
        <v>537</v>
      </c>
      <c r="B285" s="1" t="s">
        <v>557</v>
      </c>
      <c r="C285" s="1" t="s">
        <v>19</v>
      </c>
      <c r="D285" s="2">
        <v>43446</v>
      </c>
      <c r="E285" s="2">
        <v>43810</v>
      </c>
      <c r="F285" s="1" t="s">
        <v>50</v>
      </c>
      <c r="G285">
        <v>6</v>
      </c>
      <c r="H285" s="1" t="s">
        <v>66</v>
      </c>
      <c r="I285" s="1" t="s">
        <v>22</v>
      </c>
      <c r="J285" s="1" t="s">
        <v>50</v>
      </c>
      <c r="K285" s="1" t="s">
        <v>24</v>
      </c>
      <c r="L285">
        <v>62500</v>
      </c>
      <c r="M285" s="2">
        <v>43446</v>
      </c>
      <c r="N285" s="1" t="s">
        <v>75</v>
      </c>
      <c r="O285" s="1" t="s">
        <v>24</v>
      </c>
      <c r="P285" s="1" t="s">
        <v>853</v>
      </c>
      <c r="Q285" s="2">
        <v>43852</v>
      </c>
    </row>
    <row r="286" spans="1:17" x14ac:dyDescent="0.3">
      <c r="A286" s="1" t="s">
        <v>537</v>
      </c>
      <c r="B286" s="1" t="s">
        <v>558</v>
      </c>
      <c r="C286" s="1" t="s">
        <v>19</v>
      </c>
      <c r="D286" s="2">
        <v>43313</v>
      </c>
      <c r="E286" s="2">
        <v>43677</v>
      </c>
      <c r="F286" s="1" t="s">
        <v>50</v>
      </c>
      <c r="G286">
        <v>6</v>
      </c>
      <c r="H286" s="1" t="s">
        <v>66</v>
      </c>
      <c r="I286" s="1" t="s">
        <v>22</v>
      </c>
      <c r="J286" s="1" t="s">
        <v>50</v>
      </c>
      <c r="K286" s="1" t="s">
        <v>24</v>
      </c>
      <c r="L286">
        <v>84375</v>
      </c>
      <c r="M286" s="2">
        <v>43313</v>
      </c>
      <c r="N286" s="1" t="s">
        <v>75</v>
      </c>
      <c r="O286" s="1" t="s">
        <v>356</v>
      </c>
      <c r="P286" s="1" t="s">
        <v>853</v>
      </c>
      <c r="Q286" s="2">
        <v>43852</v>
      </c>
    </row>
    <row r="287" spans="1:17" x14ac:dyDescent="0.3">
      <c r="A287" s="1" t="s">
        <v>537</v>
      </c>
      <c r="B287" s="1" t="s">
        <v>559</v>
      </c>
      <c r="C287" s="1" t="s">
        <v>35</v>
      </c>
      <c r="D287" s="2">
        <v>43070</v>
      </c>
      <c r="E287" s="2">
        <v>43434</v>
      </c>
      <c r="F287" s="1" t="s">
        <v>249</v>
      </c>
      <c r="G287">
        <v>3</v>
      </c>
      <c r="H287" s="1" t="s">
        <v>21</v>
      </c>
      <c r="I287" s="1" t="s">
        <v>22</v>
      </c>
      <c r="J287" s="1" t="s">
        <v>23</v>
      </c>
      <c r="K287" s="1" t="s">
        <v>32</v>
      </c>
      <c r="L287">
        <v>55107.13</v>
      </c>
      <c r="M287" s="2">
        <v>43070</v>
      </c>
      <c r="N287" s="1" t="s">
        <v>75</v>
      </c>
      <c r="O287" s="1" t="s">
        <v>356</v>
      </c>
      <c r="P287" s="1" t="s">
        <v>853</v>
      </c>
      <c r="Q287" s="2">
        <v>43852</v>
      </c>
    </row>
    <row r="288" spans="1:17" x14ac:dyDescent="0.3">
      <c r="A288" s="1" t="s">
        <v>537</v>
      </c>
      <c r="B288" s="1" t="s">
        <v>560</v>
      </c>
      <c r="C288" s="1" t="s">
        <v>19</v>
      </c>
      <c r="D288" s="2">
        <v>43435</v>
      </c>
      <c r="E288" s="2">
        <v>43799</v>
      </c>
      <c r="F288" s="1" t="s">
        <v>249</v>
      </c>
      <c r="G288">
        <v>12</v>
      </c>
      <c r="H288" s="1" t="s">
        <v>216</v>
      </c>
      <c r="I288" s="1" t="s">
        <v>22</v>
      </c>
      <c r="J288" s="1" t="s">
        <v>23</v>
      </c>
      <c r="K288" s="1" t="s">
        <v>24</v>
      </c>
      <c r="L288">
        <v>231094.04</v>
      </c>
      <c r="M288" s="2">
        <v>43435</v>
      </c>
      <c r="N288" s="1" t="s">
        <v>75</v>
      </c>
      <c r="O288" s="1" t="s">
        <v>24</v>
      </c>
      <c r="P288" s="1" t="s">
        <v>853</v>
      </c>
      <c r="Q288" s="2">
        <v>43852</v>
      </c>
    </row>
    <row r="289" spans="1:17" x14ac:dyDescent="0.3">
      <c r="A289" s="1" t="s">
        <v>537</v>
      </c>
      <c r="B289" s="1" t="s">
        <v>561</v>
      </c>
      <c r="C289" s="1" t="s">
        <v>19</v>
      </c>
      <c r="D289" s="2">
        <v>43245</v>
      </c>
      <c r="E289" s="2">
        <v>43609</v>
      </c>
      <c r="F289" s="1" t="s">
        <v>249</v>
      </c>
      <c r="G289">
        <v>1</v>
      </c>
      <c r="H289" s="1" t="s">
        <v>30</v>
      </c>
      <c r="I289" s="1" t="s">
        <v>22</v>
      </c>
      <c r="J289" s="1" t="s">
        <v>50</v>
      </c>
      <c r="K289" s="1" t="s">
        <v>37</v>
      </c>
      <c r="L289">
        <v>943.5</v>
      </c>
      <c r="M289" s="2">
        <v>43246</v>
      </c>
      <c r="N289" s="1" t="s">
        <v>75</v>
      </c>
      <c r="O289" s="1" t="s">
        <v>356</v>
      </c>
      <c r="P289" s="1" t="s">
        <v>853</v>
      </c>
      <c r="Q289" s="2">
        <v>43852</v>
      </c>
    </row>
    <row r="290" spans="1:17" x14ac:dyDescent="0.3">
      <c r="A290" s="1" t="s">
        <v>537</v>
      </c>
      <c r="B290" s="1" t="s">
        <v>562</v>
      </c>
      <c r="C290" s="1" t="s">
        <v>19</v>
      </c>
      <c r="D290" s="2">
        <v>43245</v>
      </c>
      <c r="E290" s="2">
        <v>43609</v>
      </c>
      <c r="F290" s="1" t="s">
        <v>249</v>
      </c>
      <c r="G290">
        <v>1</v>
      </c>
      <c r="H290" s="1" t="s">
        <v>30</v>
      </c>
      <c r="I290" s="1" t="s">
        <v>22</v>
      </c>
      <c r="J290" s="1" t="s">
        <v>50</v>
      </c>
      <c r="K290" s="1" t="s">
        <v>37</v>
      </c>
      <c r="L290">
        <v>2809.13</v>
      </c>
      <c r="M290" s="2">
        <v>43245</v>
      </c>
      <c r="N290" s="1" t="s">
        <v>75</v>
      </c>
      <c r="O290" s="1" t="s">
        <v>356</v>
      </c>
      <c r="P290" s="1" t="s">
        <v>853</v>
      </c>
      <c r="Q290" s="2">
        <v>43852</v>
      </c>
    </row>
    <row r="291" spans="1:17" x14ac:dyDescent="0.3">
      <c r="A291" s="1" t="s">
        <v>537</v>
      </c>
      <c r="B291" s="1" t="s">
        <v>563</v>
      </c>
      <c r="C291" s="1" t="s">
        <v>19</v>
      </c>
      <c r="D291" s="2">
        <v>43245</v>
      </c>
      <c r="E291" s="2">
        <v>43609</v>
      </c>
      <c r="F291" s="1" t="s">
        <v>249</v>
      </c>
      <c r="G291">
        <v>1</v>
      </c>
      <c r="H291" s="1" t="s">
        <v>30</v>
      </c>
      <c r="I291" s="1" t="s">
        <v>22</v>
      </c>
      <c r="J291" s="1" t="s">
        <v>50</v>
      </c>
      <c r="K291" s="1" t="s">
        <v>24</v>
      </c>
      <c r="L291">
        <v>2809.25</v>
      </c>
      <c r="M291" s="2">
        <v>43245</v>
      </c>
      <c r="N291" s="1" t="s">
        <v>75</v>
      </c>
      <c r="O291" s="1" t="s">
        <v>356</v>
      </c>
      <c r="P291" s="1" t="s">
        <v>853</v>
      </c>
      <c r="Q291" s="2">
        <v>43852</v>
      </c>
    </row>
    <row r="292" spans="1:17" x14ac:dyDescent="0.3">
      <c r="A292" s="1" t="s">
        <v>27</v>
      </c>
      <c r="B292" s="1" t="s">
        <v>564</v>
      </c>
      <c r="C292" s="1" t="s">
        <v>19</v>
      </c>
      <c r="D292" s="2">
        <v>43801</v>
      </c>
      <c r="E292" s="2">
        <v>44166</v>
      </c>
      <c r="F292" s="1" t="s">
        <v>20</v>
      </c>
      <c r="G292">
        <v>2</v>
      </c>
      <c r="H292" s="1" t="s">
        <v>51</v>
      </c>
      <c r="I292" s="1" t="s">
        <v>22</v>
      </c>
      <c r="J292" s="1" t="s">
        <v>20</v>
      </c>
      <c r="K292" s="1" t="s">
        <v>32</v>
      </c>
      <c r="L292">
        <v>20625</v>
      </c>
      <c r="M292" s="2">
        <v>43801</v>
      </c>
      <c r="N292" s="1" t="s">
        <v>75</v>
      </c>
      <c r="O292" s="1" t="s">
        <v>356</v>
      </c>
      <c r="P292" s="1" t="s">
        <v>853</v>
      </c>
      <c r="Q292" s="2">
        <v>43852</v>
      </c>
    </row>
    <row r="293" spans="1:17" x14ac:dyDescent="0.3">
      <c r="A293" s="1" t="s">
        <v>27</v>
      </c>
      <c r="B293" s="1" t="s">
        <v>565</v>
      </c>
      <c r="C293" s="1" t="s">
        <v>19</v>
      </c>
      <c r="D293" s="2">
        <v>43675</v>
      </c>
      <c r="E293" s="2">
        <v>44040</v>
      </c>
      <c r="F293" s="1" t="s">
        <v>303</v>
      </c>
      <c r="G293">
        <v>2</v>
      </c>
      <c r="H293" s="1" t="s">
        <v>51</v>
      </c>
      <c r="I293" s="1" t="s">
        <v>22</v>
      </c>
      <c r="J293" s="1" t="s">
        <v>160</v>
      </c>
      <c r="K293" s="1" t="s">
        <v>32</v>
      </c>
      <c r="L293">
        <v>32683</v>
      </c>
      <c r="M293" s="2">
        <v>43675</v>
      </c>
      <c r="N293" s="1" t="s">
        <v>75</v>
      </c>
      <c r="O293" s="1" t="s">
        <v>356</v>
      </c>
      <c r="P293" s="1" t="s">
        <v>853</v>
      </c>
      <c r="Q293" s="2">
        <v>43852</v>
      </c>
    </row>
    <row r="294" spans="1:17" x14ac:dyDescent="0.3">
      <c r="A294" s="1" t="s">
        <v>27</v>
      </c>
      <c r="B294" s="1" t="s">
        <v>565</v>
      </c>
      <c r="C294" s="1" t="s">
        <v>19</v>
      </c>
      <c r="D294" s="2">
        <v>43675</v>
      </c>
      <c r="E294" s="2">
        <v>44040</v>
      </c>
      <c r="F294" s="1" t="s">
        <v>303</v>
      </c>
      <c r="G294">
        <v>2</v>
      </c>
      <c r="H294" s="1" t="s">
        <v>51</v>
      </c>
      <c r="I294" s="1" t="s">
        <v>22</v>
      </c>
      <c r="J294" s="1" t="s">
        <v>160</v>
      </c>
      <c r="K294" s="1" t="s">
        <v>32</v>
      </c>
      <c r="L294">
        <v>84590.55</v>
      </c>
      <c r="M294" s="2">
        <v>43675</v>
      </c>
      <c r="N294" s="1" t="s">
        <v>75</v>
      </c>
      <c r="O294" s="1" t="s">
        <v>356</v>
      </c>
      <c r="P294" s="1" t="s">
        <v>853</v>
      </c>
      <c r="Q294" s="2">
        <v>43852</v>
      </c>
    </row>
    <row r="295" spans="1:17" x14ac:dyDescent="0.3">
      <c r="A295" s="1" t="s">
        <v>27</v>
      </c>
      <c r="B295" s="1" t="s">
        <v>480</v>
      </c>
      <c r="C295" s="1" t="s">
        <v>19</v>
      </c>
      <c r="D295" s="2">
        <v>43675</v>
      </c>
      <c r="E295" s="2">
        <v>44040</v>
      </c>
      <c r="F295" s="1" t="s">
        <v>249</v>
      </c>
      <c r="G295">
        <v>2</v>
      </c>
      <c r="H295" s="1" t="s">
        <v>51</v>
      </c>
      <c r="I295" s="1" t="s">
        <v>22</v>
      </c>
      <c r="J295" s="1" t="s">
        <v>160</v>
      </c>
      <c r="K295" s="1" t="s">
        <v>32</v>
      </c>
      <c r="L295">
        <v>10547.63</v>
      </c>
      <c r="M295" s="2">
        <v>43675</v>
      </c>
      <c r="N295" s="1" t="s">
        <v>75</v>
      </c>
      <c r="O295" s="1" t="s">
        <v>356</v>
      </c>
      <c r="P295" s="1" t="s">
        <v>853</v>
      </c>
      <c r="Q295" s="2">
        <v>43852</v>
      </c>
    </row>
    <row r="296" spans="1:17" x14ac:dyDescent="0.3">
      <c r="A296" s="1" t="s">
        <v>27</v>
      </c>
      <c r="B296" s="1" t="s">
        <v>566</v>
      </c>
      <c r="C296" s="1" t="s">
        <v>19</v>
      </c>
      <c r="D296" s="2">
        <v>43672</v>
      </c>
      <c r="E296" s="2">
        <v>44037</v>
      </c>
      <c r="F296" s="1" t="s">
        <v>50</v>
      </c>
      <c r="G296">
        <v>2</v>
      </c>
      <c r="H296" s="1" t="s">
        <v>51</v>
      </c>
      <c r="I296" s="1" t="s">
        <v>22</v>
      </c>
      <c r="J296" s="1" t="s">
        <v>50</v>
      </c>
      <c r="K296" s="1" t="s">
        <v>37</v>
      </c>
      <c r="L296">
        <v>63000</v>
      </c>
      <c r="M296" s="2">
        <v>43672</v>
      </c>
      <c r="N296" s="1" t="s">
        <v>75</v>
      </c>
      <c r="O296" s="1" t="s">
        <v>356</v>
      </c>
      <c r="P296" s="1" t="s">
        <v>853</v>
      </c>
      <c r="Q296" s="2">
        <v>43852</v>
      </c>
    </row>
    <row r="297" spans="1:17" x14ac:dyDescent="0.3">
      <c r="A297" s="1" t="s">
        <v>27</v>
      </c>
      <c r="B297" s="1" t="s">
        <v>567</v>
      </c>
      <c r="C297" s="1" t="s">
        <v>35</v>
      </c>
      <c r="D297" s="2">
        <v>43309</v>
      </c>
      <c r="E297" s="2">
        <v>43673</v>
      </c>
      <c r="F297" s="1" t="s">
        <v>249</v>
      </c>
      <c r="G297">
        <v>8</v>
      </c>
      <c r="H297" s="1" t="s">
        <v>64</v>
      </c>
      <c r="I297" s="1" t="s">
        <v>22</v>
      </c>
      <c r="J297" s="1" t="s">
        <v>114</v>
      </c>
      <c r="K297" s="1" t="s">
        <v>24</v>
      </c>
      <c r="L297">
        <v>121875</v>
      </c>
      <c r="M297" s="2">
        <v>43309</v>
      </c>
      <c r="N297" s="1" t="s">
        <v>75</v>
      </c>
      <c r="O297" s="1" t="s">
        <v>26</v>
      </c>
      <c r="P297" s="1" t="s">
        <v>853</v>
      </c>
      <c r="Q297" s="2">
        <v>43852</v>
      </c>
    </row>
    <row r="298" spans="1:17" x14ac:dyDescent="0.3">
      <c r="A298" s="1" t="s">
        <v>27</v>
      </c>
      <c r="B298" s="1" t="s">
        <v>567</v>
      </c>
      <c r="C298" s="1" t="s">
        <v>35</v>
      </c>
      <c r="D298" s="2">
        <v>43309</v>
      </c>
      <c r="E298" s="2">
        <v>43673</v>
      </c>
      <c r="F298" s="1" t="s">
        <v>249</v>
      </c>
      <c r="G298">
        <v>8</v>
      </c>
      <c r="H298" s="1" t="s">
        <v>64</v>
      </c>
      <c r="I298" s="1" t="s">
        <v>22</v>
      </c>
      <c r="J298" s="1" t="s">
        <v>114</v>
      </c>
      <c r="K298" s="1" t="s">
        <v>24</v>
      </c>
      <c r="L298">
        <v>8174.5</v>
      </c>
      <c r="M298" s="2">
        <v>43664</v>
      </c>
      <c r="N298" s="1" t="s">
        <v>25</v>
      </c>
      <c r="O298" s="1" t="s">
        <v>26</v>
      </c>
      <c r="P298" s="1" t="s">
        <v>853</v>
      </c>
      <c r="Q298" s="2">
        <v>43852</v>
      </c>
    </row>
    <row r="299" spans="1:17" x14ac:dyDescent="0.3">
      <c r="A299" s="1" t="s">
        <v>27</v>
      </c>
      <c r="B299" s="1" t="s">
        <v>567</v>
      </c>
      <c r="C299" s="1" t="s">
        <v>19</v>
      </c>
      <c r="D299" s="2">
        <v>43674</v>
      </c>
      <c r="E299" s="2">
        <v>44039</v>
      </c>
      <c r="F299" s="1" t="s">
        <v>249</v>
      </c>
      <c r="G299">
        <v>4</v>
      </c>
      <c r="H299" s="1" t="s">
        <v>61</v>
      </c>
      <c r="I299" s="1" t="s">
        <v>22</v>
      </c>
      <c r="J299" s="1" t="s">
        <v>114</v>
      </c>
      <c r="K299" s="1" t="s">
        <v>24</v>
      </c>
      <c r="L299">
        <v>115781.25</v>
      </c>
      <c r="M299" s="2">
        <v>43674</v>
      </c>
      <c r="N299" s="1" t="s">
        <v>75</v>
      </c>
      <c r="O299" s="1" t="s">
        <v>24</v>
      </c>
      <c r="P299" s="1" t="s">
        <v>853</v>
      </c>
      <c r="Q299" s="2">
        <v>43852</v>
      </c>
    </row>
    <row r="300" spans="1:17" x14ac:dyDescent="0.3">
      <c r="A300" s="1" t="s">
        <v>27</v>
      </c>
      <c r="B300" s="1" t="s">
        <v>568</v>
      </c>
      <c r="C300" s="1" t="s">
        <v>35</v>
      </c>
      <c r="D300" s="2">
        <v>43191</v>
      </c>
      <c r="E300" s="2">
        <v>43555</v>
      </c>
      <c r="F300" s="1" t="s">
        <v>50</v>
      </c>
      <c r="G300">
        <v>3</v>
      </c>
      <c r="H300" s="1" t="s">
        <v>21</v>
      </c>
      <c r="I300" s="1" t="s">
        <v>22</v>
      </c>
      <c r="J300" s="1" t="s">
        <v>23</v>
      </c>
      <c r="K300" s="1" t="s">
        <v>24</v>
      </c>
      <c r="L300">
        <v>318411.5</v>
      </c>
      <c r="M300" s="2">
        <v>43555</v>
      </c>
      <c r="N300" s="1" t="s">
        <v>75</v>
      </c>
      <c r="O300" s="1" t="s">
        <v>356</v>
      </c>
      <c r="P300" s="1" t="s">
        <v>853</v>
      </c>
      <c r="Q300" s="2">
        <v>43852</v>
      </c>
    </row>
    <row r="301" spans="1:17" x14ac:dyDescent="0.3">
      <c r="A301" s="1" t="s">
        <v>27</v>
      </c>
      <c r="B301" s="1" t="s">
        <v>569</v>
      </c>
      <c r="C301" s="1" t="s">
        <v>19</v>
      </c>
      <c r="D301" s="2">
        <v>43556</v>
      </c>
      <c r="E301" s="2">
        <v>43921</v>
      </c>
      <c r="F301" s="1" t="s">
        <v>50</v>
      </c>
      <c r="G301">
        <v>3</v>
      </c>
      <c r="H301" s="1" t="s">
        <v>21</v>
      </c>
      <c r="I301" s="1" t="s">
        <v>22</v>
      </c>
      <c r="J301" s="1" t="s">
        <v>23</v>
      </c>
      <c r="K301" s="1" t="s">
        <v>24</v>
      </c>
      <c r="L301">
        <v>344794.13</v>
      </c>
      <c r="M301" s="2">
        <v>43556</v>
      </c>
      <c r="N301" s="1" t="s">
        <v>75</v>
      </c>
      <c r="O301" s="1" t="s">
        <v>24</v>
      </c>
      <c r="P301" s="1" t="s">
        <v>853</v>
      </c>
      <c r="Q301" s="2">
        <v>43852</v>
      </c>
    </row>
    <row r="302" spans="1:17" x14ac:dyDescent="0.3">
      <c r="A302" s="1" t="s">
        <v>27</v>
      </c>
      <c r="B302" s="1" t="s">
        <v>570</v>
      </c>
      <c r="C302" s="1" t="s">
        <v>19</v>
      </c>
      <c r="D302" s="2">
        <v>43291</v>
      </c>
      <c r="E302" s="2">
        <v>43655</v>
      </c>
      <c r="F302" s="1" t="s">
        <v>249</v>
      </c>
      <c r="G302">
        <v>3</v>
      </c>
      <c r="H302" s="1" t="s">
        <v>21</v>
      </c>
      <c r="I302" s="1" t="s">
        <v>22</v>
      </c>
      <c r="J302" s="1" t="s">
        <v>23</v>
      </c>
      <c r="K302" s="1" t="s">
        <v>24</v>
      </c>
      <c r="L302">
        <v>140949.5</v>
      </c>
      <c r="M302" s="2">
        <v>43291</v>
      </c>
      <c r="N302" s="1" t="s">
        <v>75</v>
      </c>
      <c r="O302" s="1" t="s">
        <v>356</v>
      </c>
      <c r="P302" s="1" t="s">
        <v>853</v>
      </c>
      <c r="Q302" s="2">
        <v>43852</v>
      </c>
    </row>
    <row r="303" spans="1:17" x14ac:dyDescent="0.3">
      <c r="A303" s="1" t="s">
        <v>27</v>
      </c>
      <c r="B303" s="1" t="s">
        <v>571</v>
      </c>
      <c r="C303" s="1" t="s">
        <v>35</v>
      </c>
      <c r="D303" s="2">
        <v>43101</v>
      </c>
      <c r="E303" s="2">
        <v>43465</v>
      </c>
      <c r="F303" s="1" t="s">
        <v>303</v>
      </c>
      <c r="G303">
        <v>3</v>
      </c>
      <c r="H303" s="1" t="s">
        <v>21</v>
      </c>
      <c r="I303" s="1" t="s">
        <v>22</v>
      </c>
      <c r="J303" s="1" t="s">
        <v>23</v>
      </c>
      <c r="K303" s="1" t="s">
        <v>24</v>
      </c>
      <c r="L303">
        <v>460832.14</v>
      </c>
      <c r="M303" s="2">
        <v>43101</v>
      </c>
      <c r="N303" s="1" t="s">
        <v>75</v>
      </c>
      <c r="O303" s="1" t="s">
        <v>356</v>
      </c>
      <c r="P303" s="1" t="s">
        <v>853</v>
      </c>
      <c r="Q303" s="2">
        <v>43852</v>
      </c>
    </row>
    <row r="304" spans="1:17" x14ac:dyDescent="0.3">
      <c r="A304" s="1" t="s">
        <v>27</v>
      </c>
      <c r="B304" s="1" t="s">
        <v>165</v>
      </c>
      <c r="C304" s="1" t="s">
        <v>19</v>
      </c>
      <c r="D304" s="2">
        <v>43466</v>
      </c>
      <c r="E304" s="2">
        <v>43555</v>
      </c>
      <c r="F304" s="1" t="s">
        <v>303</v>
      </c>
      <c r="G304">
        <v>3</v>
      </c>
      <c r="H304" s="1" t="s">
        <v>21</v>
      </c>
      <c r="I304" s="1" t="s">
        <v>22</v>
      </c>
      <c r="J304" s="1" t="s">
        <v>23</v>
      </c>
      <c r="K304" s="1" t="s">
        <v>24</v>
      </c>
      <c r="L304">
        <v>257590.8</v>
      </c>
      <c r="M304" s="2">
        <v>43466</v>
      </c>
      <c r="N304" s="1" t="s">
        <v>75</v>
      </c>
      <c r="O304" s="1" t="s">
        <v>26</v>
      </c>
      <c r="P304" s="1" t="s">
        <v>853</v>
      </c>
      <c r="Q304" s="2">
        <v>43852</v>
      </c>
    </row>
    <row r="305" spans="1:17" x14ac:dyDescent="0.3">
      <c r="A305" s="1" t="s">
        <v>27</v>
      </c>
      <c r="B305" s="1" t="s">
        <v>165</v>
      </c>
      <c r="C305" s="1" t="s">
        <v>19</v>
      </c>
      <c r="D305" s="2">
        <v>43466</v>
      </c>
      <c r="E305" s="2">
        <v>43555</v>
      </c>
      <c r="F305" s="1" t="s">
        <v>303</v>
      </c>
      <c r="G305">
        <v>3</v>
      </c>
      <c r="H305" s="1" t="s">
        <v>21</v>
      </c>
      <c r="I305" s="1" t="s">
        <v>22</v>
      </c>
      <c r="J305" s="1" t="s">
        <v>23</v>
      </c>
      <c r="K305" s="1" t="s">
        <v>24</v>
      </c>
      <c r="L305">
        <v>98802.02</v>
      </c>
      <c r="M305" s="2">
        <v>43466</v>
      </c>
      <c r="N305" s="1" t="s">
        <v>25</v>
      </c>
      <c r="O305" s="1" t="s">
        <v>26</v>
      </c>
      <c r="P305" s="1" t="s">
        <v>853</v>
      </c>
      <c r="Q305" s="2">
        <v>43852</v>
      </c>
    </row>
    <row r="306" spans="1:17" x14ac:dyDescent="0.3">
      <c r="A306" s="1" t="s">
        <v>27</v>
      </c>
      <c r="B306" s="1" t="s">
        <v>572</v>
      </c>
      <c r="C306" s="1" t="s">
        <v>19</v>
      </c>
      <c r="D306" s="2">
        <v>43138</v>
      </c>
      <c r="E306" s="2">
        <v>43143</v>
      </c>
      <c r="F306" s="1" t="s">
        <v>249</v>
      </c>
      <c r="G306">
        <v>3</v>
      </c>
      <c r="H306" s="1" t="s">
        <v>21</v>
      </c>
      <c r="I306" s="1" t="s">
        <v>22</v>
      </c>
      <c r="J306" s="1" t="s">
        <v>23</v>
      </c>
      <c r="K306" s="1" t="s">
        <v>37</v>
      </c>
      <c r="L306">
        <v>338.55</v>
      </c>
      <c r="M306" s="2">
        <v>43138</v>
      </c>
      <c r="N306" s="1" t="s">
        <v>75</v>
      </c>
      <c r="O306" s="1" t="s">
        <v>356</v>
      </c>
      <c r="P306" s="1" t="s">
        <v>853</v>
      </c>
      <c r="Q306" s="2">
        <v>43852</v>
      </c>
    </row>
    <row r="307" spans="1:17" x14ac:dyDescent="0.3">
      <c r="A307" s="1" t="s">
        <v>27</v>
      </c>
      <c r="B307" s="1" t="s">
        <v>573</v>
      </c>
      <c r="C307" s="1" t="s">
        <v>35</v>
      </c>
      <c r="D307" s="2">
        <v>43191</v>
      </c>
      <c r="E307" s="2">
        <v>43555</v>
      </c>
      <c r="F307" s="1" t="s">
        <v>50</v>
      </c>
      <c r="G307">
        <v>3</v>
      </c>
      <c r="H307" s="1" t="s">
        <v>21</v>
      </c>
      <c r="I307" s="1" t="s">
        <v>22</v>
      </c>
      <c r="J307" s="1" t="s">
        <v>23</v>
      </c>
      <c r="K307" s="1" t="s">
        <v>24</v>
      </c>
      <c r="L307">
        <v>40625</v>
      </c>
      <c r="M307" s="2">
        <v>43555</v>
      </c>
      <c r="N307" s="1" t="s">
        <v>75</v>
      </c>
      <c r="O307" s="1" t="s">
        <v>356</v>
      </c>
      <c r="P307" s="1" t="s">
        <v>853</v>
      </c>
      <c r="Q307" s="2">
        <v>43852</v>
      </c>
    </row>
    <row r="308" spans="1:17" x14ac:dyDescent="0.3">
      <c r="A308" s="1" t="s">
        <v>27</v>
      </c>
      <c r="B308" s="1" t="s">
        <v>111</v>
      </c>
      <c r="C308" s="1" t="s">
        <v>19</v>
      </c>
      <c r="D308" s="2">
        <v>43556</v>
      </c>
      <c r="E308" s="2">
        <v>43921</v>
      </c>
      <c r="F308" s="1" t="s">
        <v>50</v>
      </c>
      <c r="G308">
        <v>3</v>
      </c>
      <c r="H308" s="1" t="s">
        <v>21</v>
      </c>
      <c r="I308" s="1" t="s">
        <v>22</v>
      </c>
      <c r="J308" s="1" t="s">
        <v>23</v>
      </c>
      <c r="K308" s="1" t="s">
        <v>24</v>
      </c>
      <c r="L308">
        <v>37500</v>
      </c>
      <c r="M308" s="2">
        <v>43556</v>
      </c>
      <c r="N308" s="1" t="s">
        <v>75</v>
      </c>
      <c r="O308" s="1" t="s">
        <v>24</v>
      </c>
      <c r="P308" s="1" t="s">
        <v>853</v>
      </c>
      <c r="Q308" s="2">
        <v>43852</v>
      </c>
    </row>
    <row r="309" spans="1:17" x14ac:dyDescent="0.3">
      <c r="A309" s="1" t="s">
        <v>27</v>
      </c>
      <c r="B309" s="1" t="s">
        <v>574</v>
      </c>
      <c r="C309" s="1" t="s">
        <v>35</v>
      </c>
      <c r="D309" s="2">
        <v>43101</v>
      </c>
      <c r="E309" s="2">
        <v>43465</v>
      </c>
      <c r="F309" s="1" t="s">
        <v>20</v>
      </c>
      <c r="G309">
        <v>3</v>
      </c>
      <c r="H309" s="1" t="s">
        <v>21</v>
      </c>
      <c r="I309" s="1" t="s">
        <v>22</v>
      </c>
      <c r="J309" s="1" t="s">
        <v>23</v>
      </c>
      <c r="K309" s="1" t="s">
        <v>24</v>
      </c>
      <c r="L309">
        <v>55361.599999999999</v>
      </c>
      <c r="M309" s="2">
        <v>43101</v>
      </c>
      <c r="N309" s="1" t="s">
        <v>75</v>
      </c>
      <c r="O309" s="1" t="s">
        <v>356</v>
      </c>
      <c r="P309" s="1" t="s">
        <v>853</v>
      </c>
      <c r="Q309" s="2">
        <v>43852</v>
      </c>
    </row>
    <row r="310" spans="1:17" x14ac:dyDescent="0.3">
      <c r="A310" s="1" t="s">
        <v>27</v>
      </c>
      <c r="B310" s="1" t="s">
        <v>574</v>
      </c>
      <c r="C310" s="1" t="s">
        <v>35</v>
      </c>
      <c r="D310" s="2">
        <v>43466</v>
      </c>
      <c r="E310" s="2">
        <v>43830</v>
      </c>
      <c r="F310" s="1" t="s">
        <v>20</v>
      </c>
      <c r="G310">
        <v>3</v>
      </c>
      <c r="H310" s="1" t="s">
        <v>21</v>
      </c>
      <c r="I310" s="1" t="s">
        <v>22</v>
      </c>
      <c r="J310" s="1" t="s">
        <v>23</v>
      </c>
      <c r="K310" s="1" t="s">
        <v>24</v>
      </c>
      <c r="L310">
        <v>86723.5</v>
      </c>
      <c r="M310" s="2">
        <v>43466</v>
      </c>
      <c r="N310" s="1" t="s">
        <v>75</v>
      </c>
      <c r="O310" s="1" t="s">
        <v>24</v>
      </c>
      <c r="P310" s="1" t="s">
        <v>853</v>
      </c>
      <c r="Q310" s="2">
        <v>43852</v>
      </c>
    </row>
    <row r="311" spans="1:17" x14ac:dyDescent="0.3">
      <c r="A311" s="1" t="s">
        <v>27</v>
      </c>
      <c r="B311" s="1" t="s">
        <v>574</v>
      </c>
      <c r="C311" s="1" t="s">
        <v>19</v>
      </c>
      <c r="D311" s="2">
        <v>43831</v>
      </c>
      <c r="E311" s="2">
        <v>43921</v>
      </c>
      <c r="F311" s="1" t="s">
        <v>20</v>
      </c>
      <c r="G311">
        <v>3</v>
      </c>
      <c r="H311" s="1" t="s">
        <v>21</v>
      </c>
      <c r="I311" s="1" t="s">
        <v>22</v>
      </c>
      <c r="J311" s="1" t="s">
        <v>23</v>
      </c>
      <c r="K311" s="1" t="s">
        <v>24</v>
      </c>
      <c r="L311">
        <v>21680.799999999999</v>
      </c>
      <c r="M311" s="2">
        <v>43831</v>
      </c>
      <c r="N311" s="1" t="s">
        <v>75</v>
      </c>
      <c r="O311" s="1" t="s">
        <v>24</v>
      </c>
      <c r="P311" s="1" t="s">
        <v>853</v>
      </c>
      <c r="Q311" s="2">
        <v>43852</v>
      </c>
    </row>
    <row r="312" spans="1:17" x14ac:dyDescent="0.3">
      <c r="A312" s="1" t="s">
        <v>27</v>
      </c>
      <c r="B312" s="1" t="s">
        <v>575</v>
      </c>
      <c r="C312" s="1" t="s">
        <v>19</v>
      </c>
      <c r="D312" s="2">
        <v>43301</v>
      </c>
      <c r="E312" s="2">
        <v>43392</v>
      </c>
      <c r="F312" s="1" t="s">
        <v>29</v>
      </c>
      <c r="G312">
        <v>3</v>
      </c>
      <c r="H312" s="1" t="s">
        <v>21</v>
      </c>
      <c r="I312" s="1" t="s">
        <v>22</v>
      </c>
      <c r="J312" s="1" t="s">
        <v>23</v>
      </c>
      <c r="K312" s="1" t="s">
        <v>37</v>
      </c>
      <c r="L312">
        <v>17419.13</v>
      </c>
      <c r="M312" s="2">
        <v>43301</v>
      </c>
      <c r="N312" s="1" t="s">
        <v>75</v>
      </c>
      <c r="O312" s="1" t="s">
        <v>356</v>
      </c>
      <c r="P312" s="1" t="s">
        <v>853</v>
      </c>
      <c r="Q312" s="2">
        <v>43852</v>
      </c>
    </row>
    <row r="313" spans="1:17" x14ac:dyDescent="0.3">
      <c r="A313" s="1" t="s">
        <v>27</v>
      </c>
      <c r="B313" s="1" t="s">
        <v>576</v>
      </c>
      <c r="C313" s="1" t="s">
        <v>19</v>
      </c>
      <c r="D313" s="2">
        <v>43348</v>
      </c>
      <c r="E313" s="2">
        <v>43438</v>
      </c>
      <c r="F313" s="1" t="s">
        <v>29</v>
      </c>
      <c r="G313">
        <v>3</v>
      </c>
      <c r="H313" s="1" t="s">
        <v>21</v>
      </c>
      <c r="I313" s="1" t="s">
        <v>22</v>
      </c>
      <c r="J313" s="1" t="s">
        <v>23</v>
      </c>
      <c r="K313" s="1" t="s">
        <v>37</v>
      </c>
      <c r="L313">
        <v>5165.63</v>
      </c>
      <c r="M313" s="2">
        <v>43348</v>
      </c>
      <c r="N313" s="1" t="s">
        <v>75</v>
      </c>
      <c r="O313" s="1" t="s">
        <v>356</v>
      </c>
      <c r="P313" s="1" t="s">
        <v>853</v>
      </c>
      <c r="Q313" s="2">
        <v>43852</v>
      </c>
    </row>
    <row r="314" spans="1:17" x14ac:dyDescent="0.3">
      <c r="A314" s="1" t="s">
        <v>27</v>
      </c>
      <c r="B314" s="1" t="s">
        <v>134</v>
      </c>
      <c r="C314" s="1" t="s">
        <v>19</v>
      </c>
      <c r="D314" s="2">
        <v>43608</v>
      </c>
      <c r="E314" s="2">
        <v>43921</v>
      </c>
      <c r="F314" s="1" t="s">
        <v>29</v>
      </c>
      <c r="G314">
        <v>3</v>
      </c>
      <c r="H314" s="1" t="s">
        <v>21</v>
      </c>
      <c r="I314" s="1" t="s">
        <v>22</v>
      </c>
      <c r="J314" s="1" t="s">
        <v>23</v>
      </c>
      <c r="K314" s="1" t="s">
        <v>37</v>
      </c>
      <c r="L314">
        <v>9990.15</v>
      </c>
      <c r="M314" s="2">
        <v>43608</v>
      </c>
      <c r="N314" s="1" t="s">
        <v>75</v>
      </c>
      <c r="O314" s="1" t="s">
        <v>356</v>
      </c>
      <c r="P314" s="1" t="s">
        <v>853</v>
      </c>
      <c r="Q314" s="2">
        <v>43852</v>
      </c>
    </row>
    <row r="315" spans="1:17" x14ac:dyDescent="0.3">
      <c r="A315" s="1" t="s">
        <v>27</v>
      </c>
      <c r="B315" s="1" t="s">
        <v>577</v>
      </c>
      <c r="C315" s="1" t="s">
        <v>19</v>
      </c>
      <c r="D315" s="2">
        <v>43262</v>
      </c>
      <c r="E315" s="2">
        <v>43353</v>
      </c>
      <c r="F315" s="1" t="s">
        <v>29</v>
      </c>
      <c r="G315">
        <v>3</v>
      </c>
      <c r="H315" s="1" t="s">
        <v>21</v>
      </c>
      <c r="I315" s="1" t="s">
        <v>22</v>
      </c>
      <c r="J315" s="1" t="s">
        <v>23</v>
      </c>
      <c r="K315" s="1" t="s">
        <v>37</v>
      </c>
      <c r="L315">
        <v>10625</v>
      </c>
      <c r="M315" s="2">
        <v>43262</v>
      </c>
      <c r="N315" s="1" t="s">
        <v>75</v>
      </c>
      <c r="O315" s="1" t="s">
        <v>356</v>
      </c>
      <c r="P315" s="1" t="s">
        <v>853</v>
      </c>
      <c r="Q315" s="2">
        <v>43852</v>
      </c>
    </row>
    <row r="316" spans="1:17" x14ac:dyDescent="0.3">
      <c r="A316" s="1" t="s">
        <v>27</v>
      </c>
      <c r="B316" s="1" t="s">
        <v>578</v>
      </c>
      <c r="C316" s="1" t="s">
        <v>35</v>
      </c>
      <c r="D316" s="2">
        <v>42917</v>
      </c>
      <c r="E316" s="2">
        <v>43281</v>
      </c>
      <c r="F316" s="1" t="s">
        <v>249</v>
      </c>
      <c r="G316">
        <v>3</v>
      </c>
      <c r="H316" s="1" t="s">
        <v>21</v>
      </c>
      <c r="I316" s="1" t="s">
        <v>22</v>
      </c>
      <c r="J316" s="1" t="s">
        <v>23</v>
      </c>
      <c r="K316" s="1" t="s">
        <v>24</v>
      </c>
      <c r="L316">
        <v>14399.88</v>
      </c>
      <c r="M316" s="2">
        <v>42917</v>
      </c>
      <c r="N316" s="1" t="s">
        <v>75</v>
      </c>
      <c r="O316" s="1" t="s">
        <v>356</v>
      </c>
      <c r="P316" s="1" t="s">
        <v>853</v>
      </c>
      <c r="Q316" s="2">
        <v>43852</v>
      </c>
    </row>
    <row r="317" spans="1:17" x14ac:dyDescent="0.3">
      <c r="A317" s="1" t="s">
        <v>27</v>
      </c>
      <c r="B317" s="1" t="s">
        <v>578</v>
      </c>
      <c r="C317" s="1" t="s">
        <v>19</v>
      </c>
      <c r="D317" s="2">
        <v>43647</v>
      </c>
      <c r="E317" s="2">
        <v>44012</v>
      </c>
      <c r="F317" s="1" t="s">
        <v>249</v>
      </c>
      <c r="G317">
        <v>3</v>
      </c>
      <c r="H317" s="1" t="s">
        <v>21</v>
      </c>
      <c r="I317" s="1" t="s">
        <v>22</v>
      </c>
      <c r="J317" s="1" t="s">
        <v>23</v>
      </c>
      <c r="K317" s="1" t="s">
        <v>24</v>
      </c>
      <c r="L317">
        <v>20165.5</v>
      </c>
      <c r="M317" s="2">
        <v>43647</v>
      </c>
      <c r="N317" s="1" t="s">
        <v>75</v>
      </c>
      <c r="O317" s="1" t="s">
        <v>24</v>
      </c>
      <c r="P317" s="1" t="s">
        <v>853</v>
      </c>
      <c r="Q317" s="2">
        <v>43852</v>
      </c>
    </row>
    <row r="318" spans="1:17" x14ac:dyDescent="0.3">
      <c r="A318" s="1" t="s">
        <v>27</v>
      </c>
      <c r="B318" s="1" t="s">
        <v>579</v>
      </c>
      <c r="C318" s="1" t="s">
        <v>19</v>
      </c>
      <c r="D318" s="2">
        <v>43556</v>
      </c>
      <c r="E318" s="2">
        <v>43616</v>
      </c>
      <c r="F318" s="1" t="s">
        <v>29</v>
      </c>
      <c r="G318">
        <v>3</v>
      </c>
      <c r="H318" s="1" t="s">
        <v>21</v>
      </c>
      <c r="I318" s="1" t="s">
        <v>22</v>
      </c>
      <c r="J318" s="1" t="s">
        <v>23</v>
      </c>
      <c r="K318" s="1" t="s">
        <v>37</v>
      </c>
      <c r="L318">
        <v>11593.27</v>
      </c>
      <c r="M318" s="2">
        <v>43556</v>
      </c>
      <c r="N318" s="1" t="s">
        <v>75</v>
      </c>
      <c r="O318" s="1" t="s">
        <v>356</v>
      </c>
      <c r="P318" s="1" t="s">
        <v>853</v>
      </c>
      <c r="Q318" s="2">
        <v>43852</v>
      </c>
    </row>
    <row r="319" spans="1:17" x14ac:dyDescent="0.3">
      <c r="A319" s="1" t="s">
        <v>27</v>
      </c>
      <c r="B319" s="1" t="s">
        <v>580</v>
      </c>
      <c r="C319" s="1" t="s">
        <v>35</v>
      </c>
      <c r="D319" s="2">
        <v>43221</v>
      </c>
      <c r="E319" s="2">
        <v>43585</v>
      </c>
      <c r="F319" s="1" t="s">
        <v>249</v>
      </c>
      <c r="G319">
        <v>3</v>
      </c>
      <c r="H319" s="1" t="s">
        <v>21</v>
      </c>
      <c r="I319" s="1" t="s">
        <v>22</v>
      </c>
      <c r="J319" s="1" t="s">
        <v>23</v>
      </c>
      <c r="K319" s="1" t="s">
        <v>24</v>
      </c>
      <c r="L319">
        <v>1185.9000000000001</v>
      </c>
      <c r="M319" s="2">
        <v>43221</v>
      </c>
      <c r="N319" s="1" t="s">
        <v>75</v>
      </c>
      <c r="O319" s="1" t="s">
        <v>356</v>
      </c>
      <c r="P319" s="1" t="s">
        <v>853</v>
      </c>
      <c r="Q319" s="2">
        <v>43852</v>
      </c>
    </row>
    <row r="320" spans="1:17" x14ac:dyDescent="0.3">
      <c r="A320" s="1" t="s">
        <v>27</v>
      </c>
      <c r="B320" s="1" t="s">
        <v>133</v>
      </c>
      <c r="C320" s="1" t="s">
        <v>19</v>
      </c>
      <c r="D320" s="2">
        <v>43586</v>
      </c>
      <c r="E320" s="2">
        <v>43951</v>
      </c>
      <c r="F320" s="1" t="s">
        <v>249</v>
      </c>
      <c r="G320">
        <v>3</v>
      </c>
      <c r="H320" s="1" t="s">
        <v>21</v>
      </c>
      <c r="I320" s="1" t="s">
        <v>22</v>
      </c>
      <c r="J320" s="1" t="s">
        <v>23</v>
      </c>
      <c r="K320" s="1" t="s">
        <v>24</v>
      </c>
      <c r="L320">
        <v>1005</v>
      </c>
      <c r="M320" s="2">
        <v>43586</v>
      </c>
      <c r="N320" s="1" t="s">
        <v>75</v>
      </c>
      <c r="O320" s="1" t="s">
        <v>24</v>
      </c>
      <c r="P320" s="1" t="s">
        <v>853</v>
      </c>
      <c r="Q320" s="2">
        <v>43852</v>
      </c>
    </row>
    <row r="321" spans="1:17" x14ac:dyDescent="0.3">
      <c r="A321" s="1" t="s">
        <v>27</v>
      </c>
      <c r="B321" s="1" t="s">
        <v>581</v>
      </c>
      <c r="C321" s="1" t="s">
        <v>35</v>
      </c>
      <c r="D321" s="2">
        <v>43006</v>
      </c>
      <c r="E321" s="2">
        <v>43370</v>
      </c>
      <c r="F321" s="1" t="s">
        <v>249</v>
      </c>
      <c r="G321">
        <v>3</v>
      </c>
      <c r="H321" s="1" t="s">
        <v>21</v>
      </c>
      <c r="I321" s="1" t="s">
        <v>22</v>
      </c>
      <c r="J321" s="1" t="s">
        <v>23</v>
      </c>
      <c r="K321" s="1" t="s">
        <v>24</v>
      </c>
      <c r="L321">
        <v>1050.3800000000001</v>
      </c>
      <c r="M321" s="2">
        <v>43006</v>
      </c>
      <c r="N321" s="1" t="s">
        <v>75</v>
      </c>
      <c r="O321" s="1" t="s">
        <v>356</v>
      </c>
      <c r="P321" s="1" t="s">
        <v>853</v>
      </c>
      <c r="Q321" s="2">
        <v>43852</v>
      </c>
    </row>
    <row r="322" spans="1:17" x14ac:dyDescent="0.3">
      <c r="A322" s="1" t="s">
        <v>27</v>
      </c>
      <c r="B322" s="1" t="s">
        <v>582</v>
      </c>
      <c r="C322" s="1" t="s">
        <v>19</v>
      </c>
      <c r="D322" s="2">
        <v>43371</v>
      </c>
      <c r="E322" s="2">
        <v>43735</v>
      </c>
      <c r="F322" s="1" t="s">
        <v>249</v>
      </c>
      <c r="G322">
        <v>3</v>
      </c>
      <c r="H322" s="1" t="s">
        <v>21</v>
      </c>
      <c r="I322" s="1" t="s">
        <v>22</v>
      </c>
      <c r="J322" s="1" t="s">
        <v>23</v>
      </c>
      <c r="K322" s="1" t="s">
        <v>24</v>
      </c>
      <c r="L322">
        <v>6250</v>
      </c>
      <c r="M322" s="2">
        <v>43371</v>
      </c>
      <c r="N322" s="1" t="s">
        <v>75</v>
      </c>
      <c r="O322" s="1" t="s">
        <v>26</v>
      </c>
      <c r="P322" s="1" t="s">
        <v>853</v>
      </c>
      <c r="Q322" s="2">
        <v>43852</v>
      </c>
    </row>
    <row r="323" spans="1:17" x14ac:dyDescent="0.3">
      <c r="A323" s="1" t="s">
        <v>27</v>
      </c>
      <c r="B323" s="1" t="s">
        <v>582</v>
      </c>
      <c r="C323" s="1" t="s">
        <v>19</v>
      </c>
      <c r="D323" s="2">
        <v>43371</v>
      </c>
      <c r="E323" s="2">
        <v>43735</v>
      </c>
      <c r="F323" s="1" t="s">
        <v>249</v>
      </c>
      <c r="G323">
        <v>3</v>
      </c>
      <c r="H323" s="1" t="s">
        <v>21</v>
      </c>
      <c r="I323" s="1" t="s">
        <v>22</v>
      </c>
      <c r="J323" s="1" t="s">
        <v>23</v>
      </c>
      <c r="K323" s="1" t="s">
        <v>24</v>
      </c>
      <c r="L323">
        <v>0</v>
      </c>
      <c r="M323" s="2">
        <v>43402</v>
      </c>
      <c r="N323" s="1" t="s">
        <v>25</v>
      </c>
      <c r="O323" s="1" t="s">
        <v>26</v>
      </c>
      <c r="P323" s="1" t="s">
        <v>853</v>
      </c>
      <c r="Q323" s="2">
        <v>43852</v>
      </c>
    </row>
    <row r="324" spans="1:17" x14ac:dyDescent="0.3">
      <c r="A324" s="1" t="s">
        <v>27</v>
      </c>
      <c r="B324" s="1" t="s">
        <v>583</v>
      </c>
      <c r="C324" s="1" t="s">
        <v>35</v>
      </c>
      <c r="D324" s="2">
        <v>43371</v>
      </c>
      <c r="E324" s="2">
        <v>43735</v>
      </c>
      <c r="F324" s="1" t="s">
        <v>249</v>
      </c>
      <c r="G324">
        <v>3</v>
      </c>
      <c r="H324" s="1" t="s">
        <v>21</v>
      </c>
      <c r="I324" s="1" t="s">
        <v>22</v>
      </c>
      <c r="J324" s="1" t="s">
        <v>23</v>
      </c>
      <c r="K324" s="1" t="s">
        <v>24</v>
      </c>
      <c r="L324">
        <v>6250</v>
      </c>
      <c r="M324" s="2">
        <v>43371</v>
      </c>
      <c r="N324" s="1" t="s">
        <v>75</v>
      </c>
      <c r="O324" s="1" t="s">
        <v>24</v>
      </c>
      <c r="P324" s="1" t="s">
        <v>853</v>
      </c>
      <c r="Q324" s="2">
        <v>43852</v>
      </c>
    </row>
    <row r="325" spans="1:17" x14ac:dyDescent="0.3">
      <c r="A325" s="1" t="s">
        <v>27</v>
      </c>
      <c r="B325" s="1" t="s">
        <v>584</v>
      </c>
      <c r="C325" s="1" t="s">
        <v>19</v>
      </c>
      <c r="D325" s="2">
        <v>43736</v>
      </c>
      <c r="E325" s="2">
        <v>44101</v>
      </c>
      <c r="F325" s="1" t="s">
        <v>249</v>
      </c>
      <c r="G325">
        <v>3</v>
      </c>
      <c r="H325" s="1" t="s">
        <v>21</v>
      </c>
      <c r="I325" s="1" t="s">
        <v>22</v>
      </c>
      <c r="J325" s="1" t="s">
        <v>23</v>
      </c>
      <c r="K325" s="1" t="s">
        <v>24</v>
      </c>
      <c r="L325">
        <v>18814.25</v>
      </c>
      <c r="M325" s="2">
        <v>43736</v>
      </c>
      <c r="N325" s="1" t="s">
        <v>75</v>
      </c>
      <c r="O325" s="1" t="s">
        <v>24</v>
      </c>
      <c r="P325" s="1" t="s">
        <v>853</v>
      </c>
      <c r="Q325" s="2">
        <v>43852</v>
      </c>
    </row>
    <row r="326" spans="1:17" x14ac:dyDescent="0.3">
      <c r="A326" s="1" t="s">
        <v>27</v>
      </c>
      <c r="B326" s="1" t="s">
        <v>585</v>
      </c>
      <c r="C326" s="1" t="s">
        <v>35</v>
      </c>
      <c r="D326" s="2">
        <v>43199</v>
      </c>
      <c r="E326" s="2">
        <v>43548</v>
      </c>
      <c r="F326" s="1" t="s">
        <v>50</v>
      </c>
      <c r="G326">
        <v>3</v>
      </c>
      <c r="H326" s="1" t="s">
        <v>21</v>
      </c>
      <c r="I326" s="1" t="s">
        <v>22</v>
      </c>
      <c r="J326" s="1" t="s">
        <v>23</v>
      </c>
      <c r="K326" s="1" t="s">
        <v>24</v>
      </c>
      <c r="L326">
        <v>200659.63</v>
      </c>
      <c r="M326" s="2">
        <v>43555</v>
      </c>
      <c r="N326" s="1" t="s">
        <v>75</v>
      </c>
      <c r="O326" s="1" t="s">
        <v>356</v>
      </c>
      <c r="P326" s="1" t="s">
        <v>853</v>
      </c>
      <c r="Q326" s="2">
        <v>43852</v>
      </c>
    </row>
    <row r="327" spans="1:17" x14ac:dyDescent="0.3">
      <c r="A327" s="1" t="s">
        <v>27</v>
      </c>
      <c r="B327" s="1" t="s">
        <v>128</v>
      </c>
      <c r="C327" s="1" t="s">
        <v>19</v>
      </c>
      <c r="D327" s="2">
        <v>43556</v>
      </c>
      <c r="E327" s="2">
        <v>43921</v>
      </c>
      <c r="F327" s="1" t="s">
        <v>50</v>
      </c>
      <c r="G327">
        <v>3</v>
      </c>
      <c r="H327" s="1" t="s">
        <v>21</v>
      </c>
      <c r="I327" s="1" t="s">
        <v>22</v>
      </c>
      <c r="J327" s="1" t="s">
        <v>23</v>
      </c>
      <c r="K327" s="1" t="s">
        <v>24</v>
      </c>
      <c r="L327">
        <v>215165</v>
      </c>
      <c r="M327" s="2">
        <v>43556</v>
      </c>
      <c r="N327" s="1" t="s">
        <v>75</v>
      </c>
      <c r="O327" s="1" t="s">
        <v>24</v>
      </c>
      <c r="P327" s="1" t="s">
        <v>853</v>
      </c>
      <c r="Q327" s="2">
        <v>43852</v>
      </c>
    </row>
    <row r="328" spans="1:17" x14ac:dyDescent="0.3">
      <c r="A328" s="1" t="s">
        <v>27</v>
      </c>
      <c r="B328" s="1" t="s">
        <v>586</v>
      </c>
      <c r="C328" s="1" t="s">
        <v>19</v>
      </c>
      <c r="D328" s="2">
        <v>43119</v>
      </c>
      <c r="E328" s="2">
        <v>43483</v>
      </c>
      <c r="F328" s="1" t="s">
        <v>249</v>
      </c>
      <c r="G328">
        <v>3</v>
      </c>
      <c r="H328" s="1" t="s">
        <v>21</v>
      </c>
      <c r="I328" s="1" t="s">
        <v>22</v>
      </c>
      <c r="J328" s="1" t="s">
        <v>23</v>
      </c>
      <c r="K328" s="1" t="s">
        <v>37</v>
      </c>
      <c r="L328">
        <v>97.35</v>
      </c>
      <c r="M328" s="2">
        <v>43138</v>
      </c>
      <c r="N328" s="1" t="s">
        <v>75</v>
      </c>
      <c r="O328" s="1" t="s">
        <v>356</v>
      </c>
      <c r="P328" s="1" t="s">
        <v>853</v>
      </c>
      <c r="Q328" s="2">
        <v>43852</v>
      </c>
    </row>
    <row r="329" spans="1:17" x14ac:dyDescent="0.3">
      <c r="A329" s="1" t="s">
        <v>27</v>
      </c>
      <c r="B329" s="1" t="s">
        <v>164</v>
      </c>
      <c r="C329" s="1" t="s">
        <v>19</v>
      </c>
      <c r="D329" s="2">
        <v>43585</v>
      </c>
      <c r="E329" s="2">
        <v>43646</v>
      </c>
      <c r="F329" s="1" t="s">
        <v>29</v>
      </c>
      <c r="G329">
        <v>3</v>
      </c>
      <c r="H329" s="1" t="s">
        <v>21</v>
      </c>
      <c r="I329" s="1" t="s">
        <v>22</v>
      </c>
      <c r="J329" s="1" t="s">
        <v>23</v>
      </c>
      <c r="K329" s="1" t="s">
        <v>37</v>
      </c>
      <c r="L329">
        <v>3854.23</v>
      </c>
      <c r="M329" s="2">
        <v>43585</v>
      </c>
      <c r="N329" s="1" t="s">
        <v>75</v>
      </c>
      <c r="O329" s="1" t="s">
        <v>356</v>
      </c>
      <c r="P329" s="1" t="s">
        <v>853</v>
      </c>
      <c r="Q329" s="2">
        <v>43852</v>
      </c>
    </row>
    <row r="330" spans="1:17" x14ac:dyDescent="0.3">
      <c r="A330" s="1" t="s">
        <v>27</v>
      </c>
      <c r="B330" s="1" t="s">
        <v>95</v>
      </c>
      <c r="C330" s="1" t="s">
        <v>19</v>
      </c>
      <c r="D330" s="2">
        <v>43513</v>
      </c>
      <c r="E330" s="2">
        <v>43518</v>
      </c>
      <c r="F330" s="1" t="s">
        <v>20</v>
      </c>
      <c r="G330">
        <v>3</v>
      </c>
      <c r="H330" s="1" t="s">
        <v>21</v>
      </c>
      <c r="I330" s="1" t="s">
        <v>22</v>
      </c>
      <c r="J330" s="1" t="s">
        <v>23</v>
      </c>
      <c r="K330" s="1" t="s">
        <v>24</v>
      </c>
      <c r="L330">
        <v>6739.76</v>
      </c>
      <c r="M330" s="2">
        <v>43513</v>
      </c>
      <c r="N330" s="1" t="s">
        <v>75</v>
      </c>
      <c r="O330" s="1" t="s">
        <v>356</v>
      </c>
      <c r="P330" s="1" t="s">
        <v>853</v>
      </c>
      <c r="Q330" s="2">
        <v>43852</v>
      </c>
    </row>
    <row r="331" spans="1:17" x14ac:dyDescent="0.3">
      <c r="A331" s="1" t="s">
        <v>27</v>
      </c>
      <c r="B331" s="1" t="s">
        <v>94</v>
      </c>
      <c r="C331" s="1" t="s">
        <v>19</v>
      </c>
      <c r="D331" s="2">
        <v>43528</v>
      </c>
      <c r="E331" s="2">
        <v>43534</v>
      </c>
      <c r="F331" s="1" t="s">
        <v>249</v>
      </c>
      <c r="G331">
        <v>3</v>
      </c>
      <c r="H331" s="1" t="s">
        <v>21</v>
      </c>
      <c r="I331" s="1" t="s">
        <v>22</v>
      </c>
      <c r="J331" s="1" t="s">
        <v>23</v>
      </c>
      <c r="K331" s="1" t="s">
        <v>37</v>
      </c>
      <c r="L331">
        <v>6739.76</v>
      </c>
      <c r="M331" s="2">
        <v>43528</v>
      </c>
      <c r="N331" s="1" t="s">
        <v>75</v>
      </c>
      <c r="O331" s="1" t="s">
        <v>356</v>
      </c>
      <c r="P331" s="1" t="s">
        <v>853</v>
      </c>
      <c r="Q331" s="2">
        <v>43852</v>
      </c>
    </row>
    <row r="332" spans="1:17" x14ac:dyDescent="0.3">
      <c r="A332" s="1" t="s">
        <v>27</v>
      </c>
      <c r="B332" s="1" t="s">
        <v>109</v>
      </c>
      <c r="C332" s="1" t="s">
        <v>19</v>
      </c>
      <c r="D332" s="2">
        <v>43514</v>
      </c>
      <c r="E332" s="2">
        <v>43529</v>
      </c>
      <c r="F332" s="1" t="s">
        <v>249</v>
      </c>
      <c r="G332">
        <v>3</v>
      </c>
      <c r="H332" s="1" t="s">
        <v>21</v>
      </c>
      <c r="I332" s="1" t="s">
        <v>22</v>
      </c>
      <c r="J332" s="1" t="s">
        <v>23</v>
      </c>
      <c r="K332" s="1" t="s">
        <v>37</v>
      </c>
      <c r="L332">
        <v>8468.49</v>
      </c>
      <c r="M332" s="2">
        <v>43514</v>
      </c>
      <c r="N332" s="1" t="s">
        <v>75</v>
      </c>
      <c r="O332" s="1" t="s">
        <v>356</v>
      </c>
      <c r="P332" s="1" t="s">
        <v>853</v>
      </c>
      <c r="Q332" s="2">
        <v>43852</v>
      </c>
    </row>
    <row r="333" spans="1:17" x14ac:dyDescent="0.3">
      <c r="A333" s="1" t="s">
        <v>27</v>
      </c>
      <c r="B333" s="1" t="s">
        <v>100</v>
      </c>
      <c r="C333" s="1" t="s">
        <v>19</v>
      </c>
      <c r="D333" s="2">
        <v>43514</v>
      </c>
      <c r="E333" s="2">
        <v>43529</v>
      </c>
      <c r="F333" s="1" t="s">
        <v>249</v>
      </c>
      <c r="G333">
        <v>3</v>
      </c>
      <c r="H333" s="1" t="s">
        <v>21</v>
      </c>
      <c r="I333" s="1" t="s">
        <v>22</v>
      </c>
      <c r="J333" s="1" t="s">
        <v>23</v>
      </c>
      <c r="K333" s="1" t="s">
        <v>37</v>
      </c>
      <c r="L333">
        <v>529.13</v>
      </c>
      <c r="M333" s="2">
        <v>43514</v>
      </c>
      <c r="N333" s="1" t="s">
        <v>75</v>
      </c>
      <c r="O333" s="1" t="s">
        <v>356</v>
      </c>
      <c r="P333" s="1" t="s">
        <v>853</v>
      </c>
      <c r="Q333" s="2">
        <v>43852</v>
      </c>
    </row>
    <row r="334" spans="1:17" x14ac:dyDescent="0.3">
      <c r="A334" s="1" t="s">
        <v>27</v>
      </c>
      <c r="B334" s="1" t="s">
        <v>90</v>
      </c>
      <c r="C334" s="1" t="s">
        <v>19</v>
      </c>
      <c r="D334" s="2">
        <v>43560</v>
      </c>
      <c r="E334" s="2">
        <v>46116</v>
      </c>
      <c r="F334" s="1" t="s">
        <v>50</v>
      </c>
      <c r="G334">
        <v>1</v>
      </c>
      <c r="H334" s="1" t="s">
        <v>30</v>
      </c>
      <c r="I334" s="1" t="s">
        <v>22</v>
      </c>
      <c r="J334" s="1" t="s">
        <v>50</v>
      </c>
      <c r="K334" s="1" t="s">
        <v>37</v>
      </c>
      <c r="L334">
        <v>162500</v>
      </c>
      <c r="M334" s="2">
        <v>43560</v>
      </c>
      <c r="N334" s="1" t="s">
        <v>75</v>
      </c>
      <c r="O334" s="1" t="s">
        <v>356</v>
      </c>
      <c r="P334" s="1" t="s">
        <v>853</v>
      </c>
      <c r="Q334" s="2">
        <v>43852</v>
      </c>
    </row>
    <row r="335" spans="1:17" x14ac:dyDescent="0.3">
      <c r="A335" s="1" t="s">
        <v>27</v>
      </c>
      <c r="B335" s="1" t="s">
        <v>91</v>
      </c>
      <c r="C335" s="1" t="s">
        <v>19</v>
      </c>
      <c r="D335" s="2">
        <v>43573</v>
      </c>
      <c r="E335" s="2">
        <v>45947</v>
      </c>
      <c r="F335" s="1" t="s">
        <v>50</v>
      </c>
      <c r="G335">
        <v>1</v>
      </c>
      <c r="H335" s="1" t="s">
        <v>30</v>
      </c>
      <c r="I335" s="1" t="s">
        <v>22</v>
      </c>
      <c r="J335" s="1" t="s">
        <v>50</v>
      </c>
      <c r="K335" s="1" t="s">
        <v>37</v>
      </c>
      <c r="L335">
        <v>250000</v>
      </c>
      <c r="M335" s="2">
        <v>43573</v>
      </c>
      <c r="N335" s="1" t="s">
        <v>75</v>
      </c>
      <c r="O335" s="1" t="s">
        <v>356</v>
      </c>
      <c r="P335" s="1" t="s">
        <v>853</v>
      </c>
      <c r="Q335" s="2">
        <v>43852</v>
      </c>
    </row>
    <row r="336" spans="1:17" x14ac:dyDescent="0.3">
      <c r="A336" s="1" t="s">
        <v>27</v>
      </c>
      <c r="B336" s="1" t="s">
        <v>587</v>
      </c>
      <c r="C336" s="1" t="s">
        <v>35</v>
      </c>
      <c r="D336" s="2">
        <v>42949</v>
      </c>
      <c r="E336" s="2">
        <v>43313</v>
      </c>
      <c r="F336" s="1" t="s">
        <v>303</v>
      </c>
      <c r="G336">
        <v>1</v>
      </c>
      <c r="H336" s="1" t="s">
        <v>30</v>
      </c>
      <c r="I336" s="1" t="s">
        <v>22</v>
      </c>
      <c r="J336" s="1" t="s">
        <v>31</v>
      </c>
      <c r="K336" s="1" t="s">
        <v>37</v>
      </c>
      <c r="L336">
        <v>78837.100000000006</v>
      </c>
      <c r="M336" s="2">
        <v>42949</v>
      </c>
      <c r="N336" s="1" t="s">
        <v>75</v>
      </c>
      <c r="O336" s="1" t="s">
        <v>483</v>
      </c>
      <c r="P336" s="1" t="s">
        <v>588</v>
      </c>
      <c r="Q336" s="2">
        <v>43852</v>
      </c>
    </row>
    <row r="337" spans="1:17" x14ac:dyDescent="0.3">
      <c r="A337" s="1" t="s">
        <v>27</v>
      </c>
      <c r="B337" s="1" t="s">
        <v>589</v>
      </c>
      <c r="C337" s="1" t="s">
        <v>35</v>
      </c>
      <c r="D337" s="2">
        <v>43182</v>
      </c>
      <c r="E337" s="2">
        <v>43546</v>
      </c>
      <c r="F337" s="1" t="s">
        <v>50</v>
      </c>
      <c r="G337">
        <v>1</v>
      </c>
      <c r="H337" s="1" t="s">
        <v>30</v>
      </c>
      <c r="I337" s="1" t="s">
        <v>22</v>
      </c>
      <c r="J337" s="1" t="s">
        <v>50</v>
      </c>
      <c r="K337" s="1" t="s">
        <v>24</v>
      </c>
      <c r="L337">
        <v>21875</v>
      </c>
      <c r="M337" s="2">
        <v>43182</v>
      </c>
      <c r="N337" s="1" t="s">
        <v>75</v>
      </c>
      <c r="O337" s="1" t="s">
        <v>356</v>
      </c>
      <c r="P337" s="1" t="s">
        <v>853</v>
      </c>
      <c r="Q337" s="2">
        <v>43852</v>
      </c>
    </row>
    <row r="338" spans="1:17" x14ac:dyDescent="0.3">
      <c r="A338" s="1" t="s">
        <v>27</v>
      </c>
      <c r="B338" s="1" t="s">
        <v>590</v>
      </c>
      <c r="C338" s="1" t="s">
        <v>19</v>
      </c>
      <c r="D338" s="2">
        <v>43547</v>
      </c>
      <c r="E338" s="2">
        <v>43912</v>
      </c>
      <c r="F338" s="1" t="s">
        <v>50</v>
      </c>
      <c r="G338">
        <v>1</v>
      </c>
      <c r="H338" s="1" t="s">
        <v>30</v>
      </c>
      <c r="I338" s="1" t="s">
        <v>22</v>
      </c>
      <c r="J338" s="1" t="s">
        <v>50</v>
      </c>
      <c r="K338" s="1" t="s">
        <v>24</v>
      </c>
      <c r="L338">
        <v>59322</v>
      </c>
      <c r="M338" s="2">
        <v>43577</v>
      </c>
      <c r="N338" s="1" t="s">
        <v>75</v>
      </c>
      <c r="O338" s="1" t="s">
        <v>24</v>
      </c>
      <c r="P338" s="1" t="s">
        <v>853</v>
      </c>
      <c r="Q338" s="2">
        <v>43852</v>
      </c>
    </row>
    <row r="339" spans="1:17" x14ac:dyDescent="0.3">
      <c r="A339" s="1" t="s">
        <v>27</v>
      </c>
      <c r="B339" s="1" t="s">
        <v>591</v>
      </c>
      <c r="C339" s="1" t="s">
        <v>19</v>
      </c>
      <c r="D339" s="2">
        <v>43182</v>
      </c>
      <c r="E339" s="2">
        <v>44096</v>
      </c>
      <c r="F339" s="1" t="s">
        <v>29</v>
      </c>
      <c r="G339">
        <v>1</v>
      </c>
      <c r="H339" s="1" t="s">
        <v>30</v>
      </c>
      <c r="I339" s="1" t="s">
        <v>22</v>
      </c>
      <c r="J339" s="1" t="s">
        <v>31</v>
      </c>
      <c r="K339" s="1" t="s">
        <v>37</v>
      </c>
      <c r="L339">
        <v>26763.4</v>
      </c>
      <c r="M339" s="2">
        <v>43822</v>
      </c>
      <c r="N339" s="1" t="s">
        <v>75</v>
      </c>
      <c r="O339" s="1" t="s">
        <v>356</v>
      </c>
      <c r="P339" s="1" t="s">
        <v>853</v>
      </c>
      <c r="Q339" s="2">
        <v>43852</v>
      </c>
    </row>
    <row r="340" spans="1:17" x14ac:dyDescent="0.3">
      <c r="A340" s="1" t="s">
        <v>27</v>
      </c>
      <c r="B340" s="1" t="s">
        <v>591</v>
      </c>
      <c r="C340" s="1" t="s">
        <v>19</v>
      </c>
      <c r="D340" s="2">
        <v>43182</v>
      </c>
      <c r="E340" s="2">
        <v>44096</v>
      </c>
      <c r="F340" s="1" t="s">
        <v>29</v>
      </c>
      <c r="G340">
        <v>1</v>
      </c>
      <c r="H340" s="1" t="s">
        <v>30</v>
      </c>
      <c r="I340" s="1" t="s">
        <v>22</v>
      </c>
      <c r="J340" s="1" t="s">
        <v>31</v>
      </c>
      <c r="K340" s="1" t="s">
        <v>37</v>
      </c>
      <c r="L340">
        <v>26763.4</v>
      </c>
      <c r="M340" s="2">
        <v>43913</v>
      </c>
      <c r="N340" s="1" t="s">
        <v>75</v>
      </c>
      <c r="O340" s="1" t="s">
        <v>356</v>
      </c>
      <c r="P340" s="1" t="s">
        <v>853</v>
      </c>
      <c r="Q340" s="2">
        <v>43852</v>
      </c>
    </row>
    <row r="341" spans="1:17" x14ac:dyDescent="0.3">
      <c r="A341" s="1" t="s">
        <v>27</v>
      </c>
      <c r="B341" s="1" t="s">
        <v>591</v>
      </c>
      <c r="C341" s="1" t="s">
        <v>19</v>
      </c>
      <c r="D341" s="2">
        <v>43182</v>
      </c>
      <c r="E341" s="2">
        <v>44096</v>
      </c>
      <c r="F341" s="1" t="s">
        <v>29</v>
      </c>
      <c r="G341">
        <v>1</v>
      </c>
      <c r="H341" s="1" t="s">
        <v>30</v>
      </c>
      <c r="I341" s="1" t="s">
        <v>22</v>
      </c>
      <c r="J341" s="1" t="s">
        <v>31</v>
      </c>
      <c r="K341" s="1" t="s">
        <v>37</v>
      </c>
      <c r="L341">
        <v>26763.439999999999</v>
      </c>
      <c r="M341" s="2">
        <v>43274</v>
      </c>
      <c r="N341" s="1" t="s">
        <v>75</v>
      </c>
      <c r="O341" s="1" t="s">
        <v>356</v>
      </c>
      <c r="P341" s="1" t="s">
        <v>853</v>
      </c>
      <c r="Q341" s="2">
        <v>43852</v>
      </c>
    </row>
    <row r="342" spans="1:17" x14ac:dyDescent="0.3">
      <c r="A342" s="1" t="s">
        <v>27</v>
      </c>
      <c r="B342" s="1" t="s">
        <v>591</v>
      </c>
      <c r="C342" s="1" t="s">
        <v>19</v>
      </c>
      <c r="D342" s="2">
        <v>43182</v>
      </c>
      <c r="E342" s="2">
        <v>44096</v>
      </c>
      <c r="F342" s="1" t="s">
        <v>29</v>
      </c>
      <c r="G342">
        <v>1</v>
      </c>
      <c r="H342" s="1" t="s">
        <v>30</v>
      </c>
      <c r="I342" s="1" t="s">
        <v>22</v>
      </c>
      <c r="J342" s="1" t="s">
        <v>31</v>
      </c>
      <c r="K342" s="1" t="s">
        <v>37</v>
      </c>
      <c r="L342">
        <v>26763.439999999999</v>
      </c>
      <c r="M342" s="2">
        <v>43366</v>
      </c>
      <c r="N342" s="1" t="s">
        <v>75</v>
      </c>
      <c r="O342" s="1" t="s">
        <v>356</v>
      </c>
      <c r="P342" s="1" t="s">
        <v>853</v>
      </c>
      <c r="Q342" s="2">
        <v>43852</v>
      </c>
    </row>
    <row r="343" spans="1:17" x14ac:dyDescent="0.3">
      <c r="A343" s="1" t="s">
        <v>27</v>
      </c>
      <c r="B343" s="1" t="s">
        <v>591</v>
      </c>
      <c r="C343" s="1" t="s">
        <v>19</v>
      </c>
      <c r="D343" s="2">
        <v>43182</v>
      </c>
      <c r="E343" s="2">
        <v>44096</v>
      </c>
      <c r="F343" s="1" t="s">
        <v>29</v>
      </c>
      <c r="G343">
        <v>1</v>
      </c>
      <c r="H343" s="1" t="s">
        <v>30</v>
      </c>
      <c r="I343" s="1" t="s">
        <v>22</v>
      </c>
      <c r="J343" s="1" t="s">
        <v>31</v>
      </c>
      <c r="K343" s="1" t="s">
        <v>37</v>
      </c>
      <c r="L343">
        <v>26763.439999999999</v>
      </c>
      <c r="M343" s="2">
        <v>43457</v>
      </c>
      <c r="N343" s="1" t="s">
        <v>75</v>
      </c>
      <c r="O343" s="1" t="s">
        <v>356</v>
      </c>
      <c r="P343" s="1" t="s">
        <v>853</v>
      </c>
      <c r="Q343" s="2">
        <v>43852</v>
      </c>
    </row>
    <row r="344" spans="1:17" x14ac:dyDescent="0.3">
      <c r="A344" s="1" t="s">
        <v>27</v>
      </c>
      <c r="B344" s="1" t="s">
        <v>591</v>
      </c>
      <c r="C344" s="1" t="s">
        <v>19</v>
      </c>
      <c r="D344" s="2">
        <v>43182</v>
      </c>
      <c r="E344" s="2">
        <v>44096</v>
      </c>
      <c r="F344" s="1" t="s">
        <v>29</v>
      </c>
      <c r="G344">
        <v>1</v>
      </c>
      <c r="H344" s="1" t="s">
        <v>30</v>
      </c>
      <c r="I344" s="1" t="s">
        <v>22</v>
      </c>
      <c r="J344" s="1" t="s">
        <v>31</v>
      </c>
      <c r="K344" s="1" t="s">
        <v>37</v>
      </c>
      <c r="L344">
        <v>26763.439999999999</v>
      </c>
      <c r="M344" s="2">
        <v>43547</v>
      </c>
      <c r="N344" s="1" t="s">
        <v>75</v>
      </c>
      <c r="O344" s="1" t="s">
        <v>356</v>
      </c>
      <c r="P344" s="1" t="s">
        <v>853</v>
      </c>
      <c r="Q344" s="2">
        <v>43852</v>
      </c>
    </row>
    <row r="345" spans="1:17" x14ac:dyDescent="0.3">
      <c r="A345" s="1" t="s">
        <v>27</v>
      </c>
      <c r="B345" s="1" t="s">
        <v>591</v>
      </c>
      <c r="C345" s="1" t="s">
        <v>19</v>
      </c>
      <c r="D345" s="2">
        <v>43182</v>
      </c>
      <c r="E345" s="2">
        <v>44096</v>
      </c>
      <c r="F345" s="1" t="s">
        <v>29</v>
      </c>
      <c r="G345">
        <v>1</v>
      </c>
      <c r="H345" s="1" t="s">
        <v>30</v>
      </c>
      <c r="I345" s="1" t="s">
        <v>22</v>
      </c>
      <c r="J345" s="1" t="s">
        <v>31</v>
      </c>
      <c r="K345" s="1" t="s">
        <v>37</v>
      </c>
      <c r="L345">
        <v>26763.439999999999</v>
      </c>
      <c r="M345" s="2">
        <v>43639</v>
      </c>
      <c r="N345" s="1" t="s">
        <v>75</v>
      </c>
      <c r="O345" s="1" t="s">
        <v>356</v>
      </c>
      <c r="P345" s="1" t="s">
        <v>853</v>
      </c>
      <c r="Q345" s="2">
        <v>43852</v>
      </c>
    </row>
    <row r="346" spans="1:17" x14ac:dyDescent="0.3">
      <c r="A346" s="1" t="s">
        <v>27</v>
      </c>
      <c r="B346" s="1" t="s">
        <v>591</v>
      </c>
      <c r="C346" s="1" t="s">
        <v>19</v>
      </c>
      <c r="D346" s="2">
        <v>43182</v>
      </c>
      <c r="E346" s="2">
        <v>44096</v>
      </c>
      <c r="F346" s="1" t="s">
        <v>29</v>
      </c>
      <c r="G346">
        <v>1</v>
      </c>
      <c r="H346" s="1" t="s">
        <v>30</v>
      </c>
      <c r="I346" s="1" t="s">
        <v>22</v>
      </c>
      <c r="J346" s="1" t="s">
        <v>31</v>
      </c>
      <c r="K346" s="1" t="s">
        <v>37</v>
      </c>
      <c r="L346">
        <v>26763.439999999999</v>
      </c>
      <c r="M346" s="2">
        <v>43731</v>
      </c>
      <c r="N346" s="1" t="s">
        <v>75</v>
      </c>
      <c r="O346" s="1" t="s">
        <v>356</v>
      </c>
      <c r="P346" s="1" t="s">
        <v>853</v>
      </c>
      <c r="Q346" s="2">
        <v>43852</v>
      </c>
    </row>
    <row r="347" spans="1:17" x14ac:dyDescent="0.3">
      <c r="A347" s="1" t="s">
        <v>27</v>
      </c>
      <c r="B347" s="1" t="s">
        <v>591</v>
      </c>
      <c r="C347" s="1" t="s">
        <v>19</v>
      </c>
      <c r="D347" s="2">
        <v>43182</v>
      </c>
      <c r="E347" s="2">
        <v>44096</v>
      </c>
      <c r="F347" s="1" t="s">
        <v>29</v>
      </c>
      <c r="G347">
        <v>1</v>
      </c>
      <c r="H347" s="1" t="s">
        <v>30</v>
      </c>
      <c r="I347" s="1" t="s">
        <v>22</v>
      </c>
      <c r="J347" s="1" t="s">
        <v>31</v>
      </c>
      <c r="K347" s="1" t="s">
        <v>37</v>
      </c>
      <c r="L347">
        <v>39440.839999999997</v>
      </c>
      <c r="M347" s="2">
        <v>43182</v>
      </c>
      <c r="N347" s="1" t="s">
        <v>75</v>
      </c>
      <c r="O347" s="1" t="s">
        <v>356</v>
      </c>
      <c r="P347" s="1" t="s">
        <v>853</v>
      </c>
      <c r="Q347" s="2">
        <v>43852</v>
      </c>
    </row>
    <row r="348" spans="1:17" x14ac:dyDescent="0.3">
      <c r="A348" s="1" t="s">
        <v>27</v>
      </c>
      <c r="B348" s="1" t="s">
        <v>592</v>
      </c>
      <c r="C348" s="1" t="s">
        <v>19</v>
      </c>
      <c r="D348" s="2">
        <v>43321</v>
      </c>
      <c r="E348" s="2">
        <v>44416</v>
      </c>
      <c r="F348" s="1" t="s">
        <v>29</v>
      </c>
      <c r="G348">
        <v>1</v>
      </c>
      <c r="H348" s="1" t="s">
        <v>30</v>
      </c>
      <c r="I348" s="1" t="s">
        <v>22</v>
      </c>
      <c r="J348" s="1" t="s">
        <v>31</v>
      </c>
      <c r="K348" s="1" t="s">
        <v>37</v>
      </c>
      <c r="L348">
        <v>14274.76</v>
      </c>
      <c r="M348" s="2">
        <v>43778</v>
      </c>
      <c r="N348" s="1" t="s">
        <v>75</v>
      </c>
      <c r="O348" s="1" t="s">
        <v>356</v>
      </c>
      <c r="P348" s="1" t="s">
        <v>853</v>
      </c>
      <c r="Q348" s="2">
        <v>43852</v>
      </c>
    </row>
    <row r="349" spans="1:17" x14ac:dyDescent="0.3">
      <c r="A349" s="1" t="s">
        <v>27</v>
      </c>
      <c r="B349" s="1" t="s">
        <v>592</v>
      </c>
      <c r="C349" s="1" t="s">
        <v>19</v>
      </c>
      <c r="D349" s="2">
        <v>43321</v>
      </c>
      <c r="E349" s="2">
        <v>44416</v>
      </c>
      <c r="F349" s="1" t="s">
        <v>29</v>
      </c>
      <c r="G349">
        <v>1</v>
      </c>
      <c r="H349" s="1" t="s">
        <v>30</v>
      </c>
      <c r="I349" s="1" t="s">
        <v>22</v>
      </c>
      <c r="J349" s="1" t="s">
        <v>31</v>
      </c>
      <c r="K349" s="1" t="s">
        <v>37</v>
      </c>
      <c r="L349">
        <v>14274.76</v>
      </c>
      <c r="M349" s="2">
        <v>43870</v>
      </c>
      <c r="N349" s="1" t="s">
        <v>75</v>
      </c>
      <c r="O349" s="1" t="s">
        <v>356</v>
      </c>
      <c r="P349" s="1" t="s">
        <v>853</v>
      </c>
      <c r="Q349" s="2">
        <v>43852</v>
      </c>
    </row>
    <row r="350" spans="1:17" x14ac:dyDescent="0.3">
      <c r="A350" s="1" t="s">
        <v>27</v>
      </c>
      <c r="B350" s="1" t="s">
        <v>592</v>
      </c>
      <c r="C350" s="1" t="s">
        <v>19</v>
      </c>
      <c r="D350" s="2">
        <v>43321</v>
      </c>
      <c r="E350" s="2">
        <v>44416</v>
      </c>
      <c r="F350" s="1" t="s">
        <v>29</v>
      </c>
      <c r="G350">
        <v>1</v>
      </c>
      <c r="H350" s="1" t="s">
        <v>30</v>
      </c>
      <c r="I350" s="1" t="s">
        <v>22</v>
      </c>
      <c r="J350" s="1" t="s">
        <v>31</v>
      </c>
      <c r="K350" s="1" t="s">
        <v>37</v>
      </c>
      <c r="L350">
        <v>14274.76</v>
      </c>
      <c r="M350" s="2">
        <v>43960</v>
      </c>
      <c r="N350" s="1" t="s">
        <v>75</v>
      </c>
      <c r="O350" s="1" t="s">
        <v>356</v>
      </c>
      <c r="P350" s="1" t="s">
        <v>853</v>
      </c>
      <c r="Q350" s="2">
        <v>43852</v>
      </c>
    </row>
    <row r="351" spans="1:17" x14ac:dyDescent="0.3">
      <c r="A351" s="1" t="s">
        <v>27</v>
      </c>
      <c r="B351" s="1" t="s">
        <v>592</v>
      </c>
      <c r="C351" s="1" t="s">
        <v>19</v>
      </c>
      <c r="D351" s="2">
        <v>43321</v>
      </c>
      <c r="E351" s="2">
        <v>44416</v>
      </c>
      <c r="F351" s="1" t="s">
        <v>29</v>
      </c>
      <c r="G351">
        <v>1</v>
      </c>
      <c r="H351" s="1" t="s">
        <v>30</v>
      </c>
      <c r="I351" s="1" t="s">
        <v>22</v>
      </c>
      <c r="J351" s="1" t="s">
        <v>31</v>
      </c>
      <c r="K351" s="1" t="s">
        <v>37</v>
      </c>
      <c r="L351">
        <v>14274.76</v>
      </c>
      <c r="M351" s="2">
        <v>44052</v>
      </c>
      <c r="N351" s="1" t="s">
        <v>75</v>
      </c>
      <c r="O351" s="1" t="s">
        <v>356</v>
      </c>
      <c r="P351" s="1" t="s">
        <v>853</v>
      </c>
      <c r="Q351" s="2">
        <v>43852</v>
      </c>
    </row>
    <row r="352" spans="1:17" x14ac:dyDescent="0.3">
      <c r="A352" s="1" t="s">
        <v>27</v>
      </c>
      <c r="B352" s="1" t="s">
        <v>592</v>
      </c>
      <c r="C352" s="1" t="s">
        <v>19</v>
      </c>
      <c r="D352" s="2">
        <v>43321</v>
      </c>
      <c r="E352" s="2">
        <v>44416</v>
      </c>
      <c r="F352" s="1" t="s">
        <v>29</v>
      </c>
      <c r="G352">
        <v>1</v>
      </c>
      <c r="H352" s="1" t="s">
        <v>30</v>
      </c>
      <c r="I352" s="1" t="s">
        <v>22</v>
      </c>
      <c r="J352" s="1" t="s">
        <v>31</v>
      </c>
      <c r="K352" s="1" t="s">
        <v>37</v>
      </c>
      <c r="L352">
        <v>14274.76</v>
      </c>
      <c r="M352" s="2">
        <v>44144</v>
      </c>
      <c r="N352" s="1" t="s">
        <v>75</v>
      </c>
      <c r="O352" s="1" t="s">
        <v>356</v>
      </c>
      <c r="P352" s="1" t="s">
        <v>853</v>
      </c>
      <c r="Q352" s="2">
        <v>43852</v>
      </c>
    </row>
    <row r="353" spans="1:17" x14ac:dyDescent="0.3">
      <c r="A353" s="1" t="s">
        <v>27</v>
      </c>
      <c r="B353" s="1" t="s">
        <v>592</v>
      </c>
      <c r="C353" s="1" t="s">
        <v>19</v>
      </c>
      <c r="D353" s="2">
        <v>43321</v>
      </c>
      <c r="E353" s="2">
        <v>44416</v>
      </c>
      <c r="F353" s="1" t="s">
        <v>29</v>
      </c>
      <c r="G353">
        <v>1</v>
      </c>
      <c r="H353" s="1" t="s">
        <v>30</v>
      </c>
      <c r="I353" s="1" t="s">
        <v>22</v>
      </c>
      <c r="J353" s="1" t="s">
        <v>31</v>
      </c>
      <c r="K353" s="1" t="s">
        <v>37</v>
      </c>
      <c r="L353">
        <v>14274.76</v>
      </c>
      <c r="M353" s="2">
        <v>44236</v>
      </c>
      <c r="N353" s="1" t="s">
        <v>75</v>
      </c>
      <c r="O353" s="1" t="s">
        <v>356</v>
      </c>
      <c r="P353" s="1" t="s">
        <v>853</v>
      </c>
      <c r="Q353" s="2">
        <v>43852</v>
      </c>
    </row>
    <row r="354" spans="1:17" x14ac:dyDescent="0.3">
      <c r="A354" s="1" t="s">
        <v>27</v>
      </c>
      <c r="B354" s="1" t="s">
        <v>592</v>
      </c>
      <c r="C354" s="1" t="s">
        <v>19</v>
      </c>
      <c r="D354" s="2">
        <v>43321</v>
      </c>
      <c r="E354" s="2">
        <v>44416</v>
      </c>
      <c r="F354" s="1" t="s">
        <v>29</v>
      </c>
      <c r="G354">
        <v>1</v>
      </c>
      <c r="H354" s="1" t="s">
        <v>30</v>
      </c>
      <c r="I354" s="1" t="s">
        <v>22</v>
      </c>
      <c r="J354" s="1" t="s">
        <v>31</v>
      </c>
      <c r="K354" s="1" t="s">
        <v>37</v>
      </c>
      <c r="L354">
        <v>14274.76</v>
      </c>
      <c r="M354" s="2">
        <v>43505</v>
      </c>
      <c r="N354" s="1" t="s">
        <v>75</v>
      </c>
      <c r="O354" s="1" t="s">
        <v>356</v>
      </c>
      <c r="P354" s="1" t="s">
        <v>853</v>
      </c>
      <c r="Q354" s="2">
        <v>43852</v>
      </c>
    </row>
    <row r="355" spans="1:17" x14ac:dyDescent="0.3">
      <c r="A355" s="1" t="s">
        <v>27</v>
      </c>
      <c r="B355" s="1" t="s">
        <v>592</v>
      </c>
      <c r="C355" s="1" t="s">
        <v>19</v>
      </c>
      <c r="D355" s="2">
        <v>43321</v>
      </c>
      <c r="E355" s="2">
        <v>44416</v>
      </c>
      <c r="F355" s="1" t="s">
        <v>29</v>
      </c>
      <c r="G355">
        <v>1</v>
      </c>
      <c r="H355" s="1" t="s">
        <v>30</v>
      </c>
      <c r="I355" s="1" t="s">
        <v>22</v>
      </c>
      <c r="J355" s="1" t="s">
        <v>31</v>
      </c>
      <c r="K355" s="1" t="s">
        <v>37</v>
      </c>
      <c r="L355">
        <v>14274.76</v>
      </c>
      <c r="M355" s="2">
        <v>43505</v>
      </c>
      <c r="N355" s="1" t="s">
        <v>75</v>
      </c>
      <c r="O355" s="1" t="s">
        <v>356</v>
      </c>
      <c r="P355" s="1" t="s">
        <v>853</v>
      </c>
      <c r="Q355" s="2">
        <v>43852</v>
      </c>
    </row>
    <row r="356" spans="1:17" x14ac:dyDescent="0.3">
      <c r="A356" s="1" t="s">
        <v>27</v>
      </c>
      <c r="B356" s="1" t="s">
        <v>592</v>
      </c>
      <c r="C356" s="1" t="s">
        <v>19</v>
      </c>
      <c r="D356" s="2">
        <v>43321</v>
      </c>
      <c r="E356" s="2">
        <v>44416</v>
      </c>
      <c r="F356" s="1" t="s">
        <v>29</v>
      </c>
      <c r="G356">
        <v>1</v>
      </c>
      <c r="H356" s="1" t="s">
        <v>30</v>
      </c>
      <c r="I356" s="1" t="s">
        <v>22</v>
      </c>
      <c r="J356" s="1" t="s">
        <v>31</v>
      </c>
      <c r="K356" s="1" t="s">
        <v>37</v>
      </c>
      <c r="L356">
        <v>14274.76</v>
      </c>
      <c r="M356" s="2">
        <v>43594</v>
      </c>
      <c r="N356" s="1" t="s">
        <v>75</v>
      </c>
      <c r="O356" s="1" t="s">
        <v>356</v>
      </c>
      <c r="P356" s="1" t="s">
        <v>853</v>
      </c>
      <c r="Q356" s="2">
        <v>43852</v>
      </c>
    </row>
    <row r="357" spans="1:17" x14ac:dyDescent="0.3">
      <c r="A357" s="1" t="s">
        <v>27</v>
      </c>
      <c r="B357" s="1" t="s">
        <v>592</v>
      </c>
      <c r="C357" s="1" t="s">
        <v>19</v>
      </c>
      <c r="D357" s="2">
        <v>43321</v>
      </c>
      <c r="E357" s="2">
        <v>44416</v>
      </c>
      <c r="F357" s="1" t="s">
        <v>29</v>
      </c>
      <c r="G357">
        <v>1</v>
      </c>
      <c r="H357" s="1" t="s">
        <v>30</v>
      </c>
      <c r="I357" s="1" t="s">
        <v>22</v>
      </c>
      <c r="J357" s="1" t="s">
        <v>31</v>
      </c>
      <c r="K357" s="1" t="s">
        <v>37</v>
      </c>
      <c r="L357">
        <v>14274.76</v>
      </c>
      <c r="M357" s="2">
        <v>43686</v>
      </c>
      <c r="N357" s="1" t="s">
        <v>75</v>
      </c>
      <c r="O357" s="1" t="s">
        <v>356</v>
      </c>
      <c r="P357" s="1" t="s">
        <v>853</v>
      </c>
      <c r="Q357" s="2">
        <v>43852</v>
      </c>
    </row>
    <row r="358" spans="1:17" x14ac:dyDescent="0.3">
      <c r="A358" s="1" t="s">
        <v>27</v>
      </c>
      <c r="B358" s="1" t="s">
        <v>592</v>
      </c>
      <c r="C358" s="1" t="s">
        <v>19</v>
      </c>
      <c r="D358" s="2">
        <v>43321</v>
      </c>
      <c r="E358" s="2">
        <v>44416</v>
      </c>
      <c r="F358" s="1" t="s">
        <v>29</v>
      </c>
      <c r="G358">
        <v>1</v>
      </c>
      <c r="H358" s="1" t="s">
        <v>30</v>
      </c>
      <c r="I358" s="1" t="s">
        <v>22</v>
      </c>
      <c r="J358" s="1" t="s">
        <v>31</v>
      </c>
      <c r="K358" s="1" t="s">
        <v>37</v>
      </c>
      <c r="L358">
        <v>14274.8</v>
      </c>
      <c r="M358" s="2">
        <v>43413</v>
      </c>
      <c r="N358" s="1" t="s">
        <v>75</v>
      </c>
      <c r="O358" s="1" t="s">
        <v>356</v>
      </c>
      <c r="P358" s="1" t="s">
        <v>853</v>
      </c>
      <c r="Q358" s="2">
        <v>43852</v>
      </c>
    </row>
    <row r="359" spans="1:17" x14ac:dyDescent="0.3">
      <c r="A359" s="1" t="s">
        <v>27</v>
      </c>
      <c r="B359" s="1" t="s">
        <v>592</v>
      </c>
      <c r="C359" s="1" t="s">
        <v>19</v>
      </c>
      <c r="D359" s="2">
        <v>43321</v>
      </c>
      <c r="E359" s="2">
        <v>44416</v>
      </c>
      <c r="F359" s="1" t="s">
        <v>29</v>
      </c>
      <c r="G359">
        <v>1</v>
      </c>
      <c r="H359" s="1" t="s">
        <v>30</v>
      </c>
      <c r="I359" s="1" t="s">
        <v>22</v>
      </c>
      <c r="J359" s="1" t="s">
        <v>31</v>
      </c>
      <c r="K359" s="1" t="s">
        <v>37</v>
      </c>
      <c r="L359">
        <v>22539.08</v>
      </c>
      <c r="M359" s="2">
        <v>43321</v>
      </c>
      <c r="N359" s="1" t="s">
        <v>75</v>
      </c>
      <c r="O359" s="1" t="s">
        <v>356</v>
      </c>
      <c r="P359" s="1" t="s">
        <v>853</v>
      </c>
      <c r="Q359" s="2">
        <v>43852</v>
      </c>
    </row>
    <row r="360" spans="1:17" x14ac:dyDescent="0.3">
      <c r="A360" s="1" t="s">
        <v>27</v>
      </c>
      <c r="B360" s="1" t="s">
        <v>195</v>
      </c>
      <c r="C360" s="1" t="s">
        <v>19</v>
      </c>
      <c r="D360" s="2">
        <v>43447</v>
      </c>
      <c r="E360" s="2">
        <v>44359</v>
      </c>
      <c r="F360" s="1" t="s">
        <v>29</v>
      </c>
      <c r="G360">
        <v>1</v>
      </c>
      <c r="H360" s="1" t="s">
        <v>30</v>
      </c>
      <c r="I360" s="1" t="s">
        <v>22</v>
      </c>
      <c r="J360" s="1" t="s">
        <v>31</v>
      </c>
      <c r="K360" s="1" t="s">
        <v>37</v>
      </c>
      <c r="L360">
        <v>24072.23</v>
      </c>
      <c r="M360" s="2">
        <v>43812</v>
      </c>
      <c r="N360" s="1" t="s">
        <v>75</v>
      </c>
      <c r="O360" s="1" t="s">
        <v>356</v>
      </c>
      <c r="P360" s="1" t="s">
        <v>853</v>
      </c>
      <c r="Q360" s="2">
        <v>43852</v>
      </c>
    </row>
    <row r="361" spans="1:17" x14ac:dyDescent="0.3">
      <c r="A361" s="1" t="s">
        <v>27</v>
      </c>
      <c r="B361" s="1" t="s">
        <v>195</v>
      </c>
      <c r="C361" s="1" t="s">
        <v>19</v>
      </c>
      <c r="D361" s="2">
        <v>43447</v>
      </c>
      <c r="E361" s="2">
        <v>44359</v>
      </c>
      <c r="F361" s="1" t="s">
        <v>29</v>
      </c>
      <c r="G361">
        <v>1</v>
      </c>
      <c r="H361" s="1" t="s">
        <v>30</v>
      </c>
      <c r="I361" s="1" t="s">
        <v>22</v>
      </c>
      <c r="J361" s="1" t="s">
        <v>31</v>
      </c>
      <c r="K361" s="1" t="s">
        <v>37</v>
      </c>
      <c r="L361">
        <v>24072.23</v>
      </c>
      <c r="M361" s="2">
        <v>43903</v>
      </c>
      <c r="N361" s="1" t="s">
        <v>75</v>
      </c>
      <c r="O361" s="1" t="s">
        <v>356</v>
      </c>
      <c r="P361" s="1" t="s">
        <v>853</v>
      </c>
      <c r="Q361" s="2">
        <v>43852</v>
      </c>
    </row>
    <row r="362" spans="1:17" x14ac:dyDescent="0.3">
      <c r="A362" s="1" t="s">
        <v>27</v>
      </c>
      <c r="B362" s="1" t="s">
        <v>195</v>
      </c>
      <c r="C362" s="1" t="s">
        <v>19</v>
      </c>
      <c r="D362" s="2">
        <v>43447</v>
      </c>
      <c r="E362" s="2">
        <v>44359</v>
      </c>
      <c r="F362" s="1" t="s">
        <v>29</v>
      </c>
      <c r="G362">
        <v>1</v>
      </c>
      <c r="H362" s="1" t="s">
        <v>30</v>
      </c>
      <c r="I362" s="1" t="s">
        <v>22</v>
      </c>
      <c r="J362" s="1" t="s">
        <v>31</v>
      </c>
      <c r="K362" s="1" t="s">
        <v>37</v>
      </c>
      <c r="L362">
        <v>24072.23</v>
      </c>
      <c r="M362" s="2">
        <v>43995</v>
      </c>
      <c r="N362" s="1" t="s">
        <v>75</v>
      </c>
      <c r="O362" s="1" t="s">
        <v>356</v>
      </c>
      <c r="P362" s="1" t="s">
        <v>853</v>
      </c>
      <c r="Q362" s="2">
        <v>43852</v>
      </c>
    </row>
    <row r="363" spans="1:17" x14ac:dyDescent="0.3">
      <c r="A363" s="1" t="s">
        <v>27</v>
      </c>
      <c r="B363" s="1" t="s">
        <v>195</v>
      </c>
      <c r="C363" s="1" t="s">
        <v>19</v>
      </c>
      <c r="D363" s="2">
        <v>43447</v>
      </c>
      <c r="E363" s="2">
        <v>44359</v>
      </c>
      <c r="F363" s="1" t="s">
        <v>29</v>
      </c>
      <c r="G363">
        <v>1</v>
      </c>
      <c r="H363" s="1" t="s">
        <v>30</v>
      </c>
      <c r="I363" s="1" t="s">
        <v>22</v>
      </c>
      <c r="J363" s="1" t="s">
        <v>31</v>
      </c>
      <c r="K363" s="1" t="s">
        <v>37</v>
      </c>
      <c r="L363">
        <v>24072.23</v>
      </c>
      <c r="M363" s="2">
        <v>44087</v>
      </c>
      <c r="N363" s="1" t="s">
        <v>75</v>
      </c>
      <c r="O363" s="1" t="s">
        <v>356</v>
      </c>
      <c r="P363" s="1" t="s">
        <v>853</v>
      </c>
      <c r="Q363" s="2">
        <v>43852</v>
      </c>
    </row>
    <row r="364" spans="1:17" x14ac:dyDescent="0.3">
      <c r="A364" s="1" t="s">
        <v>27</v>
      </c>
      <c r="B364" s="1" t="s">
        <v>195</v>
      </c>
      <c r="C364" s="1" t="s">
        <v>19</v>
      </c>
      <c r="D364" s="2">
        <v>43447</v>
      </c>
      <c r="E364" s="2">
        <v>44359</v>
      </c>
      <c r="F364" s="1" t="s">
        <v>29</v>
      </c>
      <c r="G364">
        <v>1</v>
      </c>
      <c r="H364" s="1" t="s">
        <v>30</v>
      </c>
      <c r="I364" s="1" t="s">
        <v>22</v>
      </c>
      <c r="J364" s="1" t="s">
        <v>31</v>
      </c>
      <c r="K364" s="1" t="s">
        <v>37</v>
      </c>
      <c r="L364">
        <v>24072.23</v>
      </c>
      <c r="M364" s="2">
        <v>44178</v>
      </c>
      <c r="N364" s="1" t="s">
        <v>75</v>
      </c>
      <c r="O364" s="1" t="s">
        <v>356</v>
      </c>
      <c r="P364" s="1" t="s">
        <v>853</v>
      </c>
      <c r="Q364" s="2">
        <v>43852</v>
      </c>
    </row>
    <row r="365" spans="1:17" x14ac:dyDescent="0.3">
      <c r="A365" s="1" t="s">
        <v>27</v>
      </c>
      <c r="B365" s="1" t="s">
        <v>195</v>
      </c>
      <c r="C365" s="1" t="s">
        <v>19</v>
      </c>
      <c r="D365" s="2">
        <v>43447</v>
      </c>
      <c r="E365" s="2">
        <v>44359</v>
      </c>
      <c r="F365" s="1" t="s">
        <v>29</v>
      </c>
      <c r="G365">
        <v>1</v>
      </c>
      <c r="H365" s="1" t="s">
        <v>30</v>
      </c>
      <c r="I365" s="1" t="s">
        <v>22</v>
      </c>
      <c r="J365" s="1" t="s">
        <v>31</v>
      </c>
      <c r="K365" s="1" t="s">
        <v>37</v>
      </c>
      <c r="L365">
        <v>24072.23</v>
      </c>
      <c r="M365" s="2">
        <v>43629</v>
      </c>
      <c r="N365" s="1" t="s">
        <v>75</v>
      </c>
      <c r="O365" s="1" t="s">
        <v>356</v>
      </c>
      <c r="P365" s="1" t="s">
        <v>853</v>
      </c>
      <c r="Q365" s="2">
        <v>43852</v>
      </c>
    </row>
    <row r="366" spans="1:17" x14ac:dyDescent="0.3">
      <c r="A366" s="1" t="s">
        <v>27</v>
      </c>
      <c r="B366" s="1" t="s">
        <v>195</v>
      </c>
      <c r="C366" s="1" t="s">
        <v>19</v>
      </c>
      <c r="D366" s="2">
        <v>43447</v>
      </c>
      <c r="E366" s="2">
        <v>44359</v>
      </c>
      <c r="F366" s="1" t="s">
        <v>29</v>
      </c>
      <c r="G366">
        <v>1</v>
      </c>
      <c r="H366" s="1" t="s">
        <v>30</v>
      </c>
      <c r="I366" s="1" t="s">
        <v>22</v>
      </c>
      <c r="J366" s="1" t="s">
        <v>31</v>
      </c>
      <c r="K366" s="1" t="s">
        <v>37</v>
      </c>
      <c r="L366">
        <v>24072.23</v>
      </c>
      <c r="M366" s="2">
        <v>43721</v>
      </c>
      <c r="N366" s="1" t="s">
        <v>75</v>
      </c>
      <c r="O366" s="1" t="s">
        <v>356</v>
      </c>
      <c r="P366" s="1" t="s">
        <v>853</v>
      </c>
      <c r="Q366" s="2">
        <v>43852</v>
      </c>
    </row>
    <row r="367" spans="1:17" x14ac:dyDescent="0.3">
      <c r="A367" s="1" t="s">
        <v>27</v>
      </c>
      <c r="B367" s="1" t="s">
        <v>195</v>
      </c>
      <c r="C367" s="1" t="s">
        <v>19</v>
      </c>
      <c r="D367" s="2">
        <v>43447</v>
      </c>
      <c r="E367" s="2">
        <v>44359</v>
      </c>
      <c r="F367" s="1" t="s">
        <v>29</v>
      </c>
      <c r="G367">
        <v>1</v>
      </c>
      <c r="H367" s="1" t="s">
        <v>30</v>
      </c>
      <c r="I367" s="1" t="s">
        <v>22</v>
      </c>
      <c r="J367" s="1" t="s">
        <v>31</v>
      </c>
      <c r="K367" s="1" t="s">
        <v>37</v>
      </c>
      <c r="L367">
        <v>24072.26</v>
      </c>
      <c r="M367" s="2">
        <v>43537</v>
      </c>
      <c r="N367" s="1" t="s">
        <v>75</v>
      </c>
      <c r="O367" s="1" t="s">
        <v>356</v>
      </c>
      <c r="P367" s="1" t="s">
        <v>853</v>
      </c>
      <c r="Q367" s="2">
        <v>43852</v>
      </c>
    </row>
    <row r="368" spans="1:17" x14ac:dyDescent="0.3">
      <c r="A368" s="1" t="s">
        <v>27</v>
      </c>
      <c r="B368" s="1" t="s">
        <v>195</v>
      </c>
      <c r="C368" s="1" t="s">
        <v>19</v>
      </c>
      <c r="D368" s="2">
        <v>43447</v>
      </c>
      <c r="E368" s="2">
        <v>44359</v>
      </c>
      <c r="F368" s="1" t="s">
        <v>29</v>
      </c>
      <c r="G368">
        <v>1</v>
      </c>
      <c r="H368" s="1" t="s">
        <v>30</v>
      </c>
      <c r="I368" s="1" t="s">
        <v>22</v>
      </c>
      <c r="J368" s="1" t="s">
        <v>31</v>
      </c>
      <c r="K368" s="1" t="s">
        <v>37</v>
      </c>
      <c r="L368">
        <v>24072.26</v>
      </c>
      <c r="M368" s="2">
        <v>43537</v>
      </c>
      <c r="N368" s="1" t="s">
        <v>75</v>
      </c>
      <c r="O368" s="1" t="s">
        <v>356</v>
      </c>
      <c r="P368" s="1" t="s">
        <v>853</v>
      </c>
      <c r="Q368" s="2">
        <v>43852</v>
      </c>
    </row>
    <row r="369" spans="1:17" x14ac:dyDescent="0.3">
      <c r="A369" s="1" t="s">
        <v>27</v>
      </c>
      <c r="B369" s="1" t="s">
        <v>195</v>
      </c>
      <c r="C369" s="1" t="s">
        <v>19</v>
      </c>
      <c r="D369" s="2">
        <v>43447</v>
      </c>
      <c r="E369" s="2">
        <v>44359</v>
      </c>
      <c r="F369" s="1" t="s">
        <v>29</v>
      </c>
      <c r="G369">
        <v>1</v>
      </c>
      <c r="H369" s="1" t="s">
        <v>30</v>
      </c>
      <c r="I369" s="1" t="s">
        <v>22</v>
      </c>
      <c r="J369" s="1" t="s">
        <v>31</v>
      </c>
      <c r="K369" s="1" t="s">
        <v>37</v>
      </c>
      <c r="L369">
        <v>35521.53</v>
      </c>
      <c r="M369" s="2">
        <v>43447</v>
      </c>
      <c r="N369" s="1" t="s">
        <v>75</v>
      </c>
      <c r="O369" s="1" t="s">
        <v>356</v>
      </c>
      <c r="P369" s="1" t="s">
        <v>853</v>
      </c>
      <c r="Q369" s="2">
        <v>43852</v>
      </c>
    </row>
    <row r="370" spans="1:17" x14ac:dyDescent="0.3">
      <c r="A370" s="1" t="s">
        <v>27</v>
      </c>
      <c r="B370" s="1" t="s">
        <v>593</v>
      </c>
      <c r="C370" s="1" t="s">
        <v>19</v>
      </c>
      <c r="D370" s="2">
        <v>43445</v>
      </c>
      <c r="E370" s="2">
        <v>44357</v>
      </c>
      <c r="F370" s="1" t="s">
        <v>29</v>
      </c>
      <c r="G370">
        <v>1</v>
      </c>
      <c r="H370" s="1" t="s">
        <v>30</v>
      </c>
      <c r="I370" s="1" t="s">
        <v>22</v>
      </c>
      <c r="J370" s="1" t="s">
        <v>31</v>
      </c>
      <c r="K370" s="1" t="s">
        <v>37</v>
      </c>
      <c r="L370">
        <v>31816.79</v>
      </c>
      <c r="M370" s="2">
        <v>43810</v>
      </c>
      <c r="N370" s="1" t="s">
        <v>75</v>
      </c>
      <c r="O370" s="1" t="s">
        <v>356</v>
      </c>
      <c r="P370" s="1" t="s">
        <v>853</v>
      </c>
      <c r="Q370" s="2">
        <v>43852</v>
      </c>
    </row>
    <row r="371" spans="1:17" x14ac:dyDescent="0.3">
      <c r="A371" s="1" t="s">
        <v>27</v>
      </c>
      <c r="B371" s="1" t="s">
        <v>593</v>
      </c>
      <c r="C371" s="1" t="s">
        <v>19</v>
      </c>
      <c r="D371" s="2">
        <v>43445</v>
      </c>
      <c r="E371" s="2">
        <v>44357</v>
      </c>
      <c r="F371" s="1" t="s">
        <v>29</v>
      </c>
      <c r="G371">
        <v>1</v>
      </c>
      <c r="H371" s="1" t="s">
        <v>30</v>
      </c>
      <c r="I371" s="1" t="s">
        <v>22</v>
      </c>
      <c r="J371" s="1" t="s">
        <v>31</v>
      </c>
      <c r="K371" s="1" t="s">
        <v>37</v>
      </c>
      <c r="L371">
        <v>31816.79</v>
      </c>
      <c r="M371" s="2">
        <v>43901</v>
      </c>
      <c r="N371" s="1" t="s">
        <v>75</v>
      </c>
      <c r="O371" s="1" t="s">
        <v>356</v>
      </c>
      <c r="P371" s="1" t="s">
        <v>853</v>
      </c>
      <c r="Q371" s="2">
        <v>43852</v>
      </c>
    </row>
    <row r="372" spans="1:17" x14ac:dyDescent="0.3">
      <c r="A372" s="1" t="s">
        <v>27</v>
      </c>
      <c r="B372" s="1" t="s">
        <v>593</v>
      </c>
      <c r="C372" s="1" t="s">
        <v>19</v>
      </c>
      <c r="D372" s="2">
        <v>43445</v>
      </c>
      <c r="E372" s="2">
        <v>44357</v>
      </c>
      <c r="F372" s="1" t="s">
        <v>29</v>
      </c>
      <c r="G372">
        <v>1</v>
      </c>
      <c r="H372" s="1" t="s">
        <v>30</v>
      </c>
      <c r="I372" s="1" t="s">
        <v>22</v>
      </c>
      <c r="J372" s="1" t="s">
        <v>31</v>
      </c>
      <c r="K372" s="1" t="s">
        <v>37</v>
      </c>
      <c r="L372">
        <v>31816.79</v>
      </c>
      <c r="M372" s="2">
        <v>43993</v>
      </c>
      <c r="N372" s="1" t="s">
        <v>75</v>
      </c>
      <c r="O372" s="1" t="s">
        <v>356</v>
      </c>
      <c r="P372" s="1" t="s">
        <v>853</v>
      </c>
      <c r="Q372" s="2">
        <v>43852</v>
      </c>
    </row>
    <row r="373" spans="1:17" x14ac:dyDescent="0.3">
      <c r="A373" s="1" t="s">
        <v>27</v>
      </c>
      <c r="B373" s="1" t="s">
        <v>593</v>
      </c>
      <c r="C373" s="1" t="s">
        <v>19</v>
      </c>
      <c r="D373" s="2">
        <v>43445</v>
      </c>
      <c r="E373" s="2">
        <v>44357</v>
      </c>
      <c r="F373" s="1" t="s">
        <v>29</v>
      </c>
      <c r="G373">
        <v>1</v>
      </c>
      <c r="H373" s="1" t="s">
        <v>30</v>
      </c>
      <c r="I373" s="1" t="s">
        <v>22</v>
      </c>
      <c r="J373" s="1" t="s">
        <v>31</v>
      </c>
      <c r="K373" s="1" t="s">
        <v>37</v>
      </c>
      <c r="L373">
        <v>31816.79</v>
      </c>
      <c r="M373" s="2">
        <v>44085</v>
      </c>
      <c r="N373" s="1" t="s">
        <v>75</v>
      </c>
      <c r="O373" s="1" t="s">
        <v>356</v>
      </c>
      <c r="P373" s="1" t="s">
        <v>853</v>
      </c>
      <c r="Q373" s="2">
        <v>43852</v>
      </c>
    </row>
    <row r="374" spans="1:17" x14ac:dyDescent="0.3">
      <c r="A374" s="1" t="s">
        <v>27</v>
      </c>
      <c r="B374" s="1" t="s">
        <v>593</v>
      </c>
      <c r="C374" s="1" t="s">
        <v>19</v>
      </c>
      <c r="D374" s="2">
        <v>43445</v>
      </c>
      <c r="E374" s="2">
        <v>44357</v>
      </c>
      <c r="F374" s="1" t="s">
        <v>29</v>
      </c>
      <c r="G374">
        <v>1</v>
      </c>
      <c r="H374" s="1" t="s">
        <v>30</v>
      </c>
      <c r="I374" s="1" t="s">
        <v>22</v>
      </c>
      <c r="J374" s="1" t="s">
        <v>31</v>
      </c>
      <c r="K374" s="1" t="s">
        <v>37</v>
      </c>
      <c r="L374">
        <v>31816.79</v>
      </c>
      <c r="M374" s="2">
        <v>44176</v>
      </c>
      <c r="N374" s="1" t="s">
        <v>75</v>
      </c>
      <c r="O374" s="1" t="s">
        <v>356</v>
      </c>
      <c r="P374" s="1" t="s">
        <v>853</v>
      </c>
      <c r="Q374" s="2">
        <v>43852</v>
      </c>
    </row>
    <row r="375" spans="1:17" x14ac:dyDescent="0.3">
      <c r="A375" s="1" t="s">
        <v>27</v>
      </c>
      <c r="B375" s="1" t="s">
        <v>593</v>
      </c>
      <c r="C375" s="1" t="s">
        <v>19</v>
      </c>
      <c r="D375" s="2">
        <v>43445</v>
      </c>
      <c r="E375" s="2">
        <v>44357</v>
      </c>
      <c r="F375" s="1" t="s">
        <v>29</v>
      </c>
      <c r="G375">
        <v>1</v>
      </c>
      <c r="H375" s="1" t="s">
        <v>30</v>
      </c>
      <c r="I375" s="1" t="s">
        <v>22</v>
      </c>
      <c r="J375" s="1" t="s">
        <v>31</v>
      </c>
      <c r="K375" s="1" t="s">
        <v>37</v>
      </c>
      <c r="L375">
        <v>31816.79</v>
      </c>
      <c r="M375" s="2">
        <v>43719</v>
      </c>
      <c r="N375" s="1" t="s">
        <v>75</v>
      </c>
      <c r="O375" s="1" t="s">
        <v>356</v>
      </c>
      <c r="P375" s="1" t="s">
        <v>853</v>
      </c>
      <c r="Q375" s="2">
        <v>43852</v>
      </c>
    </row>
    <row r="376" spans="1:17" x14ac:dyDescent="0.3">
      <c r="A376" s="1" t="s">
        <v>27</v>
      </c>
      <c r="B376" s="1" t="s">
        <v>593</v>
      </c>
      <c r="C376" s="1" t="s">
        <v>19</v>
      </c>
      <c r="D376" s="2">
        <v>43445</v>
      </c>
      <c r="E376" s="2">
        <v>44357</v>
      </c>
      <c r="F376" s="1" t="s">
        <v>29</v>
      </c>
      <c r="G376">
        <v>1</v>
      </c>
      <c r="H376" s="1" t="s">
        <v>30</v>
      </c>
      <c r="I376" s="1" t="s">
        <v>22</v>
      </c>
      <c r="J376" s="1" t="s">
        <v>31</v>
      </c>
      <c r="K376" s="1" t="s">
        <v>37</v>
      </c>
      <c r="L376">
        <v>31816.79</v>
      </c>
      <c r="M376" s="2">
        <v>43719</v>
      </c>
      <c r="N376" s="1" t="s">
        <v>75</v>
      </c>
      <c r="O376" s="1" t="s">
        <v>356</v>
      </c>
      <c r="P376" s="1" t="s">
        <v>853</v>
      </c>
      <c r="Q376" s="2">
        <v>43852</v>
      </c>
    </row>
    <row r="377" spans="1:17" x14ac:dyDescent="0.3">
      <c r="A377" s="1" t="s">
        <v>27</v>
      </c>
      <c r="B377" s="1" t="s">
        <v>593</v>
      </c>
      <c r="C377" s="1" t="s">
        <v>19</v>
      </c>
      <c r="D377" s="2">
        <v>43445</v>
      </c>
      <c r="E377" s="2">
        <v>44357</v>
      </c>
      <c r="F377" s="1" t="s">
        <v>29</v>
      </c>
      <c r="G377">
        <v>1</v>
      </c>
      <c r="H377" s="1" t="s">
        <v>30</v>
      </c>
      <c r="I377" s="1" t="s">
        <v>22</v>
      </c>
      <c r="J377" s="1" t="s">
        <v>31</v>
      </c>
      <c r="K377" s="1" t="s">
        <v>37</v>
      </c>
      <c r="L377">
        <v>31816.83</v>
      </c>
      <c r="M377" s="2">
        <v>43535</v>
      </c>
      <c r="N377" s="1" t="s">
        <v>75</v>
      </c>
      <c r="O377" s="1" t="s">
        <v>356</v>
      </c>
      <c r="P377" s="1" t="s">
        <v>853</v>
      </c>
      <c r="Q377" s="2">
        <v>43852</v>
      </c>
    </row>
    <row r="378" spans="1:17" x14ac:dyDescent="0.3">
      <c r="A378" s="1" t="s">
        <v>27</v>
      </c>
      <c r="B378" s="1" t="s">
        <v>593</v>
      </c>
      <c r="C378" s="1" t="s">
        <v>19</v>
      </c>
      <c r="D378" s="2">
        <v>43445</v>
      </c>
      <c r="E378" s="2">
        <v>44357</v>
      </c>
      <c r="F378" s="1" t="s">
        <v>29</v>
      </c>
      <c r="G378">
        <v>1</v>
      </c>
      <c r="H378" s="1" t="s">
        <v>30</v>
      </c>
      <c r="I378" s="1" t="s">
        <v>22</v>
      </c>
      <c r="J378" s="1" t="s">
        <v>31</v>
      </c>
      <c r="K378" s="1" t="s">
        <v>37</v>
      </c>
      <c r="L378">
        <v>31816.83</v>
      </c>
      <c r="M378" s="2">
        <v>43535</v>
      </c>
      <c r="N378" s="1" t="s">
        <v>75</v>
      </c>
      <c r="O378" s="1" t="s">
        <v>356</v>
      </c>
      <c r="P378" s="1" t="s">
        <v>853</v>
      </c>
      <c r="Q378" s="2">
        <v>43852</v>
      </c>
    </row>
    <row r="379" spans="1:17" x14ac:dyDescent="0.3">
      <c r="A379" s="1" t="s">
        <v>27</v>
      </c>
      <c r="B379" s="1" t="s">
        <v>593</v>
      </c>
      <c r="C379" s="1" t="s">
        <v>19</v>
      </c>
      <c r="D379" s="2">
        <v>43445</v>
      </c>
      <c r="E379" s="2">
        <v>44357</v>
      </c>
      <c r="F379" s="1" t="s">
        <v>29</v>
      </c>
      <c r="G379">
        <v>1</v>
      </c>
      <c r="H379" s="1" t="s">
        <v>30</v>
      </c>
      <c r="I379" s="1" t="s">
        <v>22</v>
      </c>
      <c r="J379" s="1" t="s">
        <v>31</v>
      </c>
      <c r="K379" s="1" t="s">
        <v>37</v>
      </c>
      <c r="L379">
        <v>31816.83</v>
      </c>
      <c r="M379" s="2">
        <v>43535</v>
      </c>
      <c r="N379" s="1" t="s">
        <v>75</v>
      </c>
      <c r="O379" s="1" t="s">
        <v>356</v>
      </c>
      <c r="P379" s="1" t="s">
        <v>853</v>
      </c>
      <c r="Q379" s="2">
        <v>43852</v>
      </c>
    </row>
    <row r="380" spans="1:17" x14ac:dyDescent="0.3">
      <c r="A380" s="1" t="s">
        <v>27</v>
      </c>
      <c r="B380" s="1" t="s">
        <v>593</v>
      </c>
      <c r="C380" s="1" t="s">
        <v>19</v>
      </c>
      <c r="D380" s="2">
        <v>43445</v>
      </c>
      <c r="E380" s="2">
        <v>44357</v>
      </c>
      <c r="F380" s="1" t="s">
        <v>29</v>
      </c>
      <c r="G380">
        <v>1</v>
      </c>
      <c r="H380" s="1" t="s">
        <v>30</v>
      </c>
      <c r="I380" s="1" t="s">
        <v>22</v>
      </c>
      <c r="J380" s="1" t="s">
        <v>31</v>
      </c>
      <c r="K380" s="1" t="s">
        <v>37</v>
      </c>
      <c r="L380">
        <v>31816.83</v>
      </c>
      <c r="M380" s="2">
        <v>43627</v>
      </c>
      <c r="N380" s="1" t="s">
        <v>75</v>
      </c>
      <c r="O380" s="1" t="s">
        <v>356</v>
      </c>
      <c r="P380" s="1" t="s">
        <v>853</v>
      </c>
      <c r="Q380" s="2">
        <v>43852</v>
      </c>
    </row>
    <row r="381" spans="1:17" x14ac:dyDescent="0.3">
      <c r="A381" s="1" t="s">
        <v>27</v>
      </c>
      <c r="B381" s="1" t="s">
        <v>593</v>
      </c>
      <c r="C381" s="1" t="s">
        <v>19</v>
      </c>
      <c r="D381" s="2">
        <v>43445</v>
      </c>
      <c r="E381" s="2">
        <v>44357</v>
      </c>
      <c r="F381" s="1" t="s">
        <v>29</v>
      </c>
      <c r="G381">
        <v>1</v>
      </c>
      <c r="H381" s="1" t="s">
        <v>30</v>
      </c>
      <c r="I381" s="1" t="s">
        <v>22</v>
      </c>
      <c r="J381" s="1" t="s">
        <v>31</v>
      </c>
      <c r="K381" s="1" t="s">
        <v>37</v>
      </c>
      <c r="L381">
        <v>31816.83</v>
      </c>
      <c r="M381" s="2">
        <v>43627</v>
      </c>
      <c r="N381" s="1" t="s">
        <v>75</v>
      </c>
      <c r="O381" s="1" t="s">
        <v>356</v>
      </c>
      <c r="P381" s="1" t="s">
        <v>853</v>
      </c>
      <c r="Q381" s="2">
        <v>43852</v>
      </c>
    </row>
    <row r="382" spans="1:17" x14ac:dyDescent="0.3">
      <c r="A382" s="1" t="s">
        <v>27</v>
      </c>
      <c r="B382" s="1" t="s">
        <v>593</v>
      </c>
      <c r="C382" s="1" t="s">
        <v>19</v>
      </c>
      <c r="D382" s="2">
        <v>43445</v>
      </c>
      <c r="E382" s="2">
        <v>44357</v>
      </c>
      <c r="F382" s="1" t="s">
        <v>29</v>
      </c>
      <c r="G382">
        <v>1</v>
      </c>
      <c r="H382" s="1" t="s">
        <v>30</v>
      </c>
      <c r="I382" s="1" t="s">
        <v>22</v>
      </c>
      <c r="J382" s="1" t="s">
        <v>31</v>
      </c>
      <c r="K382" s="1" t="s">
        <v>37</v>
      </c>
      <c r="L382">
        <v>46888.34</v>
      </c>
      <c r="M382" s="2">
        <v>43445</v>
      </c>
      <c r="N382" s="1" t="s">
        <v>75</v>
      </c>
      <c r="O382" s="1" t="s">
        <v>356</v>
      </c>
      <c r="P382" s="1" t="s">
        <v>853</v>
      </c>
      <c r="Q382" s="2">
        <v>43852</v>
      </c>
    </row>
    <row r="383" spans="1:17" x14ac:dyDescent="0.3">
      <c r="A383" s="1" t="s">
        <v>27</v>
      </c>
      <c r="B383" s="1" t="s">
        <v>593</v>
      </c>
      <c r="C383" s="1" t="s">
        <v>19</v>
      </c>
      <c r="D383" s="2">
        <v>43445</v>
      </c>
      <c r="E383" s="2">
        <v>44357</v>
      </c>
      <c r="F383" s="1" t="s">
        <v>29</v>
      </c>
      <c r="G383">
        <v>1</v>
      </c>
      <c r="H383" s="1" t="s">
        <v>30</v>
      </c>
      <c r="I383" s="1" t="s">
        <v>22</v>
      </c>
      <c r="J383" s="1" t="s">
        <v>31</v>
      </c>
      <c r="K383" s="1" t="s">
        <v>37</v>
      </c>
      <c r="L383">
        <v>46888.34</v>
      </c>
      <c r="M383" s="2">
        <v>43445</v>
      </c>
      <c r="N383" s="1" t="s">
        <v>75</v>
      </c>
      <c r="O383" s="1" t="s">
        <v>356</v>
      </c>
      <c r="P383" s="1" t="s">
        <v>853</v>
      </c>
      <c r="Q383" s="2">
        <v>43852</v>
      </c>
    </row>
    <row r="384" spans="1:17" x14ac:dyDescent="0.3">
      <c r="A384" s="1" t="s">
        <v>27</v>
      </c>
      <c r="B384" s="1" t="s">
        <v>593</v>
      </c>
      <c r="C384" s="1" t="s">
        <v>19</v>
      </c>
      <c r="D384" s="2">
        <v>43445</v>
      </c>
      <c r="E384" s="2">
        <v>44357</v>
      </c>
      <c r="F384" s="1" t="s">
        <v>29</v>
      </c>
      <c r="G384">
        <v>1</v>
      </c>
      <c r="H384" s="1" t="s">
        <v>30</v>
      </c>
      <c r="I384" s="1" t="s">
        <v>22</v>
      </c>
      <c r="J384" s="1" t="s">
        <v>31</v>
      </c>
      <c r="K384" s="1" t="s">
        <v>37</v>
      </c>
      <c r="L384">
        <v>46888.34</v>
      </c>
      <c r="M384" s="2">
        <v>43445</v>
      </c>
      <c r="N384" s="1" t="s">
        <v>75</v>
      </c>
      <c r="O384" s="1" t="s">
        <v>356</v>
      </c>
      <c r="P384" s="1" t="s">
        <v>853</v>
      </c>
      <c r="Q384" s="2">
        <v>43852</v>
      </c>
    </row>
    <row r="385" spans="1:17" x14ac:dyDescent="0.3">
      <c r="A385" s="1" t="s">
        <v>27</v>
      </c>
      <c r="B385" s="1" t="s">
        <v>593</v>
      </c>
      <c r="C385" s="1" t="s">
        <v>19</v>
      </c>
      <c r="D385" s="2">
        <v>43445</v>
      </c>
      <c r="E385" s="2">
        <v>44357</v>
      </c>
      <c r="F385" s="1" t="s">
        <v>29</v>
      </c>
      <c r="G385">
        <v>1</v>
      </c>
      <c r="H385" s="1" t="s">
        <v>30</v>
      </c>
      <c r="I385" s="1" t="s">
        <v>22</v>
      </c>
      <c r="J385" s="1" t="s">
        <v>31</v>
      </c>
      <c r="K385" s="1" t="s">
        <v>37</v>
      </c>
      <c r="L385">
        <v>46888.34</v>
      </c>
      <c r="M385" s="2">
        <v>43445</v>
      </c>
      <c r="N385" s="1" t="s">
        <v>75</v>
      </c>
      <c r="O385" s="1" t="s">
        <v>356</v>
      </c>
      <c r="P385" s="1" t="s">
        <v>853</v>
      </c>
      <c r="Q385" s="2">
        <v>43852</v>
      </c>
    </row>
    <row r="386" spans="1:17" x14ac:dyDescent="0.3">
      <c r="A386" s="1" t="s">
        <v>27</v>
      </c>
      <c r="B386" s="1" t="s">
        <v>594</v>
      </c>
      <c r="C386" s="1" t="s">
        <v>19</v>
      </c>
      <c r="D386" s="2">
        <v>43295</v>
      </c>
      <c r="E386" s="2">
        <v>44574</v>
      </c>
      <c r="F386" s="1" t="s">
        <v>29</v>
      </c>
      <c r="G386">
        <v>1</v>
      </c>
      <c r="H386" s="1" t="s">
        <v>30</v>
      </c>
      <c r="I386" s="1" t="s">
        <v>22</v>
      </c>
      <c r="J386" s="1" t="s">
        <v>31</v>
      </c>
      <c r="K386" s="1" t="s">
        <v>37</v>
      </c>
      <c r="L386">
        <v>5712.04</v>
      </c>
      <c r="M386" s="2">
        <v>43752</v>
      </c>
      <c r="N386" s="1" t="s">
        <v>75</v>
      </c>
      <c r="O386" s="1" t="s">
        <v>356</v>
      </c>
      <c r="P386" s="1" t="s">
        <v>853</v>
      </c>
      <c r="Q386" s="2">
        <v>43852</v>
      </c>
    </row>
    <row r="387" spans="1:17" x14ac:dyDescent="0.3">
      <c r="A387" s="1" t="s">
        <v>27</v>
      </c>
      <c r="B387" s="1" t="s">
        <v>594</v>
      </c>
      <c r="C387" s="1" t="s">
        <v>19</v>
      </c>
      <c r="D387" s="2">
        <v>43295</v>
      </c>
      <c r="E387" s="2">
        <v>44574</v>
      </c>
      <c r="F387" s="1" t="s">
        <v>29</v>
      </c>
      <c r="G387">
        <v>1</v>
      </c>
      <c r="H387" s="1" t="s">
        <v>30</v>
      </c>
      <c r="I387" s="1" t="s">
        <v>22</v>
      </c>
      <c r="J387" s="1" t="s">
        <v>31</v>
      </c>
      <c r="K387" s="1" t="s">
        <v>37</v>
      </c>
      <c r="L387">
        <v>5712.04</v>
      </c>
      <c r="M387" s="2">
        <v>43844</v>
      </c>
      <c r="N387" s="1" t="s">
        <v>75</v>
      </c>
      <c r="O387" s="1" t="s">
        <v>356</v>
      </c>
      <c r="P387" s="1" t="s">
        <v>853</v>
      </c>
      <c r="Q387" s="2">
        <v>43852</v>
      </c>
    </row>
    <row r="388" spans="1:17" x14ac:dyDescent="0.3">
      <c r="A388" s="1" t="s">
        <v>27</v>
      </c>
      <c r="B388" s="1" t="s">
        <v>594</v>
      </c>
      <c r="C388" s="1" t="s">
        <v>19</v>
      </c>
      <c r="D388" s="2">
        <v>43295</v>
      </c>
      <c r="E388" s="2">
        <v>44574</v>
      </c>
      <c r="F388" s="1" t="s">
        <v>29</v>
      </c>
      <c r="G388">
        <v>1</v>
      </c>
      <c r="H388" s="1" t="s">
        <v>30</v>
      </c>
      <c r="I388" s="1" t="s">
        <v>22</v>
      </c>
      <c r="J388" s="1" t="s">
        <v>31</v>
      </c>
      <c r="K388" s="1" t="s">
        <v>37</v>
      </c>
      <c r="L388">
        <v>5712.04</v>
      </c>
      <c r="M388" s="2">
        <v>43935</v>
      </c>
      <c r="N388" s="1" t="s">
        <v>75</v>
      </c>
      <c r="O388" s="1" t="s">
        <v>356</v>
      </c>
      <c r="P388" s="1" t="s">
        <v>853</v>
      </c>
      <c r="Q388" s="2">
        <v>43852</v>
      </c>
    </row>
    <row r="389" spans="1:17" x14ac:dyDescent="0.3">
      <c r="A389" s="1" t="s">
        <v>27</v>
      </c>
      <c r="B389" s="1" t="s">
        <v>594</v>
      </c>
      <c r="C389" s="1" t="s">
        <v>19</v>
      </c>
      <c r="D389" s="2">
        <v>43295</v>
      </c>
      <c r="E389" s="2">
        <v>44574</v>
      </c>
      <c r="F389" s="1" t="s">
        <v>29</v>
      </c>
      <c r="G389">
        <v>1</v>
      </c>
      <c r="H389" s="1" t="s">
        <v>30</v>
      </c>
      <c r="I389" s="1" t="s">
        <v>22</v>
      </c>
      <c r="J389" s="1" t="s">
        <v>31</v>
      </c>
      <c r="K389" s="1" t="s">
        <v>37</v>
      </c>
      <c r="L389">
        <v>5712.04</v>
      </c>
      <c r="M389" s="2">
        <v>44026</v>
      </c>
      <c r="N389" s="1" t="s">
        <v>75</v>
      </c>
      <c r="O389" s="1" t="s">
        <v>356</v>
      </c>
      <c r="P389" s="1" t="s">
        <v>853</v>
      </c>
      <c r="Q389" s="2">
        <v>43852</v>
      </c>
    </row>
    <row r="390" spans="1:17" x14ac:dyDescent="0.3">
      <c r="A390" s="1" t="s">
        <v>27</v>
      </c>
      <c r="B390" s="1" t="s">
        <v>594</v>
      </c>
      <c r="C390" s="1" t="s">
        <v>19</v>
      </c>
      <c r="D390" s="2">
        <v>43295</v>
      </c>
      <c r="E390" s="2">
        <v>44574</v>
      </c>
      <c r="F390" s="1" t="s">
        <v>29</v>
      </c>
      <c r="G390">
        <v>1</v>
      </c>
      <c r="H390" s="1" t="s">
        <v>30</v>
      </c>
      <c r="I390" s="1" t="s">
        <v>22</v>
      </c>
      <c r="J390" s="1" t="s">
        <v>31</v>
      </c>
      <c r="K390" s="1" t="s">
        <v>37</v>
      </c>
      <c r="L390">
        <v>5712.04</v>
      </c>
      <c r="M390" s="2">
        <v>44118</v>
      </c>
      <c r="N390" s="1" t="s">
        <v>75</v>
      </c>
      <c r="O390" s="1" t="s">
        <v>356</v>
      </c>
      <c r="P390" s="1" t="s">
        <v>853</v>
      </c>
      <c r="Q390" s="2">
        <v>43852</v>
      </c>
    </row>
    <row r="391" spans="1:17" x14ac:dyDescent="0.3">
      <c r="A391" s="1" t="s">
        <v>27</v>
      </c>
      <c r="B391" s="1" t="s">
        <v>594</v>
      </c>
      <c r="C391" s="1" t="s">
        <v>19</v>
      </c>
      <c r="D391" s="2">
        <v>43295</v>
      </c>
      <c r="E391" s="2">
        <v>44574</v>
      </c>
      <c r="F391" s="1" t="s">
        <v>29</v>
      </c>
      <c r="G391">
        <v>1</v>
      </c>
      <c r="H391" s="1" t="s">
        <v>30</v>
      </c>
      <c r="I391" s="1" t="s">
        <v>22</v>
      </c>
      <c r="J391" s="1" t="s">
        <v>31</v>
      </c>
      <c r="K391" s="1" t="s">
        <v>37</v>
      </c>
      <c r="L391">
        <v>5712.04</v>
      </c>
      <c r="M391" s="2">
        <v>44210</v>
      </c>
      <c r="N391" s="1" t="s">
        <v>75</v>
      </c>
      <c r="O391" s="1" t="s">
        <v>356</v>
      </c>
      <c r="P391" s="1" t="s">
        <v>853</v>
      </c>
      <c r="Q391" s="2">
        <v>43852</v>
      </c>
    </row>
    <row r="392" spans="1:17" x14ac:dyDescent="0.3">
      <c r="A392" s="1" t="s">
        <v>27</v>
      </c>
      <c r="B392" s="1" t="s">
        <v>594</v>
      </c>
      <c r="C392" s="1" t="s">
        <v>19</v>
      </c>
      <c r="D392" s="2">
        <v>43295</v>
      </c>
      <c r="E392" s="2">
        <v>44574</v>
      </c>
      <c r="F392" s="1" t="s">
        <v>29</v>
      </c>
      <c r="G392">
        <v>1</v>
      </c>
      <c r="H392" s="1" t="s">
        <v>30</v>
      </c>
      <c r="I392" s="1" t="s">
        <v>22</v>
      </c>
      <c r="J392" s="1" t="s">
        <v>31</v>
      </c>
      <c r="K392" s="1" t="s">
        <v>37</v>
      </c>
      <c r="L392">
        <v>5712.04</v>
      </c>
      <c r="M392" s="2">
        <v>44300</v>
      </c>
      <c r="N392" s="1" t="s">
        <v>75</v>
      </c>
      <c r="O392" s="1" t="s">
        <v>356</v>
      </c>
      <c r="P392" s="1" t="s">
        <v>853</v>
      </c>
      <c r="Q392" s="2">
        <v>43852</v>
      </c>
    </row>
    <row r="393" spans="1:17" x14ac:dyDescent="0.3">
      <c r="A393" s="1" t="s">
        <v>27</v>
      </c>
      <c r="B393" s="1" t="s">
        <v>594</v>
      </c>
      <c r="C393" s="1" t="s">
        <v>19</v>
      </c>
      <c r="D393" s="2">
        <v>43295</v>
      </c>
      <c r="E393" s="2">
        <v>44574</v>
      </c>
      <c r="F393" s="1" t="s">
        <v>29</v>
      </c>
      <c r="G393">
        <v>1</v>
      </c>
      <c r="H393" s="1" t="s">
        <v>30</v>
      </c>
      <c r="I393" s="1" t="s">
        <v>22</v>
      </c>
      <c r="J393" s="1" t="s">
        <v>31</v>
      </c>
      <c r="K393" s="1" t="s">
        <v>37</v>
      </c>
      <c r="L393">
        <v>5712.04</v>
      </c>
      <c r="M393" s="2">
        <v>44391</v>
      </c>
      <c r="N393" s="1" t="s">
        <v>75</v>
      </c>
      <c r="O393" s="1" t="s">
        <v>356</v>
      </c>
      <c r="P393" s="1" t="s">
        <v>853</v>
      </c>
      <c r="Q393" s="2">
        <v>43852</v>
      </c>
    </row>
    <row r="394" spans="1:17" x14ac:dyDescent="0.3">
      <c r="A394" s="1" t="s">
        <v>27</v>
      </c>
      <c r="B394" s="1" t="s">
        <v>594</v>
      </c>
      <c r="C394" s="1" t="s">
        <v>19</v>
      </c>
      <c r="D394" s="2">
        <v>43295</v>
      </c>
      <c r="E394" s="2">
        <v>44574</v>
      </c>
      <c r="F394" s="1" t="s">
        <v>29</v>
      </c>
      <c r="G394">
        <v>1</v>
      </c>
      <c r="H394" s="1" t="s">
        <v>30</v>
      </c>
      <c r="I394" s="1" t="s">
        <v>22</v>
      </c>
      <c r="J394" s="1" t="s">
        <v>31</v>
      </c>
      <c r="K394" s="1" t="s">
        <v>37</v>
      </c>
      <c r="L394">
        <v>5712.04</v>
      </c>
      <c r="M394" s="2">
        <v>44391</v>
      </c>
      <c r="N394" s="1" t="s">
        <v>75</v>
      </c>
      <c r="O394" s="1" t="s">
        <v>356</v>
      </c>
      <c r="P394" s="1" t="s">
        <v>853</v>
      </c>
      <c r="Q394" s="2">
        <v>43852</v>
      </c>
    </row>
    <row r="395" spans="1:17" x14ac:dyDescent="0.3">
      <c r="A395" s="1" t="s">
        <v>27</v>
      </c>
      <c r="B395" s="1" t="s">
        <v>594</v>
      </c>
      <c r="C395" s="1" t="s">
        <v>19</v>
      </c>
      <c r="D395" s="2">
        <v>43295</v>
      </c>
      <c r="E395" s="2">
        <v>44574</v>
      </c>
      <c r="F395" s="1" t="s">
        <v>29</v>
      </c>
      <c r="G395">
        <v>1</v>
      </c>
      <c r="H395" s="1" t="s">
        <v>30</v>
      </c>
      <c r="I395" s="1" t="s">
        <v>22</v>
      </c>
      <c r="J395" s="1" t="s">
        <v>31</v>
      </c>
      <c r="K395" s="1" t="s">
        <v>37</v>
      </c>
      <c r="L395">
        <v>5712.04</v>
      </c>
      <c r="M395" s="2">
        <v>44391</v>
      </c>
      <c r="N395" s="1" t="s">
        <v>75</v>
      </c>
      <c r="O395" s="1" t="s">
        <v>356</v>
      </c>
      <c r="P395" s="1" t="s">
        <v>853</v>
      </c>
      <c r="Q395" s="2">
        <v>43852</v>
      </c>
    </row>
    <row r="396" spans="1:17" x14ac:dyDescent="0.3">
      <c r="A396" s="1" t="s">
        <v>27</v>
      </c>
      <c r="B396" s="1" t="s">
        <v>594</v>
      </c>
      <c r="C396" s="1" t="s">
        <v>19</v>
      </c>
      <c r="D396" s="2">
        <v>43295</v>
      </c>
      <c r="E396" s="2">
        <v>44574</v>
      </c>
      <c r="F396" s="1" t="s">
        <v>29</v>
      </c>
      <c r="G396">
        <v>1</v>
      </c>
      <c r="H396" s="1" t="s">
        <v>30</v>
      </c>
      <c r="I396" s="1" t="s">
        <v>22</v>
      </c>
      <c r="J396" s="1" t="s">
        <v>31</v>
      </c>
      <c r="K396" s="1" t="s">
        <v>37</v>
      </c>
      <c r="L396">
        <v>5712.04</v>
      </c>
      <c r="M396" s="2">
        <v>44391</v>
      </c>
      <c r="N396" s="1" t="s">
        <v>75</v>
      </c>
      <c r="O396" s="1" t="s">
        <v>356</v>
      </c>
      <c r="P396" s="1" t="s">
        <v>853</v>
      </c>
      <c r="Q396" s="2">
        <v>43852</v>
      </c>
    </row>
    <row r="397" spans="1:17" x14ac:dyDescent="0.3">
      <c r="A397" s="1" t="s">
        <v>27</v>
      </c>
      <c r="B397" s="1" t="s">
        <v>594</v>
      </c>
      <c r="C397" s="1" t="s">
        <v>19</v>
      </c>
      <c r="D397" s="2">
        <v>43295</v>
      </c>
      <c r="E397" s="2">
        <v>44574</v>
      </c>
      <c r="F397" s="1" t="s">
        <v>29</v>
      </c>
      <c r="G397">
        <v>1</v>
      </c>
      <c r="H397" s="1" t="s">
        <v>30</v>
      </c>
      <c r="I397" s="1" t="s">
        <v>22</v>
      </c>
      <c r="J397" s="1" t="s">
        <v>31</v>
      </c>
      <c r="K397" s="1" t="s">
        <v>37</v>
      </c>
      <c r="L397">
        <v>5712.04</v>
      </c>
      <c r="M397" s="2">
        <v>43387</v>
      </c>
      <c r="N397" s="1" t="s">
        <v>75</v>
      </c>
      <c r="O397" s="1" t="s">
        <v>356</v>
      </c>
      <c r="P397" s="1" t="s">
        <v>853</v>
      </c>
      <c r="Q397" s="2">
        <v>43852</v>
      </c>
    </row>
    <row r="398" spans="1:17" x14ac:dyDescent="0.3">
      <c r="A398" s="1" t="s">
        <v>27</v>
      </c>
      <c r="B398" s="1" t="s">
        <v>594</v>
      </c>
      <c r="C398" s="1" t="s">
        <v>19</v>
      </c>
      <c r="D398" s="2">
        <v>43295</v>
      </c>
      <c r="E398" s="2">
        <v>44574</v>
      </c>
      <c r="F398" s="1" t="s">
        <v>29</v>
      </c>
      <c r="G398">
        <v>1</v>
      </c>
      <c r="H398" s="1" t="s">
        <v>30</v>
      </c>
      <c r="I398" s="1" t="s">
        <v>22</v>
      </c>
      <c r="J398" s="1" t="s">
        <v>31</v>
      </c>
      <c r="K398" s="1" t="s">
        <v>37</v>
      </c>
      <c r="L398">
        <v>5712.04</v>
      </c>
      <c r="M398" s="2">
        <v>43479</v>
      </c>
      <c r="N398" s="1" t="s">
        <v>75</v>
      </c>
      <c r="O398" s="1" t="s">
        <v>356</v>
      </c>
      <c r="P398" s="1" t="s">
        <v>853</v>
      </c>
      <c r="Q398" s="2">
        <v>43852</v>
      </c>
    </row>
    <row r="399" spans="1:17" x14ac:dyDescent="0.3">
      <c r="A399" s="1" t="s">
        <v>27</v>
      </c>
      <c r="B399" s="1" t="s">
        <v>594</v>
      </c>
      <c r="C399" s="1" t="s">
        <v>19</v>
      </c>
      <c r="D399" s="2">
        <v>43295</v>
      </c>
      <c r="E399" s="2">
        <v>44574</v>
      </c>
      <c r="F399" s="1" t="s">
        <v>29</v>
      </c>
      <c r="G399">
        <v>1</v>
      </c>
      <c r="H399" s="1" t="s">
        <v>30</v>
      </c>
      <c r="I399" s="1" t="s">
        <v>22</v>
      </c>
      <c r="J399" s="1" t="s">
        <v>31</v>
      </c>
      <c r="K399" s="1" t="s">
        <v>37</v>
      </c>
      <c r="L399">
        <v>5712.04</v>
      </c>
      <c r="M399" s="2">
        <v>43569</v>
      </c>
      <c r="N399" s="1" t="s">
        <v>75</v>
      </c>
      <c r="O399" s="1" t="s">
        <v>356</v>
      </c>
      <c r="P399" s="1" t="s">
        <v>853</v>
      </c>
      <c r="Q399" s="2">
        <v>43852</v>
      </c>
    </row>
    <row r="400" spans="1:17" x14ac:dyDescent="0.3">
      <c r="A400" s="1" t="s">
        <v>27</v>
      </c>
      <c r="B400" s="1" t="s">
        <v>594</v>
      </c>
      <c r="C400" s="1" t="s">
        <v>19</v>
      </c>
      <c r="D400" s="2">
        <v>43295</v>
      </c>
      <c r="E400" s="2">
        <v>44574</v>
      </c>
      <c r="F400" s="1" t="s">
        <v>29</v>
      </c>
      <c r="G400">
        <v>1</v>
      </c>
      <c r="H400" s="1" t="s">
        <v>30</v>
      </c>
      <c r="I400" s="1" t="s">
        <v>22</v>
      </c>
      <c r="J400" s="1" t="s">
        <v>31</v>
      </c>
      <c r="K400" s="1" t="s">
        <v>37</v>
      </c>
      <c r="L400">
        <v>5712.04</v>
      </c>
      <c r="M400" s="2">
        <v>43660</v>
      </c>
      <c r="N400" s="1" t="s">
        <v>75</v>
      </c>
      <c r="O400" s="1" t="s">
        <v>356</v>
      </c>
      <c r="P400" s="1" t="s">
        <v>853</v>
      </c>
      <c r="Q400" s="2">
        <v>43852</v>
      </c>
    </row>
    <row r="401" spans="1:17" x14ac:dyDescent="0.3">
      <c r="A401" s="1" t="s">
        <v>27</v>
      </c>
      <c r="B401" s="1" t="s">
        <v>594</v>
      </c>
      <c r="C401" s="1" t="s">
        <v>19</v>
      </c>
      <c r="D401" s="2">
        <v>43295</v>
      </c>
      <c r="E401" s="2">
        <v>44574</v>
      </c>
      <c r="F401" s="1" t="s">
        <v>29</v>
      </c>
      <c r="G401">
        <v>1</v>
      </c>
      <c r="H401" s="1" t="s">
        <v>30</v>
      </c>
      <c r="I401" s="1" t="s">
        <v>22</v>
      </c>
      <c r="J401" s="1" t="s">
        <v>31</v>
      </c>
      <c r="K401" s="1" t="s">
        <v>37</v>
      </c>
      <c r="L401">
        <v>15832.08</v>
      </c>
      <c r="M401" s="2">
        <v>43295</v>
      </c>
      <c r="N401" s="1" t="s">
        <v>75</v>
      </c>
      <c r="O401" s="1" t="s">
        <v>356</v>
      </c>
      <c r="P401" s="1" t="s">
        <v>853</v>
      </c>
      <c r="Q401" s="2">
        <v>43852</v>
      </c>
    </row>
    <row r="402" spans="1:17" x14ac:dyDescent="0.3">
      <c r="A402" s="1" t="s">
        <v>27</v>
      </c>
      <c r="B402" s="1" t="s">
        <v>595</v>
      </c>
      <c r="C402" s="1" t="s">
        <v>19</v>
      </c>
      <c r="D402" s="2">
        <v>43295</v>
      </c>
      <c r="E402" s="2">
        <v>44574</v>
      </c>
      <c r="F402" s="1" t="s">
        <v>29</v>
      </c>
      <c r="G402">
        <v>1</v>
      </c>
      <c r="H402" s="1" t="s">
        <v>30</v>
      </c>
      <c r="I402" s="1" t="s">
        <v>22</v>
      </c>
      <c r="J402" s="1" t="s">
        <v>31</v>
      </c>
      <c r="K402" s="1" t="s">
        <v>37</v>
      </c>
      <c r="L402">
        <v>11198.33</v>
      </c>
      <c r="M402" s="2">
        <v>44391</v>
      </c>
      <c r="N402" s="1" t="s">
        <v>75</v>
      </c>
      <c r="O402" s="1" t="s">
        <v>356</v>
      </c>
      <c r="P402" s="1" t="s">
        <v>853</v>
      </c>
      <c r="Q402" s="2">
        <v>43852</v>
      </c>
    </row>
    <row r="403" spans="1:17" x14ac:dyDescent="0.3">
      <c r="A403" s="1" t="s">
        <v>27</v>
      </c>
      <c r="B403" s="1" t="s">
        <v>595</v>
      </c>
      <c r="C403" s="1" t="s">
        <v>19</v>
      </c>
      <c r="D403" s="2">
        <v>43295</v>
      </c>
      <c r="E403" s="2">
        <v>44574</v>
      </c>
      <c r="F403" s="1" t="s">
        <v>29</v>
      </c>
      <c r="G403">
        <v>1</v>
      </c>
      <c r="H403" s="1" t="s">
        <v>30</v>
      </c>
      <c r="I403" s="1" t="s">
        <v>22</v>
      </c>
      <c r="J403" s="1" t="s">
        <v>31</v>
      </c>
      <c r="K403" s="1" t="s">
        <v>37</v>
      </c>
      <c r="L403">
        <v>11279.55</v>
      </c>
      <c r="M403" s="2">
        <v>43844</v>
      </c>
      <c r="N403" s="1" t="s">
        <v>75</v>
      </c>
      <c r="O403" s="1" t="s">
        <v>356</v>
      </c>
      <c r="P403" s="1" t="s">
        <v>853</v>
      </c>
      <c r="Q403" s="2">
        <v>43852</v>
      </c>
    </row>
    <row r="404" spans="1:17" x14ac:dyDescent="0.3">
      <c r="A404" s="1" t="s">
        <v>27</v>
      </c>
      <c r="B404" s="1" t="s">
        <v>595</v>
      </c>
      <c r="C404" s="1" t="s">
        <v>19</v>
      </c>
      <c r="D404" s="2">
        <v>43295</v>
      </c>
      <c r="E404" s="2">
        <v>44574</v>
      </c>
      <c r="F404" s="1" t="s">
        <v>29</v>
      </c>
      <c r="G404">
        <v>1</v>
      </c>
      <c r="H404" s="1" t="s">
        <v>30</v>
      </c>
      <c r="I404" s="1" t="s">
        <v>22</v>
      </c>
      <c r="J404" s="1" t="s">
        <v>31</v>
      </c>
      <c r="K404" s="1" t="s">
        <v>37</v>
      </c>
      <c r="L404">
        <v>11279.55</v>
      </c>
      <c r="M404" s="2">
        <v>43935</v>
      </c>
      <c r="N404" s="1" t="s">
        <v>75</v>
      </c>
      <c r="O404" s="1" t="s">
        <v>356</v>
      </c>
      <c r="P404" s="1" t="s">
        <v>853</v>
      </c>
      <c r="Q404" s="2">
        <v>43852</v>
      </c>
    </row>
    <row r="405" spans="1:17" x14ac:dyDescent="0.3">
      <c r="A405" s="1" t="s">
        <v>27</v>
      </c>
      <c r="B405" s="1" t="s">
        <v>595</v>
      </c>
      <c r="C405" s="1" t="s">
        <v>19</v>
      </c>
      <c r="D405" s="2">
        <v>43295</v>
      </c>
      <c r="E405" s="2">
        <v>44574</v>
      </c>
      <c r="F405" s="1" t="s">
        <v>29</v>
      </c>
      <c r="G405">
        <v>1</v>
      </c>
      <c r="H405" s="1" t="s">
        <v>30</v>
      </c>
      <c r="I405" s="1" t="s">
        <v>22</v>
      </c>
      <c r="J405" s="1" t="s">
        <v>31</v>
      </c>
      <c r="K405" s="1" t="s">
        <v>37</v>
      </c>
      <c r="L405">
        <v>11279.55</v>
      </c>
      <c r="M405" s="2">
        <v>44026</v>
      </c>
      <c r="N405" s="1" t="s">
        <v>75</v>
      </c>
      <c r="O405" s="1" t="s">
        <v>356</v>
      </c>
      <c r="P405" s="1" t="s">
        <v>853</v>
      </c>
      <c r="Q405" s="2">
        <v>43852</v>
      </c>
    </row>
    <row r="406" spans="1:17" x14ac:dyDescent="0.3">
      <c r="A406" s="1" t="s">
        <v>27</v>
      </c>
      <c r="B406" s="1" t="s">
        <v>595</v>
      </c>
      <c r="C406" s="1" t="s">
        <v>19</v>
      </c>
      <c r="D406" s="2">
        <v>43295</v>
      </c>
      <c r="E406" s="2">
        <v>44574</v>
      </c>
      <c r="F406" s="1" t="s">
        <v>29</v>
      </c>
      <c r="G406">
        <v>1</v>
      </c>
      <c r="H406" s="1" t="s">
        <v>30</v>
      </c>
      <c r="I406" s="1" t="s">
        <v>22</v>
      </c>
      <c r="J406" s="1" t="s">
        <v>31</v>
      </c>
      <c r="K406" s="1" t="s">
        <v>37</v>
      </c>
      <c r="L406">
        <v>11279.55</v>
      </c>
      <c r="M406" s="2">
        <v>44118</v>
      </c>
      <c r="N406" s="1" t="s">
        <v>75</v>
      </c>
      <c r="O406" s="1" t="s">
        <v>356</v>
      </c>
      <c r="P406" s="1" t="s">
        <v>853</v>
      </c>
      <c r="Q406" s="2">
        <v>43852</v>
      </c>
    </row>
    <row r="407" spans="1:17" x14ac:dyDescent="0.3">
      <c r="A407" s="1" t="s">
        <v>27</v>
      </c>
      <c r="B407" s="1" t="s">
        <v>595</v>
      </c>
      <c r="C407" s="1" t="s">
        <v>19</v>
      </c>
      <c r="D407" s="2">
        <v>43295</v>
      </c>
      <c r="E407" s="2">
        <v>44574</v>
      </c>
      <c r="F407" s="1" t="s">
        <v>29</v>
      </c>
      <c r="G407">
        <v>1</v>
      </c>
      <c r="H407" s="1" t="s">
        <v>30</v>
      </c>
      <c r="I407" s="1" t="s">
        <v>22</v>
      </c>
      <c r="J407" s="1" t="s">
        <v>31</v>
      </c>
      <c r="K407" s="1" t="s">
        <v>37</v>
      </c>
      <c r="L407">
        <v>11279.55</v>
      </c>
      <c r="M407" s="2">
        <v>44210</v>
      </c>
      <c r="N407" s="1" t="s">
        <v>75</v>
      </c>
      <c r="O407" s="1" t="s">
        <v>356</v>
      </c>
      <c r="P407" s="1" t="s">
        <v>853</v>
      </c>
      <c r="Q407" s="2">
        <v>43852</v>
      </c>
    </row>
    <row r="408" spans="1:17" x14ac:dyDescent="0.3">
      <c r="A408" s="1" t="s">
        <v>27</v>
      </c>
      <c r="B408" s="1" t="s">
        <v>595</v>
      </c>
      <c r="C408" s="1" t="s">
        <v>19</v>
      </c>
      <c r="D408" s="2">
        <v>43295</v>
      </c>
      <c r="E408" s="2">
        <v>44574</v>
      </c>
      <c r="F408" s="1" t="s">
        <v>29</v>
      </c>
      <c r="G408">
        <v>1</v>
      </c>
      <c r="H408" s="1" t="s">
        <v>30</v>
      </c>
      <c r="I408" s="1" t="s">
        <v>22</v>
      </c>
      <c r="J408" s="1" t="s">
        <v>31</v>
      </c>
      <c r="K408" s="1" t="s">
        <v>37</v>
      </c>
      <c r="L408">
        <v>11279.55</v>
      </c>
      <c r="M408" s="2">
        <v>44300</v>
      </c>
      <c r="N408" s="1" t="s">
        <v>75</v>
      </c>
      <c r="O408" s="1" t="s">
        <v>356</v>
      </c>
      <c r="P408" s="1" t="s">
        <v>853</v>
      </c>
      <c r="Q408" s="2">
        <v>43852</v>
      </c>
    </row>
    <row r="409" spans="1:17" x14ac:dyDescent="0.3">
      <c r="A409" s="1" t="s">
        <v>27</v>
      </c>
      <c r="B409" s="1" t="s">
        <v>595</v>
      </c>
      <c r="C409" s="1" t="s">
        <v>19</v>
      </c>
      <c r="D409" s="2">
        <v>43295</v>
      </c>
      <c r="E409" s="2">
        <v>44574</v>
      </c>
      <c r="F409" s="1" t="s">
        <v>29</v>
      </c>
      <c r="G409">
        <v>1</v>
      </c>
      <c r="H409" s="1" t="s">
        <v>30</v>
      </c>
      <c r="I409" s="1" t="s">
        <v>22</v>
      </c>
      <c r="J409" s="1" t="s">
        <v>31</v>
      </c>
      <c r="K409" s="1" t="s">
        <v>37</v>
      </c>
      <c r="L409">
        <v>11279.55</v>
      </c>
      <c r="M409" s="2">
        <v>43387</v>
      </c>
      <c r="N409" s="1" t="s">
        <v>75</v>
      </c>
      <c r="O409" s="1" t="s">
        <v>356</v>
      </c>
      <c r="P409" s="1" t="s">
        <v>853</v>
      </c>
      <c r="Q409" s="2">
        <v>43852</v>
      </c>
    </row>
    <row r="410" spans="1:17" x14ac:dyDescent="0.3">
      <c r="A410" s="1" t="s">
        <v>27</v>
      </c>
      <c r="B410" s="1" t="s">
        <v>595</v>
      </c>
      <c r="C410" s="1" t="s">
        <v>19</v>
      </c>
      <c r="D410" s="2">
        <v>43295</v>
      </c>
      <c r="E410" s="2">
        <v>44574</v>
      </c>
      <c r="F410" s="1" t="s">
        <v>29</v>
      </c>
      <c r="G410">
        <v>1</v>
      </c>
      <c r="H410" s="1" t="s">
        <v>30</v>
      </c>
      <c r="I410" s="1" t="s">
        <v>22</v>
      </c>
      <c r="J410" s="1" t="s">
        <v>31</v>
      </c>
      <c r="K410" s="1" t="s">
        <v>37</v>
      </c>
      <c r="L410">
        <v>11279.55</v>
      </c>
      <c r="M410" s="2">
        <v>43479</v>
      </c>
      <c r="N410" s="1" t="s">
        <v>75</v>
      </c>
      <c r="O410" s="1" t="s">
        <v>356</v>
      </c>
      <c r="P410" s="1" t="s">
        <v>853</v>
      </c>
      <c r="Q410" s="2">
        <v>43852</v>
      </c>
    </row>
    <row r="411" spans="1:17" x14ac:dyDescent="0.3">
      <c r="A411" s="1" t="s">
        <v>27</v>
      </c>
      <c r="B411" s="1" t="s">
        <v>595</v>
      </c>
      <c r="C411" s="1" t="s">
        <v>19</v>
      </c>
      <c r="D411" s="2">
        <v>43295</v>
      </c>
      <c r="E411" s="2">
        <v>44574</v>
      </c>
      <c r="F411" s="1" t="s">
        <v>29</v>
      </c>
      <c r="G411">
        <v>1</v>
      </c>
      <c r="H411" s="1" t="s">
        <v>30</v>
      </c>
      <c r="I411" s="1" t="s">
        <v>22</v>
      </c>
      <c r="J411" s="1" t="s">
        <v>31</v>
      </c>
      <c r="K411" s="1" t="s">
        <v>37</v>
      </c>
      <c r="L411">
        <v>11279.55</v>
      </c>
      <c r="M411" s="2">
        <v>43569</v>
      </c>
      <c r="N411" s="1" t="s">
        <v>75</v>
      </c>
      <c r="O411" s="1" t="s">
        <v>356</v>
      </c>
      <c r="P411" s="1" t="s">
        <v>853</v>
      </c>
      <c r="Q411" s="2">
        <v>43852</v>
      </c>
    </row>
    <row r="412" spans="1:17" x14ac:dyDescent="0.3">
      <c r="A412" s="1" t="s">
        <v>27</v>
      </c>
      <c r="B412" s="1" t="s">
        <v>595</v>
      </c>
      <c r="C412" s="1" t="s">
        <v>19</v>
      </c>
      <c r="D412" s="2">
        <v>43295</v>
      </c>
      <c r="E412" s="2">
        <v>44574</v>
      </c>
      <c r="F412" s="1" t="s">
        <v>29</v>
      </c>
      <c r="G412">
        <v>1</v>
      </c>
      <c r="H412" s="1" t="s">
        <v>30</v>
      </c>
      <c r="I412" s="1" t="s">
        <v>22</v>
      </c>
      <c r="J412" s="1" t="s">
        <v>31</v>
      </c>
      <c r="K412" s="1" t="s">
        <v>37</v>
      </c>
      <c r="L412">
        <v>11279.55</v>
      </c>
      <c r="M412" s="2">
        <v>43660</v>
      </c>
      <c r="N412" s="1" t="s">
        <v>75</v>
      </c>
      <c r="O412" s="1" t="s">
        <v>356</v>
      </c>
      <c r="P412" s="1" t="s">
        <v>853</v>
      </c>
      <c r="Q412" s="2">
        <v>43852</v>
      </c>
    </row>
    <row r="413" spans="1:17" x14ac:dyDescent="0.3">
      <c r="A413" s="1" t="s">
        <v>27</v>
      </c>
      <c r="B413" s="1" t="s">
        <v>595</v>
      </c>
      <c r="C413" s="1" t="s">
        <v>19</v>
      </c>
      <c r="D413" s="2">
        <v>43295</v>
      </c>
      <c r="E413" s="2">
        <v>44574</v>
      </c>
      <c r="F413" s="1" t="s">
        <v>29</v>
      </c>
      <c r="G413">
        <v>1</v>
      </c>
      <c r="H413" s="1" t="s">
        <v>30</v>
      </c>
      <c r="I413" s="1" t="s">
        <v>22</v>
      </c>
      <c r="J413" s="1" t="s">
        <v>31</v>
      </c>
      <c r="K413" s="1" t="s">
        <v>37</v>
      </c>
      <c r="L413">
        <v>11279.55</v>
      </c>
      <c r="M413" s="2">
        <v>43752</v>
      </c>
      <c r="N413" s="1" t="s">
        <v>75</v>
      </c>
      <c r="O413" s="1" t="s">
        <v>356</v>
      </c>
      <c r="P413" s="1" t="s">
        <v>853</v>
      </c>
      <c r="Q413" s="2">
        <v>43852</v>
      </c>
    </row>
    <row r="414" spans="1:17" x14ac:dyDescent="0.3">
      <c r="A414" s="1" t="s">
        <v>27</v>
      </c>
      <c r="B414" s="1" t="s">
        <v>595</v>
      </c>
      <c r="C414" s="1" t="s">
        <v>19</v>
      </c>
      <c r="D414" s="2">
        <v>43295</v>
      </c>
      <c r="E414" s="2">
        <v>44574</v>
      </c>
      <c r="F414" s="1" t="s">
        <v>29</v>
      </c>
      <c r="G414">
        <v>1</v>
      </c>
      <c r="H414" s="1" t="s">
        <v>30</v>
      </c>
      <c r="I414" s="1" t="s">
        <v>22</v>
      </c>
      <c r="J414" s="1" t="s">
        <v>31</v>
      </c>
      <c r="K414" s="1" t="s">
        <v>37</v>
      </c>
      <c r="L414">
        <v>27256.2</v>
      </c>
      <c r="M414" s="2">
        <v>43295</v>
      </c>
      <c r="N414" s="1" t="s">
        <v>75</v>
      </c>
      <c r="O414" s="1" t="s">
        <v>356</v>
      </c>
      <c r="P414" s="1" t="s">
        <v>853</v>
      </c>
      <c r="Q414" s="2">
        <v>43852</v>
      </c>
    </row>
    <row r="415" spans="1:17" x14ac:dyDescent="0.3">
      <c r="A415" s="1" t="s">
        <v>27</v>
      </c>
      <c r="B415" s="1" t="s">
        <v>596</v>
      </c>
      <c r="C415" s="1" t="s">
        <v>19</v>
      </c>
      <c r="D415" s="2">
        <v>43448</v>
      </c>
      <c r="E415" s="2">
        <v>44360</v>
      </c>
      <c r="F415" s="1" t="s">
        <v>29</v>
      </c>
      <c r="G415">
        <v>1</v>
      </c>
      <c r="H415" s="1" t="s">
        <v>30</v>
      </c>
      <c r="I415" s="1" t="s">
        <v>22</v>
      </c>
      <c r="J415" s="1" t="s">
        <v>31</v>
      </c>
      <c r="K415" s="1" t="s">
        <v>37</v>
      </c>
      <c r="L415">
        <v>2426.0300000000002</v>
      </c>
      <c r="M415" s="2">
        <v>44179</v>
      </c>
      <c r="N415" s="1" t="s">
        <v>75</v>
      </c>
      <c r="O415" s="1" t="s">
        <v>356</v>
      </c>
      <c r="P415" s="1" t="s">
        <v>853</v>
      </c>
      <c r="Q415" s="2">
        <v>43852</v>
      </c>
    </row>
    <row r="416" spans="1:17" x14ac:dyDescent="0.3">
      <c r="A416" s="1" t="s">
        <v>27</v>
      </c>
      <c r="B416" s="1" t="s">
        <v>596</v>
      </c>
      <c r="C416" s="1" t="s">
        <v>19</v>
      </c>
      <c r="D416" s="2">
        <v>43448</v>
      </c>
      <c r="E416" s="2">
        <v>44360</v>
      </c>
      <c r="F416" s="1" t="s">
        <v>29</v>
      </c>
      <c r="G416">
        <v>1</v>
      </c>
      <c r="H416" s="1" t="s">
        <v>30</v>
      </c>
      <c r="I416" s="1" t="s">
        <v>22</v>
      </c>
      <c r="J416" s="1" t="s">
        <v>31</v>
      </c>
      <c r="K416" s="1" t="s">
        <v>37</v>
      </c>
      <c r="L416">
        <v>2426.06</v>
      </c>
      <c r="M416" s="2">
        <v>43813</v>
      </c>
      <c r="N416" s="1" t="s">
        <v>75</v>
      </c>
      <c r="O416" s="1" t="s">
        <v>356</v>
      </c>
      <c r="P416" s="1" t="s">
        <v>853</v>
      </c>
      <c r="Q416" s="2">
        <v>43852</v>
      </c>
    </row>
    <row r="417" spans="1:17" x14ac:dyDescent="0.3">
      <c r="A417" s="1" t="s">
        <v>27</v>
      </c>
      <c r="B417" s="1" t="s">
        <v>596</v>
      </c>
      <c r="C417" s="1" t="s">
        <v>19</v>
      </c>
      <c r="D417" s="2">
        <v>43448</v>
      </c>
      <c r="E417" s="2">
        <v>44360</v>
      </c>
      <c r="F417" s="1" t="s">
        <v>29</v>
      </c>
      <c r="G417">
        <v>1</v>
      </c>
      <c r="H417" s="1" t="s">
        <v>30</v>
      </c>
      <c r="I417" s="1" t="s">
        <v>22</v>
      </c>
      <c r="J417" s="1" t="s">
        <v>31</v>
      </c>
      <c r="K417" s="1" t="s">
        <v>37</v>
      </c>
      <c r="L417">
        <v>2426.06</v>
      </c>
      <c r="M417" s="2">
        <v>43904</v>
      </c>
      <c r="N417" s="1" t="s">
        <v>75</v>
      </c>
      <c r="O417" s="1" t="s">
        <v>356</v>
      </c>
      <c r="P417" s="1" t="s">
        <v>853</v>
      </c>
      <c r="Q417" s="2">
        <v>43852</v>
      </c>
    </row>
    <row r="418" spans="1:17" x14ac:dyDescent="0.3">
      <c r="A418" s="1" t="s">
        <v>27</v>
      </c>
      <c r="B418" s="1" t="s">
        <v>596</v>
      </c>
      <c r="C418" s="1" t="s">
        <v>19</v>
      </c>
      <c r="D418" s="2">
        <v>43448</v>
      </c>
      <c r="E418" s="2">
        <v>44360</v>
      </c>
      <c r="F418" s="1" t="s">
        <v>29</v>
      </c>
      <c r="G418">
        <v>1</v>
      </c>
      <c r="H418" s="1" t="s">
        <v>30</v>
      </c>
      <c r="I418" s="1" t="s">
        <v>22</v>
      </c>
      <c r="J418" s="1" t="s">
        <v>31</v>
      </c>
      <c r="K418" s="1" t="s">
        <v>37</v>
      </c>
      <c r="L418">
        <v>2426.06</v>
      </c>
      <c r="M418" s="2">
        <v>43996</v>
      </c>
      <c r="N418" s="1" t="s">
        <v>75</v>
      </c>
      <c r="O418" s="1" t="s">
        <v>356</v>
      </c>
      <c r="P418" s="1" t="s">
        <v>853</v>
      </c>
      <c r="Q418" s="2">
        <v>43852</v>
      </c>
    </row>
    <row r="419" spans="1:17" x14ac:dyDescent="0.3">
      <c r="A419" s="1" t="s">
        <v>27</v>
      </c>
      <c r="B419" s="1" t="s">
        <v>596</v>
      </c>
      <c r="C419" s="1" t="s">
        <v>19</v>
      </c>
      <c r="D419" s="2">
        <v>43448</v>
      </c>
      <c r="E419" s="2">
        <v>44360</v>
      </c>
      <c r="F419" s="1" t="s">
        <v>29</v>
      </c>
      <c r="G419">
        <v>1</v>
      </c>
      <c r="H419" s="1" t="s">
        <v>30</v>
      </c>
      <c r="I419" s="1" t="s">
        <v>22</v>
      </c>
      <c r="J419" s="1" t="s">
        <v>31</v>
      </c>
      <c r="K419" s="1" t="s">
        <v>37</v>
      </c>
      <c r="L419">
        <v>2426.06</v>
      </c>
      <c r="M419" s="2">
        <v>44088</v>
      </c>
      <c r="N419" s="1" t="s">
        <v>75</v>
      </c>
      <c r="O419" s="1" t="s">
        <v>356</v>
      </c>
      <c r="P419" s="1" t="s">
        <v>853</v>
      </c>
      <c r="Q419" s="2">
        <v>43852</v>
      </c>
    </row>
    <row r="420" spans="1:17" x14ac:dyDescent="0.3">
      <c r="A420" s="1" t="s">
        <v>27</v>
      </c>
      <c r="B420" s="1" t="s">
        <v>596</v>
      </c>
      <c r="C420" s="1" t="s">
        <v>19</v>
      </c>
      <c r="D420" s="2">
        <v>43448</v>
      </c>
      <c r="E420" s="2">
        <v>44360</v>
      </c>
      <c r="F420" s="1" t="s">
        <v>29</v>
      </c>
      <c r="G420">
        <v>1</v>
      </c>
      <c r="H420" s="1" t="s">
        <v>30</v>
      </c>
      <c r="I420" s="1" t="s">
        <v>22</v>
      </c>
      <c r="J420" s="1" t="s">
        <v>31</v>
      </c>
      <c r="K420" s="1" t="s">
        <v>37</v>
      </c>
      <c r="L420">
        <v>2426.06</v>
      </c>
      <c r="M420" s="2">
        <v>43538</v>
      </c>
      <c r="N420" s="1" t="s">
        <v>75</v>
      </c>
      <c r="O420" s="1" t="s">
        <v>356</v>
      </c>
      <c r="P420" s="1" t="s">
        <v>853</v>
      </c>
      <c r="Q420" s="2">
        <v>43852</v>
      </c>
    </row>
    <row r="421" spans="1:17" x14ac:dyDescent="0.3">
      <c r="A421" s="1" t="s">
        <v>27</v>
      </c>
      <c r="B421" s="1" t="s">
        <v>596</v>
      </c>
      <c r="C421" s="1" t="s">
        <v>19</v>
      </c>
      <c r="D421" s="2">
        <v>43448</v>
      </c>
      <c r="E421" s="2">
        <v>44360</v>
      </c>
      <c r="F421" s="1" t="s">
        <v>29</v>
      </c>
      <c r="G421">
        <v>1</v>
      </c>
      <c r="H421" s="1" t="s">
        <v>30</v>
      </c>
      <c r="I421" s="1" t="s">
        <v>22</v>
      </c>
      <c r="J421" s="1" t="s">
        <v>31</v>
      </c>
      <c r="K421" s="1" t="s">
        <v>37</v>
      </c>
      <c r="L421">
        <v>2426.06</v>
      </c>
      <c r="M421" s="2">
        <v>43630</v>
      </c>
      <c r="N421" s="1" t="s">
        <v>75</v>
      </c>
      <c r="O421" s="1" t="s">
        <v>356</v>
      </c>
      <c r="P421" s="1" t="s">
        <v>853</v>
      </c>
      <c r="Q421" s="2">
        <v>43852</v>
      </c>
    </row>
    <row r="422" spans="1:17" x14ac:dyDescent="0.3">
      <c r="A422" s="1" t="s">
        <v>27</v>
      </c>
      <c r="B422" s="1" t="s">
        <v>596</v>
      </c>
      <c r="C422" s="1" t="s">
        <v>19</v>
      </c>
      <c r="D422" s="2">
        <v>43448</v>
      </c>
      <c r="E422" s="2">
        <v>44360</v>
      </c>
      <c r="F422" s="1" t="s">
        <v>29</v>
      </c>
      <c r="G422">
        <v>1</v>
      </c>
      <c r="H422" s="1" t="s">
        <v>30</v>
      </c>
      <c r="I422" s="1" t="s">
        <v>22</v>
      </c>
      <c r="J422" s="1" t="s">
        <v>31</v>
      </c>
      <c r="K422" s="1" t="s">
        <v>37</v>
      </c>
      <c r="L422">
        <v>2426.06</v>
      </c>
      <c r="M422" s="2">
        <v>43722</v>
      </c>
      <c r="N422" s="1" t="s">
        <v>75</v>
      </c>
      <c r="O422" s="1" t="s">
        <v>356</v>
      </c>
      <c r="P422" s="1" t="s">
        <v>853</v>
      </c>
      <c r="Q422" s="2">
        <v>43852</v>
      </c>
    </row>
    <row r="423" spans="1:17" x14ac:dyDescent="0.3">
      <c r="A423" s="1" t="s">
        <v>27</v>
      </c>
      <c r="B423" s="1" t="s">
        <v>596</v>
      </c>
      <c r="C423" s="1" t="s">
        <v>19</v>
      </c>
      <c r="D423" s="2">
        <v>43448</v>
      </c>
      <c r="E423" s="2">
        <v>44360</v>
      </c>
      <c r="F423" s="1" t="s">
        <v>29</v>
      </c>
      <c r="G423">
        <v>1</v>
      </c>
      <c r="H423" s="1" t="s">
        <v>30</v>
      </c>
      <c r="I423" s="1" t="s">
        <v>22</v>
      </c>
      <c r="J423" s="1" t="s">
        <v>31</v>
      </c>
      <c r="K423" s="1" t="s">
        <v>37</v>
      </c>
      <c r="L423">
        <v>6203.49</v>
      </c>
      <c r="M423" s="2">
        <v>43448</v>
      </c>
      <c r="N423" s="1" t="s">
        <v>75</v>
      </c>
      <c r="O423" s="1" t="s">
        <v>356</v>
      </c>
      <c r="P423" s="1" t="s">
        <v>853</v>
      </c>
      <c r="Q423" s="2">
        <v>43852</v>
      </c>
    </row>
    <row r="424" spans="1:17" x14ac:dyDescent="0.3">
      <c r="A424" s="1" t="s">
        <v>27</v>
      </c>
      <c r="B424" s="1" t="s">
        <v>597</v>
      </c>
      <c r="C424" s="1" t="s">
        <v>19</v>
      </c>
      <c r="D424" s="2">
        <v>43642</v>
      </c>
      <c r="E424" s="2">
        <v>44007</v>
      </c>
      <c r="F424" s="1" t="s">
        <v>303</v>
      </c>
      <c r="G424">
        <v>11</v>
      </c>
      <c r="H424" s="1" t="s">
        <v>220</v>
      </c>
      <c r="I424" s="1" t="s">
        <v>22</v>
      </c>
      <c r="J424" s="1" t="s">
        <v>31</v>
      </c>
      <c r="K424" s="1" t="s">
        <v>37</v>
      </c>
      <c r="L424">
        <v>137712.39000000001</v>
      </c>
      <c r="M424" s="2">
        <v>43642</v>
      </c>
      <c r="N424" s="1" t="s">
        <v>75</v>
      </c>
      <c r="O424" s="1" t="s">
        <v>356</v>
      </c>
      <c r="P424" s="1" t="s">
        <v>853</v>
      </c>
      <c r="Q424" s="2">
        <v>43852</v>
      </c>
    </row>
    <row r="425" spans="1:17" x14ac:dyDescent="0.3">
      <c r="A425" s="1" t="s">
        <v>27</v>
      </c>
      <c r="B425" s="1" t="s">
        <v>598</v>
      </c>
      <c r="C425" s="1" t="s">
        <v>19</v>
      </c>
      <c r="D425" s="2">
        <v>43524</v>
      </c>
      <c r="E425" s="2">
        <v>43612</v>
      </c>
      <c r="F425" s="1" t="s">
        <v>29</v>
      </c>
      <c r="G425">
        <v>1</v>
      </c>
      <c r="H425" s="1" t="s">
        <v>30</v>
      </c>
      <c r="I425" s="1" t="s">
        <v>22</v>
      </c>
      <c r="J425" s="1" t="s">
        <v>31</v>
      </c>
      <c r="K425" s="1" t="s">
        <v>37</v>
      </c>
      <c r="L425">
        <v>21929.45</v>
      </c>
      <c r="M425" s="2">
        <v>43525</v>
      </c>
      <c r="N425" s="1" t="s">
        <v>75</v>
      </c>
      <c r="O425" s="1" t="s">
        <v>24</v>
      </c>
      <c r="P425" s="1" t="s">
        <v>853</v>
      </c>
      <c r="Q425" s="2">
        <v>43852</v>
      </c>
    </row>
    <row r="426" spans="1:17" x14ac:dyDescent="0.3">
      <c r="A426" s="1" t="s">
        <v>27</v>
      </c>
      <c r="B426" s="1" t="s">
        <v>599</v>
      </c>
      <c r="C426" s="1" t="s">
        <v>35</v>
      </c>
      <c r="D426" s="2">
        <v>42611</v>
      </c>
      <c r="E426" s="2">
        <v>43524</v>
      </c>
      <c r="F426" s="1" t="s">
        <v>29</v>
      </c>
      <c r="G426">
        <v>1</v>
      </c>
      <c r="H426" s="1" t="s">
        <v>30</v>
      </c>
      <c r="I426" s="1" t="s">
        <v>22</v>
      </c>
      <c r="J426" s="1" t="s">
        <v>31</v>
      </c>
      <c r="K426" s="1" t="s">
        <v>37</v>
      </c>
      <c r="L426">
        <v>55777.3</v>
      </c>
      <c r="M426" s="2">
        <v>42611</v>
      </c>
      <c r="N426" s="1" t="s">
        <v>75</v>
      </c>
      <c r="O426" s="1" t="s">
        <v>356</v>
      </c>
      <c r="P426" s="1" t="s">
        <v>853</v>
      </c>
      <c r="Q426" s="2">
        <v>43852</v>
      </c>
    </row>
    <row r="427" spans="1:17" x14ac:dyDescent="0.3">
      <c r="A427" s="1" t="s">
        <v>27</v>
      </c>
      <c r="B427" s="1" t="s">
        <v>600</v>
      </c>
      <c r="C427" s="1" t="s">
        <v>35</v>
      </c>
      <c r="D427" s="2">
        <v>42608</v>
      </c>
      <c r="E427" s="2">
        <v>43337</v>
      </c>
      <c r="F427" s="1" t="s">
        <v>29</v>
      </c>
      <c r="G427">
        <v>1</v>
      </c>
      <c r="H427" s="1" t="s">
        <v>30</v>
      </c>
      <c r="I427" s="1" t="s">
        <v>22</v>
      </c>
      <c r="J427" s="1" t="s">
        <v>31</v>
      </c>
      <c r="K427" s="1" t="s">
        <v>37</v>
      </c>
      <c r="L427">
        <v>101109.75</v>
      </c>
      <c r="M427" s="2">
        <v>43337</v>
      </c>
      <c r="N427" s="1" t="s">
        <v>75</v>
      </c>
      <c r="O427" s="1" t="s">
        <v>483</v>
      </c>
      <c r="P427" s="1" t="s">
        <v>601</v>
      </c>
      <c r="Q427" s="2">
        <v>43852</v>
      </c>
    </row>
    <row r="428" spans="1:17" x14ac:dyDescent="0.3">
      <c r="A428" s="1" t="s">
        <v>27</v>
      </c>
      <c r="B428" s="1" t="s">
        <v>28</v>
      </c>
      <c r="C428" s="1" t="s">
        <v>19</v>
      </c>
      <c r="D428" s="2">
        <v>42636</v>
      </c>
      <c r="E428" s="2">
        <v>43730</v>
      </c>
      <c r="F428" s="1" t="s">
        <v>29</v>
      </c>
      <c r="G428">
        <v>1</v>
      </c>
      <c r="H428" s="1" t="s">
        <v>30</v>
      </c>
      <c r="I428" s="1" t="s">
        <v>22</v>
      </c>
      <c r="J428" s="1" t="s">
        <v>31</v>
      </c>
      <c r="K428" s="1" t="s">
        <v>32</v>
      </c>
      <c r="L428">
        <v>31589.25</v>
      </c>
      <c r="M428" s="2">
        <v>43092</v>
      </c>
      <c r="N428" s="1" t="s">
        <v>75</v>
      </c>
      <c r="O428" s="1" t="s">
        <v>26</v>
      </c>
      <c r="P428" s="1" t="s">
        <v>853</v>
      </c>
      <c r="Q428" s="2">
        <v>43852</v>
      </c>
    </row>
    <row r="429" spans="1:17" x14ac:dyDescent="0.3">
      <c r="A429" s="1" t="s">
        <v>27</v>
      </c>
      <c r="B429" s="1" t="s">
        <v>28</v>
      </c>
      <c r="C429" s="1" t="s">
        <v>19</v>
      </c>
      <c r="D429" s="2">
        <v>42636</v>
      </c>
      <c r="E429" s="2">
        <v>43730</v>
      </c>
      <c r="F429" s="1" t="s">
        <v>29</v>
      </c>
      <c r="G429">
        <v>1</v>
      </c>
      <c r="H429" s="1" t="s">
        <v>30</v>
      </c>
      <c r="I429" s="1" t="s">
        <v>22</v>
      </c>
      <c r="J429" s="1" t="s">
        <v>31</v>
      </c>
      <c r="K429" s="1" t="s">
        <v>32</v>
      </c>
      <c r="L429">
        <v>31589.25</v>
      </c>
      <c r="M429" s="2">
        <v>43182</v>
      </c>
      <c r="N429" s="1" t="s">
        <v>75</v>
      </c>
      <c r="O429" s="1" t="s">
        <v>26</v>
      </c>
      <c r="P429" s="1" t="s">
        <v>853</v>
      </c>
      <c r="Q429" s="2">
        <v>43852</v>
      </c>
    </row>
    <row r="430" spans="1:17" x14ac:dyDescent="0.3">
      <c r="A430" s="1" t="s">
        <v>27</v>
      </c>
      <c r="B430" s="1" t="s">
        <v>28</v>
      </c>
      <c r="C430" s="1" t="s">
        <v>19</v>
      </c>
      <c r="D430" s="2">
        <v>42636</v>
      </c>
      <c r="E430" s="2">
        <v>43730</v>
      </c>
      <c r="F430" s="1" t="s">
        <v>29</v>
      </c>
      <c r="G430">
        <v>1</v>
      </c>
      <c r="H430" s="1" t="s">
        <v>30</v>
      </c>
      <c r="I430" s="1" t="s">
        <v>22</v>
      </c>
      <c r="J430" s="1" t="s">
        <v>31</v>
      </c>
      <c r="K430" s="1" t="s">
        <v>32</v>
      </c>
      <c r="L430">
        <v>31589.25</v>
      </c>
      <c r="M430" s="2">
        <v>43274</v>
      </c>
      <c r="N430" s="1" t="s">
        <v>75</v>
      </c>
      <c r="O430" s="1" t="s">
        <v>26</v>
      </c>
      <c r="P430" s="1" t="s">
        <v>853</v>
      </c>
      <c r="Q430" s="2">
        <v>43852</v>
      </c>
    </row>
    <row r="431" spans="1:17" x14ac:dyDescent="0.3">
      <c r="A431" s="1" t="s">
        <v>27</v>
      </c>
      <c r="B431" s="1" t="s">
        <v>28</v>
      </c>
      <c r="C431" s="1" t="s">
        <v>19</v>
      </c>
      <c r="D431" s="2">
        <v>42636</v>
      </c>
      <c r="E431" s="2">
        <v>43730</v>
      </c>
      <c r="F431" s="1" t="s">
        <v>29</v>
      </c>
      <c r="G431">
        <v>1</v>
      </c>
      <c r="H431" s="1" t="s">
        <v>30</v>
      </c>
      <c r="I431" s="1" t="s">
        <v>22</v>
      </c>
      <c r="J431" s="1" t="s">
        <v>31</v>
      </c>
      <c r="K431" s="1" t="s">
        <v>32</v>
      </c>
      <c r="L431">
        <v>31589.25</v>
      </c>
      <c r="M431" s="2">
        <v>43366</v>
      </c>
      <c r="N431" s="1" t="s">
        <v>75</v>
      </c>
      <c r="O431" s="1" t="s">
        <v>26</v>
      </c>
      <c r="P431" s="1" t="s">
        <v>853</v>
      </c>
      <c r="Q431" s="2">
        <v>43852</v>
      </c>
    </row>
    <row r="432" spans="1:17" x14ac:dyDescent="0.3">
      <c r="A432" s="1" t="s">
        <v>27</v>
      </c>
      <c r="B432" s="1" t="s">
        <v>28</v>
      </c>
      <c r="C432" s="1" t="s">
        <v>19</v>
      </c>
      <c r="D432" s="2">
        <v>42636</v>
      </c>
      <c r="E432" s="2">
        <v>43730</v>
      </c>
      <c r="F432" s="1" t="s">
        <v>29</v>
      </c>
      <c r="G432">
        <v>1</v>
      </c>
      <c r="H432" s="1" t="s">
        <v>30</v>
      </c>
      <c r="I432" s="1" t="s">
        <v>22</v>
      </c>
      <c r="J432" s="1" t="s">
        <v>31</v>
      </c>
      <c r="K432" s="1" t="s">
        <v>32</v>
      </c>
      <c r="L432">
        <v>31589.25</v>
      </c>
      <c r="M432" s="2">
        <v>43457</v>
      </c>
      <c r="N432" s="1" t="s">
        <v>75</v>
      </c>
      <c r="O432" s="1" t="s">
        <v>26</v>
      </c>
      <c r="P432" s="1" t="s">
        <v>853</v>
      </c>
      <c r="Q432" s="2">
        <v>43852</v>
      </c>
    </row>
    <row r="433" spans="1:17" x14ac:dyDescent="0.3">
      <c r="A433" s="1" t="s">
        <v>27</v>
      </c>
      <c r="B433" s="1" t="s">
        <v>28</v>
      </c>
      <c r="C433" s="1" t="s">
        <v>19</v>
      </c>
      <c r="D433" s="2">
        <v>42636</v>
      </c>
      <c r="E433" s="2">
        <v>43730</v>
      </c>
      <c r="F433" s="1" t="s">
        <v>29</v>
      </c>
      <c r="G433">
        <v>1</v>
      </c>
      <c r="H433" s="1" t="s">
        <v>30</v>
      </c>
      <c r="I433" s="1" t="s">
        <v>22</v>
      </c>
      <c r="J433" s="1" t="s">
        <v>31</v>
      </c>
      <c r="K433" s="1" t="s">
        <v>32</v>
      </c>
      <c r="L433">
        <v>31589.25</v>
      </c>
      <c r="M433" s="2">
        <v>43547</v>
      </c>
      <c r="N433" s="1" t="s">
        <v>75</v>
      </c>
      <c r="O433" s="1" t="s">
        <v>26</v>
      </c>
      <c r="P433" s="1" t="s">
        <v>853</v>
      </c>
      <c r="Q433" s="2">
        <v>43852</v>
      </c>
    </row>
    <row r="434" spans="1:17" x14ac:dyDescent="0.3">
      <c r="A434" s="1" t="s">
        <v>27</v>
      </c>
      <c r="B434" s="1" t="s">
        <v>28</v>
      </c>
      <c r="C434" s="1" t="s">
        <v>19</v>
      </c>
      <c r="D434" s="2">
        <v>42636</v>
      </c>
      <c r="E434" s="2">
        <v>43730</v>
      </c>
      <c r="F434" s="1" t="s">
        <v>29</v>
      </c>
      <c r="G434">
        <v>1</v>
      </c>
      <c r="H434" s="1" t="s">
        <v>30</v>
      </c>
      <c r="I434" s="1" t="s">
        <v>22</v>
      </c>
      <c r="J434" s="1" t="s">
        <v>31</v>
      </c>
      <c r="K434" s="1" t="s">
        <v>32</v>
      </c>
      <c r="L434">
        <v>31589.3</v>
      </c>
      <c r="M434" s="2">
        <v>42727</v>
      </c>
      <c r="N434" s="1" t="s">
        <v>75</v>
      </c>
      <c r="O434" s="1" t="s">
        <v>26</v>
      </c>
      <c r="P434" s="1" t="s">
        <v>853</v>
      </c>
      <c r="Q434" s="2">
        <v>43852</v>
      </c>
    </row>
    <row r="435" spans="1:17" x14ac:dyDescent="0.3">
      <c r="A435" s="1" t="s">
        <v>27</v>
      </c>
      <c r="B435" s="1" t="s">
        <v>28</v>
      </c>
      <c r="C435" s="1" t="s">
        <v>19</v>
      </c>
      <c r="D435" s="2">
        <v>42636</v>
      </c>
      <c r="E435" s="2">
        <v>43730</v>
      </c>
      <c r="F435" s="1" t="s">
        <v>29</v>
      </c>
      <c r="G435">
        <v>1</v>
      </c>
      <c r="H435" s="1" t="s">
        <v>30</v>
      </c>
      <c r="I435" s="1" t="s">
        <v>22</v>
      </c>
      <c r="J435" s="1" t="s">
        <v>31</v>
      </c>
      <c r="K435" s="1" t="s">
        <v>32</v>
      </c>
      <c r="L435">
        <v>31589.3</v>
      </c>
      <c r="M435" s="2">
        <v>42817</v>
      </c>
      <c r="N435" s="1" t="s">
        <v>75</v>
      </c>
      <c r="O435" s="1" t="s">
        <v>26</v>
      </c>
      <c r="P435" s="1" t="s">
        <v>853</v>
      </c>
      <c r="Q435" s="2">
        <v>43852</v>
      </c>
    </row>
    <row r="436" spans="1:17" x14ac:dyDescent="0.3">
      <c r="A436" s="1" t="s">
        <v>27</v>
      </c>
      <c r="B436" s="1" t="s">
        <v>28</v>
      </c>
      <c r="C436" s="1" t="s">
        <v>19</v>
      </c>
      <c r="D436" s="2">
        <v>42636</v>
      </c>
      <c r="E436" s="2">
        <v>43730</v>
      </c>
      <c r="F436" s="1" t="s">
        <v>29</v>
      </c>
      <c r="G436">
        <v>1</v>
      </c>
      <c r="H436" s="1" t="s">
        <v>30</v>
      </c>
      <c r="I436" s="1" t="s">
        <v>22</v>
      </c>
      <c r="J436" s="1" t="s">
        <v>31</v>
      </c>
      <c r="K436" s="1" t="s">
        <v>32</v>
      </c>
      <c r="L436">
        <v>31589.3</v>
      </c>
      <c r="M436" s="2">
        <v>42909</v>
      </c>
      <c r="N436" s="1" t="s">
        <v>75</v>
      </c>
      <c r="O436" s="1" t="s">
        <v>26</v>
      </c>
      <c r="P436" s="1" t="s">
        <v>853</v>
      </c>
      <c r="Q436" s="2">
        <v>43852</v>
      </c>
    </row>
    <row r="437" spans="1:17" x14ac:dyDescent="0.3">
      <c r="A437" s="1" t="s">
        <v>27</v>
      </c>
      <c r="B437" s="1" t="s">
        <v>28</v>
      </c>
      <c r="C437" s="1" t="s">
        <v>19</v>
      </c>
      <c r="D437" s="2">
        <v>42636</v>
      </c>
      <c r="E437" s="2">
        <v>43730</v>
      </c>
      <c r="F437" s="1" t="s">
        <v>29</v>
      </c>
      <c r="G437">
        <v>1</v>
      </c>
      <c r="H437" s="1" t="s">
        <v>30</v>
      </c>
      <c r="I437" s="1" t="s">
        <v>22</v>
      </c>
      <c r="J437" s="1" t="s">
        <v>31</v>
      </c>
      <c r="K437" s="1" t="s">
        <v>32</v>
      </c>
      <c r="L437">
        <v>31589.3</v>
      </c>
      <c r="M437" s="2">
        <v>43001</v>
      </c>
      <c r="N437" s="1" t="s">
        <v>75</v>
      </c>
      <c r="O437" s="1" t="s">
        <v>26</v>
      </c>
      <c r="P437" s="1" t="s">
        <v>853</v>
      </c>
      <c r="Q437" s="2">
        <v>43852</v>
      </c>
    </row>
    <row r="438" spans="1:17" x14ac:dyDescent="0.3">
      <c r="A438" s="1" t="s">
        <v>27</v>
      </c>
      <c r="B438" s="1" t="s">
        <v>28</v>
      </c>
      <c r="C438" s="1" t="s">
        <v>19</v>
      </c>
      <c r="D438" s="2">
        <v>42636</v>
      </c>
      <c r="E438" s="2">
        <v>43730</v>
      </c>
      <c r="F438" s="1" t="s">
        <v>29</v>
      </c>
      <c r="G438">
        <v>1</v>
      </c>
      <c r="H438" s="1" t="s">
        <v>30</v>
      </c>
      <c r="I438" s="1" t="s">
        <v>22</v>
      </c>
      <c r="J438" s="1" t="s">
        <v>31</v>
      </c>
      <c r="K438" s="1" t="s">
        <v>32</v>
      </c>
      <c r="L438">
        <v>183374.9</v>
      </c>
      <c r="M438" s="2">
        <v>42636</v>
      </c>
      <c r="N438" s="1" t="s">
        <v>75</v>
      </c>
      <c r="O438" s="1" t="s">
        <v>26</v>
      </c>
      <c r="P438" s="1" t="s">
        <v>853</v>
      </c>
      <c r="Q438" s="2">
        <v>43852</v>
      </c>
    </row>
    <row r="439" spans="1:17" x14ac:dyDescent="0.3">
      <c r="A439" s="1" t="s">
        <v>27</v>
      </c>
      <c r="B439" s="1" t="s">
        <v>28</v>
      </c>
      <c r="C439" s="1" t="s">
        <v>19</v>
      </c>
      <c r="D439" s="2">
        <v>42636</v>
      </c>
      <c r="E439" s="2">
        <v>43730</v>
      </c>
      <c r="F439" s="1" t="s">
        <v>29</v>
      </c>
      <c r="G439">
        <v>1</v>
      </c>
      <c r="H439" s="1" t="s">
        <v>30</v>
      </c>
      <c r="I439" s="1" t="s">
        <v>22</v>
      </c>
      <c r="J439" s="1" t="s">
        <v>31</v>
      </c>
      <c r="K439" s="1" t="s">
        <v>32</v>
      </c>
      <c r="L439">
        <v>0</v>
      </c>
      <c r="M439" s="2"/>
      <c r="N439" s="1" t="s">
        <v>25</v>
      </c>
      <c r="O439" s="1" t="s">
        <v>26</v>
      </c>
      <c r="P439" s="1" t="s">
        <v>853</v>
      </c>
      <c r="Q439" s="2">
        <v>43852</v>
      </c>
    </row>
    <row r="440" spans="1:17" x14ac:dyDescent="0.3">
      <c r="A440" s="1" t="s">
        <v>27</v>
      </c>
      <c r="B440" s="1" t="s">
        <v>28</v>
      </c>
      <c r="C440" s="1" t="s">
        <v>19</v>
      </c>
      <c r="D440" s="2">
        <v>42636</v>
      </c>
      <c r="E440" s="2">
        <v>43730</v>
      </c>
      <c r="F440" s="1" t="s">
        <v>29</v>
      </c>
      <c r="G440">
        <v>1</v>
      </c>
      <c r="H440" s="1" t="s">
        <v>30</v>
      </c>
      <c r="I440" s="1" t="s">
        <v>22</v>
      </c>
      <c r="J440" s="1" t="s">
        <v>31</v>
      </c>
      <c r="K440" s="1" t="s">
        <v>32</v>
      </c>
      <c r="L440">
        <v>0</v>
      </c>
      <c r="M440" s="2"/>
      <c r="N440" s="1" t="s">
        <v>25</v>
      </c>
      <c r="O440" s="1" t="s">
        <v>26</v>
      </c>
      <c r="P440" s="1" t="s">
        <v>853</v>
      </c>
      <c r="Q440" s="2">
        <v>43852</v>
      </c>
    </row>
    <row r="441" spans="1:17" x14ac:dyDescent="0.3">
      <c r="A441" s="1" t="s">
        <v>27</v>
      </c>
      <c r="B441" s="1" t="s">
        <v>28</v>
      </c>
      <c r="C441" s="1" t="s">
        <v>19</v>
      </c>
      <c r="D441" s="2">
        <v>42636</v>
      </c>
      <c r="E441" s="2">
        <v>43730</v>
      </c>
      <c r="F441" s="1" t="s">
        <v>29</v>
      </c>
      <c r="G441">
        <v>1</v>
      </c>
      <c r="H441" s="1" t="s">
        <v>30</v>
      </c>
      <c r="I441" s="1" t="s">
        <v>22</v>
      </c>
      <c r="J441" s="1" t="s">
        <v>31</v>
      </c>
      <c r="K441" s="1" t="s">
        <v>32</v>
      </c>
      <c r="L441">
        <v>0</v>
      </c>
      <c r="M441" s="2"/>
      <c r="N441" s="1" t="s">
        <v>25</v>
      </c>
      <c r="O441" s="1" t="s">
        <v>26</v>
      </c>
      <c r="P441" s="1" t="s">
        <v>853</v>
      </c>
      <c r="Q441" s="2">
        <v>43852</v>
      </c>
    </row>
    <row r="442" spans="1:17" x14ac:dyDescent="0.3">
      <c r="A442" s="1" t="s">
        <v>27</v>
      </c>
      <c r="B442" s="1" t="s">
        <v>602</v>
      </c>
      <c r="C442" s="1" t="s">
        <v>19</v>
      </c>
      <c r="D442" s="2">
        <v>43029</v>
      </c>
      <c r="E442" s="2">
        <v>43393</v>
      </c>
      <c r="F442" s="1" t="s">
        <v>303</v>
      </c>
      <c r="G442">
        <v>1</v>
      </c>
      <c r="H442" s="1" t="s">
        <v>30</v>
      </c>
      <c r="I442" s="1" t="s">
        <v>22</v>
      </c>
      <c r="J442" s="1" t="s">
        <v>31</v>
      </c>
      <c r="K442" s="1" t="s">
        <v>37</v>
      </c>
      <c r="L442">
        <v>10118.39</v>
      </c>
      <c r="M442" s="2">
        <v>43029</v>
      </c>
      <c r="N442" s="1" t="s">
        <v>75</v>
      </c>
      <c r="O442" s="1" t="s">
        <v>356</v>
      </c>
      <c r="P442" s="1" t="s">
        <v>853</v>
      </c>
      <c r="Q442" s="2">
        <v>43852</v>
      </c>
    </row>
    <row r="443" spans="1:17" x14ac:dyDescent="0.3">
      <c r="A443" s="1" t="s">
        <v>27</v>
      </c>
      <c r="B443" s="1" t="s">
        <v>603</v>
      </c>
      <c r="C443" s="1" t="s">
        <v>19</v>
      </c>
      <c r="D443" s="2">
        <v>43029</v>
      </c>
      <c r="E443" s="2">
        <v>43393</v>
      </c>
      <c r="F443" s="1" t="s">
        <v>249</v>
      </c>
      <c r="G443">
        <v>1</v>
      </c>
      <c r="H443" s="1" t="s">
        <v>30</v>
      </c>
      <c r="I443" s="1" t="s">
        <v>22</v>
      </c>
      <c r="J443" s="1" t="s">
        <v>31</v>
      </c>
      <c r="K443" s="1" t="s">
        <v>37</v>
      </c>
      <c r="L443">
        <v>2254.63</v>
      </c>
      <c r="M443" s="2">
        <v>43029</v>
      </c>
      <c r="N443" s="1" t="s">
        <v>75</v>
      </c>
      <c r="O443" s="1" t="s">
        <v>356</v>
      </c>
      <c r="P443" s="1" t="s">
        <v>853</v>
      </c>
      <c r="Q443" s="2">
        <v>43852</v>
      </c>
    </row>
    <row r="444" spans="1:17" x14ac:dyDescent="0.3">
      <c r="A444" s="1" t="s">
        <v>27</v>
      </c>
      <c r="B444" s="1" t="s">
        <v>604</v>
      </c>
      <c r="C444" s="1" t="s">
        <v>19</v>
      </c>
      <c r="D444" s="2">
        <v>42290</v>
      </c>
      <c r="E444" s="2">
        <v>43750</v>
      </c>
      <c r="F444" s="1" t="s">
        <v>29</v>
      </c>
      <c r="G444">
        <v>11</v>
      </c>
      <c r="H444" s="1" t="s">
        <v>220</v>
      </c>
      <c r="I444" s="1" t="s">
        <v>22</v>
      </c>
      <c r="J444" s="1" t="s">
        <v>31</v>
      </c>
      <c r="K444" s="1" t="s">
        <v>37</v>
      </c>
      <c r="L444">
        <v>0</v>
      </c>
      <c r="M444" s="2">
        <v>42290</v>
      </c>
      <c r="N444" s="1" t="s">
        <v>75</v>
      </c>
      <c r="O444" s="1" t="s">
        <v>356</v>
      </c>
      <c r="P444" s="1" t="s">
        <v>853</v>
      </c>
      <c r="Q444" s="2">
        <v>43852</v>
      </c>
    </row>
    <row r="445" spans="1:17" x14ac:dyDescent="0.3">
      <c r="A445" s="1" t="s">
        <v>27</v>
      </c>
      <c r="B445" s="1" t="s">
        <v>605</v>
      </c>
      <c r="C445" s="1" t="s">
        <v>19</v>
      </c>
      <c r="D445" s="2">
        <v>42874</v>
      </c>
      <c r="E445" s="2">
        <v>43787</v>
      </c>
      <c r="F445" s="1" t="s">
        <v>29</v>
      </c>
      <c r="G445">
        <v>11</v>
      </c>
      <c r="H445" s="1" t="s">
        <v>220</v>
      </c>
      <c r="I445" s="1" t="s">
        <v>22</v>
      </c>
      <c r="J445" s="1" t="s">
        <v>31</v>
      </c>
      <c r="K445" s="1" t="s">
        <v>37</v>
      </c>
      <c r="L445">
        <v>0</v>
      </c>
      <c r="M445" s="2">
        <v>42874</v>
      </c>
      <c r="N445" s="1" t="s">
        <v>75</v>
      </c>
      <c r="O445" s="1" t="s">
        <v>356</v>
      </c>
      <c r="P445" s="1" t="s">
        <v>853</v>
      </c>
      <c r="Q445" s="2">
        <v>43852</v>
      </c>
    </row>
    <row r="446" spans="1:17" x14ac:dyDescent="0.3">
      <c r="A446" s="1" t="s">
        <v>27</v>
      </c>
      <c r="B446" s="1" t="s">
        <v>606</v>
      </c>
      <c r="C446" s="1" t="s">
        <v>19</v>
      </c>
      <c r="D446" s="2">
        <v>43249</v>
      </c>
      <c r="E446" s="2">
        <v>46535</v>
      </c>
      <c r="F446" s="1" t="s">
        <v>50</v>
      </c>
      <c r="G446">
        <v>1</v>
      </c>
      <c r="H446" s="1" t="s">
        <v>30</v>
      </c>
      <c r="I446" s="1" t="s">
        <v>22</v>
      </c>
      <c r="J446" s="1" t="s">
        <v>50</v>
      </c>
      <c r="K446" s="1" t="s">
        <v>37</v>
      </c>
      <c r="L446">
        <v>118750</v>
      </c>
      <c r="M446" s="2">
        <v>43249</v>
      </c>
      <c r="N446" s="1" t="s">
        <v>75</v>
      </c>
      <c r="O446" s="1" t="s">
        <v>356</v>
      </c>
      <c r="P446" s="1" t="s">
        <v>853</v>
      </c>
      <c r="Q446" s="2">
        <v>43852</v>
      </c>
    </row>
    <row r="447" spans="1:17" x14ac:dyDescent="0.3">
      <c r="A447" s="1" t="s">
        <v>27</v>
      </c>
      <c r="B447" s="1" t="s">
        <v>607</v>
      </c>
      <c r="C447" s="1" t="s">
        <v>19</v>
      </c>
      <c r="D447" s="2">
        <v>43340</v>
      </c>
      <c r="E447" s="2">
        <v>44066</v>
      </c>
      <c r="F447" s="1" t="s">
        <v>29</v>
      </c>
      <c r="G447">
        <v>1</v>
      </c>
      <c r="H447" s="1" t="s">
        <v>30</v>
      </c>
      <c r="I447" s="1" t="s">
        <v>22</v>
      </c>
      <c r="J447" s="1" t="s">
        <v>31</v>
      </c>
      <c r="K447" s="1" t="s">
        <v>32</v>
      </c>
      <c r="L447">
        <v>93516.75</v>
      </c>
      <c r="M447" s="2">
        <v>43958</v>
      </c>
      <c r="N447" s="1" t="s">
        <v>75</v>
      </c>
      <c r="O447" s="1" t="s">
        <v>356</v>
      </c>
      <c r="P447" s="1" t="s">
        <v>853</v>
      </c>
      <c r="Q447" s="2">
        <v>43852</v>
      </c>
    </row>
    <row r="448" spans="1:17" x14ac:dyDescent="0.3">
      <c r="A448" s="1" t="s">
        <v>27</v>
      </c>
      <c r="B448" s="1" t="s">
        <v>607</v>
      </c>
      <c r="C448" s="1" t="s">
        <v>19</v>
      </c>
      <c r="D448" s="2">
        <v>43340</v>
      </c>
      <c r="E448" s="2">
        <v>44066</v>
      </c>
      <c r="F448" s="1" t="s">
        <v>29</v>
      </c>
      <c r="G448">
        <v>1</v>
      </c>
      <c r="H448" s="1" t="s">
        <v>30</v>
      </c>
      <c r="I448" s="1" t="s">
        <v>22</v>
      </c>
      <c r="J448" s="1" t="s">
        <v>31</v>
      </c>
      <c r="K448" s="1" t="s">
        <v>32</v>
      </c>
      <c r="L448">
        <v>93516.75</v>
      </c>
      <c r="M448" s="2">
        <v>43958</v>
      </c>
      <c r="N448" s="1" t="s">
        <v>75</v>
      </c>
      <c r="O448" s="1" t="s">
        <v>356</v>
      </c>
      <c r="P448" s="1" t="s">
        <v>853</v>
      </c>
      <c r="Q448" s="2">
        <v>43852</v>
      </c>
    </row>
    <row r="449" spans="1:17" x14ac:dyDescent="0.3">
      <c r="A449" s="1" t="s">
        <v>27</v>
      </c>
      <c r="B449" s="1" t="s">
        <v>607</v>
      </c>
      <c r="C449" s="1" t="s">
        <v>19</v>
      </c>
      <c r="D449" s="2">
        <v>43340</v>
      </c>
      <c r="E449" s="2">
        <v>44066</v>
      </c>
      <c r="F449" s="1" t="s">
        <v>29</v>
      </c>
      <c r="G449">
        <v>1</v>
      </c>
      <c r="H449" s="1" t="s">
        <v>30</v>
      </c>
      <c r="I449" s="1" t="s">
        <v>22</v>
      </c>
      <c r="J449" s="1" t="s">
        <v>31</v>
      </c>
      <c r="K449" s="1" t="s">
        <v>32</v>
      </c>
      <c r="L449">
        <v>93516.75</v>
      </c>
      <c r="M449" s="2">
        <v>43958</v>
      </c>
      <c r="N449" s="1" t="s">
        <v>75</v>
      </c>
      <c r="O449" s="1" t="s">
        <v>356</v>
      </c>
      <c r="P449" s="1" t="s">
        <v>853</v>
      </c>
      <c r="Q449" s="2">
        <v>43852</v>
      </c>
    </row>
    <row r="450" spans="1:17" x14ac:dyDescent="0.3">
      <c r="A450" s="1" t="s">
        <v>27</v>
      </c>
      <c r="B450" s="1" t="s">
        <v>607</v>
      </c>
      <c r="C450" s="1" t="s">
        <v>19</v>
      </c>
      <c r="D450" s="2">
        <v>43340</v>
      </c>
      <c r="E450" s="2">
        <v>44066</v>
      </c>
      <c r="F450" s="1" t="s">
        <v>29</v>
      </c>
      <c r="G450">
        <v>1</v>
      </c>
      <c r="H450" s="1" t="s">
        <v>30</v>
      </c>
      <c r="I450" s="1" t="s">
        <v>22</v>
      </c>
      <c r="J450" s="1" t="s">
        <v>31</v>
      </c>
      <c r="K450" s="1" t="s">
        <v>32</v>
      </c>
      <c r="L450">
        <v>93517.25</v>
      </c>
      <c r="M450" s="2">
        <v>43855</v>
      </c>
      <c r="N450" s="1" t="s">
        <v>75</v>
      </c>
      <c r="O450" s="1" t="s">
        <v>356</v>
      </c>
      <c r="P450" s="1" t="s">
        <v>853</v>
      </c>
      <c r="Q450" s="2">
        <v>43852</v>
      </c>
    </row>
    <row r="451" spans="1:17" x14ac:dyDescent="0.3">
      <c r="A451" s="1" t="s">
        <v>27</v>
      </c>
      <c r="B451" s="1" t="s">
        <v>607</v>
      </c>
      <c r="C451" s="1" t="s">
        <v>19</v>
      </c>
      <c r="D451" s="2">
        <v>43340</v>
      </c>
      <c r="E451" s="2">
        <v>44066</v>
      </c>
      <c r="F451" s="1" t="s">
        <v>29</v>
      </c>
      <c r="G451">
        <v>1</v>
      </c>
      <c r="H451" s="1" t="s">
        <v>30</v>
      </c>
      <c r="I451" s="1" t="s">
        <v>22</v>
      </c>
      <c r="J451" s="1" t="s">
        <v>31</v>
      </c>
      <c r="K451" s="1" t="s">
        <v>32</v>
      </c>
      <c r="L451">
        <v>100710.88</v>
      </c>
      <c r="M451" s="2">
        <v>43443</v>
      </c>
      <c r="N451" s="1" t="s">
        <v>75</v>
      </c>
      <c r="O451" s="1" t="s">
        <v>356</v>
      </c>
      <c r="P451" s="1" t="s">
        <v>853</v>
      </c>
      <c r="Q451" s="2">
        <v>43852</v>
      </c>
    </row>
    <row r="452" spans="1:17" x14ac:dyDescent="0.3">
      <c r="A452" s="1" t="s">
        <v>27</v>
      </c>
      <c r="B452" s="1" t="s">
        <v>607</v>
      </c>
      <c r="C452" s="1" t="s">
        <v>19</v>
      </c>
      <c r="D452" s="2">
        <v>43340</v>
      </c>
      <c r="E452" s="2">
        <v>44066</v>
      </c>
      <c r="F452" s="1" t="s">
        <v>29</v>
      </c>
      <c r="G452">
        <v>1</v>
      </c>
      <c r="H452" s="1" t="s">
        <v>30</v>
      </c>
      <c r="I452" s="1" t="s">
        <v>22</v>
      </c>
      <c r="J452" s="1" t="s">
        <v>31</v>
      </c>
      <c r="K452" s="1" t="s">
        <v>32</v>
      </c>
      <c r="L452">
        <v>100710.88</v>
      </c>
      <c r="M452" s="2">
        <v>43546</v>
      </c>
      <c r="N452" s="1" t="s">
        <v>75</v>
      </c>
      <c r="O452" s="1" t="s">
        <v>356</v>
      </c>
      <c r="P452" s="1" t="s">
        <v>853</v>
      </c>
      <c r="Q452" s="2">
        <v>43852</v>
      </c>
    </row>
    <row r="453" spans="1:17" x14ac:dyDescent="0.3">
      <c r="A453" s="1" t="s">
        <v>27</v>
      </c>
      <c r="B453" s="1" t="s">
        <v>607</v>
      </c>
      <c r="C453" s="1" t="s">
        <v>19</v>
      </c>
      <c r="D453" s="2">
        <v>43340</v>
      </c>
      <c r="E453" s="2">
        <v>44066</v>
      </c>
      <c r="F453" s="1" t="s">
        <v>29</v>
      </c>
      <c r="G453">
        <v>1</v>
      </c>
      <c r="H453" s="1" t="s">
        <v>30</v>
      </c>
      <c r="I453" s="1" t="s">
        <v>22</v>
      </c>
      <c r="J453" s="1" t="s">
        <v>31</v>
      </c>
      <c r="K453" s="1" t="s">
        <v>32</v>
      </c>
      <c r="L453">
        <v>100710.88</v>
      </c>
      <c r="M453" s="2">
        <v>43649</v>
      </c>
      <c r="N453" s="1" t="s">
        <v>75</v>
      </c>
      <c r="O453" s="1" t="s">
        <v>356</v>
      </c>
      <c r="P453" s="1" t="s">
        <v>853</v>
      </c>
      <c r="Q453" s="2">
        <v>43852</v>
      </c>
    </row>
    <row r="454" spans="1:17" x14ac:dyDescent="0.3">
      <c r="A454" s="1" t="s">
        <v>27</v>
      </c>
      <c r="B454" s="1" t="s">
        <v>607</v>
      </c>
      <c r="C454" s="1" t="s">
        <v>19</v>
      </c>
      <c r="D454" s="2">
        <v>43340</v>
      </c>
      <c r="E454" s="2">
        <v>44066</v>
      </c>
      <c r="F454" s="1" t="s">
        <v>29</v>
      </c>
      <c r="G454">
        <v>1</v>
      </c>
      <c r="H454" s="1" t="s">
        <v>30</v>
      </c>
      <c r="I454" s="1" t="s">
        <v>22</v>
      </c>
      <c r="J454" s="1" t="s">
        <v>31</v>
      </c>
      <c r="K454" s="1" t="s">
        <v>32</v>
      </c>
      <c r="L454">
        <v>100710.88</v>
      </c>
      <c r="M454" s="2">
        <v>43752</v>
      </c>
      <c r="N454" s="1" t="s">
        <v>75</v>
      </c>
      <c r="O454" s="1" t="s">
        <v>356</v>
      </c>
      <c r="P454" s="1" t="s">
        <v>853</v>
      </c>
      <c r="Q454" s="2">
        <v>43852</v>
      </c>
    </row>
    <row r="455" spans="1:17" x14ac:dyDescent="0.3">
      <c r="A455" s="1" t="s">
        <v>27</v>
      </c>
      <c r="B455" s="1" t="s">
        <v>607</v>
      </c>
      <c r="C455" s="1" t="s">
        <v>19</v>
      </c>
      <c r="D455" s="2">
        <v>43340</v>
      </c>
      <c r="E455" s="2">
        <v>44066</v>
      </c>
      <c r="F455" s="1" t="s">
        <v>29</v>
      </c>
      <c r="G455">
        <v>1</v>
      </c>
      <c r="H455" s="1" t="s">
        <v>30</v>
      </c>
      <c r="I455" s="1" t="s">
        <v>22</v>
      </c>
      <c r="J455" s="1" t="s">
        <v>31</v>
      </c>
      <c r="K455" s="1" t="s">
        <v>32</v>
      </c>
      <c r="L455">
        <v>129485.38</v>
      </c>
      <c r="M455" s="2">
        <v>43340</v>
      </c>
      <c r="N455" s="1" t="s">
        <v>75</v>
      </c>
      <c r="O455" s="1" t="s">
        <v>356</v>
      </c>
      <c r="P455" s="1" t="s">
        <v>853</v>
      </c>
      <c r="Q455" s="2">
        <v>43852</v>
      </c>
    </row>
    <row r="456" spans="1:17" x14ac:dyDescent="0.3">
      <c r="A456" s="1" t="s">
        <v>27</v>
      </c>
      <c r="B456" s="1" t="s">
        <v>608</v>
      </c>
      <c r="C456" s="1" t="s">
        <v>19</v>
      </c>
      <c r="D456" s="2">
        <v>43440</v>
      </c>
      <c r="E456" s="2">
        <v>43804</v>
      </c>
      <c r="F456" s="1" t="s">
        <v>29</v>
      </c>
      <c r="G456">
        <v>1</v>
      </c>
      <c r="H456" s="1" t="s">
        <v>30</v>
      </c>
      <c r="I456" s="1" t="s">
        <v>22</v>
      </c>
      <c r="J456" s="1" t="s">
        <v>31</v>
      </c>
      <c r="K456" s="1" t="s">
        <v>37</v>
      </c>
      <c r="L456">
        <v>53711</v>
      </c>
      <c r="M456" s="2">
        <v>43440</v>
      </c>
      <c r="N456" s="1" t="s">
        <v>75</v>
      </c>
      <c r="O456" s="1" t="s">
        <v>356</v>
      </c>
      <c r="P456" s="1" t="s">
        <v>853</v>
      </c>
      <c r="Q456" s="2">
        <v>43852</v>
      </c>
    </row>
    <row r="457" spans="1:17" x14ac:dyDescent="0.3">
      <c r="A457" s="1" t="s">
        <v>27</v>
      </c>
      <c r="B457" s="1" t="s">
        <v>609</v>
      </c>
      <c r="C457" s="1" t="s">
        <v>19</v>
      </c>
      <c r="D457" s="2">
        <v>43550</v>
      </c>
      <c r="E457" s="2">
        <v>44099</v>
      </c>
      <c r="F457" s="1" t="s">
        <v>29</v>
      </c>
      <c r="G457">
        <v>1</v>
      </c>
      <c r="H457" s="1" t="s">
        <v>30</v>
      </c>
      <c r="I457" s="1" t="s">
        <v>22</v>
      </c>
      <c r="J457" s="1" t="s">
        <v>31</v>
      </c>
      <c r="K457" s="1" t="s">
        <v>37</v>
      </c>
      <c r="L457">
        <v>49576</v>
      </c>
      <c r="M457" s="2">
        <v>43550</v>
      </c>
      <c r="N457" s="1" t="s">
        <v>75</v>
      </c>
      <c r="O457" s="1" t="s">
        <v>356</v>
      </c>
      <c r="P457" s="1" t="s">
        <v>853</v>
      </c>
      <c r="Q457" s="2">
        <v>43852</v>
      </c>
    </row>
    <row r="458" spans="1:17" x14ac:dyDescent="0.3">
      <c r="A458" s="1" t="s">
        <v>27</v>
      </c>
      <c r="B458" s="1" t="s">
        <v>610</v>
      </c>
      <c r="C458" s="1" t="s">
        <v>19</v>
      </c>
      <c r="D458" s="2">
        <v>42634</v>
      </c>
      <c r="E458" s="2">
        <v>44002</v>
      </c>
      <c r="F458" s="1" t="s">
        <v>29</v>
      </c>
      <c r="G458">
        <v>1</v>
      </c>
      <c r="H458" s="1" t="s">
        <v>30</v>
      </c>
      <c r="I458" s="1" t="s">
        <v>22</v>
      </c>
      <c r="J458" s="1" t="s">
        <v>31</v>
      </c>
      <c r="K458" s="1" t="s">
        <v>37</v>
      </c>
      <c r="L458">
        <v>0</v>
      </c>
      <c r="M458" s="2">
        <v>42634</v>
      </c>
      <c r="N458" s="1" t="s">
        <v>75</v>
      </c>
      <c r="O458" s="1" t="s">
        <v>26</v>
      </c>
      <c r="P458" s="1" t="s">
        <v>853</v>
      </c>
      <c r="Q458" s="2">
        <v>43852</v>
      </c>
    </row>
    <row r="459" spans="1:17" x14ac:dyDescent="0.3">
      <c r="A459" s="1" t="s">
        <v>27</v>
      </c>
      <c r="B459" s="1" t="s">
        <v>610</v>
      </c>
      <c r="C459" s="1" t="s">
        <v>19</v>
      </c>
      <c r="D459" s="2">
        <v>42634</v>
      </c>
      <c r="E459" s="2">
        <v>44002</v>
      </c>
      <c r="F459" s="1" t="s">
        <v>29</v>
      </c>
      <c r="G459">
        <v>1</v>
      </c>
      <c r="H459" s="1" t="s">
        <v>30</v>
      </c>
      <c r="I459" s="1" t="s">
        <v>22</v>
      </c>
      <c r="J459" s="1" t="s">
        <v>31</v>
      </c>
      <c r="K459" s="1" t="s">
        <v>37</v>
      </c>
      <c r="L459">
        <v>0</v>
      </c>
      <c r="M459" s="2">
        <v>43364</v>
      </c>
      <c r="N459" s="1" t="s">
        <v>25</v>
      </c>
      <c r="O459" s="1" t="s">
        <v>26</v>
      </c>
      <c r="P459" s="1" t="s">
        <v>853</v>
      </c>
      <c r="Q459" s="2">
        <v>43852</v>
      </c>
    </row>
    <row r="460" spans="1:17" x14ac:dyDescent="0.3">
      <c r="A460" s="1" t="s">
        <v>27</v>
      </c>
      <c r="B460" s="1" t="s">
        <v>610</v>
      </c>
      <c r="C460" s="1" t="s">
        <v>19</v>
      </c>
      <c r="D460" s="2">
        <v>42634</v>
      </c>
      <c r="E460" s="2">
        <v>44002</v>
      </c>
      <c r="F460" s="1" t="s">
        <v>29</v>
      </c>
      <c r="G460">
        <v>1</v>
      </c>
      <c r="H460" s="1" t="s">
        <v>30</v>
      </c>
      <c r="I460" s="1" t="s">
        <v>22</v>
      </c>
      <c r="J460" s="1" t="s">
        <v>31</v>
      </c>
      <c r="K460" s="1" t="s">
        <v>37</v>
      </c>
      <c r="L460">
        <v>0</v>
      </c>
      <c r="M460" s="2">
        <v>43455</v>
      </c>
      <c r="N460" s="1" t="s">
        <v>25</v>
      </c>
      <c r="O460" s="1" t="s">
        <v>26</v>
      </c>
      <c r="P460" s="1" t="s">
        <v>853</v>
      </c>
      <c r="Q460" s="2">
        <v>43852</v>
      </c>
    </row>
    <row r="461" spans="1:17" x14ac:dyDescent="0.3">
      <c r="A461" s="1" t="s">
        <v>27</v>
      </c>
      <c r="B461" s="1" t="s">
        <v>611</v>
      </c>
      <c r="C461" s="1" t="s">
        <v>19</v>
      </c>
      <c r="D461" s="2">
        <v>42887</v>
      </c>
      <c r="E461" s="2">
        <v>43616</v>
      </c>
      <c r="F461" s="1" t="s">
        <v>29</v>
      </c>
      <c r="G461">
        <v>1</v>
      </c>
      <c r="H461" s="1" t="s">
        <v>30</v>
      </c>
      <c r="I461" s="1" t="s">
        <v>22</v>
      </c>
      <c r="J461" s="1" t="s">
        <v>31</v>
      </c>
      <c r="K461" s="1" t="s">
        <v>37</v>
      </c>
      <c r="L461">
        <v>64971</v>
      </c>
      <c r="M461" s="2">
        <v>43435</v>
      </c>
      <c r="N461" s="1" t="s">
        <v>75</v>
      </c>
      <c r="O461" s="1" t="s">
        <v>356</v>
      </c>
      <c r="P461" s="1" t="s">
        <v>853</v>
      </c>
      <c r="Q461" s="2">
        <v>43852</v>
      </c>
    </row>
    <row r="462" spans="1:17" x14ac:dyDescent="0.3">
      <c r="A462" s="1" t="s">
        <v>33</v>
      </c>
      <c r="B462" s="1" t="s">
        <v>612</v>
      </c>
      <c r="C462" s="1" t="s">
        <v>19</v>
      </c>
      <c r="D462" s="2">
        <v>43646</v>
      </c>
      <c r="E462" s="2">
        <v>44011</v>
      </c>
      <c r="F462" s="1" t="s">
        <v>20</v>
      </c>
      <c r="G462">
        <v>1</v>
      </c>
      <c r="H462" s="1" t="s">
        <v>30</v>
      </c>
      <c r="I462" s="1" t="s">
        <v>22</v>
      </c>
      <c r="J462" s="1" t="s">
        <v>20</v>
      </c>
      <c r="K462" s="1" t="s">
        <v>24</v>
      </c>
      <c r="L462">
        <v>66188.759999999995</v>
      </c>
      <c r="M462" s="2">
        <v>43646</v>
      </c>
      <c r="N462" s="1" t="s">
        <v>75</v>
      </c>
      <c r="O462" s="1" t="s">
        <v>24</v>
      </c>
      <c r="P462" s="1" t="s">
        <v>853</v>
      </c>
      <c r="Q462" s="2">
        <v>43852</v>
      </c>
    </row>
    <row r="463" spans="1:17" x14ac:dyDescent="0.3">
      <c r="A463" s="1" t="s">
        <v>33</v>
      </c>
      <c r="B463" s="1" t="s">
        <v>613</v>
      </c>
      <c r="C463" s="1" t="s">
        <v>19</v>
      </c>
      <c r="D463" s="2">
        <v>42916</v>
      </c>
      <c r="E463" s="2">
        <v>43280</v>
      </c>
      <c r="F463" s="1" t="s">
        <v>20</v>
      </c>
      <c r="G463">
        <v>1</v>
      </c>
      <c r="H463" s="1" t="s">
        <v>30</v>
      </c>
      <c r="I463" s="1" t="s">
        <v>22</v>
      </c>
      <c r="J463" s="1" t="s">
        <v>20</v>
      </c>
      <c r="K463" s="1" t="s">
        <v>37</v>
      </c>
      <c r="L463">
        <v>37754.15</v>
      </c>
      <c r="M463" s="2">
        <v>43281</v>
      </c>
      <c r="N463" s="1" t="s">
        <v>75</v>
      </c>
      <c r="O463" s="1" t="s">
        <v>356</v>
      </c>
      <c r="P463" s="1" t="s">
        <v>853</v>
      </c>
      <c r="Q463" s="2">
        <v>43852</v>
      </c>
    </row>
    <row r="464" spans="1:17" x14ac:dyDescent="0.3">
      <c r="A464" s="1" t="s">
        <v>33</v>
      </c>
      <c r="B464" s="1" t="s">
        <v>614</v>
      </c>
      <c r="C464" s="1" t="s">
        <v>19</v>
      </c>
      <c r="D464" s="2">
        <v>43709</v>
      </c>
      <c r="E464" s="2">
        <v>44074</v>
      </c>
      <c r="F464" s="1" t="s">
        <v>303</v>
      </c>
      <c r="G464">
        <v>1</v>
      </c>
      <c r="H464" s="1" t="s">
        <v>30</v>
      </c>
      <c r="I464" s="1" t="s">
        <v>22</v>
      </c>
      <c r="J464" s="1" t="s">
        <v>116</v>
      </c>
      <c r="K464" s="1" t="s">
        <v>24</v>
      </c>
      <c r="L464">
        <v>48325.760000000002</v>
      </c>
      <c r="M464" s="2">
        <v>43709</v>
      </c>
      <c r="N464" s="1" t="s">
        <v>75</v>
      </c>
      <c r="O464" s="1" t="s">
        <v>24</v>
      </c>
      <c r="P464" s="1" t="s">
        <v>853</v>
      </c>
      <c r="Q464" s="2">
        <v>43852</v>
      </c>
    </row>
    <row r="465" spans="1:17" x14ac:dyDescent="0.3">
      <c r="A465" s="1" t="s">
        <v>33</v>
      </c>
      <c r="B465" s="1" t="s">
        <v>382</v>
      </c>
      <c r="C465" s="1" t="s">
        <v>19</v>
      </c>
      <c r="D465" s="2">
        <v>43344</v>
      </c>
      <c r="E465" s="2">
        <v>43708</v>
      </c>
      <c r="F465" s="1" t="s">
        <v>303</v>
      </c>
      <c r="G465">
        <v>1</v>
      </c>
      <c r="H465" s="1" t="s">
        <v>30</v>
      </c>
      <c r="I465" s="1" t="s">
        <v>22</v>
      </c>
      <c r="J465" s="1" t="s">
        <v>116</v>
      </c>
      <c r="K465" s="1" t="s">
        <v>24</v>
      </c>
      <c r="L465">
        <v>5763.57</v>
      </c>
      <c r="M465" s="2">
        <v>43344</v>
      </c>
      <c r="N465" s="1" t="s">
        <v>75</v>
      </c>
      <c r="O465" s="1" t="s">
        <v>356</v>
      </c>
      <c r="P465" s="1" t="s">
        <v>853</v>
      </c>
      <c r="Q465" s="2">
        <v>43852</v>
      </c>
    </row>
    <row r="466" spans="1:17" x14ac:dyDescent="0.3">
      <c r="A466" s="1" t="s">
        <v>33</v>
      </c>
      <c r="B466" s="1" t="s">
        <v>382</v>
      </c>
      <c r="C466" s="1" t="s">
        <v>35</v>
      </c>
      <c r="D466" s="2">
        <v>43344</v>
      </c>
      <c r="E466" s="2">
        <v>43708</v>
      </c>
      <c r="F466" s="1" t="s">
        <v>303</v>
      </c>
      <c r="G466">
        <v>1</v>
      </c>
      <c r="H466" s="1" t="s">
        <v>30</v>
      </c>
      <c r="I466" s="1" t="s">
        <v>22</v>
      </c>
      <c r="J466" s="1" t="s">
        <v>116</v>
      </c>
      <c r="K466" s="1" t="s">
        <v>24</v>
      </c>
      <c r="L466">
        <v>5721.71</v>
      </c>
      <c r="M466" s="2">
        <v>43344</v>
      </c>
      <c r="N466" s="1" t="s">
        <v>75</v>
      </c>
      <c r="O466" s="1" t="s">
        <v>356</v>
      </c>
      <c r="P466" s="1" t="s">
        <v>853</v>
      </c>
      <c r="Q466" s="2">
        <v>43852</v>
      </c>
    </row>
    <row r="467" spans="1:17" x14ac:dyDescent="0.3">
      <c r="A467" s="1" t="s">
        <v>33</v>
      </c>
      <c r="B467" s="1" t="s">
        <v>615</v>
      </c>
      <c r="C467" s="1" t="s">
        <v>35</v>
      </c>
      <c r="D467" s="2">
        <v>43281</v>
      </c>
      <c r="E467" s="2">
        <v>43645</v>
      </c>
      <c r="F467" s="1" t="s">
        <v>20</v>
      </c>
      <c r="G467">
        <v>5</v>
      </c>
      <c r="H467" s="1" t="s">
        <v>63</v>
      </c>
      <c r="I467" s="1" t="s">
        <v>22</v>
      </c>
      <c r="J467" s="1" t="s">
        <v>20</v>
      </c>
      <c r="K467" s="1" t="s">
        <v>24</v>
      </c>
      <c r="L467">
        <v>50101.73</v>
      </c>
      <c r="M467" s="2">
        <v>43281</v>
      </c>
      <c r="N467" s="1" t="s">
        <v>75</v>
      </c>
      <c r="O467" s="1" t="s">
        <v>356</v>
      </c>
      <c r="P467" s="1" t="s">
        <v>853</v>
      </c>
      <c r="Q467" s="2">
        <v>43852</v>
      </c>
    </row>
    <row r="468" spans="1:17" x14ac:dyDescent="0.3">
      <c r="A468" s="1" t="s">
        <v>33</v>
      </c>
      <c r="B468" s="1" t="s">
        <v>616</v>
      </c>
      <c r="C468" s="1" t="s">
        <v>35</v>
      </c>
      <c r="D468" s="2">
        <v>43112</v>
      </c>
      <c r="E468" s="2">
        <v>43476</v>
      </c>
      <c r="F468" s="1" t="s">
        <v>249</v>
      </c>
      <c r="G468">
        <v>1</v>
      </c>
      <c r="H468" s="1" t="s">
        <v>30</v>
      </c>
      <c r="I468" s="1" t="s">
        <v>22</v>
      </c>
      <c r="J468" s="1" t="s">
        <v>617</v>
      </c>
      <c r="K468" s="1" t="s">
        <v>24</v>
      </c>
      <c r="L468">
        <v>2940.49</v>
      </c>
      <c r="M468" s="2">
        <v>43112</v>
      </c>
      <c r="N468" s="1" t="s">
        <v>75</v>
      </c>
      <c r="O468" s="1" t="s">
        <v>483</v>
      </c>
      <c r="P468" s="1" t="s">
        <v>484</v>
      </c>
      <c r="Q468" s="2">
        <v>43852</v>
      </c>
    </row>
    <row r="469" spans="1:17" x14ac:dyDescent="0.3">
      <c r="A469" s="1" t="s">
        <v>33</v>
      </c>
      <c r="B469" s="1" t="s">
        <v>618</v>
      </c>
      <c r="C469" s="1" t="s">
        <v>19</v>
      </c>
      <c r="D469" s="2">
        <v>43477</v>
      </c>
      <c r="E469" s="2">
        <v>43841</v>
      </c>
      <c r="F469" s="1" t="s">
        <v>249</v>
      </c>
      <c r="G469">
        <v>1</v>
      </c>
      <c r="H469" s="1" t="s">
        <v>30</v>
      </c>
      <c r="I469" s="1" t="s">
        <v>22</v>
      </c>
      <c r="J469" s="1" t="s">
        <v>617</v>
      </c>
      <c r="K469" s="1" t="s">
        <v>24</v>
      </c>
      <c r="L469">
        <v>3073.94</v>
      </c>
      <c r="M469" s="2">
        <v>43477</v>
      </c>
      <c r="N469" s="1" t="s">
        <v>75</v>
      </c>
      <c r="O469" s="1" t="s">
        <v>24</v>
      </c>
      <c r="P469" s="1" t="s">
        <v>853</v>
      </c>
      <c r="Q469" s="2">
        <v>43852</v>
      </c>
    </row>
    <row r="470" spans="1:17" x14ac:dyDescent="0.3">
      <c r="A470" s="1" t="s">
        <v>33</v>
      </c>
      <c r="B470" s="1" t="s">
        <v>619</v>
      </c>
      <c r="C470" s="1" t="s">
        <v>35</v>
      </c>
      <c r="D470" s="2">
        <v>43116</v>
      </c>
      <c r="E470" s="2">
        <v>43480</v>
      </c>
      <c r="F470" s="1" t="s">
        <v>20</v>
      </c>
      <c r="G470">
        <v>1</v>
      </c>
      <c r="H470" s="1" t="s">
        <v>30</v>
      </c>
      <c r="I470" s="1" t="s">
        <v>22</v>
      </c>
      <c r="J470" s="1" t="s">
        <v>20</v>
      </c>
      <c r="K470" s="1" t="s">
        <v>37</v>
      </c>
      <c r="L470">
        <v>330</v>
      </c>
      <c r="M470" s="2">
        <v>43116</v>
      </c>
      <c r="N470" s="1" t="s">
        <v>75</v>
      </c>
      <c r="O470" s="1" t="s">
        <v>483</v>
      </c>
      <c r="P470" s="1" t="s">
        <v>484</v>
      </c>
      <c r="Q470" s="2">
        <v>43852</v>
      </c>
    </row>
    <row r="471" spans="1:17" x14ac:dyDescent="0.3">
      <c r="A471" s="1" t="s">
        <v>33</v>
      </c>
      <c r="B471" s="1" t="s">
        <v>620</v>
      </c>
      <c r="C471" s="1" t="s">
        <v>19</v>
      </c>
      <c r="D471" s="2">
        <v>43709</v>
      </c>
      <c r="E471" s="2">
        <v>44074</v>
      </c>
      <c r="F471" s="1" t="s">
        <v>303</v>
      </c>
      <c r="G471">
        <v>1</v>
      </c>
      <c r="H471" s="1" t="s">
        <v>30</v>
      </c>
      <c r="I471" s="1" t="s">
        <v>22</v>
      </c>
      <c r="J471" s="1" t="s">
        <v>116</v>
      </c>
      <c r="K471" s="1" t="s">
        <v>24</v>
      </c>
      <c r="L471">
        <v>20327.63</v>
      </c>
      <c r="M471" s="2">
        <v>43709</v>
      </c>
      <c r="N471" s="1" t="s">
        <v>75</v>
      </c>
      <c r="O471" s="1" t="s">
        <v>24</v>
      </c>
      <c r="P471" s="1" t="s">
        <v>853</v>
      </c>
      <c r="Q471" s="2">
        <v>43852</v>
      </c>
    </row>
    <row r="472" spans="1:17" x14ac:dyDescent="0.3">
      <c r="A472" s="1" t="s">
        <v>33</v>
      </c>
      <c r="B472" s="1" t="s">
        <v>382</v>
      </c>
      <c r="C472" s="1" t="s">
        <v>35</v>
      </c>
      <c r="D472" s="2">
        <v>43344</v>
      </c>
      <c r="E472" s="2">
        <v>43708</v>
      </c>
      <c r="F472" s="1" t="s">
        <v>303</v>
      </c>
      <c r="G472">
        <v>1</v>
      </c>
      <c r="H472" s="1" t="s">
        <v>30</v>
      </c>
      <c r="I472" s="1" t="s">
        <v>22</v>
      </c>
      <c r="J472" s="1" t="s">
        <v>116</v>
      </c>
      <c r="K472" s="1" t="s">
        <v>24</v>
      </c>
      <c r="L472">
        <v>2164.3000000000002</v>
      </c>
      <c r="M472" s="2">
        <v>43344</v>
      </c>
      <c r="N472" s="1" t="s">
        <v>75</v>
      </c>
      <c r="O472" s="1" t="s">
        <v>356</v>
      </c>
      <c r="P472" s="1" t="s">
        <v>853</v>
      </c>
      <c r="Q472" s="2">
        <v>43852</v>
      </c>
    </row>
    <row r="473" spans="1:17" x14ac:dyDescent="0.3">
      <c r="A473" s="1" t="s">
        <v>33</v>
      </c>
      <c r="B473" s="1" t="s">
        <v>621</v>
      </c>
      <c r="C473" s="1" t="s">
        <v>19</v>
      </c>
      <c r="D473" s="2">
        <v>43709</v>
      </c>
      <c r="E473" s="2">
        <v>44074</v>
      </c>
      <c r="F473" s="1" t="s">
        <v>303</v>
      </c>
      <c r="G473">
        <v>1</v>
      </c>
      <c r="H473" s="1" t="s">
        <v>30</v>
      </c>
      <c r="I473" s="1" t="s">
        <v>22</v>
      </c>
      <c r="J473" s="1" t="s">
        <v>116</v>
      </c>
      <c r="K473" s="1" t="s">
        <v>24</v>
      </c>
      <c r="L473">
        <v>27258.799999999999</v>
      </c>
      <c r="M473" s="2">
        <v>43709</v>
      </c>
      <c r="N473" s="1" t="s">
        <v>75</v>
      </c>
      <c r="O473" s="1" t="s">
        <v>24</v>
      </c>
      <c r="P473" s="1" t="s">
        <v>853</v>
      </c>
      <c r="Q473" s="2">
        <v>43852</v>
      </c>
    </row>
    <row r="474" spans="1:17" x14ac:dyDescent="0.3">
      <c r="A474" s="1" t="s">
        <v>33</v>
      </c>
      <c r="B474" s="1" t="s">
        <v>382</v>
      </c>
      <c r="C474" s="1" t="s">
        <v>35</v>
      </c>
      <c r="D474" s="2">
        <v>43344</v>
      </c>
      <c r="E474" s="2">
        <v>43708</v>
      </c>
      <c r="F474" s="1" t="s">
        <v>303</v>
      </c>
      <c r="G474">
        <v>1</v>
      </c>
      <c r="H474" s="1" t="s">
        <v>30</v>
      </c>
      <c r="I474" s="1" t="s">
        <v>22</v>
      </c>
      <c r="J474" s="1" t="s">
        <v>116</v>
      </c>
      <c r="K474" s="1" t="s">
        <v>24</v>
      </c>
      <c r="L474">
        <v>5105.2</v>
      </c>
      <c r="M474" s="2">
        <v>43344</v>
      </c>
      <c r="N474" s="1" t="s">
        <v>75</v>
      </c>
      <c r="O474" s="1" t="s">
        <v>356</v>
      </c>
      <c r="P474" s="1" t="s">
        <v>853</v>
      </c>
      <c r="Q474" s="2">
        <v>43852</v>
      </c>
    </row>
    <row r="475" spans="1:17" x14ac:dyDescent="0.3">
      <c r="A475" s="1" t="s">
        <v>33</v>
      </c>
      <c r="B475" s="1" t="s">
        <v>622</v>
      </c>
      <c r="C475" s="1" t="s">
        <v>19</v>
      </c>
      <c r="D475" s="2">
        <v>43847</v>
      </c>
      <c r="E475" s="2">
        <v>43852</v>
      </c>
      <c r="F475" s="1" t="s">
        <v>235</v>
      </c>
      <c r="G475">
        <v>1</v>
      </c>
      <c r="H475" s="1" t="s">
        <v>30</v>
      </c>
      <c r="I475" s="1" t="s">
        <v>22</v>
      </c>
      <c r="J475" s="1" t="s">
        <v>160</v>
      </c>
      <c r="K475" s="1" t="s">
        <v>37</v>
      </c>
      <c r="L475">
        <v>95.85</v>
      </c>
      <c r="M475" s="2">
        <v>43847</v>
      </c>
      <c r="N475" s="1" t="s">
        <v>75</v>
      </c>
      <c r="O475" s="1" t="s">
        <v>356</v>
      </c>
      <c r="P475" s="1" t="s">
        <v>853</v>
      </c>
      <c r="Q475" s="2">
        <v>43852</v>
      </c>
    </row>
    <row r="476" spans="1:17" x14ac:dyDescent="0.3">
      <c r="A476" s="1" t="s">
        <v>33</v>
      </c>
      <c r="B476" s="1" t="s">
        <v>382</v>
      </c>
      <c r="C476" s="1" t="s">
        <v>19</v>
      </c>
      <c r="D476" s="2">
        <v>43344</v>
      </c>
      <c r="E476" s="2">
        <v>43708</v>
      </c>
      <c r="F476" s="1" t="s">
        <v>303</v>
      </c>
      <c r="G476">
        <v>1</v>
      </c>
      <c r="H476" s="1" t="s">
        <v>30</v>
      </c>
      <c r="I476" s="1" t="s">
        <v>22</v>
      </c>
      <c r="J476" s="1" t="s">
        <v>116</v>
      </c>
      <c r="K476" s="1" t="s">
        <v>24</v>
      </c>
      <c r="L476">
        <v>153.76</v>
      </c>
      <c r="M476" s="2">
        <v>43344</v>
      </c>
      <c r="N476" s="1" t="s">
        <v>75</v>
      </c>
      <c r="O476" s="1" t="s">
        <v>356</v>
      </c>
      <c r="P476" s="1" t="s">
        <v>853</v>
      </c>
      <c r="Q476" s="2">
        <v>43852</v>
      </c>
    </row>
    <row r="477" spans="1:17" x14ac:dyDescent="0.3">
      <c r="A477" s="1" t="s">
        <v>33</v>
      </c>
      <c r="B477" s="1" t="s">
        <v>382</v>
      </c>
      <c r="C477" s="1" t="s">
        <v>19</v>
      </c>
      <c r="D477" s="2">
        <v>43344</v>
      </c>
      <c r="E477" s="2">
        <v>43708</v>
      </c>
      <c r="F477" s="1" t="s">
        <v>303</v>
      </c>
      <c r="G477">
        <v>1</v>
      </c>
      <c r="H477" s="1" t="s">
        <v>30</v>
      </c>
      <c r="I477" s="1" t="s">
        <v>22</v>
      </c>
      <c r="J477" s="1" t="s">
        <v>116</v>
      </c>
      <c r="K477" s="1" t="s">
        <v>24</v>
      </c>
      <c r="L477">
        <v>3842.38</v>
      </c>
      <c r="M477" s="2">
        <v>43344</v>
      </c>
      <c r="N477" s="1" t="s">
        <v>75</v>
      </c>
      <c r="O477" s="1" t="s">
        <v>356</v>
      </c>
      <c r="P477" s="1" t="s">
        <v>853</v>
      </c>
      <c r="Q477" s="2">
        <v>43852</v>
      </c>
    </row>
    <row r="478" spans="1:17" x14ac:dyDescent="0.3">
      <c r="A478" s="1" t="s">
        <v>33</v>
      </c>
      <c r="B478" s="1" t="s">
        <v>623</v>
      </c>
      <c r="C478" s="1" t="s">
        <v>19</v>
      </c>
      <c r="D478" s="2">
        <v>43720</v>
      </c>
      <c r="E478" s="2">
        <v>44085</v>
      </c>
      <c r="F478" s="1" t="s">
        <v>20</v>
      </c>
      <c r="G478">
        <v>1</v>
      </c>
      <c r="H478" s="1" t="s">
        <v>30</v>
      </c>
      <c r="I478" s="1" t="s">
        <v>22</v>
      </c>
      <c r="J478" s="1" t="s">
        <v>160</v>
      </c>
      <c r="K478" s="1" t="s">
        <v>24</v>
      </c>
      <c r="L478">
        <v>3300</v>
      </c>
      <c r="M478" s="2">
        <v>43720</v>
      </c>
      <c r="N478" s="1" t="s">
        <v>75</v>
      </c>
      <c r="O478" s="1" t="s">
        <v>356</v>
      </c>
      <c r="P478" s="1" t="s">
        <v>853</v>
      </c>
      <c r="Q478" s="2">
        <v>43852</v>
      </c>
    </row>
    <row r="479" spans="1:17" x14ac:dyDescent="0.3">
      <c r="A479" s="1" t="s">
        <v>33</v>
      </c>
      <c r="B479" s="1" t="s">
        <v>624</v>
      </c>
      <c r="C479" s="1" t="s">
        <v>19</v>
      </c>
      <c r="D479" s="2">
        <v>43405</v>
      </c>
      <c r="E479" s="2">
        <v>43769</v>
      </c>
      <c r="F479" s="1" t="s">
        <v>20</v>
      </c>
      <c r="G479">
        <v>1</v>
      </c>
      <c r="H479" s="1" t="s">
        <v>30</v>
      </c>
      <c r="I479" s="1" t="s">
        <v>22</v>
      </c>
      <c r="J479" s="1" t="s">
        <v>20</v>
      </c>
      <c r="K479" s="1" t="s">
        <v>24</v>
      </c>
      <c r="L479">
        <v>7424.84</v>
      </c>
      <c r="M479" s="2">
        <v>43405</v>
      </c>
      <c r="N479" s="1" t="s">
        <v>75</v>
      </c>
      <c r="O479" s="1" t="s">
        <v>24</v>
      </c>
      <c r="P479" s="1" t="s">
        <v>853</v>
      </c>
      <c r="Q479" s="2">
        <v>43852</v>
      </c>
    </row>
    <row r="480" spans="1:17" x14ac:dyDescent="0.3">
      <c r="A480" s="1" t="s">
        <v>33</v>
      </c>
      <c r="B480" s="1" t="s">
        <v>625</v>
      </c>
      <c r="C480" s="1" t="s">
        <v>35</v>
      </c>
      <c r="D480" s="2">
        <v>43040</v>
      </c>
      <c r="E480" s="2">
        <v>43404</v>
      </c>
      <c r="F480" s="1" t="s">
        <v>20</v>
      </c>
      <c r="G480">
        <v>1</v>
      </c>
      <c r="H480" s="1" t="s">
        <v>30</v>
      </c>
      <c r="I480" s="1" t="s">
        <v>22</v>
      </c>
      <c r="J480" s="1" t="s">
        <v>20</v>
      </c>
      <c r="K480" s="1" t="s">
        <v>24</v>
      </c>
      <c r="L480">
        <v>55687.5</v>
      </c>
      <c r="M480" s="2">
        <v>43040</v>
      </c>
      <c r="N480" s="1" t="s">
        <v>75</v>
      </c>
      <c r="O480" s="1" t="s">
        <v>483</v>
      </c>
      <c r="P480" s="1" t="s">
        <v>484</v>
      </c>
      <c r="Q480" s="2">
        <v>43852</v>
      </c>
    </row>
    <row r="481" spans="1:17" x14ac:dyDescent="0.3">
      <c r="A481" s="1" t="s">
        <v>33</v>
      </c>
      <c r="B481" s="1" t="s">
        <v>626</v>
      </c>
      <c r="C481" s="1" t="s">
        <v>19</v>
      </c>
      <c r="D481" s="2">
        <v>43355</v>
      </c>
      <c r="E481" s="2">
        <v>43719</v>
      </c>
      <c r="F481" s="1" t="s">
        <v>20</v>
      </c>
      <c r="G481">
        <v>5</v>
      </c>
      <c r="H481" s="1" t="s">
        <v>63</v>
      </c>
      <c r="I481" s="1" t="s">
        <v>22</v>
      </c>
      <c r="J481" s="1" t="s">
        <v>20</v>
      </c>
      <c r="K481" s="1" t="s">
        <v>24</v>
      </c>
      <c r="L481">
        <v>8745.18</v>
      </c>
      <c r="M481" s="2">
        <v>43355</v>
      </c>
      <c r="N481" s="1" t="s">
        <v>75</v>
      </c>
      <c r="O481" s="1" t="s">
        <v>356</v>
      </c>
      <c r="P481" s="1" t="s">
        <v>853</v>
      </c>
      <c r="Q481" s="2">
        <v>43852</v>
      </c>
    </row>
    <row r="482" spans="1:17" x14ac:dyDescent="0.3">
      <c r="A482" s="1" t="s">
        <v>33</v>
      </c>
      <c r="B482" s="1" t="s">
        <v>627</v>
      </c>
      <c r="C482" s="1" t="s">
        <v>19</v>
      </c>
      <c r="D482" s="2">
        <v>43511</v>
      </c>
      <c r="E482" s="2">
        <v>43875</v>
      </c>
      <c r="F482" s="1" t="s">
        <v>628</v>
      </c>
      <c r="G482">
        <v>9</v>
      </c>
      <c r="H482" s="1" t="s">
        <v>67</v>
      </c>
      <c r="I482" s="1" t="s">
        <v>22</v>
      </c>
      <c r="J482" s="1" t="s">
        <v>628</v>
      </c>
      <c r="K482" s="1" t="s">
        <v>37</v>
      </c>
      <c r="L482">
        <v>10578.39</v>
      </c>
      <c r="M482" s="2">
        <v>43511</v>
      </c>
      <c r="N482" s="1" t="s">
        <v>75</v>
      </c>
      <c r="O482" s="1" t="s">
        <v>356</v>
      </c>
      <c r="P482" s="1" t="s">
        <v>853</v>
      </c>
      <c r="Q482" s="2">
        <v>43852</v>
      </c>
    </row>
    <row r="483" spans="1:17" x14ac:dyDescent="0.3">
      <c r="A483" s="1" t="s">
        <v>33</v>
      </c>
      <c r="B483" s="1" t="s">
        <v>629</v>
      </c>
      <c r="C483" s="1" t="s">
        <v>19</v>
      </c>
      <c r="D483" s="2">
        <v>43709</v>
      </c>
      <c r="E483" s="2">
        <v>44074</v>
      </c>
      <c r="F483" s="1" t="s">
        <v>303</v>
      </c>
      <c r="G483">
        <v>1</v>
      </c>
      <c r="H483" s="1" t="s">
        <v>30</v>
      </c>
      <c r="I483" s="1" t="s">
        <v>22</v>
      </c>
      <c r="J483" s="1" t="s">
        <v>116</v>
      </c>
      <c r="K483" s="1" t="s">
        <v>24</v>
      </c>
      <c r="L483">
        <v>10279.51</v>
      </c>
      <c r="M483" s="2">
        <v>43709</v>
      </c>
      <c r="N483" s="1" t="s">
        <v>75</v>
      </c>
      <c r="O483" s="1" t="s">
        <v>24</v>
      </c>
      <c r="P483" s="1" t="s">
        <v>853</v>
      </c>
      <c r="Q483" s="2">
        <v>43852</v>
      </c>
    </row>
    <row r="484" spans="1:17" x14ac:dyDescent="0.3">
      <c r="A484" s="1" t="s">
        <v>33</v>
      </c>
      <c r="B484" s="1" t="s">
        <v>382</v>
      </c>
      <c r="C484" s="1" t="s">
        <v>35</v>
      </c>
      <c r="D484" s="2">
        <v>43344</v>
      </c>
      <c r="E484" s="2">
        <v>43708</v>
      </c>
      <c r="F484" s="1" t="s">
        <v>303</v>
      </c>
      <c r="G484">
        <v>1</v>
      </c>
      <c r="H484" s="1" t="s">
        <v>30</v>
      </c>
      <c r="I484" s="1" t="s">
        <v>22</v>
      </c>
      <c r="J484" s="1" t="s">
        <v>116</v>
      </c>
      <c r="K484" s="1" t="s">
        <v>24</v>
      </c>
      <c r="L484">
        <v>610.77</v>
      </c>
      <c r="M484" s="2">
        <v>43344</v>
      </c>
      <c r="N484" s="1" t="s">
        <v>75</v>
      </c>
      <c r="O484" s="1" t="s">
        <v>356</v>
      </c>
      <c r="P484" s="1" t="s">
        <v>853</v>
      </c>
      <c r="Q484" s="2">
        <v>43852</v>
      </c>
    </row>
    <row r="485" spans="1:17" x14ac:dyDescent="0.3">
      <c r="A485" s="1" t="s">
        <v>33</v>
      </c>
      <c r="B485" s="1" t="s">
        <v>630</v>
      </c>
      <c r="C485" s="1" t="s">
        <v>35</v>
      </c>
      <c r="D485" s="2">
        <v>43168</v>
      </c>
      <c r="E485" s="2">
        <v>43532</v>
      </c>
      <c r="F485" s="1" t="s">
        <v>50</v>
      </c>
      <c r="G485">
        <v>12</v>
      </c>
      <c r="H485" s="1" t="s">
        <v>216</v>
      </c>
      <c r="I485" s="1" t="s">
        <v>22</v>
      </c>
      <c r="J485" s="1" t="s">
        <v>23</v>
      </c>
      <c r="K485" s="1" t="s">
        <v>24</v>
      </c>
      <c r="L485">
        <v>25000</v>
      </c>
      <c r="M485" s="2">
        <v>43168</v>
      </c>
      <c r="N485" s="1" t="s">
        <v>75</v>
      </c>
      <c r="O485" s="1" t="s">
        <v>356</v>
      </c>
      <c r="P485" s="1" t="s">
        <v>853</v>
      </c>
      <c r="Q485" s="2">
        <v>43852</v>
      </c>
    </row>
    <row r="486" spans="1:17" x14ac:dyDescent="0.3">
      <c r="A486" s="1" t="s">
        <v>33</v>
      </c>
      <c r="B486" s="1" t="s">
        <v>122</v>
      </c>
      <c r="C486" s="1" t="s">
        <v>19</v>
      </c>
      <c r="D486" s="2">
        <v>43533</v>
      </c>
      <c r="E486" s="2">
        <v>43898</v>
      </c>
      <c r="F486" s="1" t="s">
        <v>50</v>
      </c>
      <c r="G486">
        <v>3</v>
      </c>
      <c r="H486" s="1" t="s">
        <v>21</v>
      </c>
      <c r="I486" s="1" t="s">
        <v>22</v>
      </c>
      <c r="J486" s="1" t="s">
        <v>23</v>
      </c>
      <c r="K486" s="1" t="s">
        <v>24</v>
      </c>
      <c r="L486">
        <v>23750</v>
      </c>
      <c r="M486" s="2">
        <v>43533</v>
      </c>
      <c r="N486" s="1" t="s">
        <v>75</v>
      </c>
      <c r="O486" s="1" t="s">
        <v>24</v>
      </c>
      <c r="P486" s="1" t="s">
        <v>853</v>
      </c>
      <c r="Q486" s="2">
        <v>43852</v>
      </c>
    </row>
    <row r="487" spans="1:17" x14ac:dyDescent="0.3">
      <c r="A487" s="1" t="s">
        <v>33</v>
      </c>
      <c r="B487" s="1" t="s">
        <v>631</v>
      </c>
      <c r="C487" s="1" t="s">
        <v>35</v>
      </c>
      <c r="D487" s="2">
        <v>43414</v>
      </c>
      <c r="E487" s="2">
        <v>43778</v>
      </c>
      <c r="F487" s="1" t="s">
        <v>235</v>
      </c>
      <c r="G487">
        <v>13</v>
      </c>
      <c r="H487" s="1" t="s">
        <v>36</v>
      </c>
      <c r="I487" s="1" t="s">
        <v>22</v>
      </c>
      <c r="J487" s="1" t="s">
        <v>83</v>
      </c>
      <c r="K487" s="1" t="s">
        <v>37</v>
      </c>
      <c r="L487">
        <v>0</v>
      </c>
      <c r="M487" s="2">
        <v>43414</v>
      </c>
      <c r="N487" s="1" t="s">
        <v>75</v>
      </c>
      <c r="O487" s="1" t="s">
        <v>356</v>
      </c>
      <c r="P487" s="1" t="s">
        <v>853</v>
      </c>
      <c r="Q487" s="2">
        <v>43852</v>
      </c>
    </row>
    <row r="488" spans="1:17" x14ac:dyDescent="0.3">
      <c r="A488" s="1" t="s">
        <v>33</v>
      </c>
      <c r="B488" s="1" t="s">
        <v>34</v>
      </c>
      <c r="C488" s="1" t="s">
        <v>35</v>
      </c>
      <c r="D488" s="2">
        <v>43112</v>
      </c>
      <c r="E488" s="2">
        <v>43476</v>
      </c>
      <c r="F488" s="1" t="s">
        <v>20</v>
      </c>
      <c r="G488">
        <v>13</v>
      </c>
      <c r="H488" s="1" t="s">
        <v>36</v>
      </c>
      <c r="I488" s="1" t="s">
        <v>22</v>
      </c>
      <c r="J488" s="1" t="s">
        <v>20</v>
      </c>
      <c r="K488" s="1" t="s">
        <v>37</v>
      </c>
      <c r="L488">
        <v>10395</v>
      </c>
      <c r="M488" s="2">
        <v>43112</v>
      </c>
      <c r="N488" s="1" t="s">
        <v>75</v>
      </c>
      <c r="O488" s="1" t="s">
        <v>26</v>
      </c>
      <c r="P488" s="1" t="s">
        <v>853</v>
      </c>
      <c r="Q488" s="2">
        <v>43852</v>
      </c>
    </row>
    <row r="489" spans="1:17" x14ac:dyDescent="0.3">
      <c r="A489" s="1" t="s">
        <v>33</v>
      </c>
      <c r="B489" s="1" t="s">
        <v>34</v>
      </c>
      <c r="C489" s="1" t="s">
        <v>35</v>
      </c>
      <c r="D489" s="2">
        <v>43112</v>
      </c>
      <c r="E489" s="2">
        <v>43476</v>
      </c>
      <c r="F489" s="1" t="s">
        <v>20</v>
      </c>
      <c r="G489">
        <v>13</v>
      </c>
      <c r="H489" s="1" t="s">
        <v>36</v>
      </c>
      <c r="I489" s="1" t="s">
        <v>22</v>
      </c>
      <c r="J489" s="1" t="s">
        <v>20</v>
      </c>
      <c r="K489" s="1" t="s">
        <v>37</v>
      </c>
      <c r="L489">
        <v>0</v>
      </c>
      <c r="M489" s="2"/>
      <c r="N489" s="1" t="s">
        <v>25</v>
      </c>
      <c r="O489" s="1" t="s">
        <v>26</v>
      </c>
      <c r="P489" s="1" t="s">
        <v>853</v>
      </c>
      <c r="Q489" s="2">
        <v>43852</v>
      </c>
    </row>
    <row r="490" spans="1:17" x14ac:dyDescent="0.3">
      <c r="A490" s="1" t="s">
        <v>33</v>
      </c>
      <c r="B490" s="1" t="s">
        <v>151</v>
      </c>
      <c r="C490" s="1" t="s">
        <v>35</v>
      </c>
      <c r="D490" s="2">
        <v>43477</v>
      </c>
      <c r="E490" s="2">
        <v>43841</v>
      </c>
      <c r="F490" s="1" t="s">
        <v>20</v>
      </c>
      <c r="G490">
        <v>13</v>
      </c>
      <c r="H490" s="1" t="s">
        <v>36</v>
      </c>
      <c r="I490" s="1" t="s">
        <v>22</v>
      </c>
      <c r="J490" s="1" t="s">
        <v>20</v>
      </c>
      <c r="K490" s="1" t="s">
        <v>37</v>
      </c>
      <c r="L490">
        <v>15592.5</v>
      </c>
      <c r="M490" s="2">
        <v>43477</v>
      </c>
      <c r="N490" s="1" t="s">
        <v>75</v>
      </c>
      <c r="O490" s="1" t="s">
        <v>24</v>
      </c>
      <c r="P490" s="1" t="s">
        <v>853</v>
      </c>
      <c r="Q490" s="2">
        <v>43852</v>
      </c>
    </row>
    <row r="491" spans="1:17" x14ac:dyDescent="0.3">
      <c r="A491" s="1" t="s">
        <v>33</v>
      </c>
      <c r="B491" s="1" t="s">
        <v>34</v>
      </c>
      <c r="C491" s="1" t="s">
        <v>19</v>
      </c>
      <c r="D491" s="2">
        <v>43842</v>
      </c>
      <c r="E491" s="2">
        <v>44207</v>
      </c>
      <c r="F491" s="1" t="s">
        <v>20</v>
      </c>
      <c r="G491">
        <v>13</v>
      </c>
      <c r="H491" s="1" t="s">
        <v>36</v>
      </c>
      <c r="I491" s="1" t="s">
        <v>22</v>
      </c>
      <c r="J491" s="1" t="s">
        <v>20</v>
      </c>
      <c r="K491" s="1" t="s">
        <v>37</v>
      </c>
      <c r="L491">
        <v>11310.75</v>
      </c>
      <c r="M491" s="2">
        <v>43842</v>
      </c>
      <c r="N491" s="1" t="s">
        <v>75</v>
      </c>
      <c r="O491" s="1" t="s">
        <v>24</v>
      </c>
      <c r="P491" s="1" t="s">
        <v>853</v>
      </c>
      <c r="Q491" s="2">
        <v>43852</v>
      </c>
    </row>
    <row r="492" spans="1:17" x14ac:dyDescent="0.3">
      <c r="A492" s="1" t="s">
        <v>33</v>
      </c>
      <c r="B492" s="1" t="s">
        <v>193</v>
      </c>
      <c r="C492" s="1" t="s">
        <v>19</v>
      </c>
      <c r="D492" s="2">
        <v>43779</v>
      </c>
      <c r="E492" s="2">
        <v>44144</v>
      </c>
      <c r="F492" s="1" t="s">
        <v>235</v>
      </c>
      <c r="G492">
        <v>13</v>
      </c>
      <c r="H492" s="1" t="s">
        <v>36</v>
      </c>
      <c r="I492" s="1" t="s">
        <v>22</v>
      </c>
      <c r="J492" s="1" t="s">
        <v>83</v>
      </c>
      <c r="K492" s="1" t="s">
        <v>24</v>
      </c>
      <c r="L492">
        <v>48928.73</v>
      </c>
      <c r="M492" s="2">
        <v>43779</v>
      </c>
      <c r="N492" s="1" t="s">
        <v>75</v>
      </c>
      <c r="O492" s="1" t="s">
        <v>24</v>
      </c>
      <c r="P492" s="1" t="s">
        <v>853</v>
      </c>
      <c r="Q492" s="2">
        <v>43852</v>
      </c>
    </row>
    <row r="493" spans="1:17" x14ac:dyDescent="0.3">
      <c r="A493" s="1" t="s">
        <v>33</v>
      </c>
      <c r="B493" s="1" t="s">
        <v>632</v>
      </c>
      <c r="C493" s="1" t="s">
        <v>19</v>
      </c>
      <c r="D493" s="2">
        <v>43794</v>
      </c>
      <c r="E493" s="2">
        <v>44159</v>
      </c>
      <c r="F493" s="1" t="s">
        <v>50</v>
      </c>
      <c r="G493">
        <v>13</v>
      </c>
      <c r="H493" s="1" t="s">
        <v>36</v>
      </c>
      <c r="I493" s="1" t="s">
        <v>22</v>
      </c>
      <c r="J493" s="1" t="s">
        <v>50</v>
      </c>
      <c r="K493" s="1" t="s">
        <v>24</v>
      </c>
      <c r="L493">
        <v>18975</v>
      </c>
      <c r="M493" s="2">
        <v>43794</v>
      </c>
      <c r="N493" s="1" t="s">
        <v>75</v>
      </c>
      <c r="O493" s="1" t="s">
        <v>356</v>
      </c>
      <c r="P493" s="1" t="s">
        <v>853</v>
      </c>
      <c r="Q493" s="2">
        <v>43852</v>
      </c>
    </row>
    <row r="494" spans="1:17" x14ac:dyDescent="0.3">
      <c r="A494" s="1" t="s">
        <v>33</v>
      </c>
      <c r="B494" s="1" t="s">
        <v>633</v>
      </c>
      <c r="C494" s="1" t="s">
        <v>35</v>
      </c>
      <c r="D494" s="2">
        <v>43292</v>
      </c>
      <c r="E494" s="2">
        <v>43656</v>
      </c>
      <c r="F494" s="1" t="s">
        <v>249</v>
      </c>
      <c r="G494">
        <v>13</v>
      </c>
      <c r="H494" s="1" t="s">
        <v>36</v>
      </c>
      <c r="I494" s="1" t="s">
        <v>22</v>
      </c>
      <c r="J494" s="1" t="s">
        <v>50</v>
      </c>
      <c r="K494" s="1" t="s">
        <v>37</v>
      </c>
      <c r="L494">
        <v>16170</v>
      </c>
      <c r="M494" s="2">
        <v>43292</v>
      </c>
      <c r="N494" s="1" t="s">
        <v>75</v>
      </c>
      <c r="O494" s="1" t="s">
        <v>483</v>
      </c>
      <c r="P494" s="1" t="s">
        <v>601</v>
      </c>
      <c r="Q494" s="2">
        <v>43852</v>
      </c>
    </row>
    <row r="495" spans="1:17" x14ac:dyDescent="0.3">
      <c r="A495" s="1" t="s">
        <v>33</v>
      </c>
      <c r="B495" s="1" t="s">
        <v>634</v>
      </c>
      <c r="C495" s="1" t="s">
        <v>19</v>
      </c>
      <c r="D495" s="2">
        <v>43655</v>
      </c>
      <c r="E495" s="2">
        <v>44020</v>
      </c>
      <c r="F495" s="1" t="s">
        <v>235</v>
      </c>
      <c r="G495">
        <v>13</v>
      </c>
      <c r="H495" s="1" t="s">
        <v>36</v>
      </c>
      <c r="I495" s="1" t="s">
        <v>22</v>
      </c>
      <c r="J495" s="1" t="s">
        <v>83</v>
      </c>
      <c r="K495" s="1" t="s">
        <v>37</v>
      </c>
      <c r="L495">
        <v>9056.48</v>
      </c>
      <c r="M495" s="2">
        <v>43655</v>
      </c>
      <c r="N495" s="1" t="s">
        <v>75</v>
      </c>
      <c r="O495" s="1" t="s">
        <v>356</v>
      </c>
      <c r="P495" s="1" t="s">
        <v>853</v>
      </c>
      <c r="Q495" s="2">
        <v>43852</v>
      </c>
    </row>
    <row r="496" spans="1:17" x14ac:dyDescent="0.3">
      <c r="A496" s="1" t="s">
        <v>33</v>
      </c>
      <c r="B496" s="1" t="s">
        <v>635</v>
      </c>
      <c r="C496" s="1" t="s">
        <v>35</v>
      </c>
      <c r="D496" s="2">
        <v>43291</v>
      </c>
      <c r="E496" s="2">
        <v>43655</v>
      </c>
      <c r="F496" s="1" t="s">
        <v>303</v>
      </c>
      <c r="G496">
        <v>13</v>
      </c>
      <c r="H496" s="1" t="s">
        <v>36</v>
      </c>
      <c r="I496" s="1" t="s">
        <v>22</v>
      </c>
      <c r="J496" s="1" t="s">
        <v>116</v>
      </c>
      <c r="K496" s="1" t="s">
        <v>37</v>
      </c>
      <c r="L496">
        <v>18357</v>
      </c>
      <c r="M496" s="2">
        <v>43291</v>
      </c>
      <c r="N496" s="1" t="s">
        <v>75</v>
      </c>
      <c r="O496" s="1" t="s">
        <v>483</v>
      </c>
      <c r="P496" s="1" t="s">
        <v>484</v>
      </c>
      <c r="Q496" s="2">
        <v>43852</v>
      </c>
    </row>
    <row r="497" spans="1:17" x14ac:dyDescent="0.3">
      <c r="A497" s="1" t="s">
        <v>33</v>
      </c>
      <c r="B497" s="1" t="s">
        <v>636</v>
      </c>
      <c r="C497" s="1" t="s">
        <v>35</v>
      </c>
      <c r="D497" s="2">
        <v>43291</v>
      </c>
      <c r="E497" s="2">
        <v>43655</v>
      </c>
      <c r="F497" s="1" t="s">
        <v>303</v>
      </c>
      <c r="G497">
        <v>13</v>
      </c>
      <c r="H497" s="1" t="s">
        <v>36</v>
      </c>
      <c r="I497" s="1" t="s">
        <v>22</v>
      </c>
      <c r="J497" s="1" t="s">
        <v>116</v>
      </c>
      <c r="K497" s="1" t="s">
        <v>37</v>
      </c>
      <c r="L497">
        <v>10416.75</v>
      </c>
      <c r="M497" s="2">
        <v>43291</v>
      </c>
      <c r="N497" s="1" t="s">
        <v>75</v>
      </c>
      <c r="O497" s="1" t="s">
        <v>356</v>
      </c>
      <c r="P497" s="1" t="s">
        <v>853</v>
      </c>
      <c r="Q497" s="2">
        <v>43852</v>
      </c>
    </row>
    <row r="498" spans="1:17" x14ac:dyDescent="0.3">
      <c r="A498" s="1" t="s">
        <v>33</v>
      </c>
      <c r="B498" s="1" t="s">
        <v>637</v>
      </c>
      <c r="C498" s="1" t="s">
        <v>35</v>
      </c>
      <c r="D498" s="2">
        <v>43291</v>
      </c>
      <c r="E498" s="2">
        <v>43655</v>
      </c>
      <c r="F498" s="1" t="s">
        <v>249</v>
      </c>
      <c r="G498">
        <v>13</v>
      </c>
      <c r="H498" s="1" t="s">
        <v>36</v>
      </c>
      <c r="I498" s="1" t="s">
        <v>22</v>
      </c>
      <c r="J498" s="1" t="s">
        <v>116</v>
      </c>
      <c r="K498" s="1" t="s">
        <v>37</v>
      </c>
      <c r="L498">
        <v>1232</v>
      </c>
      <c r="M498" s="2">
        <v>43291</v>
      </c>
      <c r="N498" s="1" t="s">
        <v>75</v>
      </c>
      <c r="O498" s="1" t="s">
        <v>356</v>
      </c>
      <c r="P498" s="1" t="s">
        <v>853</v>
      </c>
      <c r="Q498" s="2">
        <v>43852</v>
      </c>
    </row>
    <row r="499" spans="1:17" x14ac:dyDescent="0.3">
      <c r="A499" s="1" t="s">
        <v>33</v>
      </c>
      <c r="B499" s="1" t="s">
        <v>638</v>
      </c>
      <c r="C499" s="1" t="s">
        <v>35</v>
      </c>
      <c r="D499" s="2">
        <v>43291</v>
      </c>
      <c r="E499" s="2">
        <v>43655</v>
      </c>
      <c r="F499" s="1" t="s">
        <v>249</v>
      </c>
      <c r="G499">
        <v>13</v>
      </c>
      <c r="H499" s="1" t="s">
        <v>36</v>
      </c>
      <c r="I499" s="1" t="s">
        <v>22</v>
      </c>
      <c r="J499" s="1" t="s">
        <v>116</v>
      </c>
      <c r="K499" s="1" t="s">
        <v>37</v>
      </c>
      <c r="L499">
        <v>242.5</v>
      </c>
      <c r="M499" s="2">
        <v>43291</v>
      </c>
      <c r="N499" s="1" t="s">
        <v>75</v>
      </c>
      <c r="O499" s="1" t="s">
        <v>483</v>
      </c>
      <c r="P499" s="1" t="s">
        <v>601</v>
      </c>
      <c r="Q499" s="2">
        <v>43852</v>
      </c>
    </row>
    <row r="500" spans="1:17" x14ac:dyDescent="0.3">
      <c r="A500" s="1" t="s">
        <v>33</v>
      </c>
      <c r="B500" s="1" t="s">
        <v>639</v>
      </c>
      <c r="C500" s="1" t="s">
        <v>19</v>
      </c>
      <c r="D500" s="2">
        <v>43474</v>
      </c>
      <c r="E500" s="2">
        <v>43838</v>
      </c>
      <c r="F500" s="1" t="s">
        <v>249</v>
      </c>
      <c r="G500">
        <v>13</v>
      </c>
      <c r="H500" s="1" t="s">
        <v>36</v>
      </c>
      <c r="I500" s="1" t="s">
        <v>22</v>
      </c>
      <c r="J500" s="1" t="s">
        <v>116</v>
      </c>
      <c r="K500" s="1" t="s">
        <v>37</v>
      </c>
      <c r="L500">
        <v>643.75</v>
      </c>
      <c r="M500" s="2">
        <v>43474</v>
      </c>
      <c r="N500" s="1" t="s">
        <v>75</v>
      </c>
      <c r="O500" s="1" t="s">
        <v>356</v>
      </c>
      <c r="P500" s="1" t="s">
        <v>853</v>
      </c>
      <c r="Q500" s="2">
        <v>43852</v>
      </c>
    </row>
    <row r="501" spans="1:17" x14ac:dyDescent="0.3">
      <c r="A501" s="1" t="s">
        <v>33</v>
      </c>
      <c r="B501" s="1" t="s">
        <v>180</v>
      </c>
      <c r="C501" s="1" t="s">
        <v>19</v>
      </c>
      <c r="D501" s="2">
        <v>43601</v>
      </c>
      <c r="E501" s="2">
        <v>43966</v>
      </c>
      <c r="F501" s="1" t="s">
        <v>303</v>
      </c>
      <c r="G501">
        <v>13</v>
      </c>
      <c r="H501" s="1" t="s">
        <v>36</v>
      </c>
      <c r="I501" s="1" t="s">
        <v>22</v>
      </c>
      <c r="J501" s="1" t="s">
        <v>116</v>
      </c>
      <c r="K501" s="1" t="s">
        <v>37</v>
      </c>
      <c r="L501">
        <v>4595.75</v>
      </c>
      <c r="M501" s="2">
        <v>43601</v>
      </c>
      <c r="N501" s="1" t="s">
        <v>75</v>
      </c>
      <c r="O501" s="1" t="s">
        <v>356</v>
      </c>
      <c r="P501" s="1" t="s">
        <v>853</v>
      </c>
      <c r="Q501" s="2">
        <v>43852</v>
      </c>
    </row>
    <row r="502" spans="1:17" x14ac:dyDescent="0.3">
      <c r="A502" s="1" t="s">
        <v>33</v>
      </c>
      <c r="B502" s="1" t="s">
        <v>640</v>
      </c>
      <c r="C502" s="1" t="s">
        <v>19</v>
      </c>
      <c r="D502" s="2">
        <v>43657</v>
      </c>
      <c r="E502" s="2">
        <v>44022</v>
      </c>
      <c r="F502" s="1" t="s">
        <v>303</v>
      </c>
      <c r="G502">
        <v>13</v>
      </c>
      <c r="H502" s="1" t="s">
        <v>36</v>
      </c>
      <c r="I502" s="1" t="s">
        <v>22</v>
      </c>
      <c r="J502" s="1" t="s">
        <v>116</v>
      </c>
      <c r="K502" s="1" t="s">
        <v>37</v>
      </c>
      <c r="L502">
        <v>21905.200000000001</v>
      </c>
      <c r="M502" s="2">
        <v>43657</v>
      </c>
      <c r="N502" s="1" t="s">
        <v>75</v>
      </c>
      <c r="O502" s="1" t="s">
        <v>24</v>
      </c>
      <c r="P502" s="1" t="s">
        <v>853</v>
      </c>
      <c r="Q502" s="2">
        <v>43852</v>
      </c>
    </row>
    <row r="503" spans="1:17" x14ac:dyDescent="0.3">
      <c r="A503" s="1" t="s">
        <v>33</v>
      </c>
      <c r="B503" s="1" t="s">
        <v>641</v>
      </c>
      <c r="C503" s="1" t="s">
        <v>19</v>
      </c>
      <c r="D503" s="2">
        <v>43656</v>
      </c>
      <c r="E503" s="2">
        <v>44021</v>
      </c>
      <c r="F503" s="1" t="s">
        <v>249</v>
      </c>
      <c r="G503">
        <v>13</v>
      </c>
      <c r="H503" s="1" t="s">
        <v>36</v>
      </c>
      <c r="I503" s="1" t="s">
        <v>22</v>
      </c>
      <c r="J503" s="1" t="s">
        <v>116</v>
      </c>
      <c r="K503" s="1" t="s">
        <v>37</v>
      </c>
      <c r="L503">
        <v>337.5</v>
      </c>
      <c r="M503" s="2">
        <v>43656</v>
      </c>
      <c r="N503" s="1" t="s">
        <v>75</v>
      </c>
      <c r="O503" s="1" t="s">
        <v>24</v>
      </c>
      <c r="P503" s="1" t="s">
        <v>853</v>
      </c>
      <c r="Q503" s="2">
        <v>43852</v>
      </c>
    </row>
    <row r="504" spans="1:17" x14ac:dyDescent="0.3">
      <c r="A504" s="1" t="s">
        <v>33</v>
      </c>
      <c r="B504" s="1" t="s">
        <v>38</v>
      </c>
      <c r="C504" s="1" t="s">
        <v>19</v>
      </c>
      <c r="D504" s="2">
        <v>43462</v>
      </c>
      <c r="E504" s="2">
        <v>43826</v>
      </c>
      <c r="F504" s="1" t="s">
        <v>20</v>
      </c>
      <c r="G504">
        <v>1</v>
      </c>
      <c r="H504" s="1" t="s">
        <v>30</v>
      </c>
      <c r="I504" s="1" t="s">
        <v>22</v>
      </c>
      <c r="J504" s="1" t="s">
        <v>20</v>
      </c>
      <c r="K504" s="1" t="s">
        <v>37</v>
      </c>
      <c r="L504">
        <v>6112.76</v>
      </c>
      <c r="M504" s="2">
        <v>43462</v>
      </c>
      <c r="N504" s="1" t="s">
        <v>75</v>
      </c>
      <c r="O504" s="1" t="s">
        <v>26</v>
      </c>
      <c r="P504" s="1" t="s">
        <v>853</v>
      </c>
      <c r="Q504" s="2">
        <v>43852</v>
      </c>
    </row>
    <row r="505" spans="1:17" x14ac:dyDescent="0.3">
      <c r="A505" s="1" t="s">
        <v>33</v>
      </c>
      <c r="B505" s="1" t="s">
        <v>38</v>
      </c>
      <c r="C505" s="1" t="s">
        <v>19</v>
      </c>
      <c r="D505" s="2">
        <v>43462</v>
      </c>
      <c r="E505" s="2">
        <v>43826</v>
      </c>
      <c r="F505" s="1" t="s">
        <v>20</v>
      </c>
      <c r="G505">
        <v>1</v>
      </c>
      <c r="H505" s="1" t="s">
        <v>30</v>
      </c>
      <c r="I505" s="1" t="s">
        <v>22</v>
      </c>
      <c r="J505" s="1" t="s">
        <v>20</v>
      </c>
      <c r="K505" s="1" t="s">
        <v>37</v>
      </c>
      <c r="L505">
        <v>0</v>
      </c>
      <c r="M505" s="2"/>
      <c r="N505" s="1" t="s">
        <v>25</v>
      </c>
      <c r="O505" s="1" t="s">
        <v>26</v>
      </c>
      <c r="P505" s="1" t="s">
        <v>853</v>
      </c>
      <c r="Q505" s="2">
        <v>43852</v>
      </c>
    </row>
    <row r="506" spans="1:17" x14ac:dyDescent="0.3">
      <c r="A506" s="1" t="s">
        <v>33</v>
      </c>
      <c r="B506" s="1" t="s">
        <v>642</v>
      </c>
      <c r="C506" s="1" t="s">
        <v>19</v>
      </c>
      <c r="D506" s="2">
        <v>43440</v>
      </c>
      <c r="E506" s="2">
        <v>43804</v>
      </c>
      <c r="F506" s="1" t="s">
        <v>20</v>
      </c>
      <c r="G506">
        <v>1</v>
      </c>
      <c r="H506" s="1" t="s">
        <v>30</v>
      </c>
      <c r="I506" s="1" t="s">
        <v>22</v>
      </c>
      <c r="J506" s="1" t="s">
        <v>20</v>
      </c>
      <c r="K506" s="1" t="s">
        <v>37</v>
      </c>
      <c r="L506">
        <v>10725</v>
      </c>
      <c r="M506" s="2">
        <v>43440</v>
      </c>
      <c r="N506" s="1" t="s">
        <v>75</v>
      </c>
      <c r="O506" s="1" t="s">
        <v>356</v>
      </c>
      <c r="P506" s="1" t="s">
        <v>853</v>
      </c>
      <c r="Q506" s="2">
        <v>43852</v>
      </c>
    </row>
    <row r="507" spans="1:17" x14ac:dyDescent="0.3">
      <c r="A507" s="1" t="s">
        <v>33</v>
      </c>
      <c r="B507" s="1" t="s">
        <v>643</v>
      </c>
      <c r="C507" s="1" t="s">
        <v>19</v>
      </c>
      <c r="D507" s="2">
        <v>43533</v>
      </c>
      <c r="E507" s="2">
        <v>43898</v>
      </c>
      <c r="F507" s="1" t="s">
        <v>50</v>
      </c>
      <c r="G507">
        <v>2</v>
      </c>
      <c r="H507" s="1" t="s">
        <v>51</v>
      </c>
      <c r="I507" s="1" t="s">
        <v>22</v>
      </c>
      <c r="J507" s="1" t="s">
        <v>50</v>
      </c>
      <c r="K507" s="1" t="s">
        <v>37</v>
      </c>
      <c r="L507">
        <v>27530.38</v>
      </c>
      <c r="M507" s="2">
        <v>43533</v>
      </c>
      <c r="N507" s="1" t="s">
        <v>75</v>
      </c>
      <c r="O507" s="1" t="s">
        <v>356</v>
      </c>
      <c r="P507" s="1" t="s">
        <v>853</v>
      </c>
      <c r="Q507" s="2">
        <v>43852</v>
      </c>
    </row>
    <row r="508" spans="1:17" x14ac:dyDescent="0.3">
      <c r="A508" s="1" t="s">
        <v>33</v>
      </c>
      <c r="B508" s="1" t="s">
        <v>382</v>
      </c>
      <c r="C508" s="1" t="s">
        <v>35</v>
      </c>
      <c r="D508" s="2">
        <v>43191</v>
      </c>
      <c r="E508" s="2">
        <v>43555</v>
      </c>
      <c r="F508" s="1" t="s">
        <v>249</v>
      </c>
      <c r="G508">
        <v>1</v>
      </c>
      <c r="H508" s="1" t="s">
        <v>30</v>
      </c>
      <c r="I508" s="1" t="s">
        <v>22</v>
      </c>
      <c r="J508" s="1" t="s">
        <v>116</v>
      </c>
      <c r="K508" s="1" t="s">
        <v>37</v>
      </c>
      <c r="L508">
        <v>106033.91</v>
      </c>
      <c r="M508" s="2">
        <v>43191</v>
      </c>
      <c r="N508" s="1" t="s">
        <v>75</v>
      </c>
      <c r="O508" s="1" t="s">
        <v>483</v>
      </c>
      <c r="P508" s="1" t="s">
        <v>644</v>
      </c>
      <c r="Q508" s="2">
        <v>43852</v>
      </c>
    </row>
    <row r="509" spans="1:17" x14ac:dyDescent="0.3">
      <c r="A509" s="1" t="s">
        <v>33</v>
      </c>
      <c r="B509" s="1" t="s">
        <v>382</v>
      </c>
      <c r="C509" s="1" t="s">
        <v>19</v>
      </c>
      <c r="D509" s="2">
        <v>43473</v>
      </c>
      <c r="E509" s="2">
        <v>43562</v>
      </c>
      <c r="F509" s="1" t="s">
        <v>303</v>
      </c>
      <c r="G509">
        <v>2</v>
      </c>
      <c r="H509" s="1" t="s">
        <v>51</v>
      </c>
      <c r="I509" s="1" t="s">
        <v>22</v>
      </c>
      <c r="J509" s="1" t="s">
        <v>160</v>
      </c>
      <c r="K509" s="1" t="s">
        <v>37</v>
      </c>
      <c r="L509">
        <v>3978.77</v>
      </c>
      <c r="M509" s="2">
        <v>43473</v>
      </c>
      <c r="N509" s="1" t="s">
        <v>75</v>
      </c>
      <c r="O509" s="1" t="s">
        <v>356</v>
      </c>
      <c r="P509" s="1" t="s">
        <v>853</v>
      </c>
      <c r="Q509" s="2">
        <v>43852</v>
      </c>
    </row>
    <row r="510" spans="1:17" x14ac:dyDescent="0.3">
      <c r="A510" s="1" t="s">
        <v>33</v>
      </c>
      <c r="B510" s="1" t="s">
        <v>382</v>
      </c>
      <c r="C510" s="1" t="s">
        <v>19</v>
      </c>
      <c r="D510" s="2">
        <v>43484</v>
      </c>
      <c r="E510" s="2">
        <v>43573</v>
      </c>
      <c r="F510" s="1" t="s">
        <v>303</v>
      </c>
      <c r="G510">
        <v>2</v>
      </c>
      <c r="H510" s="1" t="s">
        <v>51</v>
      </c>
      <c r="I510" s="1" t="s">
        <v>22</v>
      </c>
      <c r="J510" s="1" t="s">
        <v>160</v>
      </c>
      <c r="K510" s="1" t="s">
        <v>37</v>
      </c>
      <c r="L510">
        <v>9453.35</v>
      </c>
      <c r="M510" s="2">
        <v>43484</v>
      </c>
      <c r="N510" s="1" t="s">
        <v>75</v>
      </c>
      <c r="O510" s="1" t="s">
        <v>356</v>
      </c>
      <c r="P510" s="1" t="s">
        <v>853</v>
      </c>
      <c r="Q510" s="2">
        <v>43852</v>
      </c>
    </row>
    <row r="511" spans="1:17" x14ac:dyDescent="0.3">
      <c r="A511" s="1" t="s">
        <v>33</v>
      </c>
      <c r="B511" s="1" t="s">
        <v>382</v>
      </c>
      <c r="C511" s="1" t="s">
        <v>19</v>
      </c>
      <c r="D511" s="2">
        <v>43522</v>
      </c>
      <c r="E511" s="2">
        <v>43580</v>
      </c>
      <c r="F511" s="1" t="s">
        <v>303</v>
      </c>
      <c r="G511">
        <v>2</v>
      </c>
      <c r="H511" s="1" t="s">
        <v>51</v>
      </c>
      <c r="I511" s="1" t="s">
        <v>22</v>
      </c>
      <c r="J511" s="1" t="s">
        <v>160</v>
      </c>
      <c r="K511" s="1" t="s">
        <v>37</v>
      </c>
      <c r="L511">
        <v>4156.79</v>
      </c>
      <c r="M511" s="2">
        <v>43522</v>
      </c>
      <c r="N511" s="1" t="s">
        <v>75</v>
      </c>
      <c r="O511" s="1" t="s">
        <v>356</v>
      </c>
      <c r="P511" s="1" t="s">
        <v>853</v>
      </c>
      <c r="Q511" s="2">
        <v>43852</v>
      </c>
    </row>
    <row r="512" spans="1:17" x14ac:dyDescent="0.3">
      <c r="A512" s="1" t="s">
        <v>33</v>
      </c>
      <c r="B512" s="1" t="s">
        <v>645</v>
      </c>
      <c r="C512" s="1" t="s">
        <v>19</v>
      </c>
      <c r="D512" s="2">
        <v>43577</v>
      </c>
      <c r="E512" s="2">
        <v>43942</v>
      </c>
      <c r="F512" s="1" t="s">
        <v>249</v>
      </c>
      <c r="G512">
        <v>13</v>
      </c>
      <c r="H512" s="1" t="s">
        <v>36</v>
      </c>
      <c r="I512" s="1" t="s">
        <v>22</v>
      </c>
      <c r="J512" s="1" t="s">
        <v>50</v>
      </c>
      <c r="K512" s="1" t="s">
        <v>32</v>
      </c>
      <c r="L512">
        <v>7451.24</v>
      </c>
      <c r="M512" s="2">
        <v>43577</v>
      </c>
      <c r="N512" s="1" t="s">
        <v>75</v>
      </c>
      <c r="O512" s="1" t="s">
        <v>356</v>
      </c>
      <c r="P512" s="1" t="s">
        <v>853</v>
      </c>
      <c r="Q512" s="2">
        <v>43852</v>
      </c>
    </row>
    <row r="513" spans="1:17" x14ac:dyDescent="0.3">
      <c r="A513" s="1" t="s">
        <v>646</v>
      </c>
      <c r="B513" s="1" t="s">
        <v>647</v>
      </c>
      <c r="C513" s="1" t="s">
        <v>19</v>
      </c>
      <c r="D513" s="2">
        <v>43441</v>
      </c>
      <c r="E513" s="2">
        <v>43805</v>
      </c>
      <c r="F513" s="1" t="s">
        <v>20</v>
      </c>
      <c r="G513">
        <v>1</v>
      </c>
      <c r="H513" s="1" t="s">
        <v>30</v>
      </c>
      <c r="I513" s="1" t="s">
        <v>22</v>
      </c>
      <c r="J513" s="1" t="s">
        <v>20</v>
      </c>
      <c r="K513" s="1" t="s">
        <v>37</v>
      </c>
      <c r="L513">
        <v>3630</v>
      </c>
      <c r="M513" s="2">
        <v>43816</v>
      </c>
      <c r="N513" s="1" t="s">
        <v>75</v>
      </c>
      <c r="O513" s="1" t="s">
        <v>356</v>
      </c>
      <c r="P513" s="1" t="s">
        <v>853</v>
      </c>
      <c r="Q513" s="2">
        <v>43852</v>
      </c>
    </row>
    <row r="514" spans="1:17" x14ac:dyDescent="0.3">
      <c r="A514" s="1" t="s">
        <v>33</v>
      </c>
      <c r="B514" s="1" t="s">
        <v>380</v>
      </c>
      <c r="C514" s="1" t="s">
        <v>19</v>
      </c>
      <c r="D514" s="2">
        <v>43354</v>
      </c>
      <c r="E514" s="2">
        <v>43718</v>
      </c>
      <c r="F514" s="1" t="s">
        <v>20</v>
      </c>
      <c r="G514">
        <v>1</v>
      </c>
      <c r="H514" s="1" t="s">
        <v>30</v>
      </c>
      <c r="I514" s="1" t="s">
        <v>22</v>
      </c>
      <c r="J514" s="1" t="s">
        <v>20</v>
      </c>
      <c r="K514" s="1" t="s">
        <v>24</v>
      </c>
      <c r="L514">
        <v>1072.5</v>
      </c>
      <c r="M514" s="2">
        <v>43719</v>
      </c>
      <c r="N514" s="1" t="s">
        <v>75</v>
      </c>
      <c r="O514" s="1" t="s">
        <v>356</v>
      </c>
      <c r="P514" s="1" t="s">
        <v>853</v>
      </c>
      <c r="Q514" s="2">
        <v>43852</v>
      </c>
    </row>
    <row r="515" spans="1:17" x14ac:dyDescent="0.3">
      <c r="A515" s="1" t="s">
        <v>646</v>
      </c>
      <c r="B515" s="1" t="s">
        <v>648</v>
      </c>
      <c r="C515" s="1" t="s">
        <v>19</v>
      </c>
      <c r="D515" s="2">
        <v>43468</v>
      </c>
      <c r="E515" s="2">
        <v>43740</v>
      </c>
      <c r="F515" s="1" t="s">
        <v>29</v>
      </c>
      <c r="G515">
        <v>3</v>
      </c>
      <c r="H515" s="1" t="s">
        <v>21</v>
      </c>
      <c r="I515" s="1" t="s">
        <v>22</v>
      </c>
      <c r="J515" s="1" t="s">
        <v>23</v>
      </c>
      <c r="K515" s="1" t="s">
        <v>37</v>
      </c>
      <c r="L515">
        <v>49401.25</v>
      </c>
      <c r="M515" s="2">
        <v>43468</v>
      </c>
      <c r="N515" s="1" t="s">
        <v>75</v>
      </c>
      <c r="O515" s="1" t="s">
        <v>356</v>
      </c>
      <c r="P515" s="1" t="s">
        <v>853</v>
      </c>
      <c r="Q515" s="2">
        <v>43852</v>
      </c>
    </row>
    <row r="516" spans="1:17" x14ac:dyDescent="0.3">
      <c r="A516" s="1" t="s">
        <v>646</v>
      </c>
      <c r="B516" s="1" t="s">
        <v>648</v>
      </c>
      <c r="C516" s="1" t="s">
        <v>19</v>
      </c>
      <c r="D516" s="2">
        <v>43468</v>
      </c>
      <c r="E516" s="2">
        <v>43740</v>
      </c>
      <c r="F516" s="1" t="s">
        <v>29</v>
      </c>
      <c r="G516">
        <v>3</v>
      </c>
      <c r="H516" s="1" t="s">
        <v>21</v>
      </c>
      <c r="I516" s="1" t="s">
        <v>22</v>
      </c>
      <c r="J516" s="1" t="s">
        <v>23</v>
      </c>
      <c r="K516" s="1" t="s">
        <v>37</v>
      </c>
      <c r="L516">
        <v>49401.25</v>
      </c>
      <c r="M516" s="2">
        <v>43468</v>
      </c>
      <c r="N516" s="1" t="s">
        <v>75</v>
      </c>
      <c r="O516" s="1" t="s">
        <v>356</v>
      </c>
      <c r="P516" s="1" t="s">
        <v>853</v>
      </c>
      <c r="Q516" s="2">
        <v>43852</v>
      </c>
    </row>
    <row r="517" spans="1:17" x14ac:dyDescent="0.3">
      <c r="A517" s="1" t="s">
        <v>646</v>
      </c>
      <c r="B517" s="1" t="s">
        <v>649</v>
      </c>
      <c r="C517" s="1" t="s">
        <v>19</v>
      </c>
      <c r="D517" s="2">
        <v>43468</v>
      </c>
      <c r="E517" s="2">
        <v>43740</v>
      </c>
      <c r="F517" s="1" t="s">
        <v>29</v>
      </c>
      <c r="G517">
        <v>3</v>
      </c>
      <c r="H517" s="1" t="s">
        <v>21</v>
      </c>
      <c r="I517" s="1" t="s">
        <v>22</v>
      </c>
      <c r="J517" s="1" t="s">
        <v>23</v>
      </c>
      <c r="K517" s="1" t="s">
        <v>37</v>
      </c>
      <c r="L517">
        <v>45000</v>
      </c>
      <c r="M517" s="2">
        <v>43468</v>
      </c>
      <c r="N517" s="1" t="s">
        <v>75</v>
      </c>
      <c r="O517" s="1" t="s">
        <v>356</v>
      </c>
      <c r="P517" s="1" t="s">
        <v>853</v>
      </c>
      <c r="Q517" s="2">
        <v>43852</v>
      </c>
    </row>
    <row r="518" spans="1:17" x14ac:dyDescent="0.3">
      <c r="A518" s="1" t="s">
        <v>646</v>
      </c>
      <c r="B518" s="1" t="s">
        <v>650</v>
      </c>
      <c r="C518" s="1" t="s">
        <v>35</v>
      </c>
      <c r="D518" s="2">
        <v>43373</v>
      </c>
      <c r="E518" s="2">
        <v>43737</v>
      </c>
      <c r="F518" s="1" t="s">
        <v>235</v>
      </c>
      <c r="G518">
        <v>10</v>
      </c>
      <c r="H518" s="1" t="s">
        <v>68</v>
      </c>
      <c r="I518" s="1" t="s">
        <v>22</v>
      </c>
      <c r="J518" s="1" t="s">
        <v>83</v>
      </c>
      <c r="K518" s="1" t="s">
        <v>24</v>
      </c>
      <c r="L518">
        <v>54000</v>
      </c>
      <c r="M518" s="2">
        <v>43373</v>
      </c>
      <c r="N518" s="1" t="s">
        <v>75</v>
      </c>
      <c r="O518" s="1" t="s">
        <v>356</v>
      </c>
      <c r="P518" s="1" t="s">
        <v>853</v>
      </c>
      <c r="Q518" s="2">
        <v>43852</v>
      </c>
    </row>
    <row r="519" spans="1:17" x14ac:dyDescent="0.3">
      <c r="A519" s="1" t="s">
        <v>646</v>
      </c>
      <c r="B519" s="1" t="s">
        <v>651</v>
      </c>
      <c r="C519" s="1" t="s">
        <v>19</v>
      </c>
      <c r="D519" s="2">
        <v>43448</v>
      </c>
      <c r="E519" s="2">
        <v>43812</v>
      </c>
      <c r="F519" s="1" t="s">
        <v>20</v>
      </c>
      <c r="G519">
        <v>12</v>
      </c>
      <c r="H519" s="1" t="s">
        <v>216</v>
      </c>
      <c r="I519" s="1" t="s">
        <v>22</v>
      </c>
      <c r="J519" s="1" t="s">
        <v>23</v>
      </c>
      <c r="K519" s="1" t="s">
        <v>37</v>
      </c>
      <c r="L519">
        <v>5659.5</v>
      </c>
      <c r="M519" s="2">
        <v>43448</v>
      </c>
      <c r="N519" s="1" t="s">
        <v>75</v>
      </c>
      <c r="O519" s="1" t="s">
        <v>356</v>
      </c>
      <c r="P519" s="1" t="s">
        <v>853</v>
      </c>
      <c r="Q519" s="2">
        <v>43852</v>
      </c>
    </row>
    <row r="520" spans="1:17" x14ac:dyDescent="0.3">
      <c r="A520" s="1" t="s">
        <v>646</v>
      </c>
      <c r="B520" s="1" t="s">
        <v>652</v>
      </c>
      <c r="C520" s="1" t="s">
        <v>19</v>
      </c>
      <c r="D520" s="2">
        <v>43566</v>
      </c>
      <c r="E520" s="2">
        <v>43930</v>
      </c>
      <c r="F520" s="1" t="s">
        <v>249</v>
      </c>
      <c r="G520">
        <v>3</v>
      </c>
      <c r="H520" s="1" t="s">
        <v>21</v>
      </c>
      <c r="I520" s="1" t="s">
        <v>22</v>
      </c>
      <c r="J520" s="1" t="s">
        <v>23</v>
      </c>
      <c r="K520" s="1" t="s">
        <v>37</v>
      </c>
      <c r="L520">
        <v>2942.25</v>
      </c>
      <c r="M520" s="2">
        <v>43566</v>
      </c>
      <c r="N520" s="1" t="s">
        <v>75</v>
      </c>
      <c r="O520" s="1" t="s">
        <v>356</v>
      </c>
      <c r="P520" s="1" t="s">
        <v>853</v>
      </c>
      <c r="Q520" s="2">
        <v>43852</v>
      </c>
    </row>
    <row r="521" spans="1:17" x14ac:dyDescent="0.3">
      <c r="A521" s="1" t="s">
        <v>646</v>
      </c>
      <c r="B521" s="1" t="s">
        <v>653</v>
      </c>
      <c r="C521" s="1" t="s">
        <v>35</v>
      </c>
      <c r="D521" s="2">
        <v>43397</v>
      </c>
      <c r="E521" s="2">
        <v>43761</v>
      </c>
      <c r="F521" s="1" t="s">
        <v>249</v>
      </c>
      <c r="G521">
        <v>3</v>
      </c>
      <c r="H521" s="1" t="s">
        <v>21</v>
      </c>
      <c r="I521" s="1" t="s">
        <v>22</v>
      </c>
      <c r="J521" s="1" t="s">
        <v>23</v>
      </c>
      <c r="K521" s="1" t="s">
        <v>24</v>
      </c>
      <c r="L521">
        <v>6335.5</v>
      </c>
      <c r="M521" s="2">
        <v>43761</v>
      </c>
      <c r="N521" s="1" t="s">
        <v>75</v>
      </c>
      <c r="O521" s="1" t="s">
        <v>356</v>
      </c>
      <c r="P521" s="1" t="s">
        <v>853</v>
      </c>
      <c r="Q521" s="2">
        <v>43852</v>
      </c>
    </row>
    <row r="522" spans="1:17" x14ac:dyDescent="0.3">
      <c r="A522" s="1" t="s">
        <v>646</v>
      </c>
      <c r="B522" s="1" t="s">
        <v>162</v>
      </c>
      <c r="C522" s="1" t="s">
        <v>19</v>
      </c>
      <c r="D522" s="2">
        <v>43764</v>
      </c>
      <c r="E522" s="2">
        <v>44129</v>
      </c>
      <c r="F522" s="1" t="s">
        <v>249</v>
      </c>
      <c r="G522">
        <v>3</v>
      </c>
      <c r="H522" s="1" t="s">
        <v>21</v>
      </c>
      <c r="I522" s="1" t="s">
        <v>22</v>
      </c>
      <c r="J522" s="1" t="s">
        <v>23</v>
      </c>
      <c r="K522" s="1" t="s">
        <v>24</v>
      </c>
      <c r="L522">
        <v>2436.75</v>
      </c>
      <c r="M522" s="2">
        <v>43764</v>
      </c>
      <c r="N522" s="1" t="s">
        <v>75</v>
      </c>
      <c r="O522" s="1" t="s">
        <v>24</v>
      </c>
      <c r="P522" s="1" t="s">
        <v>853</v>
      </c>
      <c r="Q522" s="2">
        <v>43852</v>
      </c>
    </row>
    <row r="523" spans="1:17" x14ac:dyDescent="0.3">
      <c r="A523" s="1" t="s">
        <v>646</v>
      </c>
      <c r="B523" s="1" t="s">
        <v>654</v>
      </c>
      <c r="C523" s="1" t="s">
        <v>35</v>
      </c>
      <c r="D523" s="2">
        <v>43397</v>
      </c>
      <c r="E523" s="2">
        <v>43761</v>
      </c>
      <c r="F523" s="1" t="s">
        <v>303</v>
      </c>
      <c r="G523">
        <v>3</v>
      </c>
      <c r="H523" s="1" t="s">
        <v>21</v>
      </c>
      <c r="I523" s="1" t="s">
        <v>22</v>
      </c>
      <c r="J523" s="1" t="s">
        <v>23</v>
      </c>
      <c r="K523" s="1" t="s">
        <v>24</v>
      </c>
      <c r="L523">
        <v>18321.23</v>
      </c>
      <c r="M523" s="2">
        <v>43397</v>
      </c>
      <c r="N523" s="1" t="s">
        <v>75</v>
      </c>
      <c r="O523" s="1" t="s">
        <v>356</v>
      </c>
      <c r="P523" s="1" t="s">
        <v>853</v>
      </c>
      <c r="Q523" s="2">
        <v>43852</v>
      </c>
    </row>
    <row r="524" spans="1:17" x14ac:dyDescent="0.3">
      <c r="A524" s="1" t="s">
        <v>646</v>
      </c>
      <c r="B524" s="1" t="s">
        <v>161</v>
      </c>
      <c r="C524" s="1" t="s">
        <v>19</v>
      </c>
      <c r="D524" s="2">
        <v>43763</v>
      </c>
      <c r="E524" s="2">
        <v>44128</v>
      </c>
      <c r="F524" s="1" t="s">
        <v>303</v>
      </c>
      <c r="G524">
        <v>3</v>
      </c>
      <c r="H524" s="1" t="s">
        <v>21</v>
      </c>
      <c r="I524" s="1" t="s">
        <v>22</v>
      </c>
      <c r="J524" s="1" t="s">
        <v>23</v>
      </c>
      <c r="K524" s="1" t="s">
        <v>24</v>
      </c>
      <c r="L524">
        <v>26967.39</v>
      </c>
      <c r="M524" s="2">
        <v>43763</v>
      </c>
      <c r="N524" s="1" t="s">
        <v>75</v>
      </c>
      <c r="O524" s="1" t="s">
        <v>24</v>
      </c>
      <c r="P524" s="1" t="s">
        <v>853</v>
      </c>
      <c r="Q524" s="2">
        <v>43852</v>
      </c>
    </row>
    <row r="525" spans="1:17" x14ac:dyDescent="0.3">
      <c r="A525" s="1" t="s">
        <v>646</v>
      </c>
      <c r="B525" s="1" t="s">
        <v>655</v>
      </c>
      <c r="C525" s="1" t="s">
        <v>19</v>
      </c>
      <c r="D525" s="2">
        <v>43101</v>
      </c>
      <c r="E525" s="2">
        <v>43465</v>
      </c>
      <c r="F525" s="1" t="s">
        <v>249</v>
      </c>
      <c r="G525">
        <v>3</v>
      </c>
      <c r="H525" s="1" t="s">
        <v>21</v>
      </c>
      <c r="I525" s="1" t="s">
        <v>22</v>
      </c>
      <c r="J525" s="1" t="s">
        <v>23</v>
      </c>
      <c r="K525" s="1" t="s">
        <v>24</v>
      </c>
      <c r="L525">
        <v>159956.76</v>
      </c>
      <c r="M525" s="2">
        <v>43101</v>
      </c>
      <c r="N525" s="1" t="s">
        <v>75</v>
      </c>
      <c r="O525" s="1" t="s">
        <v>356</v>
      </c>
      <c r="P525" s="1" t="s">
        <v>853</v>
      </c>
      <c r="Q525" s="2">
        <v>43852</v>
      </c>
    </row>
    <row r="526" spans="1:17" x14ac:dyDescent="0.3">
      <c r="A526" s="1" t="s">
        <v>646</v>
      </c>
      <c r="B526" s="1" t="s">
        <v>156</v>
      </c>
      <c r="C526" s="1" t="s">
        <v>19</v>
      </c>
      <c r="D526" s="2">
        <v>43466</v>
      </c>
      <c r="E526" s="2">
        <v>43830</v>
      </c>
      <c r="F526" s="1" t="s">
        <v>303</v>
      </c>
      <c r="G526">
        <v>3</v>
      </c>
      <c r="H526" s="1" t="s">
        <v>21</v>
      </c>
      <c r="I526" s="1" t="s">
        <v>22</v>
      </c>
      <c r="J526" s="1" t="s">
        <v>23</v>
      </c>
      <c r="K526" s="1" t="s">
        <v>24</v>
      </c>
      <c r="L526">
        <v>0</v>
      </c>
      <c r="M526" s="2">
        <v>43466</v>
      </c>
      <c r="N526" s="1" t="s">
        <v>75</v>
      </c>
      <c r="O526" s="1" t="s">
        <v>356</v>
      </c>
      <c r="P526" s="1" t="s">
        <v>853</v>
      </c>
      <c r="Q526" s="2">
        <v>43852</v>
      </c>
    </row>
    <row r="527" spans="1:17" x14ac:dyDescent="0.3">
      <c r="A527" s="1" t="s">
        <v>646</v>
      </c>
      <c r="B527" s="1" t="s">
        <v>656</v>
      </c>
      <c r="C527" s="1" t="s">
        <v>19</v>
      </c>
      <c r="D527" s="2">
        <v>43251</v>
      </c>
      <c r="E527" s="2">
        <v>43373</v>
      </c>
      <c r="F527" s="1" t="s">
        <v>29</v>
      </c>
      <c r="G527">
        <v>3</v>
      </c>
      <c r="H527" s="1" t="s">
        <v>21</v>
      </c>
      <c r="I527" s="1" t="s">
        <v>22</v>
      </c>
      <c r="J527" s="1" t="s">
        <v>23</v>
      </c>
      <c r="K527" s="1" t="s">
        <v>24</v>
      </c>
      <c r="L527">
        <v>8268.1299999999992</v>
      </c>
      <c r="M527" s="2">
        <v>43373</v>
      </c>
      <c r="N527" s="1" t="s">
        <v>75</v>
      </c>
      <c r="O527" s="1" t="s">
        <v>356</v>
      </c>
      <c r="P527" s="1" t="s">
        <v>853</v>
      </c>
      <c r="Q527" s="2">
        <v>43852</v>
      </c>
    </row>
    <row r="528" spans="1:17" x14ac:dyDescent="0.3">
      <c r="A528" s="1" t="s">
        <v>646</v>
      </c>
      <c r="B528" s="1" t="s">
        <v>657</v>
      </c>
      <c r="C528" s="1" t="s">
        <v>19</v>
      </c>
      <c r="D528" s="2">
        <v>43727</v>
      </c>
      <c r="E528" s="2">
        <v>44092</v>
      </c>
      <c r="F528" s="1" t="s">
        <v>249</v>
      </c>
      <c r="G528">
        <v>3</v>
      </c>
      <c r="H528" s="1" t="s">
        <v>21</v>
      </c>
      <c r="I528" s="1" t="s">
        <v>22</v>
      </c>
      <c r="J528" s="1" t="s">
        <v>23</v>
      </c>
      <c r="K528" s="1" t="s">
        <v>24</v>
      </c>
      <c r="L528">
        <v>12500.13</v>
      </c>
      <c r="M528" s="2">
        <v>43727</v>
      </c>
      <c r="N528" s="1" t="s">
        <v>75</v>
      </c>
      <c r="O528" s="1" t="s">
        <v>24</v>
      </c>
      <c r="P528" s="1" t="s">
        <v>853</v>
      </c>
      <c r="Q528" s="2">
        <v>43852</v>
      </c>
    </row>
    <row r="529" spans="1:17" x14ac:dyDescent="0.3">
      <c r="A529" s="1" t="s">
        <v>646</v>
      </c>
      <c r="B529" s="1" t="s">
        <v>658</v>
      </c>
      <c r="C529" s="1" t="s">
        <v>19</v>
      </c>
      <c r="D529" s="2">
        <v>43186</v>
      </c>
      <c r="E529" s="2">
        <v>43550</v>
      </c>
      <c r="F529" s="1" t="s">
        <v>249</v>
      </c>
      <c r="G529">
        <v>3</v>
      </c>
      <c r="H529" s="1" t="s">
        <v>21</v>
      </c>
      <c r="I529" s="1" t="s">
        <v>22</v>
      </c>
      <c r="J529" s="1" t="s">
        <v>23</v>
      </c>
      <c r="K529" s="1" t="s">
        <v>24</v>
      </c>
      <c r="L529">
        <v>10584.15</v>
      </c>
      <c r="M529" s="2">
        <v>43186</v>
      </c>
      <c r="N529" s="1" t="s">
        <v>75</v>
      </c>
      <c r="O529" s="1" t="s">
        <v>356</v>
      </c>
      <c r="P529" s="1" t="s">
        <v>853</v>
      </c>
      <c r="Q529" s="2">
        <v>43852</v>
      </c>
    </row>
    <row r="530" spans="1:17" x14ac:dyDescent="0.3">
      <c r="A530" s="1" t="s">
        <v>646</v>
      </c>
      <c r="B530" s="1" t="s">
        <v>658</v>
      </c>
      <c r="C530" s="1" t="s">
        <v>19</v>
      </c>
      <c r="D530" s="2">
        <v>43467</v>
      </c>
      <c r="E530" s="2">
        <v>43830</v>
      </c>
      <c r="F530" s="1" t="s">
        <v>50</v>
      </c>
      <c r="G530">
        <v>3</v>
      </c>
      <c r="H530" s="1" t="s">
        <v>21</v>
      </c>
      <c r="I530" s="1" t="s">
        <v>22</v>
      </c>
      <c r="J530" s="1" t="s">
        <v>23</v>
      </c>
      <c r="K530" s="1" t="s">
        <v>24</v>
      </c>
      <c r="L530">
        <v>14393.8</v>
      </c>
      <c r="M530" s="2">
        <v>43467</v>
      </c>
      <c r="N530" s="1" t="s">
        <v>75</v>
      </c>
      <c r="O530" s="1" t="s">
        <v>356</v>
      </c>
      <c r="P530" s="1" t="s">
        <v>853</v>
      </c>
      <c r="Q530" s="2">
        <v>43852</v>
      </c>
    </row>
    <row r="531" spans="1:17" x14ac:dyDescent="0.3">
      <c r="A531" s="1" t="s">
        <v>646</v>
      </c>
      <c r="B531" s="1" t="s">
        <v>659</v>
      </c>
      <c r="C531" s="1" t="s">
        <v>35</v>
      </c>
      <c r="D531" s="2">
        <v>43235</v>
      </c>
      <c r="E531" s="2">
        <v>43599</v>
      </c>
      <c r="F531" s="1" t="s">
        <v>249</v>
      </c>
      <c r="G531">
        <v>3</v>
      </c>
      <c r="H531" s="1" t="s">
        <v>21</v>
      </c>
      <c r="I531" s="1" t="s">
        <v>22</v>
      </c>
      <c r="J531" s="1" t="s">
        <v>23</v>
      </c>
      <c r="K531" s="1" t="s">
        <v>24</v>
      </c>
      <c r="L531">
        <v>691.85</v>
      </c>
      <c r="M531" s="2">
        <v>43235</v>
      </c>
      <c r="N531" s="1" t="s">
        <v>75</v>
      </c>
      <c r="O531" s="1" t="s">
        <v>356</v>
      </c>
      <c r="P531" s="1" t="s">
        <v>853</v>
      </c>
      <c r="Q531" s="2">
        <v>43852</v>
      </c>
    </row>
    <row r="532" spans="1:17" x14ac:dyDescent="0.3">
      <c r="A532" s="1" t="s">
        <v>646</v>
      </c>
      <c r="B532" s="1" t="s">
        <v>131</v>
      </c>
      <c r="C532" s="1" t="s">
        <v>19</v>
      </c>
      <c r="D532" s="2">
        <v>43600</v>
      </c>
      <c r="E532" s="2">
        <v>43965</v>
      </c>
      <c r="F532" s="1" t="s">
        <v>249</v>
      </c>
      <c r="G532">
        <v>3</v>
      </c>
      <c r="H532" s="1" t="s">
        <v>21</v>
      </c>
      <c r="I532" s="1" t="s">
        <v>22</v>
      </c>
      <c r="J532" s="1" t="s">
        <v>23</v>
      </c>
      <c r="K532" s="1" t="s">
        <v>24</v>
      </c>
      <c r="L532">
        <v>691.85</v>
      </c>
      <c r="M532" s="2">
        <v>43600</v>
      </c>
      <c r="N532" s="1" t="s">
        <v>75</v>
      </c>
      <c r="O532" s="1" t="s">
        <v>24</v>
      </c>
      <c r="P532" s="1" t="s">
        <v>853</v>
      </c>
      <c r="Q532" s="2">
        <v>43852</v>
      </c>
    </row>
    <row r="533" spans="1:17" x14ac:dyDescent="0.3">
      <c r="A533" s="1" t="s">
        <v>646</v>
      </c>
      <c r="B533" s="1" t="s">
        <v>660</v>
      </c>
      <c r="C533" s="1" t="s">
        <v>19</v>
      </c>
      <c r="D533" s="2">
        <v>42969</v>
      </c>
      <c r="E533" s="2">
        <v>43333</v>
      </c>
      <c r="F533" s="1" t="s">
        <v>249</v>
      </c>
      <c r="G533">
        <v>3</v>
      </c>
      <c r="H533" s="1" t="s">
        <v>21</v>
      </c>
      <c r="I533" s="1" t="s">
        <v>22</v>
      </c>
      <c r="J533" s="1" t="s">
        <v>23</v>
      </c>
      <c r="K533" s="1" t="s">
        <v>24</v>
      </c>
      <c r="L533">
        <v>10964.79</v>
      </c>
      <c r="M533" s="2">
        <v>42969</v>
      </c>
      <c r="N533" s="1" t="s">
        <v>75</v>
      </c>
      <c r="O533" s="1" t="s">
        <v>356</v>
      </c>
      <c r="P533" s="1" t="s">
        <v>853</v>
      </c>
      <c r="Q533" s="2">
        <v>43852</v>
      </c>
    </row>
    <row r="534" spans="1:17" x14ac:dyDescent="0.3">
      <c r="A534" s="1" t="s">
        <v>646</v>
      </c>
      <c r="B534" s="1" t="s">
        <v>661</v>
      </c>
      <c r="C534" s="1" t="s">
        <v>35</v>
      </c>
      <c r="D534" s="2">
        <v>43334</v>
      </c>
      <c r="E534" s="2">
        <v>43698</v>
      </c>
      <c r="F534" s="1" t="s">
        <v>249</v>
      </c>
      <c r="G534">
        <v>3</v>
      </c>
      <c r="H534" s="1" t="s">
        <v>21</v>
      </c>
      <c r="I534" s="1" t="s">
        <v>22</v>
      </c>
      <c r="J534" s="1" t="s">
        <v>23</v>
      </c>
      <c r="K534" s="1" t="s">
        <v>24</v>
      </c>
      <c r="L534">
        <v>13630.7</v>
      </c>
      <c r="M534" s="2">
        <v>43698</v>
      </c>
      <c r="N534" s="1" t="s">
        <v>75</v>
      </c>
      <c r="O534" s="1" t="s">
        <v>356</v>
      </c>
      <c r="P534" s="1" t="s">
        <v>853</v>
      </c>
      <c r="Q534" s="2">
        <v>43852</v>
      </c>
    </row>
    <row r="535" spans="1:17" x14ac:dyDescent="0.3">
      <c r="A535" s="1" t="s">
        <v>646</v>
      </c>
      <c r="B535" s="1" t="s">
        <v>147</v>
      </c>
      <c r="C535" s="1" t="s">
        <v>19</v>
      </c>
      <c r="D535" s="2">
        <v>43738</v>
      </c>
      <c r="E535" s="2">
        <v>44103</v>
      </c>
      <c r="F535" s="1" t="s">
        <v>235</v>
      </c>
      <c r="G535">
        <v>10</v>
      </c>
      <c r="H535" s="1" t="s">
        <v>68</v>
      </c>
      <c r="I535" s="1" t="s">
        <v>22</v>
      </c>
      <c r="J535" s="1" t="s">
        <v>83</v>
      </c>
      <c r="K535" s="1" t="s">
        <v>24</v>
      </c>
      <c r="L535">
        <v>123750</v>
      </c>
      <c r="M535" s="2">
        <v>43738</v>
      </c>
      <c r="N535" s="1" t="s">
        <v>75</v>
      </c>
      <c r="O535" s="1" t="s">
        <v>24</v>
      </c>
      <c r="P535" s="1" t="s">
        <v>853</v>
      </c>
      <c r="Q535" s="2">
        <v>43852</v>
      </c>
    </row>
    <row r="536" spans="1:17" x14ac:dyDescent="0.3">
      <c r="A536" s="1" t="s">
        <v>646</v>
      </c>
      <c r="B536" s="1" t="s">
        <v>662</v>
      </c>
      <c r="C536" s="1" t="s">
        <v>35</v>
      </c>
      <c r="D536" s="2">
        <v>43246</v>
      </c>
      <c r="E536" s="2">
        <v>43610</v>
      </c>
      <c r="F536" s="1" t="s">
        <v>29</v>
      </c>
      <c r="G536">
        <v>12</v>
      </c>
      <c r="H536" s="1" t="s">
        <v>216</v>
      </c>
      <c r="I536" s="1" t="s">
        <v>22</v>
      </c>
      <c r="J536" s="1" t="s">
        <v>23</v>
      </c>
      <c r="K536" s="1" t="s">
        <v>24</v>
      </c>
      <c r="L536">
        <v>869.63</v>
      </c>
      <c r="M536" s="2">
        <v>43246</v>
      </c>
      <c r="N536" s="1" t="s">
        <v>75</v>
      </c>
      <c r="O536" s="1" t="s">
        <v>356</v>
      </c>
      <c r="P536" s="1" t="s">
        <v>853</v>
      </c>
      <c r="Q536" s="2">
        <v>43852</v>
      </c>
    </row>
    <row r="537" spans="1:17" x14ac:dyDescent="0.3">
      <c r="A537" s="1" t="s">
        <v>646</v>
      </c>
      <c r="B537" s="1" t="s">
        <v>129</v>
      </c>
      <c r="C537" s="1" t="s">
        <v>19</v>
      </c>
      <c r="D537" s="2">
        <v>43611</v>
      </c>
      <c r="E537" s="2">
        <v>43976</v>
      </c>
      <c r="F537" s="1" t="s">
        <v>29</v>
      </c>
      <c r="G537">
        <v>3</v>
      </c>
      <c r="H537" s="1" t="s">
        <v>21</v>
      </c>
      <c r="I537" s="1" t="s">
        <v>22</v>
      </c>
      <c r="J537" s="1" t="s">
        <v>23</v>
      </c>
      <c r="K537" s="1" t="s">
        <v>24</v>
      </c>
      <c r="L537">
        <v>869.63</v>
      </c>
      <c r="M537" s="2">
        <v>43611</v>
      </c>
      <c r="N537" s="1" t="s">
        <v>75</v>
      </c>
      <c r="O537" s="1" t="s">
        <v>24</v>
      </c>
      <c r="P537" s="1" t="s">
        <v>853</v>
      </c>
      <c r="Q537" s="2">
        <v>43852</v>
      </c>
    </row>
    <row r="538" spans="1:17" x14ac:dyDescent="0.3">
      <c r="A538" s="1" t="s">
        <v>646</v>
      </c>
      <c r="B538" s="1" t="s">
        <v>663</v>
      </c>
      <c r="C538" s="1" t="s">
        <v>19</v>
      </c>
      <c r="D538" s="2">
        <v>43147</v>
      </c>
      <c r="E538" s="2">
        <v>43511</v>
      </c>
      <c r="F538" s="1" t="s">
        <v>50</v>
      </c>
      <c r="G538">
        <v>3</v>
      </c>
      <c r="H538" s="1" t="s">
        <v>21</v>
      </c>
      <c r="I538" s="1" t="s">
        <v>22</v>
      </c>
      <c r="J538" s="1" t="s">
        <v>23</v>
      </c>
      <c r="K538" s="1" t="s">
        <v>24</v>
      </c>
      <c r="L538">
        <v>1562.5</v>
      </c>
      <c r="M538" s="2">
        <v>43512</v>
      </c>
      <c r="N538" s="1" t="s">
        <v>75</v>
      </c>
      <c r="O538" s="1" t="s">
        <v>356</v>
      </c>
      <c r="P538" s="1" t="s">
        <v>853</v>
      </c>
      <c r="Q538" s="2">
        <v>43852</v>
      </c>
    </row>
    <row r="539" spans="1:17" x14ac:dyDescent="0.3">
      <c r="A539" s="1" t="s">
        <v>646</v>
      </c>
      <c r="B539" s="1" t="s">
        <v>132</v>
      </c>
      <c r="C539" s="1" t="s">
        <v>35</v>
      </c>
      <c r="D539" s="2">
        <v>43466</v>
      </c>
      <c r="E539" s="2">
        <v>43830</v>
      </c>
      <c r="F539" s="1" t="s">
        <v>249</v>
      </c>
      <c r="G539">
        <v>4</v>
      </c>
      <c r="H539" s="1" t="s">
        <v>61</v>
      </c>
      <c r="I539" s="1" t="s">
        <v>22</v>
      </c>
      <c r="J539" s="1" t="s">
        <v>114</v>
      </c>
      <c r="K539" s="1" t="s">
        <v>24</v>
      </c>
      <c r="L539">
        <v>43367</v>
      </c>
      <c r="M539" s="2">
        <v>43647</v>
      </c>
      <c r="N539" s="1" t="s">
        <v>75</v>
      </c>
      <c r="O539" s="1" t="s">
        <v>483</v>
      </c>
      <c r="P539" s="1" t="s">
        <v>518</v>
      </c>
      <c r="Q539" s="2">
        <v>43852</v>
      </c>
    </row>
    <row r="540" spans="1:17" x14ac:dyDescent="0.3">
      <c r="A540" s="1" t="s">
        <v>646</v>
      </c>
      <c r="B540" s="1" t="s">
        <v>132</v>
      </c>
      <c r="C540" s="1" t="s">
        <v>35</v>
      </c>
      <c r="D540" s="2">
        <v>43466</v>
      </c>
      <c r="E540" s="2">
        <v>43830</v>
      </c>
      <c r="F540" s="1" t="s">
        <v>249</v>
      </c>
      <c r="G540">
        <v>4</v>
      </c>
      <c r="H540" s="1" t="s">
        <v>61</v>
      </c>
      <c r="I540" s="1" t="s">
        <v>22</v>
      </c>
      <c r="J540" s="1" t="s">
        <v>114</v>
      </c>
      <c r="K540" s="1" t="s">
        <v>24</v>
      </c>
      <c r="L540">
        <v>43367</v>
      </c>
      <c r="M540" s="2">
        <v>43739</v>
      </c>
      <c r="N540" s="1" t="s">
        <v>75</v>
      </c>
      <c r="O540" s="1" t="s">
        <v>483</v>
      </c>
      <c r="P540" s="1" t="s">
        <v>518</v>
      </c>
      <c r="Q540" s="2">
        <v>43852</v>
      </c>
    </row>
    <row r="541" spans="1:17" x14ac:dyDescent="0.3">
      <c r="A541" s="1" t="s">
        <v>646</v>
      </c>
      <c r="B541" s="1" t="s">
        <v>132</v>
      </c>
      <c r="C541" s="1" t="s">
        <v>35</v>
      </c>
      <c r="D541" s="2">
        <v>43466</v>
      </c>
      <c r="E541" s="2">
        <v>43830</v>
      </c>
      <c r="F541" s="1" t="s">
        <v>249</v>
      </c>
      <c r="G541">
        <v>4</v>
      </c>
      <c r="H541" s="1" t="s">
        <v>61</v>
      </c>
      <c r="I541" s="1" t="s">
        <v>22</v>
      </c>
      <c r="J541" s="1" t="s">
        <v>114</v>
      </c>
      <c r="K541" s="1" t="s">
        <v>24</v>
      </c>
      <c r="L541">
        <v>65050.5</v>
      </c>
      <c r="M541" s="2">
        <v>43466</v>
      </c>
      <c r="N541" s="1" t="s">
        <v>75</v>
      </c>
      <c r="O541" s="1" t="s">
        <v>483</v>
      </c>
      <c r="P541" s="1" t="s">
        <v>518</v>
      </c>
      <c r="Q541" s="2">
        <v>43852</v>
      </c>
    </row>
    <row r="542" spans="1:17" x14ac:dyDescent="0.3">
      <c r="A542" s="1" t="s">
        <v>646</v>
      </c>
      <c r="B542" s="1" t="s">
        <v>132</v>
      </c>
      <c r="C542" s="1" t="s">
        <v>35</v>
      </c>
      <c r="D542" s="2">
        <v>43466</v>
      </c>
      <c r="E542" s="2">
        <v>43830</v>
      </c>
      <c r="F542" s="1" t="s">
        <v>249</v>
      </c>
      <c r="G542">
        <v>4</v>
      </c>
      <c r="H542" s="1" t="s">
        <v>61</v>
      </c>
      <c r="I542" s="1" t="s">
        <v>22</v>
      </c>
      <c r="J542" s="1" t="s">
        <v>114</v>
      </c>
      <c r="K542" s="1" t="s">
        <v>24</v>
      </c>
      <c r="L542">
        <v>65050.5</v>
      </c>
      <c r="M542" s="2">
        <v>43556</v>
      </c>
      <c r="N542" s="1" t="s">
        <v>75</v>
      </c>
      <c r="O542" s="1" t="s">
        <v>483</v>
      </c>
      <c r="P542" s="1" t="s">
        <v>518</v>
      </c>
      <c r="Q542" s="2">
        <v>43852</v>
      </c>
    </row>
    <row r="543" spans="1:17" x14ac:dyDescent="0.3">
      <c r="A543" s="1" t="s">
        <v>646</v>
      </c>
      <c r="B543" s="1" t="s">
        <v>664</v>
      </c>
      <c r="C543" s="1" t="s">
        <v>35</v>
      </c>
      <c r="D543" s="2">
        <v>43466</v>
      </c>
      <c r="E543" s="2">
        <v>43830</v>
      </c>
      <c r="F543" s="1" t="s">
        <v>249</v>
      </c>
      <c r="G543">
        <v>4</v>
      </c>
      <c r="H543" s="1" t="s">
        <v>61</v>
      </c>
      <c r="I543" s="1" t="s">
        <v>22</v>
      </c>
      <c r="J543" s="1" t="s">
        <v>114</v>
      </c>
      <c r="K543" s="1" t="s">
        <v>24</v>
      </c>
      <c r="L543">
        <v>10824.4</v>
      </c>
      <c r="M543" s="2">
        <v>43647</v>
      </c>
      <c r="N543" s="1" t="s">
        <v>75</v>
      </c>
      <c r="O543" s="1" t="s">
        <v>483</v>
      </c>
      <c r="P543" s="1" t="s">
        <v>518</v>
      </c>
      <c r="Q543" s="2">
        <v>43852</v>
      </c>
    </row>
    <row r="544" spans="1:17" x14ac:dyDescent="0.3">
      <c r="A544" s="1" t="s">
        <v>646</v>
      </c>
      <c r="B544" s="1" t="s">
        <v>664</v>
      </c>
      <c r="C544" s="1" t="s">
        <v>35</v>
      </c>
      <c r="D544" s="2">
        <v>43466</v>
      </c>
      <c r="E544" s="2">
        <v>43830</v>
      </c>
      <c r="F544" s="1" t="s">
        <v>249</v>
      </c>
      <c r="G544">
        <v>4</v>
      </c>
      <c r="H544" s="1" t="s">
        <v>61</v>
      </c>
      <c r="I544" s="1" t="s">
        <v>22</v>
      </c>
      <c r="J544" s="1" t="s">
        <v>114</v>
      </c>
      <c r="K544" s="1" t="s">
        <v>24</v>
      </c>
      <c r="L544">
        <v>10824.4</v>
      </c>
      <c r="M544" s="2">
        <v>43739</v>
      </c>
      <c r="N544" s="1" t="s">
        <v>75</v>
      </c>
      <c r="O544" s="1" t="s">
        <v>483</v>
      </c>
      <c r="P544" s="1" t="s">
        <v>518</v>
      </c>
      <c r="Q544" s="2">
        <v>43852</v>
      </c>
    </row>
    <row r="545" spans="1:17" x14ac:dyDescent="0.3">
      <c r="A545" s="1" t="s">
        <v>646</v>
      </c>
      <c r="B545" s="1" t="s">
        <v>664</v>
      </c>
      <c r="C545" s="1" t="s">
        <v>35</v>
      </c>
      <c r="D545" s="2">
        <v>43466</v>
      </c>
      <c r="E545" s="2">
        <v>43830</v>
      </c>
      <c r="F545" s="1" t="s">
        <v>249</v>
      </c>
      <c r="G545">
        <v>4</v>
      </c>
      <c r="H545" s="1" t="s">
        <v>61</v>
      </c>
      <c r="I545" s="1" t="s">
        <v>22</v>
      </c>
      <c r="J545" s="1" t="s">
        <v>114</v>
      </c>
      <c r="K545" s="1" t="s">
        <v>24</v>
      </c>
      <c r="L545">
        <v>16236.6</v>
      </c>
      <c r="M545" s="2">
        <v>43466</v>
      </c>
      <c r="N545" s="1" t="s">
        <v>75</v>
      </c>
      <c r="O545" s="1" t="s">
        <v>483</v>
      </c>
      <c r="P545" s="1" t="s">
        <v>518</v>
      </c>
      <c r="Q545" s="2">
        <v>43852</v>
      </c>
    </row>
    <row r="546" spans="1:17" x14ac:dyDescent="0.3">
      <c r="A546" s="1" t="s">
        <v>646</v>
      </c>
      <c r="B546" s="1" t="s">
        <v>664</v>
      </c>
      <c r="C546" s="1" t="s">
        <v>35</v>
      </c>
      <c r="D546" s="2">
        <v>43466</v>
      </c>
      <c r="E546" s="2">
        <v>43830</v>
      </c>
      <c r="F546" s="1" t="s">
        <v>249</v>
      </c>
      <c r="G546">
        <v>4</v>
      </c>
      <c r="H546" s="1" t="s">
        <v>61</v>
      </c>
      <c r="I546" s="1" t="s">
        <v>22</v>
      </c>
      <c r="J546" s="1" t="s">
        <v>114</v>
      </c>
      <c r="K546" s="1" t="s">
        <v>24</v>
      </c>
      <c r="L546">
        <v>16236.6</v>
      </c>
      <c r="M546" s="2">
        <v>43556</v>
      </c>
      <c r="N546" s="1" t="s">
        <v>75</v>
      </c>
      <c r="O546" s="1" t="s">
        <v>483</v>
      </c>
      <c r="P546" s="1" t="s">
        <v>518</v>
      </c>
      <c r="Q546" s="2">
        <v>43852</v>
      </c>
    </row>
    <row r="547" spans="1:17" x14ac:dyDescent="0.3">
      <c r="A547" s="1" t="s">
        <v>646</v>
      </c>
      <c r="B547" s="1" t="s">
        <v>665</v>
      </c>
      <c r="C547" s="1" t="s">
        <v>35</v>
      </c>
      <c r="D547" s="2">
        <v>43101</v>
      </c>
      <c r="E547" s="2">
        <v>43465</v>
      </c>
      <c r="F547" s="1" t="s">
        <v>20</v>
      </c>
      <c r="G547">
        <v>3</v>
      </c>
      <c r="H547" s="1" t="s">
        <v>21</v>
      </c>
      <c r="I547" s="1" t="s">
        <v>22</v>
      </c>
      <c r="J547" s="1" t="s">
        <v>23</v>
      </c>
      <c r="K547" s="1" t="s">
        <v>24</v>
      </c>
      <c r="L547">
        <v>36612.18</v>
      </c>
      <c r="M547" s="2">
        <v>43101</v>
      </c>
      <c r="N547" s="1" t="s">
        <v>75</v>
      </c>
      <c r="O547" s="1" t="s">
        <v>356</v>
      </c>
      <c r="P547" s="1" t="s">
        <v>853</v>
      </c>
      <c r="Q547" s="2">
        <v>43852</v>
      </c>
    </row>
    <row r="548" spans="1:17" x14ac:dyDescent="0.3">
      <c r="A548" s="1" t="s">
        <v>646</v>
      </c>
      <c r="B548" s="1" t="s">
        <v>666</v>
      </c>
      <c r="C548" s="1" t="s">
        <v>35</v>
      </c>
      <c r="D548" s="2">
        <v>43101</v>
      </c>
      <c r="E548" s="2">
        <v>43465</v>
      </c>
      <c r="F548" s="1" t="s">
        <v>50</v>
      </c>
      <c r="G548">
        <v>3</v>
      </c>
      <c r="H548" s="1" t="s">
        <v>21</v>
      </c>
      <c r="I548" s="1" t="s">
        <v>22</v>
      </c>
      <c r="J548" s="1" t="s">
        <v>23</v>
      </c>
      <c r="K548" s="1" t="s">
        <v>24</v>
      </c>
      <c r="L548">
        <v>28735.65</v>
      </c>
      <c r="M548" s="2">
        <v>43101</v>
      </c>
      <c r="N548" s="1" t="s">
        <v>75</v>
      </c>
      <c r="O548" s="1" t="s">
        <v>356</v>
      </c>
      <c r="P548" s="1" t="s">
        <v>853</v>
      </c>
      <c r="Q548" s="2">
        <v>43852</v>
      </c>
    </row>
    <row r="549" spans="1:17" x14ac:dyDescent="0.3">
      <c r="A549" s="1" t="s">
        <v>646</v>
      </c>
      <c r="B549" s="1" t="s">
        <v>157</v>
      </c>
      <c r="C549" s="1" t="s">
        <v>19</v>
      </c>
      <c r="D549" s="2">
        <v>43466</v>
      </c>
      <c r="E549" s="2">
        <v>43830</v>
      </c>
      <c r="F549" s="1" t="s">
        <v>20</v>
      </c>
      <c r="G549">
        <v>3</v>
      </c>
      <c r="H549" s="1" t="s">
        <v>21</v>
      </c>
      <c r="I549" s="1" t="s">
        <v>22</v>
      </c>
      <c r="J549" s="1" t="s">
        <v>23</v>
      </c>
      <c r="K549" s="1" t="s">
        <v>24</v>
      </c>
      <c r="L549">
        <v>53277.919999999998</v>
      </c>
      <c r="M549" s="2">
        <v>43466</v>
      </c>
      <c r="N549" s="1" t="s">
        <v>75</v>
      </c>
      <c r="O549" s="1" t="s">
        <v>24</v>
      </c>
      <c r="P549" s="1" t="s">
        <v>853</v>
      </c>
      <c r="Q549" s="2">
        <v>43852</v>
      </c>
    </row>
    <row r="550" spans="1:17" x14ac:dyDescent="0.3">
      <c r="A550" s="1" t="s">
        <v>646</v>
      </c>
      <c r="B550" s="1" t="s">
        <v>163</v>
      </c>
      <c r="C550" s="1" t="s">
        <v>19</v>
      </c>
      <c r="D550" s="2">
        <v>43466</v>
      </c>
      <c r="E550" s="2">
        <v>43830</v>
      </c>
      <c r="F550" s="1" t="s">
        <v>50</v>
      </c>
      <c r="G550">
        <v>3</v>
      </c>
      <c r="H550" s="1" t="s">
        <v>21</v>
      </c>
      <c r="I550" s="1" t="s">
        <v>22</v>
      </c>
      <c r="J550" s="1" t="s">
        <v>23</v>
      </c>
      <c r="K550" s="1" t="s">
        <v>24</v>
      </c>
      <c r="L550">
        <v>30048.080000000002</v>
      </c>
      <c r="M550" s="2">
        <v>43466</v>
      </c>
      <c r="N550" s="1" t="s">
        <v>75</v>
      </c>
      <c r="O550" s="1" t="s">
        <v>24</v>
      </c>
      <c r="P550" s="1" t="s">
        <v>853</v>
      </c>
      <c r="Q550" s="2">
        <v>43852</v>
      </c>
    </row>
    <row r="551" spans="1:17" x14ac:dyDescent="0.3">
      <c r="A551" s="1" t="s">
        <v>646</v>
      </c>
      <c r="B551" s="1" t="s">
        <v>667</v>
      </c>
      <c r="C551" s="1" t="s">
        <v>19</v>
      </c>
      <c r="D551" s="2">
        <v>43486</v>
      </c>
      <c r="E551" s="2">
        <v>43850</v>
      </c>
      <c r="F551" s="1" t="s">
        <v>235</v>
      </c>
      <c r="G551">
        <v>3</v>
      </c>
      <c r="H551" s="1" t="s">
        <v>21</v>
      </c>
      <c r="I551" s="1" t="s">
        <v>22</v>
      </c>
      <c r="J551" s="1" t="s">
        <v>23</v>
      </c>
      <c r="K551" s="1" t="s">
        <v>37</v>
      </c>
      <c r="L551">
        <v>15084.15</v>
      </c>
      <c r="M551" s="2">
        <v>43486</v>
      </c>
      <c r="N551" s="1" t="s">
        <v>75</v>
      </c>
      <c r="O551" s="1" t="s">
        <v>356</v>
      </c>
      <c r="P551" s="1" t="s">
        <v>853</v>
      </c>
      <c r="Q551" s="2">
        <v>43852</v>
      </c>
    </row>
    <row r="552" spans="1:17" x14ac:dyDescent="0.3">
      <c r="A552" s="1" t="s">
        <v>646</v>
      </c>
      <c r="B552" s="1" t="s">
        <v>668</v>
      </c>
      <c r="C552" s="1" t="s">
        <v>35</v>
      </c>
      <c r="D552" s="2">
        <v>43138</v>
      </c>
      <c r="E552" s="2">
        <v>43502</v>
      </c>
      <c r="F552" s="1" t="s">
        <v>249</v>
      </c>
      <c r="G552">
        <v>1</v>
      </c>
      <c r="H552" s="1" t="s">
        <v>30</v>
      </c>
      <c r="I552" s="1" t="s">
        <v>22</v>
      </c>
      <c r="J552" s="1" t="s">
        <v>50</v>
      </c>
      <c r="K552" s="1" t="s">
        <v>37</v>
      </c>
      <c r="L552">
        <v>1013.88</v>
      </c>
      <c r="M552" s="2">
        <v>43138</v>
      </c>
      <c r="N552" s="1" t="s">
        <v>75</v>
      </c>
      <c r="O552" s="1" t="s">
        <v>483</v>
      </c>
      <c r="P552" s="1" t="s">
        <v>601</v>
      </c>
      <c r="Q552" s="2">
        <v>43852</v>
      </c>
    </row>
    <row r="553" spans="1:17" x14ac:dyDescent="0.3">
      <c r="A553" s="1" t="s">
        <v>646</v>
      </c>
      <c r="B553" s="1" t="s">
        <v>669</v>
      </c>
      <c r="C553" s="1" t="s">
        <v>35</v>
      </c>
      <c r="D553" s="2">
        <v>43138</v>
      </c>
      <c r="E553" s="2">
        <v>43502</v>
      </c>
      <c r="F553" s="1" t="s">
        <v>249</v>
      </c>
      <c r="G553">
        <v>1</v>
      </c>
      <c r="H553" s="1" t="s">
        <v>30</v>
      </c>
      <c r="I553" s="1" t="s">
        <v>22</v>
      </c>
      <c r="J553" s="1" t="s">
        <v>50</v>
      </c>
      <c r="K553" s="1" t="s">
        <v>37</v>
      </c>
      <c r="L553">
        <v>1601.5</v>
      </c>
      <c r="M553" s="2">
        <v>43138</v>
      </c>
      <c r="N553" s="1" t="s">
        <v>75</v>
      </c>
      <c r="O553" s="1" t="s">
        <v>483</v>
      </c>
      <c r="P553" s="1" t="s">
        <v>670</v>
      </c>
      <c r="Q553" s="2">
        <v>43852</v>
      </c>
    </row>
    <row r="554" spans="1:17" x14ac:dyDescent="0.3">
      <c r="A554" s="1" t="s">
        <v>646</v>
      </c>
      <c r="B554" s="1" t="s">
        <v>671</v>
      </c>
      <c r="C554" s="1" t="s">
        <v>35</v>
      </c>
      <c r="D554" s="2">
        <v>43284</v>
      </c>
      <c r="E554" s="2">
        <v>43648</v>
      </c>
      <c r="F554" s="1" t="s">
        <v>50</v>
      </c>
      <c r="G554">
        <v>1</v>
      </c>
      <c r="H554" s="1" t="s">
        <v>30</v>
      </c>
      <c r="I554" s="1" t="s">
        <v>22</v>
      </c>
      <c r="J554" s="1" t="s">
        <v>50</v>
      </c>
      <c r="K554" s="1" t="s">
        <v>24</v>
      </c>
      <c r="L554">
        <v>37500</v>
      </c>
      <c r="M554" s="2">
        <v>43284</v>
      </c>
      <c r="N554" s="1" t="s">
        <v>75</v>
      </c>
      <c r="O554" s="1" t="s">
        <v>356</v>
      </c>
      <c r="P554" s="1" t="s">
        <v>853</v>
      </c>
      <c r="Q554" s="2">
        <v>43852</v>
      </c>
    </row>
    <row r="555" spans="1:17" x14ac:dyDescent="0.3">
      <c r="A555" s="1" t="s">
        <v>646</v>
      </c>
      <c r="B555" s="1" t="s">
        <v>672</v>
      </c>
      <c r="C555" s="1" t="s">
        <v>19</v>
      </c>
      <c r="D555" s="2">
        <v>43649</v>
      </c>
      <c r="E555" s="2">
        <v>44014</v>
      </c>
      <c r="F555" s="1" t="s">
        <v>50</v>
      </c>
      <c r="G555">
        <v>1</v>
      </c>
      <c r="H555" s="1" t="s">
        <v>30</v>
      </c>
      <c r="I555" s="1" t="s">
        <v>22</v>
      </c>
      <c r="J555" s="1" t="s">
        <v>50</v>
      </c>
      <c r="K555" s="1" t="s">
        <v>24</v>
      </c>
      <c r="L555">
        <v>35000</v>
      </c>
      <c r="M555" s="2">
        <v>43649</v>
      </c>
      <c r="N555" s="1" t="s">
        <v>75</v>
      </c>
      <c r="O555" s="1" t="s">
        <v>24</v>
      </c>
      <c r="P555" s="1" t="s">
        <v>853</v>
      </c>
      <c r="Q555" s="2">
        <v>43852</v>
      </c>
    </row>
    <row r="556" spans="1:17" x14ac:dyDescent="0.3">
      <c r="A556" s="1" t="s">
        <v>646</v>
      </c>
      <c r="B556" s="1" t="s">
        <v>673</v>
      </c>
      <c r="C556" s="1" t="s">
        <v>35</v>
      </c>
      <c r="D556" s="2">
        <v>42792</v>
      </c>
      <c r="E556" s="2">
        <v>43156</v>
      </c>
      <c r="F556" s="1" t="s">
        <v>303</v>
      </c>
      <c r="G556">
        <v>1</v>
      </c>
      <c r="H556" s="1" t="s">
        <v>30</v>
      </c>
      <c r="I556" s="1" t="s">
        <v>22</v>
      </c>
      <c r="J556" s="1" t="s">
        <v>31</v>
      </c>
      <c r="K556" s="1" t="s">
        <v>37</v>
      </c>
      <c r="L556">
        <v>992.51</v>
      </c>
      <c r="M556" s="2">
        <v>43156</v>
      </c>
      <c r="N556" s="1" t="s">
        <v>75</v>
      </c>
      <c r="O556" s="1" t="s">
        <v>483</v>
      </c>
      <c r="P556" s="1" t="s">
        <v>484</v>
      </c>
      <c r="Q556" s="2">
        <v>43852</v>
      </c>
    </row>
    <row r="557" spans="1:17" x14ac:dyDescent="0.3">
      <c r="A557" s="1" t="s">
        <v>646</v>
      </c>
      <c r="B557" s="1" t="s">
        <v>673</v>
      </c>
      <c r="C557" s="1" t="s">
        <v>19</v>
      </c>
      <c r="D557" s="2">
        <v>42792</v>
      </c>
      <c r="E557" s="2">
        <v>43156</v>
      </c>
      <c r="F557" s="1" t="s">
        <v>303</v>
      </c>
      <c r="G557">
        <v>1</v>
      </c>
      <c r="H557" s="1" t="s">
        <v>30</v>
      </c>
      <c r="I557" s="1" t="s">
        <v>22</v>
      </c>
      <c r="J557" s="1" t="s">
        <v>31</v>
      </c>
      <c r="K557" s="1" t="s">
        <v>37</v>
      </c>
      <c r="L557">
        <v>992.51</v>
      </c>
      <c r="M557" s="2">
        <v>43156</v>
      </c>
      <c r="N557" s="1" t="s">
        <v>75</v>
      </c>
      <c r="O557" s="1" t="s">
        <v>356</v>
      </c>
      <c r="P557" s="1" t="s">
        <v>853</v>
      </c>
      <c r="Q557" s="2">
        <v>43852</v>
      </c>
    </row>
    <row r="558" spans="1:17" x14ac:dyDescent="0.3">
      <c r="A558" s="1" t="s">
        <v>646</v>
      </c>
      <c r="B558" s="1" t="s">
        <v>673</v>
      </c>
      <c r="C558" s="1" t="s">
        <v>35</v>
      </c>
      <c r="D558" s="2">
        <v>42735</v>
      </c>
      <c r="E558" s="2">
        <v>43099</v>
      </c>
      <c r="F558" s="1" t="s">
        <v>303</v>
      </c>
      <c r="G558">
        <v>1</v>
      </c>
      <c r="H558" s="1" t="s">
        <v>30</v>
      </c>
      <c r="I558" s="1" t="s">
        <v>22</v>
      </c>
      <c r="J558" s="1" t="s">
        <v>31</v>
      </c>
      <c r="K558" s="1" t="s">
        <v>37</v>
      </c>
      <c r="L558">
        <v>377079.15</v>
      </c>
      <c r="M558" s="2">
        <v>42735</v>
      </c>
      <c r="N558" s="1" t="s">
        <v>75</v>
      </c>
      <c r="O558" s="1" t="s">
        <v>483</v>
      </c>
      <c r="P558" s="1" t="s">
        <v>484</v>
      </c>
      <c r="Q558" s="2">
        <v>43852</v>
      </c>
    </row>
    <row r="559" spans="1:17" x14ac:dyDescent="0.3">
      <c r="A559" s="1" t="s">
        <v>646</v>
      </c>
      <c r="B559" s="1" t="s">
        <v>674</v>
      </c>
      <c r="C559" s="1" t="s">
        <v>35</v>
      </c>
      <c r="D559" s="2">
        <v>42914</v>
      </c>
      <c r="E559" s="2">
        <v>43278</v>
      </c>
      <c r="F559" s="1" t="s">
        <v>303</v>
      </c>
      <c r="G559">
        <v>1</v>
      </c>
      <c r="H559" s="1" t="s">
        <v>30</v>
      </c>
      <c r="I559" s="1" t="s">
        <v>22</v>
      </c>
      <c r="J559" s="1" t="s">
        <v>31</v>
      </c>
      <c r="K559" s="1" t="s">
        <v>37</v>
      </c>
      <c r="L559">
        <v>61251.58</v>
      </c>
      <c r="M559" s="2">
        <v>42914</v>
      </c>
      <c r="N559" s="1" t="s">
        <v>75</v>
      </c>
      <c r="O559" s="1" t="s">
        <v>356</v>
      </c>
      <c r="P559" s="1" t="s">
        <v>853</v>
      </c>
      <c r="Q559" s="2">
        <v>43852</v>
      </c>
    </row>
    <row r="560" spans="1:17" x14ac:dyDescent="0.3">
      <c r="A560" s="1" t="s">
        <v>646</v>
      </c>
      <c r="B560" s="1" t="s">
        <v>675</v>
      </c>
      <c r="C560" s="1" t="s">
        <v>35</v>
      </c>
      <c r="D560" s="2">
        <v>42914</v>
      </c>
      <c r="E560" s="2">
        <v>43278</v>
      </c>
      <c r="F560" s="1" t="s">
        <v>303</v>
      </c>
      <c r="G560">
        <v>1</v>
      </c>
      <c r="H560" s="1" t="s">
        <v>30</v>
      </c>
      <c r="I560" s="1" t="s">
        <v>22</v>
      </c>
      <c r="J560" s="1" t="s">
        <v>31</v>
      </c>
      <c r="K560" s="1" t="s">
        <v>37</v>
      </c>
      <c r="L560">
        <v>62070.81</v>
      </c>
      <c r="M560" s="2">
        <v>42914</v>
      </c>
      <c r="N560" s="1" t="s">
        <v>75</v>
      </c>
      <c r="O560" s="1" t="s">
        <v>356</v>
      </c>
      <c r="P560" s="1" t="s">
        <v>853</v>
      </c>
      <c r="Q560" s="2">
        <v>43852</v>
      </c>
    </row>
    <row r="561" spans="1:17" x14ac:dyDescent="0.3">
      <c r="A561" s="1" t="s">
        <v>646</v>
      </c>
      <c r="B561" s="1" t="s">
        <v>674</v>
      </c>
      <c r="C561" s="1" t="s">
        <v>19</v>
      </c>
      <c r="D561" s="2">
        <v>42922</v>
      </c>
      <c r="E561" s="2">
        <v>43286</v>
      </c>
      <c r="F561" s="1" t="s">
        <v>303</v>
      </c>
      <c r="G561">
        <v>1</v>
      </c>
      <c r="H561" s="1" t="s">
        <v>30</v>
      </c>
      <c r="I561" s="1" t="s">
        <v>22</v>
      </c>
      <c r="J561" s="1" t="s">
        <v>31</v>
      </c>
      <c r="K561" s="1" t="s">
        <v>37</v>
      </c>
      <c r="L561">
        <v>1261.8399999999999</v>
      </c>
      <c r="M561" s="2">
        <v>42922</v>
      </c>
      <c r="N561" s="1" t="s">
        <v>75</v>
      </c>
      <c r="O561" s="1" t="s">
        <v>356</v>
      </c>
      <c r="P561" s="1" t="s">
        <v>853</v>
      </c>
      <c r="Q561" s="2">
        <v>43852</v>
      </c>
    </row>
    <row r="562" spans="1:17" x14ac:dyDescent="0.3">
      <c r="A562" s="1" t="s">
        <v>646</v>
      </c>
      <c r="B562" s="1" t="s">
        <v>674</v>
      </c>
      <c r="C562" s="1" t="s">
        <v>35</v>
      </c>
      <c r="D562" s="2">
        <v>43101</v>
      </c>
      <c r="E562" s="2">
        <v>43465</v>
      </c>
      <c r="F562" s="1" t="s">
        <v>303</v>
      </c>
      <c r="G562">
        <v>1</v>
      </c>
      <c r="H562" s="1" t="s">
        <v>30</v>
      </c>
      <c r="I562" s="1" t="s">
        <v>22</v>
      </c>
      <c r="J562" s="1" t="s">
        <v>31</v>
      </c>
      <c r="K562" s="1" t="s">
        <v>37</v>
      </c>
      <c r="L562">
        <v>349157.16</v>
      </c>
      <c r="M562" s="2">
        <v>43101</v>
      </c>
      <c r="N562" s="1" t="s">
        <v>75</v>
      </c>
      <c r="O562" s="1" t="s">
        <v>483</v>
      </c>
      <c r="P562" s="1" t="s">
        <v>484</v>
      </c>
      <c r="Q562" s="2">
        <v>43852</v>
      </c>
    </row>
    <row r="563" spans="1:17" x14ac:dyDescent="0.3">
      <c r="A563" s="1" t="s">
        <v>646</v>
      </c>
      <c r="B563" s="1" t="s">
        <v>676</v>
      </c>
      <c r="C563" s="1" t="s">
        <v>35</v>
      </c>
      <c r="D563" s="2">
        <v>43145</v>
      </c>
      <c r="E563" s="2">
        <v>43509</v>
      </c>
      <c r="F563" s="1" t="s">
        <v>303</v>
      </c>
      <c r="G563">
        <v>1</v>
      </c>
      <c r="H563" s="1" t="s">
        <v>30</v>
      </c>
      <c r="I563" s="1" t="s">
        <v>22</v>
      </c>
      <c r="J563" s="1" t="s">
        <v>116</v>
      </c>
      <c r="K563" s="1" t="s">
        <v>24</v>
      </c>
      <c r="L563">
        <v>107689.68</v>
      </c>
      <c r="M563" s="2">
        <v>43145</v>
      </c>
      <c r="N563" s="1" t="s">
        <v>75</v>
      </c>
      <c r="O563" s="1" t="s">
        <v>356</v>
      </c>
      <c r="P563" s="1" t="s">
        <v>853</v>
      </c>
      <c r="Q563" s="2">
        <v>43852</v>
      </c>
    </row>
    <row r="564" spans="1:17" x14ac:dyDescent="0.3">
      <c r="A564" s="1" t="s">
        <v>646</v>
      </c>
      <c r="B564" s="1" t="s">
        <v>677</v>
      </c>
      <c r="C564" s="1" t="s">
        <v>35</v>
      </c>
      <c r="D564" s="2">
        <v>43301</v>
      </c>
      <c r="E564" s="2">
        <v>43665</v>
      </c>
      <c r="F564" s="1" t="s">
        <v>303</v>
      </c>
      <c r="G564">
        <v>1</v>
      </c>
      <c r="H564" s="1" t="s">
        <v>30</v>
      </c>
      <c r="I564" s="1" t="s">
        <v>22</v>
      </c>
      <c r="J564" s="1" t="s">
        <v>116</v>
      </c>
      <c r="K564" s="1" t="s">
        <v>24</v>
      </c>
      <c r="L564">
        <v>5417.97</v>
      </c>
      <c r="M564" s="2">
        <v>43301</v>
      </c>
      <c r="N564" s="1" t="s">
        <v>75</v>
      </c>
      <c r="O564" s="1" t="s">
        <v>356</v>
      </c>
      <c r="P564" s="1" t="s">
        <v>853</v>
      </c>
      <c r="Q564" s="2">
        <v>43852</v>
      </c>
    </row>
    <row r="565" spans="1:17" x14ac:dyDescent="0.3">
      <c r="A565" s="1" t="s">
        <v>646</v>
      </c>
      <c r="B565" s="1" t="s">
        <v>678</v>
      </c>
      <c r="C565" s="1" t="s">
        <v>35</v>
      </c>
      <c r="D565" s="2">
        <v>43279</v>
      </c>
      <c r="E565" s="2">
        <v>43643</v>
      </c>
      <c r="F565" s="1" t="s">
        <v>303</v>
      </c>
      <c r="G565">
        <v>1</v>
      </c>
      <c r="H565" s="1" t="s">
        <v>30</v>
      </c>
      <c r="I565" s="1" t="s">
        <v>22</v>
      </c>
      <c r="J565" s="1" t="s">
        <v>31</v>
      </c>
      <c r="K565" s="1" t="s">
        <v>37</v>
      </c>
      <c r="L565">
        <v>61936.46</v>
      </c>
      <c r="M565" s="2">
        <v>43279</v>
      </c>
      <c r="N565" s="1" t="s">
        <v>75</v>
      </c>
      <c r="O565" s="1" t="s">
        <v>24</v>
      </c>
      <c r="P565" s="1" t="s">
        <v>853</v>
      </c>
      <c r="Q565" s="2">
        <v>43852</v>
      </c>
    </row>
    <row r="566" spans="1:17" x14ac:dyDescent="0.3">
      <c r="A566" s="1" t="s">
        <v>646</v>
      </c>
      <c r="B566" s="1" t="s">
        <v>678</v>
      </c>
      <c r="C566" s="1" t="s">
        <v>35</v>
      </c>
      <c r="D566" s="2">
        <v>43279</v>
      </c>
      <c r="E566" s="2">
        <v>43643</v>
      </c>
      <c r="F566" s="1" t="s">
        <v>303</v>
      </c>
      <c r="G566">
        <v>1</v>
      </c>
      <c r="H566" s="1" t="s">
        <v>30</v>
      </c>
      <c r="I566" s="1" t="s">
        <v>22</v>
      </c>
      <c r="J566" s="1" t="s">
        <v>31</v>
      </c>
      <c r="K566" s="1" t="s">
        <v>37</v>
      </c>
      <c r="L566">
        <v>56276.26</v>
      </c>
      <c r="M566" s="2">
        <v>43279</v>
      </c>
      <c r="N566" s="1" t="s">
        <v>75</v>
      </c>
      <c r="O566" s="1" t="s">
        <v>24</v>
      </c>
      <c r="P566" s="1" t="s">
        <v>853</v>
      </c>
      <c r="Q566" s="2">
        <v>43852</v>
      </c>
    </row>
    <row r="567" spans="1:17" x14ac:dyDescent="0.3">
      <c r="A567" s="1" t="s">
        <v>646</v>
      </c>
      <c r="B567" s="1" t="s">
        <v>679</v>
      </c>
      <c r="C567" s="1" t="s">
        <v>19</v>
      </c>
      <c r="D567" s="2">
        <v>43466</v>
      </c>
      <c r="E567" s="2">
        <v>43830</v>
      </c>
      <c r="F567" s="1" t="s">
        <v>303</v>
      </c>
      <c r="G567">
        <v>1</v>
      </c>
      <c r="H567" s="1" t="s">
        <v>30</v>
      </c>
      <c r="I567" s="1" t="s">
        <v>22</v>
      </c>
      <c r="J567" s="1" t="s">
        <v>31</v>
      </c>
      <c r="K567" s="1" t="s">
        <v>37</v>
      </c>
      <c r="L567">
        <v>399509.89</v>
      </c>
      <c r="M567" s="2">
        <v>43466</v>
      </c>
      <c r="N567" s="1" t="s">
        <v>75</v>
      </c>
      <c r="O567" s="1" t="s">
        <v>24</v>
      </c>
      <c r="P567" s="1" t="s">
        <v>853</v>
      </c>
      <c r="Q567" s="2">
        <v>43852</v>
      </c>
    </row>
    <row r="568" spans="1:17" x14ac:dyDescent="0.3">
      <c r="A568" s="1" t="s">
        <v>646</v>
      </c>
      <c r="B568" s="1" t="s">
        <v>118</v>
      </c>
      <c r="C568" s="1" t="s">
        <v>19</v>
      </c>
      <c r="D568" s="2">
        <v>43481</v>
      </c>
      <c r="E568" s="2">
        <v>43845</v>
      </c>
      <c r="F568" s="1" t="s">
        <v>303</v>
      </c>
      <c r="G568">
        <v>1</v>
      </c>
      <c r="H568" s="1" t="s">
        <v>30</v>
      </c>
      <c r="I568" s="1" t="s">
        <v>22</v>
      </c>
      <c r="J568" s="1" t="s">
        <v>116</v>
      </c>
      <c r="K568" s="1" t="s">
        <v>24</v>
      </c>
      <c r="L568">
        <v>98931.05</v>
      </c>
      <c r="M568" s="2">
        <v>43481</v>
      </c>
      <c r="N568" s="1" t="s">
        <v>75</v>
      </c>
      <c r="O568" s="1" t="s">
        <v>356</v>
      </c>
      <c r="P568" s="1" t="s">
        <v>853</v>
      </c>
      <c r="Q568" s="2">
        <v>43852</v>
      </c>
    </row>
    <row r="569" spans="1:17" x14ac:dyDescent="0.3">
      <c r="A569" s="1" t="s">
        <v>646</v>
      </c>
      <c r="B569" s="1" t="s">
        <v>137</v>
      </c>
      <c r="C569" s="1" t="s">
        <v>19</v>
      </c>
      <c r="D569" s="2">
        <v>43510</v>
      </c>
      <c r="E569" s="2">
        <v>43874</v>
      </c>
      <c r="F569" s="1" t="s">
        <v>303</v>
      </c>
      <c r="G569">
        <v>1</v>
      </c>
      <c r="H569" s="1" t="s">
        <v>30</v>
      </c>
      <c r="I569" s="1" t="s">
        <v>22</v>
      </c>
      <c r="J569" s="1" t="s">
        <v>116</v>
      </c>
      <c r="K569" s="1" t="s">
        <v>24</v>
      </c>
      <c r="L569">
        <v>1610</v>
      </c>
      <c r="M569" s="2">
        <v>43510</v>
      </c>
      <c r="N569" s="1" t="s">
        <v>75</v>
      </c>
      <c r="O569" s="1" t="s">
        <v>356</v>
      </c>
      <c r="P569" s="1" t="s">
        <v>853</v>
      </c>
      <c r="Q569" s="2">
        <v>43852</v>
      </c>
    </row>
    <row r="570" spans="1:17" x14ac:dyDescent="0.3">
      <c r="A570" s="1" t="s">
        <v>646</v>
      </c>
      <c r="B570" s="1" t="s">
        <v>126</v>
      </c>
      <c r="C570" s="1" t="s">
        <v>19</v>
      </c>
      <c r="D570" s="2">
        <v>43510</v>
      </c>
      <c r="E570" s="2">
        <v>43874</v>
      </c>
      <c r="F570" s="1" t="s">
        <v>303</v>
      </c>
      <c r="G570">
        <v>1</v>
      </c>
      <c r="H570" s="1" t="s">
        <v>30</v>
      </c>
      <c r="I570" s="1" t="s">
        <v>22</v>
      </c>
      <c r="J570" s="1" t="s">
        <v>116</v>
      </c>
      <c r="K570" s="1" t="s">
        <v>24</v>
      </c>
      <c r="L570">
        <v>131090.46</v>
      </c>
      <c r="M570" s="2">
        <v>43522</v>
      </c>
      <c r="N570" s="1" t="s">
        <v>75</v>
      </c>
      <c r="O570" s="1" t="s">
        <v>24</v>
      </c>
      <c r="P570" s="1" t="s">
        <v>853</v>
      </c>
      <c r="Q570" s="2">
        <v>43852</v>
      </c>
    </row>
    <row r="571" spans="1:17" x14ac:dyDescent="0.3">
      <c r="A571" s="1" t="s">
        <v>646</v>
      </c>
      <c r="B571" s="1" t="s">
        <v>680</v>
      </c>
      <c r="C571" s="1" t="s">
        <v>19</v>
      </c>
      <c r="D571" s="2">
        <v>43540</v>
      </c>
      <c r="E571" s="2">
        <v>43905</v>
      </c>
      <c r="F571" s="1" t="s">
        <v>303</v>
      </c>
      <c r="G571">
        <v>1</v>
      </c>
      <c r="H571" s="1" t="s">
        <v>30</v>
      </c>
      <c r="I571" s="1" t="s">
        <v>22</v>
      </c>
      <c r="J571" s="1" t="s">
        <v>116</v>
      </c>
      <c r="K571" s="1" t="s">
        <v>24</v>
      </c>
      <c r="L571">
        <v>2056.4299999999998</v>
      </c>
      <c r="M571" s="2">
        <v>43540</v>
      </c>
      <c r="N571" s="1" t="s">
        <v>75</v>
      </c>
      <c r="O571" s="1" t="s">
        <v>356</v>
      </c>
      <c r="P571" s="1" t="s">
        <v>853</v>
      </c>
      <c r="Q571" s="2">
        <v>43852</v>
      </c>
    </row>
    <row r="572" spans="1:17" x14ac:dyDescent="0.3">
      <c r="A572" s="1" t="s">
        <v>646</v>
      </c>
      <c r="B572" s="1" t="s">
        <v>681</v>
      </c>
      <c r="C572" s="1" t="s">
        <v>19</v>
      </c>
      <c r="D572" s="2">
        <v>43536</v>
      </c>
      <c r="E572" s="2">
        <v>43901</v>
      </c>
      <c r="F572" s="1" t="s">
        <v>303</v>
      </c>
      <c r="G572">
        <v>1</v>
      </c>
      <c r="H572" s="1" t="s">
        <v>30</v>
      </c>
      <c r="I572" s="1" t="s">
        <v>22</v>
      </c>
      <c r="J572" s="1" t="s">
        <v>116</v>
      </c>
      <c r="K572" s="1" t="s">
        <v>24</v>
      </c>
      <c r="L572">
        <v>1194.28</v>
      </c>
      <c r="M572" s="2">
        <v>43536</v>
      </c>
      <c r="N572" s="1" t="s">
        <v>75</v>
      </c>
      <c r="O572" s="1" t="s">
        <v>356</v>
      </c>
      <c r="P572" s="1" t="s">
        <v>853</v>
      </c>
      <c r="Q572" s="2">
        <v>43852</v>
      </c>
    </row>
    <row r="573" spans="1:17" x14ac:dyDescent="0.3">
      <c r="A573" s="1" t="s">
        <v>646</v>
      </c>
      <c r="B573" s="1" t="s">
        <v>682</v>
      </c>
      <c r="C573" s="1" t="s">
        <v>19</v>
      </c>
      <c r="D573" s="2">
        <v>43644</v>
      </c>
      <c r="E573" s="2">
        <v>44009</v>
      </c>
      <c r="F573" s="1" t="s">
        <v>303</v>
      </c>
      <c r="G573">
        <v>1</v>
      </c>
      <c r="H573" s="1" t="s">
        <v>30</v>
      </c>
      <c r="I573" s="1" t="s">
        <v>22</v>
      </c>
      <c r="J573" s="1" t="s">
        <v>31</v>
      </c>
      <c r="K573" s="1" t="s">
        <v>37</v>
      </c>
      <c r="L573">
        <v>75395.039999999994</v>
      </c>
      <c r="M573" s="2">
        <v>43644</v>
      </c>
      <c r="N573" s="1" t="s">
        <v>75</v>
      </c>
      <c r="O573" s="1" t="s">
        <v>24</v>
      </c>
      <c r="P573" s="1" t="s">
        <v>853</v>
      </c>
      <c r="Q573" s="2">
        <v>43852</v>
      </c>
    </row>
    <row r="574" spans="1:17" x14ac:dyDescent="0.3">
      <c r="A574" s="1" t="s">
        <v>646</v>
      </c>
      <c r="B574" s="1" t="s">
        <v>683</v>
      </c>
      <c r="C574" s="1" t="s">
        <v>19</v>
      </c>
      <c r="D574" s="2">
        <v>43644</v>
      </c>
      <c r="E574" s="2">
        <v>44009</v>
      </c>
      <c r="F574" s="1" t="s">
        <v>303</v>
      </c>
      <c r="G574">
        <v>1</v>
      </c>
      <c r="H574" s="1" t="s">
        <v>30</v>
      </c>
      <c r="I574" s="1" t="s">
        <v>22</v>
      </c>
      <c r="J574" s="1" t="s">
        <v>31</v>
      </c>
      <c r="K574" s="1" t="s">
        <v>37</v>
      </c>
      <c r="L574">
        <v>53595</v>
      </c>
      <c r="M574" s="2">
        <v>43644</v>
      </c>
      <c r="N574" s="1" t="s">
        <v>75</v>
      </c>
      <c r="O574" s="1" t="s">
        <v>24</v>
      </c>
      <c r="P574" s="1" t="s">
        <v>853</v>
      </c>
      <c r="Q574" s="2">
        <v>43852</v>
      </c>
    </row>
    <row r="575" spans="1:17" x14ac:dyDescent="0.3">
      <c r="A575" s="1" t="s">
        <v>646</v>
      </c>
      <c r="B575" s="1" t="s">
        <v>684</v>
      </c>
      <c r="C575" s="1" t="s">
        <v>19</v>
      </c>
      <c r="D575" s="2">
        <v>43666</v>
      </c>
      <c r="E575" s="2">
        <v>44031</v>
      </c>
      <c r="F575" s="1" t="s">
        <v>303</v>
      </c>
      <c r="G575">
        <v>1</v>
      </c>
      <c r="H575" s="1" t="s">
        <v>30</v>
      </c>
      <c r="I575" s="1" t="s">
        <v>22</v>
      </c>
      <c r="J575" s="1" t="s">
        <v>116</v>
      </c>
      <c r="K575" s="1" t="s">
        <v>24</v>
      </c>
      <c r="L575">
        <v>6595.25</v>
      </c>
      <c r="M575" s="2">
        <v>43666</v>
      </c>
      <c r="N575" s="1" t="s">
        <v>75</v>
      </c>
      <c r="O575" s="1" t="s">
        <v>24</v>
      </c>
      <c r="P575" s="1" t="s">
        <v>853</v>
      </c>
      <c r="Q575" s="2">
        <v>43852</v>
      </c>
    </row>
    <row r="576" spans="1:17" x14ac:dyDescent="0.3">
      <c r="A576" s="1" t="s">
        <v>646</v>
      </c>
      <c r="B576" s="1" t="s">
        <v>685</v>
      </c>
      <c r="C576" s="1" t="s">
        <v>19</v>
      </c>
      <c r="D576" s="2">
        <v>42892</v>
      </c>
      <c r="E576" s="2">
        <v>43256</v>
      </c>
      <c r="F576" s="1" t="s">
        <v>20</v>
      </c>
      <c r="G576">
        <v>1</v>
      </c>
      <c r="H576" s="1" t="s">
        <v>30</v>
      </c>
      <c r="I576" s="1" t="s">
        <v>22</v>
      </c>
      <c r="J576" s="1" t="s">
        <v>31</v>
      </c>
      <c r="K576" s="1" t="s">
        <v>37</v>
      </c>
      <c r="L576">
        <v>2887.38</v>
      </c>
      <c r="M576" s="2">
        <v>42922</v>
      </c>
      <c r="N576" s="1" t="s">
        <v>75</v>
      </c>
      <c r="O576" s="1" t="s">
        <v>356</v>
      </c>
      <c r="P576" s="1" t="s">
        <v>853</v>
      </c>
      <c r="Q576" s="2">
        <v>43852</v>
      </c>
    </row>
    <row r="577" spans="1:17" x14ac:dyDescent="0.3">
      <c r="A577" s="1" t="s">
        <v>646</v>
      </c>
      <c r="B577" s="1" t="s">
        <v>98</v>
      </c>
      <c r="C577" s="1" t="s">
        <v>19</v>
      </c>
      <c r="D577" s="2">
        <v>43494</v>
      </c>
      <c r="E577" s="2">
        <v>43858</v>
      </c>
      <c r="F577" s="1" t="s">
        <v>20</v>
      </c>
      <c r="G577">
        <v>1</v>
      </c>
      <c r="H577" s="1" t="s">
        <v>30</v>
      </c>
      <c r="I577" s="1" t="s">
        <v>22</v>
      </c>
      <c r="J577" s="1" t="s">
        <v>20</v>
      </c>
      <c r="K577" s="1" t="s">
        <v>37</v>
      </c>
      <c r="L577">
        <v>11539.77</v>
      </c>
      <c r="M577" s="2">
        <v>43494</v>
      </c>
      <c r="N577" s="1" t="s">
        <v>75</v>
      </c>
      <c r="O577" s="1" t="s">
        <v>356</v>
      </c>
      <c r="P577" s="1" t="s">
        <v>853</v>
      </c>
      <c r="Q577" s="2">
        <v>43852</v>
      </c>
    </row>
    <row r="578" spans="1:17" x14ac:dyDescent="0.3">
      <c r="A578" s="1" t="s">
        <v>646</v>
      </c>
      <c r="B578" s="1" t="s">
        <v>140</v>
      </c>
      <c r="C578" s="1" t="s">
        <v>19</v>
      </c>
      <c r="D578" s="2">
        <v>43497</v>
      </c>
      <c r="E578" s="2">
        <v>43861</v>
      </c>
      <c r="F578" s="1" t="s">
        <v>50</v>
      </c>
      <c r="G578">
        <v>1</v>
      </c>
      <c r="H578" s="1" t="s">
        <v>30</v>
      </c>
      <c r="I578" s="1" t="s">
        <v>22</v>
      </c>
      <c r="J578" s="1" t="s">
        <v>50</v>
      </c>
      <c r="K578" s="1" t="s">
        <v>37</v>
      </c>
      <c r="L578">
        <v>21875</v>
      </c>
      <c r="M578" s="2">
        <v>43497</v>
      </c>
      <c r="N578" s="1" t="s">
        <v>75</v>
      </c>
      <c r="O578" s="1" t="s">
        <v>356</v>
      </c>
      <c r="P578" s="1" t="s">
        <v>853</v>
      </c>
      <c r="Q578" s="2">
        <v>43852</v>
      </c>
    </row>
    <row r="579" spans="1:17" x14ac:dyDescent="0.3">
      <c r="A579" s="1" t="s">
        <v>646</v>
      </c>
      <c r="B579" s="1" t="s">
        <v>686</v>
      </c>
      <c r="C579" s="1" t="s">
        <v>19</v>
      </c>
      <c r="D579" s="2">
        <v>42744</v>
      </c>
      <c r="E579" s="2">
        <v>43473</v>
      </c>
      <c r="F579" s="1" t="s">
        <v>29</v>
      </c>
      <c r="G579">
        <v>1</v>
      </c>
      <c r="H579" s="1" t="s">
        <v>30</v>
      </c>
      <c r="I579" s="1" t="s">
        <v>22</v>
      </c>
      <c r="J579" s="1" t="s">
        <v>31</v>
      </c>
      <c r="K579" s="1" t="s">
        <v>37</v>
      </c>
      <c r="L579">
        <v>8588.56</v>
      </c>
      <c r="M579" s="2">
        <v>42835</v>
      </c>
      <c r="N579" s="1" t="s">
        <v>75</v>
      </c>
      <c r="O579" s="1" t="s">
        <v>356</v>
      </c>
      <c r="P579" s="1" t="s">
        <v>853</v>
      </c>
      <c r="Q579" s="2">
        <v>43852</v>
      </c>
    </row>
    <row r="580" spans="1:17" x14ac:dyDescent="0.3">
      <c r="A580" s="1" t="s">
        <v>646</v>
      </c>
      <c r="B580" s="1" t="s">
        <v>686</v>
      </c>
      <c r="C580" s="1" t="s">
        <v>19</v>
      </c>
      <c r="D580" s="2">
        <v>42774</v>
      </c>
      <c r="E580" s="2">
        <v>43319</v>
      </c>
      <c r="F580" s="1" t="s">
        <v>29</v>
      </c>
      <c r="G580">
        <v>1</v>
      </c>
      <c r="H580" s="1" t="s">
        <v>30</v>
      </c>
      <c r="I580" s="1" t="s">
        <v>22</v>
      </c>
      <c r="J580" s="1" t="s">
        <v>31</v>
      </c>
      <c r="K580" s="1" t="s">
        <v>37</v>
      </c>
      <c r="L580">
        <v>3050.6</v>
      </c>
      <c r="M580" s="2">
        <v>42774</v>
      </c>
      <c r="N580" s="1" t="s">
        <v>75</v>
      </c>
      <c r="O580" s="1" t="s">
        <v>356</v>
      </c>
      <c r="P580" s="1" t="s">
        <v>853</v>
      </c>
      <c r="Q580" s="2">
        <v>43852</v>
      </c>
    </row>
    <row r="581" spans="1:17" x14ac:dyDescent="0.3">
      <c r="A581" s="1" t="s">
        <v>646</v>
      </c>
      <c r="B581" s="1" t="s">
        <v>686</v>
      </c>
      <c r="C581" s="1" t="s">
        <v>19</v>
      </c>
      <c r="D581" s="2">
        <v>42774</v>
      </c>
      <c r="E581" s="2">
        <v>43319</v>
      </c>
      <c r="F581" s="1" t="s">
        <v>29</v>
      </c>
      <c r="G581">
        <v>1</v>
      </c>
      <c r="H581" s="1" t="s">
        <v>30</v>
      </c>
      <c r="I581" s="1" t="s">
        <v>22</v>
      </c>
      <c r="J581" s="1" t="s">
        <v>31</v>
      </c>
      <c r="K581" s="1" t="s">
        <v>37</v>
      </c>
      <c r="L581">
        <v>3050.6</v>
      </c>
      <c r="M581" s="2">
        <v>42954</v>
      </c>
      <c r="N581" s="1" t="s">
        <v>75</v>
      </c>
      <c r="O581" s="1" t="s">
        <v>356</v>
      </c>
      <c r="P581" s="1" t="s">
        <v>853</v>
      </c>
      <c r="Q581" s="2">
        <v>43852</v>
      </c>
    </row>
    <row r="582" spans="1:17" x14ac:dyDescent="0.3">
      <c r="A582" s="1" t="s">
        <v>646</v>
      </c>
      <c r="B582" s="1" t="s">
        <v>686</v>
      </c>
      <c r="C582" s="1" t="s">
        <v>19</v>
      </c>
      <c r="D582" s="2">
        <v>42663</v>
      </c>
      <c r="E582" s="2">
        <v>43209</v>
      </c>
      <c r="F582" s="1" t="s">
        <v>29</v>
      </c>
      <c r="G582">
        <v>1</v>
      </c>
      <c r="H582" s="1" t="s">
        <v>30</v>
      </c>
      <c r="I582" s="1" t="s">
        <v>22</v>
      </c>
      <c r="J582" s="1" t="s">
        <v>31</v>
      </c>
      <c r="K582" s="1" t="s">
        <v>37</v>
      </c>
      <c r="L582">
        <v>40309.5</v>
      </c>
      <c r="M582" s="2">
        <v>43099</v>
      </c>
      <c r="N582" s="1" t="s">
        <v>75</v>
      </c>
      <c r="O582" s="1" t="s">
        <v>356</v>
      </c>
      <c r="P582" s="1" t="s">
        <v>853</v>
      </c>
      <c r="Q582" s="2">
        <v>43852</v>
      </c>
    </row>
    <row r="583" spans="1:17" x14ac:dyDescent="0.3">
      <c r="A583" s="1" t="s">
        <v>646</v>
      </c>
      <c r="B583" s="1" t="s">
        <v>686</v>
      </c>
      <c r="C583" s="1" t="s">
        <v>19</v>
      </c>
      <c r="D583" s="2">
        <v>42663</v>
      </c>
      <c r="E583" s="2">
        <v>43209</v>
      </c>
      <c r="F583" s="1" t="s">
        <v>29</v>
      </c>
      <c r="G583">
        <v>1</v>
      </c>
      <c r="H583" s="1" t="s">
        <v>30</v>
      </c>
      <c r="I583" s="1" t="s">
        <v>22</v>
      </c>
      <c r="J583" s="1" t="s">
        <v>31</v>
      </c>
      <c r="K583" s="1" t="s">
        <v>37</v>
      </c>
      <c r="L583">
        <v>40309.68</v>
      </c>
      <c r="M583" s="2">
        <v>42772</v>
      </c>
      <c r="N583" s="1" t="s">
        <v>75</v>
      </c>
      <c r="O583" s="1" t="s">
        <v>356</v>
      </c>
      <c r="P583" s="1" t="s">
        <v>853</v>
      </c>
      <c r="Q583" s="2">
        <v>43852</v>
      </c>
    </row>
    <row r="584" spans="1:17" x14ac:dyDescent="0.3">
      <c r="A584" s="1" t="s">
        <v>646</v>
      </c>
      <c r="B584" s="1" t="s">
        <v>686</v>
      </c>
      <c r="C584" s="1" t="s">
        <v>19</v>
      </c>
      <c r="D584" s="2">
        <v>42663</v>
      </c>
      <c r="E584" s="2">
        <v>43209</v>
      </c>
      <c r="F584" s="1" t="s">
        <v>29</v>
      </c>
      <c r="G584">
        <v>1</v>
      </c>
      <c r="H584" s="1" t="s">
        <v>30</v>
      </c>
      <c r="I584" s="1" t="s">
        <v>22</v>
      </c>
      <c r="J584" s="1" t="s">
        <v>31</v>
      </c>
      <c r="K584" s="1" t="s">
        <v>37</v>
      </c>
      <c r="L584">
        <v>40309.68</v>
      </c>
      <c r="M584" s="2">
        <v>42880</v>
      </c>
      <c r="N584" s="1" t="s">
        <v>75</v>
      </c>
      <c r="O584" s="1" t="s">
        <v>356</v>
      </c>
      <c r="P584" s="1" t="s">
        <v>853</v>
      </c>
      <c r="Q584" s="2">
        <v>43852</v>
      </c>
    </row>
    <row r="585" spans="1:17" x14ac:dyDescent="0.3">
      <c r="A585" s="1" t="s">
        <v>646</v>
      </c>
      <c r="B585" s="1" t="s">
        <v>686</v>
      </c>
      <c r="C585" s="1" t="s">
        <v>19</v>
      </c>
      <c r="D585" s="2">
        <v>42663</v>
      </c>
      <c r="E585" s="2">
        <v>43209</v>
      </c>
      <c r="F585" s="1" t="s">
        <v>29</v>
      </c>
      <c r="G585">
        <v>1</v>
      </c>
      <c r="H585" s="1" t="s">
        <v>30</v>
      </c>
      <c r="I585" s="1" t="s">
        <v>22</v>
      </c>
      <c r="J585" s="1" t="s">
        <v>31</v>
      </c>
      <c r="K585" s="1" t="s">
        <v>37</v>
      </c>
      <c r="L585">
        <v>40309.68</v>
      </c>
      <c r="M585" s="2">
        <v>42990</v>
      </c>
      <c r="N585" s="1" t="s">
        <v>75</v>
      </c>
      <c r="O585" s="1" t="s">
        <v>356</v>
      </c>
      <c r="P585" s="1" t="s">
        <v>853</v>
      </c>
      <c r="Q585" s="2">
        <v>43852</v>
      </c>
    </row>
    <row r="586" spans="1:17" x14ac:dyDescent="0.3">
      <c r="A586" s="1" t="s">
        <v>646</v>
      </c>
      <c r="B586" s="1" t="s">
        <v>686</v>
      </c>
      <c r="C586" s="1" t="s">
        <v>19</v>
      </c>
      <c r="D586" s="2">
        <v>42663</v>
      </c>
      <c r="E586" s="2">
        <v>43209</v>
      </c>
      <c r="F586" s="1" t="s">
        <v>29</v>
      </c>
      <c r="G586">
        <v>1</v>
      </c>
      <c r="H586" s="1" t="s">
        <v>30</v>
      </c>
      <c r="I586" s="1" t="s">
        <v>22</v>
      </c>
      <c r="J586" s="1" t="s">
        <v>31</v>
      </c>
      <c r="K586" s="1" t="s">
        <v>37</v>
      </c>
      <c r="L586">
        <v>50909.599999999999</v>
      </c>
      <c r="M586" s="2">
        <v>42663</v>
      </c>
      <c r="N586" s="1" t="s">
        <v>75</v>
      </c>
      <c r="O586" s="1" t="s">
        <v>356</v>
      </c>
      <c r="P586" s="1" t="s">
        <v>853</v>
      </c>
      <c r="Q586" s="2">
        <v>43852</v>
      </c>
    </row>
    <row r="587" spans="1:17" x14ac:dyDescent="0.3">
      <c r="A587" s="1" t="s">
        <v>646</v>
      </c>
      <c r="B587" s="1" t="s">
        <v>686</v>
      </c>
      <c r="C587" s="1" t="s">
        <v>19</v>
      </c>
      <c r="D587" s="2">
        <v>42731</v>
      </c>
      <c r="E587" s="2">
        <v>43307</v>
      </c>
      <c r="F587" s="1" t="s">
        <v>29</v>
      </c>
      <c r="G587">
        <v>1</v>
      </c>
      <c r="H587" s="1" t="s">
        <v>30</v>
      </c>
      <c r="I587" s="1" t="s">
        <v>22</v>
      </c>
      <c r="J587" s="1" t="s">
        <v>31</v>
      </c>
      <c r="K587" s="1" t="s">
        <v>37</v>
      </c>
      <c r="L587">
        <v>31079.56</v>
      </c>
      <c r="M587" s="2">
        <v>42821</v>
      </c>
      <c r="N587" s="1" t="s">
        <v>75</v>
      </c>
      <c r="O587" s="1" t="s">
        <v>356</v>
      </c>
      <c r="P587" s="1" t="s">
        <v>853</v>
      </c>
      <c r="Q587" s="2">
        <v>43852</v>
      </c>
    </row>
    <row r="588" spans="1:17" x14ac:dyDescent="0.3">
      <c r="A588" s="1" t="s">
        <v>646</v>
      </c>
      <c r="B588" s="1" t="s">
        <v>686</v>
      </c>
      <c r="C588" s="1" t="s">
        <v>19</v>
      </c>
      <c r="D588" s="2">
        <v>42731</v>
      </c>
      <c r="E588" s="2">
        <v>43307</v>
      </c>
      <c r="F588" s="1" t="s">
        <v>29</v>
      </c>
      <c r="G588">
        <v>1</v>
      </c>
      <c r="H588" s="1" t="s">
        <v>30</v>
      </c>
      <c r="I588" s="1" t="s">
        <v>22</v>
      </c>
      <c r="J588" s="1" t="s">
        <v>31</v>
      </c>
      <c r="K588" s="1" t="s">
        <v>37</v>
      </c>
      <c r="L588">
        <v>31079.56</v>
      </c>
      <c r="M588" s="2">
        <v>42913</v>
      </c>
      <c r="N588" s="1" t="s">
        <v>75</v>
      </c>
      <c r="O588" s="1" t="s">
        <v>356</v>
      </c>
      <c r="P588" s="1" t="s">
        <v>853</v>
      </c>
      <c r="Q588" s="2">
        <v>43852</v>
      </c>
    </row>
    <row r="589" spans="1:17" x14ac:dyDescent="0.3">
      <c r="A589" s="1" t="s">
        <v>646</v>
      </c>
      <c r="B589" s="1" t="s">
        <v>686</v>
      </c>
      <c r="C589" s="1" t="s">
        <v>19</v>
      </c>
      <c r="D589" s="2">
        <v>42731</v>
      </c>
      <c r="E589" s="2">
        <v>43307</v>
      </c>
      <c r="F589" s="1" t="s">
        <v>29</v>
      </c>
      <c r="G589">
        <v>1</v>
      </c>
      <c r="H589" s="1" t="s">
        <v>30</v>
      </c>
      <c r="I589" s="1" t="s">
        <v>22</v>
      </c>
      <c r="J589" s="1" t="s">
        <v>31</v>
      </c>
      <c r="K589" s="1" t="s">
        <v>37</v>
      </c>
      <c r="L589">
        <v>31079.56</v>
      </c>
      <c r="M589" s="2">
        <v>43005</v>
      </c>
      <c r="N589" s="1" t="s">
        <v>75</v>
      </c>
      <c r="O589" s="1" t="s">
        <v>356</v>
      </c>
      <c r="P589" s="1" t="s">
        <v>853</v>
      </c>
      <c r="Q589" s="2">
        <v>43852</v>
      </c>
    </row>
    <row r="590" spans="1:17" x14ac:dyDescent="0.3">
      <c r="A590" s="1" t="s">
        <v>646</v>
      </c>
      <c r="B590" s="1" t="s">
        <v>686</v>
      </c>
      <c r="C590" s="1" t="s">
        <v>19</v>
      </c>
      <c r="D590" s="2">
        <v>42731</v>
      </c>
      <c r="E590" s="2">
        <v>43307</v>
      </c>
      <c r="F590" s="1" t="s">
        <v>29</v>
      </c>
      <c r="G590">
        <v>1</v>
      </c>
      <c r="H590" s="1" t="s">
        <v>30</v>
      </c>
      <c r="I590" s="1" t="s">
        <v>22</v>
      </c>
      <c r="J590" s="1" t="s">
        <v>31</v>
      </c>
      <c r="K590" s="1" t="s">
        <v>37</v>
      </c>
      <c r="L590">
        <v>31088.49</v>
      </c>
      <c r="M590" s="2">
        <v>43096</v>
      </c>
      <c r="N590" s="1" t="s">
        <v>75</v>
      </c>
      <c r="O590" s="1" t="s">
        <v>356</v>
      </c>
      <c r="P590" s="1" t="s">
        <v>853</v>
      </c>
      <c r="Q590" s="2">
        <v>43852</v>
      </c>
    </row>
    <row r="591" spans="1:17" x14ac:dyDescent="0.3">
      <c r="A591" s="1" t="s">
        <v>646</v>
      </c>
      <c r="B591" s="1" t="s">
        <v>686</v>
      </c>
      <c r="C591" s="1" t="s">
        <v>19</v>
      </c>
      <c r="D591" s="2">
        <v>42731</v>
      </c>
      <c r="E591" s="2">
        <v>43307</v>
      </c>
      <c r="F591" s="1" t="s">
        <v>29</v>
      </c>
      <c r="G591">
        <v>1</v>
      </c>
      <c r="H591" s="1" t="s">
        <v>30</v>
      </c>
      <c r="I591" s="1" t="s">
        <v>22</v>
      </c>
      <c r="J591" s="1" t="s">
        <v>31</v>
      </c>
      <c r="K591" s="1" t="s">
        <v>37</v>
      </c>
      <c r="L591">
        <v>39249.53</v>
      </c>
      <c r="M591" s="2">
        <v>42731</v>
      </c>
      <c r="N591" s="1" t="s">
        <v>75</v>
      </c>
      <c r="O591" s="1" t="s">
        <v>356</v>
      </c>
      <c r="P591" s="1" t="s">
        <v>853</v>
      </c>
      <c r="Q591" s="2">
        <v>43852</v>
      </c>
    </row>
    <row r="592" spans="1:17" x14ac:dyDescent="0.3">
      <c r="A592" s="1" t="s">
        <v>646</v>
      </c>
      <c r="B592" s="1" t="s">
        <v>687</v>
      </c>
      <c r="C592" s="1" t="s">
        <v>19</v>
      </c>
      <c r="D592" s="2">
        <v>42823</v>
      </c>
      <c r="E592" s="2">
        <v>43187</v>
      </c>
      <c r="F592" s="1" t="s">
        <v>249</v>
      </c>
      <c r="G592">
        <v>1</v>
      </c>
      <c r="H592" s="1" t="s">
        <v>30</v>
      </c>
      <c r="I592" s="1" t="s">
        <v>22</v>
      </c>
      <c r="J592" s="1" t="s">
        <v>31</v>
      </c>
      <c r="K592" s="1" t="s">
        <v>37</v>
      </c>
      <c r="L592">
        <v>8961.75</v>
      </c>
      <c r="M592" s="2">
        <v>42823</v>
      </c>
      <c r="N592" s="1" t="s">
        <v>75</v>
      </c>
      <c r="O592" s="1" t="s">
        <v>356</v>
      </c>
      <c r="P592" s="1" t="s">
        <v>853</v>
      </c>
      <c r="Q592" s="2">
        <v>43852</v>
      </c>
    </row>
    <row r="593" spans="1:17" x14ac:dyDescent="0.3">
      <c r="A593" s="1" t="s">
        <v>646</v>
      </c>
      <c r="B593" s="1" t="s">
        <v>688</v>
      </c>
      <c r="C593" s="1" t="s">
        <v>19</v>
      </c>
      <c r="D593" s="2">
        <v>42954</v>
      </c>
      <c r="E593" s="2">
        <v>43318</v>
      </c>
      <c r="F593" s="1" t="s">
        <v>29</v>
      </c>
      <c r="G593">
        <v>1</v>
      </c>
      <c r="H593" s="1" t="s">
        <v>30</v>
      </c>
      <c r="I593" s="1" t="s">
        <v>22</v>
      </c>
      <c r="J593" s="1" t="s">
        <v>31</v>
      </c>
      <c r="K593" s="1" t="s">
        <v>37</v>
      </c>
      <c r="L593">
        <v>877.71</v>
      </c>
      <c r="M593" s="2">
        <v>43318</v>
      </c>
      <c r="N593" s="1" t="s">
        <v>75</v>
      </c>
      <c r="O593" s="1" t="s">
        <v>356</v>
      </c>
      <c r="P593" s="1" t="s">
        <v>853</v>
      </c>
      <c r="Q593" s="2">
        <v>43852</v>
      </c>
    </row>
    <row r="594" spans="1:17" x14ac:dyDescent="0.3">
      <c r="A594" s="1" t="s">
        <v>646</v>
      </c>
      <c r="B594" s="1" t="s">
        <v>689</v>
      </c>
      <c r="C594" s="1" t="s">
        <v>35</v>
      </c>
      <c r="D594" s="2">
        <v>42903</v>
      </c>
      <c r="E594" s="2">
        <v>43267</v>
      </c>
      <c r="F594" s="1" t="s">
        <v>29</v>
      </c>
      <c r="G594">
        <v>1</v>
      </c>
      <c r="H594" s="1" t="s">
        <v>30</v>
      </c>
      <c r="I594" s="1" t="s">
        <v>22</v>
      </c>
      <c r="J594" s="1" t="s">
        <v>31</v>
      </c>
      <c r="K594" s="1" t="s">
        <v>37</v>
      </c>
      <c r="L594">
        <v>8107.49</v>
      </c>
      <c r="M594" s="2">
        <v>43297</v>
      </c>
      <c r="N594" s="1" t="s">
        <v>75</v>
      </c>
      <c r="O594" s="1" t="s">
        <v>356</v>
      </c>
      <c r="P594" s="1" t="s">
        <v>853</v>
      </c>
      <c r="Q594" s="2">
        <v>43852</v>
      </c>
    </row>
    <row r="595" spans="1:17" x14ac:dyDescent="0.3">
      <c r="A595" s="1" t="s">
        <v>646</v>
      </c>
      <c r="B595" s="1" t="s">
        <v>689</v>
      </c>
      <c r="C595" s="1" t="s">
        <v>19</v>
      </c>
      <c r="D595" s="2">
        <v>42922</v>
      </c>
      <c r="E595" s="2">
        <v>43286</v>
      </c>
      <c r="F595" s="1" t="s">
        <v>29</v>
      </c>
      <c r="G595">
        <v>1</v>
      </c>
      <c r="H595" s="1" t="s">
        <v>30</v>
      </c>
      <c r="I595" s="1" t="s">
        <v>22</v>
      </c>
      <c r="J595" s="1" t="s">
        <v>31</v>
      </c>
      <c r="K595" s="1" t="s">
        <v>37</v>
      </c>
      <c r="L595">
        <v>7398.74</v>
      </c>
      <c r="M595" s="2">
        <v>43286</v>
      </c>
      <c r="N595" s="1" t="s">
        <v>75</v>
      </c>
      <c r="O595" s="1" t="s">
        <v>356</v>
      </c>
      <c r="P595" s="1" t="s">
        <v>853</v>
      </c>
      <c r="Q595" s="2">
        <v>43852</v>
      </c>
    </row>
    <row r="596" spans="1:17" x14ac:dyDescent="0.3">
      <c r="A596" s="1" t="s">
        <v>646</v>
      </c>
      <c r="B596" s="1" t="s">
        <v>689</v>
      </c>
      <c r="C596" s="1" t="s">
        <v>19</v>
      </c>
      <c r="D596" s="2">
        <v>43017</v>
      </c>
      <c r="E596" s="2">
        <v>43381</v>
      </c>
      <c r="F596" s="1" t="s">
        <v>29</v>
      </c>
      <c r="G596">
        <v>1</v>
      </c>
      <c r="H596" s="1" t="s">
        <v>30</v>
      </c>
      <c r="I596" s="1" t="s">
        <v>22</v>
      </c>
      <c r="J596" s="1" t="s">
        <v>31</v>
      </c>
      <c r="K596" s="1" t="s">
        <v>37</v>
      </c>
      <c r="L596">
        <v>15429.84</v>
      </c>
      <c r="M596" s="2">
        <v>43017</v>
      </c>
      <c r="N596" s="1" t="s">
        <v>75</v>
      </c>
      <c r="O596" s="1" t="s">
        <v>356</v>
      </c>
      <c r="P596" s="1" t="s">
        <v>853</v>
      </c>
      <c r="Q596" s="2">
        <v>43852</v>
      </c>
    </row>
    <row r="597" spans="1:17" x14ac:dyDescent="0.3">
      <c r="A597" s="1" t="s">
        <v>646</v>
      </c>
      <c r="B597" s="1" t="s">
        <v>690</v>
      </c>
      <c r="C597" s="1" t="s">
        <v>35</v>
      </c>
      <c r="D597" s="2">
        <v>43145</v>
      </c>
      <c r="E597" s="2">
        <v>43509</v>
      </c>
      <c r="F597" s="1" t="s">
        <v>249</v>
      </c>
      <c r="G597">
        <v>1</v>
      </c>
      <c r="H597" s="1" t="s">
        <v>30</v>
      </c>
      <c r="I597" s="1" t="s">
        <v>22</v>
      </c>
      <c r="J597" s="1" t="s">
        <v>31</v>
      </c>
      <c r="K597" s="1" t="s">
        <v>37</v>
      </c>
      <c r="L597">
        <v>3120.25</v>
      </c>
      <c r="M597" s="2">
        <v>43145</v>
      </c>
      <c r="N597" s="1" t="s">
        <v>75</v>
      </c>
      <c r="O597" s="1" t="s">
        <v>356</v>
      </c>
      <c r="P597" s="1" t="s">
        <v>853</v>
      </c>
      <c r="Q597" s="2">
        <v>43852</v>
      </c>
    </row>
    <row r="598" spans="1:17" x14ac:dyDescent="0.3">
      <c r="A598" s="1" t="s">
        <v>646</v>
      </c>
      <c r="B598" s="1" t="s">
        <v>691</v>
      </c>
      <c r="C598" s="1" t="s">
        <v>35</v>
      </c>
      <c r="D598" s="2">
        <v>43210</v>
      </c>
      <c r="E598" s="2">
        <v>43574</v>
      </c>
      <c r="F598" s="1" t="s">
        <v>29</v>
      </c>
      <c r="G598">
        <v>1</v>
      </c>
      <c r="H598" s="1" t="s">
        <v>30</v>
      </c>
      <c r="I598" s="1" t="s">
        <v>22</v>
      </c>
      <c r="J598" s="1" t="s">
        <v>31</v>
      </c>
      <c r="K598" s="1" t="s">
        <v>37</v>
      </c>
      <c r="L598">
        <v>70725.990000000005</v>
      </c>
      <c r="M598" s="2">
        <v>43210</v>
      </c>
      <c r="N598" s="1" t="s">
        <v>75</v>
      </c>
      <c r="O598" s="1" t="s">
        <v>483</v>
      </c>
      <c r="P598" s="1" t="s">
        <v>670</v>
      </c>
      <c r="Q598" s="2">
        <v>43852</v>
      </c>
    </row>
    <row r="599" spans="1:17" x14ac:dyDescent="0.3">
      <c r="A599" s="1" t="s">
        <v>646</v>
      </c>
      <c r="B599" s="1" t="s">
        <v>692</v>
      </c>
      <c r="C599" s="1" t="s">
        <v>19</v>
      </c>
      <c r="D599" s="2">
        <v>43220</v>
      </c>
      <c r="E599" s="2">
        <v>44134</v>
      </c>
      <c r="F599" s="1" t="s">
        <v>29</v>
      </c>
      <c r="G599">
        <v>1</v>
      </c>
      <c r="H599" s="1" t="s">
        <v>30</v>
      </c>
      <c r="I599" s="1" t="s">
        <v>22</v>
      </c>
      <c r="J599" s="1" t="s">
        <v>31</v>
      </c>
      <c r="K599" s="1" t="s">
        <v>37</v>
      </c>
      <c r="L599">
        <v>4278.13</v>
      </c>
      <c r="M599" s="2">
        <v>43826</v>
      </c>
      <c r="N599" s="1" t="s">
        <v>75</v>
      </c>
      <c r="O599" s="1" t="s">
        <v>356</v>
      </c>
      <c r="P599" s="1" t="s">
        <v>853</v>
      </c>
      <c r="Q599" s="2">
        <v>43852</v>
      </c>
    </row>
    <row r="600" spans="1:17" x14ac:dyDescent="0.3">
      <c r="A600" s="1" t="s">
        <v>646</v>
      </c>
      <c r="B600" s="1" t="s">
        <v>692</v>
      </c>
      <c r="C600" s="1" t="s">
        <v>19</v>
      </c>
      <c r="D600" s="2">
        <v>43220</v>
      </c>
      <c r="E600" s="2">
        <v>44134</v>
      </c>
      <c r="F600" s="1" t="s">
        <v>29</v>
      </c>
      <c r="G600">
        <v>1</v>
      </c>
      <c r="H600" s="1" t="s">
        <v>30</v>
      </c>
      <c r="I600" s="1" t="s">
        <v>22</v>
      </c>
      <c r="J600" s="1" t="s">
        <v>31</v>
      </c>
      <c r="K600" s="1" t="s">
        <v>37</v>
      </c>
      <c r="L600">
        <v>4278.13</v>
      </c>
      <c r="M600" s="2">
        <v>43927</v>
      </c>
      <c r="N600" s="1" t="s">
        <v>75</v>
      </c>
      <c r="O600" s="1" t="s">
        <v>356</v>
      </c>
      <c r="P600" s="1" t="s">
        <v>853</v>
      </c>
      <c r="Q600" s="2">
        <v>43852</v>
      </c>
    </row>
    <row r="601" spans="1:17" x14ac:dyDescent="0.3">
      <c r="A601" s="1" t="s">
        <v>646</v>
      </c>
      <c r="B601" s="1" t="s">
        <v>692</v>
      </c>
      <c r="C601" s="1" t="s">
        <v>19</v>
      </c>
      <c r="D601" s="2">
        <v>43220</v>
      </c>
      <c r="E601" s="2">
        <v>44134</v>
      </c>
      <c r="F601" s="1" t="s">
        <v>29</v>
      </c>
      <c r="G601">
        <v>1</v>
      </c>
      <c r="H601" s="1" t="s">
        <v>30</v>
      </c>
      <c r="I601" s="1" t="s">
        <v>22</v>
      </c>
      <c r="J601" s="1" t="s">
        <v>31</v>
      </c>
      <c r="K601" s="1" t="s">
        <v>37</v>
      </c>
      <c r="L601">
        <v>4278.25</v>
      </c>
      <c r="M601" s="2">
        <v>44028</v>
      </c>
      <c r="N601" s="1" t="s">
        <v>75</v>
      </c>
      <c r="O601" s="1" t="s">
        <v>356</v>
      </c>
      <c r="P601" s="1" t="s">
        <v>853</v>
      </c>
      <c r="Q601" s="2">
        <v>43852</v>
      </c>
    </row>
    <row r="602" spans="1:17" x14ac:dyDescent="0.3">
      <c r="A602" s="1" t="s">
        <v>646</v>
      </c>
      <c r="B602" s="1" t="s">
        <v>692</v>
      </c>
      <c r="C602" s="1" t="s">
        <v>19</v>
      </c>
      <c r="D602" s="2">
        <v>43220</v>
      </c>
      <c r="E602" s="2">
        <v>44134</v>
      </c>
      <c r="F602" s="1" t="s">
        <v>29</v>
      </c>
      <c r="G602">
        <v>1</v>
      </c>
      <c r="H602" s="1" t="s">
        <v>30</v>
      </c>
      <c r="I602" s="1" t="s">
        <v>22</v>
      </c>
      <c r="J602" s="1" t="s">
        <v>31</v>
      </c>
      <c r="K602" s="1" t="s">
        <v>37</v>
      </c>
      <c r="L602">
        <v>4278.25</v>
      </c>
      <c r="M602" s="2">
        <v>44028</v>
      </c>
      <c r="N602" s="1" t="s">
        <v>75</v>
      </c>
      <c r="O602" s="1" t="s">
        <v>356</v>
      </c>
      <c r="P602" s="1" t="s">
        <v>853</v>
      </c>
      <c r="Q602" s="2">
        <v>43852</v>
      </c>
    </row>
    <row r="603" spans="1:17" x14ac:dyDescent="0.3">
      <c r="A603" s="1" t="s">
        <v>646</v>
      </c>
      <c r="B603" s="1" t="s">
        <v>692</v>
      </c>
      <c r="C603" s="1" t="s">
        <v>19</v>
      </c>
      <c r="D603" s="2">
        <v>43220</v>
      </c>
      <c r="E603" s="2">
        <v>44134</v>
      </c>
      <c r="F603" s="1" t="s">
        <v>29</v>
      </c>
      <c r="G603">
        <v>1</v>
      </c>
      <c r="H603" s="1" t="s">
        <v>30</v>
      </c>
      <c r="I603" s="1" t="s">
        <v>22</v>
      </c>
      <c r="J603" s="1" t="s">
        <v>31</v>
      </c>
      <c r="K603" s="1" t="s">
        <v>37</v>
      </c>
      <c r="L603">
        <v>4278.25</v>
      </c>
      <c r="M603" s="2">
        <v>44028</v>
      </c>
      <c r="N603" s="1" t="s">
        <v>75</v>
      </c>
      <c r="O603" s="1" t="s">
        <v>356</v>
      </c>
      <c r="P603" s="1" t="s">
        <v>853</v>
      </c>
      <c r="Q603" s="2">
        <v>43852</v>
      </c>
    </row>
    <row r="604" spans="1:17" x14ac:dyDescent="0.3">
      <c r="A604" s="1" t="s">
        <v>646</v>
      </c>
      <c r="B604" s="1" t="s">
        <v>692</v>
      </c>
      <c r="C604" s="1" t="s">
        <v>19</v>
      </c>
      <c r="D604" s="2">
        <v>43220</v>
      </c>
      <c r="E604" s="2">
        <v>44134</v>
      </c>
      <c r="F604" s="1" t="s">
        <v>29</v>
      </c>
      <c r="G604">
        <v>1</v>
      </c>
      <c r="H604" s="1" t="s">
        <v>30</v>
      </c>
      <c r="I604" s="1" t="s">
        <v>22</v>
      </c>
      <c r="J604" s="1" t="s">
        <v>31</v>
      </c>
      <c r="K604" s="1" t="s">
        <v>37</v>
      </c>
      <c r="L604">
        <v>4278.25</v>
      </c>
      <c r="M604" s="2">
        <v>44028</v>
      </c>
      <c r="N604" s="1" t="s">
        <v>75</v>
      </c>
      <c r="O604" s="1" t="s">
        <v>356</v>
      </c>
      <c r="P604" s="1" t="s">
        <v>853</v>
      </c>
      <c r="Q604" s="2">
        <v>43852</v>
      </c>
    </row>
    <row r="605" spans="1:17" x14ac:dyDescent="0.3">
      <c r="A605" s="1" t="s">
        <v>646</v>
      </c>
      <c r="B605" s="1" t="s">
        <v>692</v>
      </c>
      <c r="C605" s="1" t="s">
        <v>19</v>
      </c>
      <c r="D605" s="2">
        <v>43220</v>
      </c>
      <c r="E605" s="2">
        <v>44134</v>
      </c>
      <c r="F605" s="1" t="s">
        <v>29</v>
      </c>
      <c r="G605">
        <v>1</v>
      </c>
      <c r="H605" s="1" t="s">
        <v>30</v>
      </c>
      <c r="I605" s="1" t="s">
        <v>22</v>
      </c>
      <c r="J605" s="1" t="s">
        <v>31</v>
      </c>
      <c r="K605" s="1" t="s">
        <v>37</v>
      </c>
      <c r="L605">
        <v>4705.88</v>
      </c>
      <c r="M605" s="2">
        <v>43321</v>
      </c>
      <c r="N605" s="1" t="s">
        <v>75</v>
      </c>
      <c r="O605" s="1" t="s">
        <v>356</v>
      </c>
      <c r="P605" s="1" t="s">
        <v>853</v>
      </c>
      <c r="Q605" s="2">
        <v>43852</v>
      </c>
    </row>
    <row r="606" spans="1:17" x14ac:dyDescent="0.3">
      <c r="A606" s="1" t="s">
        <v>646</v>
      </c>
      <c r="B606" s="1" t="s">
        <v>692</v>
      </c>
      <c r="C606" s="1" t="s">
        <v>19</v>
      </c>
      <c r="D606" s="2">
        <v>43220</v>
      </c>
      <c r="E606" s="2">
        <v>44134</v>
      </c>
      <c r="F606" s="1" t="s">
        <v>29</v>
      </c>
      <c r="G606">
        <v>1</v>
      </c>
      <c r="H606" s="1" t="s">
        <v>30</v>
      </c>
      <c r="I606" s="1" t="s">
        <v>22</v>
      </c>
      <c r="J606" s="1" t="s">
        <v>31</v>
      </c>
      <c r="K606" s="1" t="s">
        <v>37</v>
      </c>
      <c r="L606">
        <v>4705.88</v>
      </c>
      <c r="M606" s="2">
        <v>43422</v>
      </c>
      <c r="N606" s="1" t="s">
        <v>75</v>
      </c>
      <c r="O606" s="1" t="s">
        <v>356</v>
      </c>
      <c r="P606" s="1" t="s">
        <v>853</v>
      </c>
      <c r="Q606" s="2">
        <v>43852</v>
      </c>
    </row>
    <row r="607" spans="1:17" x14ac:dyDescent="0.3">
      <c r="A607" s="1" t="s">
        <v>646</v>
      </c>
      <c r="B607" s="1" t="s">
        <v>692</v>
      </c>
      <c r="C607" s="1" t="s">
        <v>19</v>
      </c>
      <c r="D607" s="2">
        <v>43220</v>
      </c>
      <c r="E607" s="2">
        <v>44134</v>
      </c>
      <c r="F607" s="1" t="s">
        <v>29</v>
      </c>
      <c r="G607">
        <v>1</v>
      </c>
      <c r="H607" s="1" t="s">
        <v>30</v>
      </c>
      <c r="I607" s="1" t="s">
        <v>22</v>
      </c>
      <c r="J607" s="1" t="s">
        <v>31</v>
      </c>
      <c r="K607" s="1" t="s">
        <v>37</v>
      </c>
      <c r="L607">
        <v>4705.88</v>
      </c>
      <c r="M607" s="2">
        <v>43523</v>
      </c>
      <c r="N607" s="1" t="s">
        <v>75</v>
      </c>
      <c r="O607" s="1" t="s">
        <v>356</v>
      </c>
      <c r="P607" s="1" t="s">
        <v>853</v>
      </c>
      <c r="Q607" s="2">
        <v>43852</v>
      </c>
    </row>
    <row r="608" spans="1:17" x14ac:dyDescent="0.3">
      <c r="A608" s="1" t="s">
        <v>646</v>
      </c>
      <c r="B608" s="1" t="s">
        <v>692</v>
      </c>
      <c r="C608" s="1" t="s">
        <v>19</v>
      </c>
      <c r="D608" s="2">
        <v>43220</v>
      </c>
      <c r="E608" s="2">
        <v>44134</v>
      </c>
      <c r="F608" s="1" t="s">
        <v>29</v>
      </c>
      <c r="G608">
        <v>1</v>
      </c>
      <c r="H608" s="1" t="s">
        <v>30</v>
      </c>
      <c r="I608" s="1" t="s">
        <v>22</v>
      </c>
      <c r="J608" s="1" t="s">
        <v>31</v>
      </c>
      <c r="K608" s="1" t="s">
        <v>37</v>
      </c>
      <c r="L608">
        <v>4705.88</v>
      </c>
      <c r="M608" s="2">
        <v>43624</v>
      </c>
      <c r="N608" s="1" t="s">
        <v>75</v>
      </c>
      <c r="O608" s="1" t="s">
        <v>356</v>
      </c>
      <c r="P608" s="1" t="s">
        <v>853</v>
      </c>
      <c r="Q608" s="2">
        <v>43852</v>
      </c>
    </row>
    <row r="609" spans="1:17" x14ac:dyDescent="0.3">
      <c r="A609" s="1" t="s">
        <v>646</v>
      </c>
      <c r="B609" s="1" t="s">
        <v>692</v>
      </c>
      <c r="C609" s="1" t="s">
        <v>19</v>
      </c>
      <c r="D609" s="2">
        <v>43220</v>
      </c>
      <c r="E609" s="2">
        <v>44134</v>
      </c>
      <c r="F609" s="1" t="s">
        <v>29</v>
      </c>
      <c r="G609">
        <v>1</v>
      </c>
      <c r="H609" s="1" t="s">
        <v>30</v>
      </c>
      <c r="I609" s="1" t="s">
        <v>22</v>
      </c>
      <c r="J609" s="1" t="s">
        <v>31</v>
      </c>
      <c r="K609" s="1" t="s">
        <v>37</v>
      </c>
      <c r="L609">
        <v>4705.88</v>
      </c>
      <c r="M609" s="2">
        <v>43725</v>
      </c>
      <c r="N609" s="1" t="s">
        <v>75</v>
      </c>
      <c r="O609" s="1" t="s">
        <v>356</v>
      </c>
      <c r="P609" s="1" t="s">
        <v>853</v>
      </c>
      <c r="Q609" s="2">
        <v>43852</v>
      </c>
    </row>
    <row r="610" spans="1:17" x14ac:dyDescent="0.3">
      <c r="A610" s="1" t="s">
        <v>646</v>
      </c>
      <c r="B610" s="1" t="s">
        <v>692</v>
      </c>
      <c r="C610" s="1" t="s">
        <v>19</v>
      </c>
      <c r="D610" s="2">
        <v>43220</v>
      </c>
      <c r="E610" s="2">
        <v>44134</v>
      </c>
      <c r="F610" s="1" t="s">
        <v>29</v>
      </c>
      <c r="G610">
        <v>1</v>
      </c>
      <c r="H610" s="1" t="s">
        <v>30</v>
      </c>
      <c r="I610" s="1" t="s">
        <v>22</v>
      </c>
      <c r="J610" s="1" t="s">
        <v>31</v>
      </c>
      <c r="K610" s="1" t="s">
        <v>37</v>
      </c>
      <c r="L610">
        <v>6417.13</v>
      </c>
      <c r="M610" s="2">
        <v>43220</v>
      </c>
      <c r="N610" s="1" t="s">
        <v>75</v>
      </c>
      <c r="O610" s="1" t="s">
        <v>356</v>
      </c>
      <c r="P610" s="1" t="s">
        <v>853</v>
      </c>
      <c r="Q610" s="2">
        <v>43852</v>
      </c>
    </row>
    <row r="611" spans="1:17" x14ac:dyDescent="0.3">
      <c r="A611" s="1" t="s">
        <v>646</v>
      </c>
      <c r="B611" s="1" t="s">
        <v>693</v>
      </c>
      <c r="C611" s="1" t="s">
        <v>35</v>
      </c>
      <c r="D611" s="2">
        <v>43278</v>
      </c>
      <c r="E611" s="2">
        <v>43642</v>
      </c>
      <c r="F611" s="1" t="s">
        <v>29</v>
      </c>
      <c r="G611">
        <v>1</v>
      </c>
      <c r="H611" s="1" t="s">
        <v>30</v>
      </c>
      <c r="I611" s="1" t="s">
        <v>22</v>
      </c>
      <c r="J611" s="1" t="s">
        <v>31</v>
      </c>
      <c r="K611" s="1" t="s">
        <v>37</v>
      </c>
      <c r="L611">
        <v>81783.89</v>
      </c>
      <c r="M611" s="2">
        <v>43278</v>
      </c>
      <c r="N611" s="1" t="s">
        <v>75</v>
      </c>
      <c r="O611" s="1" t="s">
        <v>483</v>
      </c>
      <c r="P611" s="1" t="s">
        <v>484</v>
      </c>
      <c r="Q611" s="2">
        <v>43852</v>
      </c>
    </row>
    <row r="612" spans="1:17" x14ac:dyDescent="0.3">
      <c r="A612" s="1" t="s">
        <v>646</v>
      </c>
      <c r="B612" s="1" t="s">
        <v>186</v>
      </c>
      <c r="C612" s="1" t="s">
        <v>19</v>
      </c>
      <c r="D612" s="2">
        <v>43339</v>
      </c>
      <c r="E612" s="2">
        <v>44069</v>
      </c>
      <c r="F612" s="1" t="s">
        <v>29</v>
      </c>
      <c r="G612">
        <v>1</v>
      </c>
      <c r="H612" s="1" t="s">
        <v>30</v>
      </c>
      <c r="I612" s="1" t="s">
        <v>22</v>
      </c>
      <c r="J612" s="1" t="s">
        <v>31</v>
      </c>
      <c r="K612" s="1" t="s">
        <v>37</v>
      </c>
      <c r="L612">
        <v>70935.55</v>
      </c>
      <c r="M612" s="2">
        <v>43888</v>
      </c>
      <c r="N612" s="1" t="s">
        <v>75</v>
      </c>
      <c r="O612" s="1" t="s">
        <v>356</v>
      </c>
      <c r="P612" s="1" t="s">
        <v>853</v>
      </c>
      <c r="Q612" s="2">
        <v>43852</v>
      </c>
    </row>
    <row r="613" spans="1:17" x14ac:dyDescent="0.3">
      <c r="A613" s="1" t="s">
        <v>646</v>
      </c>
      <c r="B613" s="1" t="s">
        <v>186</v>
      </c>
      <c r="C613" s="1" t="s">
        <v>19</v>
      </c>
      <c r="D613" s="2">
        <v>43339</v>
      </c>
      <c r="E613" s="2">
        <v>44069</v>
      </c>
      <c r="F613" s="1" t="s">
        <v>29</v>
      </c>
      <c r="G613">
        <v>1</v>
      </c>
      <c r="H613" s="1" t="s">
        <v>30</v>
      </c>
      <c r="I613" s="1" t="s">
        <v>22</v>
      </c>
      <c r="J613" s="1" t="s">
        <v>31</v>
      </c>
      <c r="K613" s="1" t="s">
        <v>37</v>
      </c>
      <c r="L613">
        <v>70935.55</v>
      </c>
      <c r="M613" s="2">
        <v>43888</v>
      </c>
      <c r="N613" s="1" t="s">
        <v>75</v>
      </c>
      <c r="O613" s="1" t="s">
        <v>356</v>
      </c>
      <c r="P613" s="1" t="s">
        <v>853</v>
      </c>
      <c r="Q613" s="2">
        <v>43852</v>
      </c>
    </row>
    <row r="614" spans="1:17" x14ac:dyDescent="0.3">
      <c r="A614" s="1" t="s">
        <v>646</v>
      </c>
      <c r="B614" s="1" t="s">
        <v>186</v>
      </c>
      <c r="C614" s="1" t="s">
        <v>19</v>
      </c>
      <c r="D614" s="2">
        <v>43339</v>
      </c>
      <c r="E614" s="2">
        <v>44069</v>
      </c>
      <c r="F614" s="1" t="s">
        <v>29</v>
      </c>
      <c r="G614">
        <v>1</v>
      </c>
      <c r="H614" s="1" t="s">
        <v>30</v>
      </c>
      <c r="I614" s="1" t="s">
        <v>22</v>
      </c>
      <c r="J614" s="1" t="s">
        <v>31</v>
      </c>
      <c r="K614" s="1" t="s">
        <v>37</v>
      </c>
      <c r="L614">
        <v>70935.55</v>
      </c>
      <c r="M614" s="2">
        <v>43888</v>
      </c>
      <c r="N614" s="1" t="s">
        <v>75</v>
      </c>
      <c r="O614" s="1" t="s">
        <v>356</v>
      </c>
      <c r="P614" s="1" t="s">
        <v>853</v>
      </c>
      <c r="Q614" s="2">
        <v>43852</v>
      </c>
    </row>
    <row r="615" spans="1:17" x14ac:dyDescent="0.3">
      <c r="A615" s="1" t="s">
        <v>646</v>
      </c>
      <c r="B615" s="1" t="s">
        <v>186</v>
      </c>
      <c r="C615" s="1" t="s">
        <v>19</v>
      </c>
      <c r="D615" s="2">
        <v>43339</v>
      </c>
      <c r="E615" s="2">
        <v>44069</v>
      </c>
      <c r="F615" s="1" t="s">
        <v>29</v>
      </c>
      <c r="G615">
        <v>1</v>
      </c>
      <c r="H615" s="1" t="s">
        <v>30</v>
      </c>
      <c r="I615" s="1" t="s">
        <v>22</v>
      </c>
      <c r="J615" s="1" t="s">
        <v>31</v>
      </c>
      <c r="K615" s="1" t="s">
        <v>37</v>
      </c>
      <c r="L615">
        <v>70935.55</v>
      </c>
      <c r="M615" s="2">
        <v>43888</v>
      </c>
      <c r="N615" s="1" t="s">
        <v>75</v>
      </c>
      <c r="O615" s="1" t="s">
        <v>356</v>
      </c>
      <c r="P615" s="1" t="s">
        <v>853</v>
      </c>
      <c r="Q615" s="2">
        <v>43852</v>
      </c>
    </row>
    <row r="616" spans="1:17" x14ac:dyDescent="0.3">
      <c r="A616" s="1" t="s">
        <v>646</v>
      </c>
      <c r="B616" s="1" t="s">
        <v>186</v>
      </c>
      <c r="C616" s="1" t="s">
        <v>19</v>
      </c>
      <c r="D616" s="2">
        <v>43339</v>
      </c>
      <c r="E616" s="2">
        <v>44069</v>
      </c>
      <c r="F616" s="1" t="s">
        <v>29</v>
      </c>
      <c r="G616">
        <v>1</v>
      </c>
      <c r="H616" s="1" t="s">
        <v>30</v>
      </c>
      <c r="I616" s="1" t="s">
        <v>22</v>
      </c>
      <c r="J616" s="1" t="s">
        <v>31</v>
      </c>
      <c r="K616" s="1" t="s">
        <v>37</v>
      </c>
      <c r="L616">
        <v>90281.89</v>
      </c>
      <c r="M616" s="2">
        <v>43431</v>
      </c>
      <c r="N616" s="1" t="s">
        <v>75</v>
      </c>
      <c r="O616" s="1" t="s">
        <v>356</v>
      </c>
      <c r="P616" s="1" t="s">
        <v>853</v>
      </c>
      <c r="Q616" s="2">
        <v>43852</v>
      </c>
    </row>
    <row r="617" spans="1:17" x14ac:dyDescent="0.3">
      <c r="A617" s="1" t="s">
        <v>646</v>
      </c>
      <c r="B617" s="1" t="s">
        <v>186</v>
      </c>
      <c r="C617" s="1" t="s">
        <v>19</v>
      </c>
      <c r="D617" s="2">
        <v>43339</v>
      </c>
      <c r="E617" s="2">
        <v>44069</v>
      </c>
      <c r="F617" s="1" t="s">
        <v>29</v>
      </c>
      <c r="G617">
        <v>1</v>
      </c>
      <c r="H617" s="1" t="s">
        <v>30</v>
      </c>
      <c r="I617" s="1" t="s">
        <v>22</v>
      </c>
      <c r="J617" s="1" t="s">
        <v>31</v>
      </c>
      <c r="K617" s="1" t="s">
        <v>37</v>
      </c>
      <c r="L617">
        <v>90281.89</v>
      </c>
      <c r="M617" s="2">
        <v>43523</v>
      </c>
      <c r="N617" s="1" t="s">
        <v>75</v>
      </c>
      <c r="O617" s="1" t="s">
        <v>356</v>
      </c>
      <c r="P617" s="1" t="s">
        <v>853</v>
      </c>
      <c r="Q617" s="2">
        <v>43852</v>
      </c>
    </row>
    <row r="618" spans="1:17" x14ac:dyDescent="0.3">
      <c r="A618" s="1" t="s">
        <v>646</v>
      </c>
      <c r="B618" s="1" t="s">
        <v>186</v>
      </c>
      <c r="C618" s="1" t="s">
        <v>19</v>
      </c>
      <c r="D618" s="2">
        <v>43339</v>
      </c>
      <c r="E618" s="2">
        <v>44069</v>
      </c>
      <c r="F618" s="1" t="s">
        <v>29</v>
      </c>
      <c r="G618">
        <v>1</v>
      </c>
      <c r="H618" s="1" t="s">
        <v>30</v>
      </c>
      <c r="I618" s="1" t="s">
        <v>22</v>
      </c>
      <c r="J618" s="1" t="s">
        <v>31</v>
      </c>
      <c r="K618" s="1" t="s">
        <v>37</v>
      </c>
      <c r="L618">
        <v>90281.89</v>
      </c>
      <c r="M618" s="2">
        <v>43612</v>
      </c>
      <c r="N618" s="1" t="s">
        <v>75</v>
      </c>
      <c r="O618" s="1" t="s">
        <v>356</v>
      </c>
      <c r="P618" s="1" t="s">
        <v>853</v>
      </c>
      <c r="Q618" s="2">
        <v>43852</v>
      </c>
    </row>
    <row r="619" spans="1:17" x14ac:dyDescent="0.3">
      <c r="A619" s="1" t="s">
        <v>646</v>
      </c>
      <c r="B619" s="1" t="s">
        <v>186</v>
      </c>
      <c r="C619" s="1" t="s">
        <v>19</v>
      </c>
      <c r="D619" s="2">
        <v>43339</v>
      </c>
      <c r="E619" s="2">
        <v>44069</v>
      </c>
      <c r="F619" s="1" t="s">
        <v>29</v>
      </c>
      <c r="G619">
        <v>1</v>
      </c>
      <c r="H619" s="1" t="s">
        <v>30</v>
      </c>
      <c r="I619" s="1" t="s">
        <v>22</v>
      </c>
      <c r="J619" s="1" t="s">
        <v>31</v>
      </c>
      <c r="K619" s="1" t="s">
        <v>37</v>
      </c>
      <c r="L619">
        <v>90281.89</v>
      </c>
      <c r="M619" s="2">
        <v>43704</v>
      </c>
      <c r="N619" s="1" t="s">
        <v>75</v>
      </c>
      <c r="O619" s="1" t="s">
        <v>356</v>
      </c>
      <c r="P619" s="1" t="s">
        <v>853</v>
      </c>
      <c r="Q619" s="2">
        <v>43852</v>
      </c>
    </row>
    <row r="620" spans="1:17" x14ac:dyDescent="0.3">
      <c r="A620" s="1" t="s">
        <v>646</v>
      </c>
      <c r="B620" s="1" t="s">
        <v>186</v>
      </c>
      <c r="C620" s="1" t="s">
        <v>19</v>
      </c>
      <c r="D620" s="2">
        <v>43339</v>
      </c>
      <c r="E620" s="2">
        <v>44069</v>
      </c>
      <c r="F620" s="1" t="s">
        <v>29</v>
      </c>
      <c r="G620">
        <v>1</v>
      </c>
      <c r="H620" s="1" t="s">
        <v>30</v>
      </c>
      <c r="I620" s="1" t="s">
        <v>22</v>
      </c>
      <c r="J620" s="1" t="s">
        <v>31</v>
      </c>
      <c r="K620" s="1" t="s">
        <v>37</v>
      </c>
      <c r="L620">
        <v>90281.89</v>
      </c>
      <c r="M620" s="2">
        <v>43796</v>
      </c>
      <c r="N620" s="1" t="s">
        <v>75</v>
      </c>
      <c r="O620" s="1" t="s">
        <v>356</v>
      </c>
      <c r="P620" s="1" t="s">
        <v>853</v>
      </c>
      <c r="Q620" s="2">
        <v>43852</v>
      </c>
    </row>
    <row r="621" spans="1:17" x14ac:dyDescent="0.3">
      <c r="A621" s="1" t="s">
        <v>646</v>
      </c>
      <c r="B621" s="1" t="s">
        <v>186</v>
      </c>
      <c r="C621" s="1" t="s">
        <v>19</v>
      </c>
      <c r="D621" s="2">
        <v>43339</v>
      </c>
      <c r="E621" s="2">
        <v>44069</v>
      </c>
      <c r="F621" s="1" t="s">
        <v>29</v>
      </c>
      <c r="G621">
        <v>1</v>
      </c>
      <c r="H621" s="1" t="s">
        <v>30</v>
      </c>
      <c r="I621" s="1" t="s">
        <v>22</v>
      </c>
      <c r="J621" s="1" t="s">
        <v>31</v>
      </c>
      <c r="K621" s="1" t="s">
        <v>37</v>
      </c>
      <c r="L621">
        <v>122525.38</v>
      </c>
      <c r="M621" s="2">
        <v>43339</v>
      </c>
      <c r="N621" s="1" t="s">
        <v>75</v>
      </c>
      <c r="O621" s="1" t="s">
        <v>356</v>
      </c>
      <c r="P621" s="1" t="s">
        <v>853</v>
      </c>
      <c r="Q621" s="2">
        <v>43852</v>
      </c>
    </row>
    <row r="622" spans="1:17" x14ac:dyDescent="0.3">
      <c r="A622" s="1" t="s">
        <v>646</v>
      </c>
      <c r="B622" s="1" t="s">
        <v>186</v>
      </c>
      <c r="C622" s="1" t="s">
        <v>19</v>
      </c>
      <c r="D622" s="2">
        <v>43339</v>
      </c>
      <c r="E622" s="2">
        <v>44069</v>
      </c>
      <c r="F622" s="1" t="s">
        <v>29</v>
      </c>
      <c r="G622">
        <v>1</v>
      </c>
      <c r="H622" s="1" t="s">
        <v>30</v>
      </c>
      <c r="I622" s="1" t="s">
        <v>22</v>
      </c>
      <c r="J622" s="1" t="s">
        <v>31</v>
      </c>
      <c r="K622" s="1" t="s">
        <v>37</v>
      </c>
      <c r="L622">
        <v>0</v>
      </c>
      <c r="M622" s="2">
        <v>43888</v>
      </c>
      <c r="N622" s="1" t="s">
        <v>75</v>
      </c>
      <c r="O622" s="1" t="s">
        <v>356</v>
      </c>
      <c r="P622" s="1" t="s">
        <v>853</v>
      </c>
      <c r="Q622" s="2">
        <v>43852</v>
      </c>
    </row>
    <row r="623" spans="1:17" x14ac:dyDescent="0.3">
      <c r="A623" s="1" t="s">
        <v>646</v>
      </c>
      <c r="B623" s="1" t="s">
        <v>186</v>
      </c>
      <c r="C623" s="1" t="s">
        <v>19</v>
      </c>
      <c r="D623" s="2">
        <v>43339</v>
      </c>
      <c r="E623" s="2">
        <v>44069</v>
      </c>
      <c r="F623" s="1" t="s">
        <v>29</v>
      </c>
      <c r="G623">
        <v>1</v>
      </c>
      <c r="H623" s="1" t="s">
        <v>30</v>
      </c>
      <c r="I623" s="1" t="s">
        <v>22</v>
      </c>
      <c r="J623" s="1" t="s">
        <v>31</v>
      </c>
      <c r="K623" s="1" t="s">
        <v>37</v>
      </c>
      <c r="L623">
        <v>0</v>
      </c>
      <c r="M623" s="2">
        <v>43888</v>
      </c>
      <c r="N623" s="1" t="s">
        <v>75</v>
      </c>
      <c r="O623" s="1" t="s">
        <v>356</v>
      </c>
      <c r="P623" s="1" t="s">
        <v>853</v>
      </c>
      <c r="Q623" s="2">
        <v>43852</v>
      </c>
    </row>
    <row r="624" spans="1:17" x14ac:dyDescent="0.3">
      <c r="A624" s="1" t="s">
        <v>646</v>
      </c>
      <c r="B624" s="1" t="s">
        <v>186</v>
      </c>
      <c r="C624" s="1" t="s">
        <v>19</v>
      </c>
      <c r="D624" s="2">
        <v>43339</v>
      </c>
      <c r="E624" s="2">
        <v>44069</v>
      </c>
      <c r="F624" s="1" t="s">
        <v>29</v>
      </c>
      <c r="G624">
        <v>1</v>
      </c>
      <c r="H624" s="1" t="s">
        <v>30</v>
      </c>
      <c r="I624" s="1" t="s">
        <v>22</v>
      </c>
      <c r="J624" s="1" t="s">
        <v>31</v>
      </c>
      <c r="K624" s="1" t="s">
        <v>37</v>
      </c>
      <c r="L624">
        <v>0</v>
      </c>
      <c r="M624" s="2">
        <v>43888</v>
      </c>
      <c r="N624" s="1" t="s">
        <v>75</v>
      </c>
      <c r="O624" s="1" t="s">
        <v>356</v>
      </c>
      <c r="P624" s="1" t="s">
        <v>853</v>
      </c>
      <c r="Q624" s="2">
        <v>43852</v>
      </c>
    </row>
    <row r="625" spans="1:17" x14ac:dyDescent="0.3">
      <c r="A625" s="1" t="s">
        <v>646</v>
      </c>
      <c r="B625" s="1" t="s">
        <v>186</v>
      </c>
      <c r="C625" s="1" t="s">
        <v>19</v>
      </c>
      <c r="D625" s="2">
        <v>43339</v>
      </c>
      <c r="E625" s="2">
        <v>44069</v>
      </c>
      <c r="F625" s="1" t="s">
        <v>29</v>
      </c>
      <c r="G625">
        <v>1</v>
      </c>
      <c r="H625" s="1" t="s">
        <v>30</v>
      </c>
      <c r="I625" s="1" t="s">
        <v>22</v>
      </c>
      <c r="J625" s="1" t="s">
        <v>31</v>
      </c>
      <c r="K625" s="1" t="s">
        <v>37</v>
      </c>
      <c r="L625">
        <v>0</v>
      </c>
      <c r="M625" s="2">
        <v>43888</v>
      </c>
      <c r="N625" s="1" t="s">
        <v>75</v>
      </c>
      <c r="O625" s="1" t="s">
        <v>356</v>
      </c>
      <c r="P625" s="1" t="s">
        <v>853</v>
      </c>
      <c r="Q625" s="2">
        <v>43852</v>
      </c>
    </row>
    <row r="626" spans="1:17" x14ac:dyDescent="0.3">
      <c r="A626" s="1" t="s">
        <v>646</v>
      </c>
      <c r="B626" s="1" t="s">
        <v>186</v>
      </c>
      <c r="C626" s="1" t="s">
        <v>19</v>
      </c>
      <c r="D626" s="2">
        <v>43339</v>
      </c>
      <c r="E626" s="2">
        <v>44069</v>
      </c>
      <c r="F626" s="1" t="s">
        <v>29</v>
      </c>
      <c r="G626">
        <v>1</v>
      </c>
      <c r="H626" s="1" t="s">
        <v>30</v>
      </c>
      <c r="I626" s="1" t="s">
        <v>22</v>
      </c>
      <c r="J626" s="1" t="s">
        <v>31</v>
      </c>
      <c r="K626" s="1" t="s">
        <v>37</v>
      </c>
      <c r="L626">
        <v>0</v>
      </c>
      <c r="M626" s="2">
        <v>43431</v>
      </c>
      <c r="N626" s="1" t="s">
        <v>75</v>
      </c>
      <c r="O626" s="1" t="s">
        <v>356</v>
      </c>
      <c r="P626" s="1" t="s">
        <v>853</v>
      </c>
      <c r="Q626" s="2">
        <v>43852</v>
      </c>
    </row>
    <row r="627" spans="1:17" x14ac:dyDescent="0.3">
      <c r="A627" s="1" t="s">
        <v>646</v>
      </c>
      <c r="B627" s="1" t="s">
        <v>186</v>
      </c>
      <c r="C627" s="1" t="s">
        <v>19</v>
      </c>
      <c r="D627" s="2">
        <v>43339</v>
      </c>
      <c r="E627" s="2">
        <v>44069</v>
      </c>
      <c r="F627" s="1" t="s">
        <v>29</v>
      </c>
      <c r="G627">
        <v>1</v>
      </c>
      <c r="H627" s="1" t="s">
        <v>30</v>
      </c>
      <c r="I627" s="1" t="s">
        <v>22</v>
      </c>
      <c r="J627" s="1" t="s">
        <v>31</v>
      </c>
      <c r="K627" s="1" t="s">
        <v>37</v>
      </c>
      <c r="L627">
        <v>0</v>
      </c>
      <c r="M627" s="2">
        <v>43523</v>
      </c>
      <c r="N627" s="1" t="s">
        <v>75</v>
      </c>
      <c r="O627" s="1" t="s">
        <v>356</v>
      </c>
      <c r="P627" s="1" t="s">
        <v>853</v>
      </c>
      <c r="Q627" s="2">
        <v>43852</v>
      </c>
    </row>
    <row r="628" spans="1:17" x14ac:dyDescent="0.3">
      <c r="A628" s="1" t="s">
        <v>646</v>
      </c>
      <c r="B628" s="1" t="s">
        <v>186</v>
      </c>
      <c r="C628" s="1" t="s">
        <v>19</v>
      </c>
      <c r="D628" s="2">
        <v>43339</v>
      </c>
      <c r="E628" s="2">
        <v>44069</v>
      </c>
      <c r="F628" s="1" t="s">
        <v>29</v>
      </c>
      <c r="G628">
        <v>1</v>
      </c>
      <c r="H628" s="1" t="s">
        <v>30</v>
      </c>
      <c r="I628" s="1" t="s">
        <v>22</v>
      </c>
      <c r="J628" s="1" t="s">
        <v>31</v>
      </c>
      <c r="K628" s="1" t="s">
        <v>37</v>
      </c>
      <c r="L628">
        <v>0</v>
      </c>
      <c r="M628" s="2">
        <v>43612</v>
      </c>
      <c r="N628" s="1" t="s">
        <v>75</v>
      </c>
      <c r="O628" s="1" t="s">
        <v>356</v>
      </c>
      <c r="P628" s="1" t="s">
        <v>853</v>
      </c>
      <c r="Q628" s="2">
        <v>43852</v>
      </c>
    </row>
    <row r="629" spans="1:17" x14ac:dyDescent="0.3">
      <c r="A629" s="1" t="s">
        <v>646</v>
      </c>
      <c r="B629" s="1" t="s">
        <v>186</v>
      </c>
      <c r="C629" s="1" t="s">
        <v>19</v>
      </c>
      <c r="D629" s="2">
        <v>43339</v>
      </c>
      <c r="E629" s="2">
        <v>44069</v>
      </c>
      <c r="F629" s="1" t="s">
        <v>29</v>
      </c>
      <c r="G629">
        <v>1</v>
      </c>
      <c r="H629" s="1" t="s">
        <v>30</v>
      </c>
      <c r="I629" s="1" t="s">
        <v>22</v>
      </c>
      <c r="J629" s="1" t="s">
        <v>31</v>
      </c>
      <c r="K629" s="1" t="s">
        <v>37</v>
      </c>
      <c r="L629">
        <v>0</v>
      </c>
      <c r="M629" s="2">
        <v>43704</v>
      </c>
      <c r="N629" s="1" t="s">
        <v>75</v>
      </c>
      <c r="O629" s="1" t="s">
        <v>356</v>
      </c>
      <c r="P629" s="1" t="s">
        <v>853</v>
      </c>
      <c r="Q629" s="2">
        <v>43852</v>
      </c>
    </row>
    <row r="630" spans="1:17" x14ac:dyDescent="0.3">
      <c r="A630" s="1" t="s">
        <v>646</v>
      </c>
      <c r="B630" s="1" t="s">
        <v>186</v>
      </c>
      <c r="C630" s="1" t="s">
        <v>19</v>
      </c>
      <c r="D630" s="2">
        <v>43339</v>
      </c>
      <c r="E630" s="2">
        <v>44069</v>
      </c>
      <c r="F630" s="1" t="s">
        <v>29</v>
      </c>
      <c r="G630">
        <v>1</v>
      </c>
      <c r="H630" s="1" t="s">
        <v>30</v>
      </c>
      <c r="I630" s="1" t="s">
        <v>22</v>
      </c>
      <c r="J630" s="1" t="s">
        <v>31</v>
      </c>
      <c r="K630" s="1" t="s">
        <v>37</v>
      </c>
      <c r="L630">
        <v>0</v>
      </c>
      <c r="M630" s="2">
        <v>43796</v>
      </c>
      <c r="N630" s="1" t="s">
        <v>75</v>
      </c>
      <c r="O630" s="1" t="s">
        <v>356</v>
      </c>
      <c r="P630" s="1" t="s">
        <v>853</v>
      </c>
      <c r="Q630" s="2">
        <v>43852</v>
      </c>
    </row>
    <row r="631" spans="1:17" x14ac:dyDescent="0.3">
      <c r="A631" s="1" t="s">
        <v>646</v>
      </c>
      <c r="B631" s="1" t="s">
        <v>186</v>
      </c>
      <c r="C631" s="1" t="s">
        <v>19</v>
      </c>
      <c r="D631" s="2">
        <v>43339</v>
      </c>
      <c r="E631" s="2">
        <v>44069</v>
      </c>
      <c r="F631" s="1" t="s">
        <v>29</v>
      </c>
      <c r="G631">
        <v>1</v>
      </c>
      <c r="H631" s="1" t="s">
        <v>30</v>
      </c>
      <c r="I631" s="1" t="s">
        <v>22</v>
      </c>
      <c r="J631" s="1" t="s">
        <v>31</v>
      </c>
      <c r="K631" s="1" t="s">
        <v>37</v>
      </c>
      <c r="L631">
        <v>0</v>
      </c>
      <c r="M631" s="2">
        <v>43339</v>
      </c>
      <c r="N631" s="1" t="s">
        <v>75</v>
      </c>
      <c r="O631" s="1" t="s">
        <v>356</v>
      </c>
      <c r="P631" s="1" t="s">
        <v>853</v>
      </c>
      <c r="Q631" s="2">
        <v>43852</v>
      </c>
    </row>
    <row r="632" spans="1:17" x14ac:dyDescent="0.3">
      <c r="A632" s="1" t="s">
        <v>646</v>
      </c>
      <c r="B632" s="1" t="s">
        <v>169</v>
      </c>
      <c r="C632" s="1" t="s">
        <v>19</v>
      </c>
      <c r="D632" s="2">
        <v>43326</v>
      </c>
      <c r="E632" s="2">
        <v>44240</v>
      </c>
      <c r="F632" s="1" t="s">
        <v>29</v>
      </c>
      <c r="G632">
        <v>1</v>
      </c>
      <c r="H632" s="1" t="s">
        <v>30</v>
      </c>
      <c r="I632" s="1" t="s">
        <v>22</v>
      </c>
      <c r="J632" s="1" t="s">
        <v>31</v>
      </c>
      <c r="K632" s="1" t="s">
        <v>37</v>
      </c>
      <c r="L632">
        <v>62399.23</v>
      </c>
      <c r="M632" s="2">
        <v>44057</v>
      </c>
      <c r="N632" s="1" t="s">
        <v>75</v>
      </c>
      <c r="O632" s="1" t="s">
        <v>356</v>
      </c>
      <c r="P632" s="1" t="s">
        <v>853</v>
      </c>
      <c r="Q632" s="2">
        <v>43852</v>
      </c>
    </row>
    <row r="633" spans="1:17" x14ac:dyDescent="0.3">
      <c r="A633" s="1" t="s">
        <v>646</v>
      </c>
      <c r="B633" s="1" t="s">
        <v>169</v>
      </c>
      <c r="C633" s="1" t="s">
        <v>19</v>
      </c>
      <c r="D633" s="2">
        <v>43326</v>
      </c>
      <c r="E633" s="2">
        <v>44240</v>
      </c>
      <c r="F633" s="1" t="s">
        <v>29</v>
      </c>
      <c r="G633">
        <v>1</v>
      </c>
      <c r="H633" s="1" t="s">
        <v>30</v>
      </c>
      <c r="I633" s="1" t="s">
        <v>22</v>
      </c>
      <c r="J633" s="1" t="s">
        <v>31</v>
      </c>
      <c r="K633" s="1" t="s">
        <v>37</v>
      </c>
      <c r="L633">
        <v>62399.23</v>
      </c>
      <c r="M633" s="2">
        <v>44057</v>
      </c>
      <c r="N633" s="1" t="s">
        <v>75</v>
      </c>
      <c r="O633" s="1" t="s">
        <v>356</v>
      </c>
      <c r="P633" s="1" t="s">
        <v>853</v>
      </c>
      <c r="Q633" s="2">
        <v>43852</v>
      </c>
    </row>
    <row r="634" spans="1:17" x14ac:dyDescent="0.3">
      <c r="A634" s="1" t="s">
        <v>646</v>
      </c>
      <c r="B634" s="1" t="s">
        <v>169</v>
      </c>
      <c r="C634" s="1" t="s">
        <v>19</v>
      </c>
      <c r="D634" s="2">
        <v>43326</v>
      </c>
      <c r="E634" s="2">
        <v>44240</v>
      </c>
      <c r="F634" s="1" t="s">
        <v>29</v>
      </c>
      <c r="G634">
        <v>1</v>
      </c>
      <c r="H634" s="1" t="s">
        <v>30</v>
      </c>
      <c r="I634" s="1" t="s">
        <v>22</v>
      </c>
      <c r="J634" s="1" t="s">
        <v>31</v>
      </c>
      <c r="K634" s="1" t="s">
        <v>37</v>
      </c>
      <c r="L634">
        <v>62399.23</v>
      </c>
      <c r="M634" s="2">
        <v>44057</v>
      </c>
      <c r="N634" s="1" t="s">
        <v>75</v>
      </c>
      <c r="O634" s="1" t="s">
        <v>356</v>
      </c>
      <c r="P634" s="1" t="s">
        <v>853</v>
      </c>
      <c r="Q634" s="2">
        <v>43852</v>
      </c>
    </row>
    <row r="635" spans="1:17" x14ac:dyDescent="0.3">
      <c r="A635" s="1" t="s">
        <v>646</v>
      </c>
      <c r="B635" s="1" t="s">
        <v>169</v>
      </c>
      <c r="C635" s="1" t="s">
        <v>19</v>
      </c>
      <c r="D635" s="2">
        <v>43326</v>
      </c>
      <c r="E635" s="2">
        <v>44240</v>
      </c>
      <c r="F635" s="1" t="s">
        <v>29</v>
      </c>
      <c r="G635">
        <v>1</v>
      </c>
      <c r="H635" s="1" t="s">
        <v>30</v>
      </c>
      <c r="I635" s="1" t="s">
        <v>22</v>
      </c>
      <c r="J635" s="1" t="s">
        <v>31</v>
      </c>
      <c r="K635" s="1" t="s">
        <v>37</v>
      </c>
      <c r="L635">
        <v>62399.23</v>
      </c>
      <c r="M635" s="2">
        <v>44057</v>
      </c>
      <c r="N635" s="1" t="s">
        <v>75</v>
      </c>
      <c r="O635" s="1" t="s">
        <v>356</v>
      </c>
      <c r="P635" s="1" t="s">
        <v>853</v>
      </c>
      <c r="Q635" s="2">
        <v>43852</v>
      </c>
    </row>
    <row r="636" spans="1:17" x14ac:dyDescent="0.3">
      <c r="A636" s="1" t="s">
        <v>646</v>
      </c>
      <c r="B636" s="1" t="s">
        <v>169</v>
      </c>
      <c r="C636" s="1" t="s">
        <v>19</v>
      </c>
      <c r="D636" s="2">
        <v>43326</v>
      </c>
      <c r="E636" s="2">
        <v>44240</v>
      </c>
      <c r="F636" s="1" t="s">
        <v>29</v>
      </c>
      <c r="G636">
        <v>1</v>
      </c>
      <c r="H636" s="1" t="s">
        <v>30</v>
      </c>
      <c r="I636" s="1" t="s">
        <v>22</v>
      </c>
      <c r="J636" s="1" t="s">
        <v>31</v>
      </c>
      <c r="K636" s="1" t="s">
        <v>37</v>
      </c>
      <c r="L636">
        <v>62399.23</v>
      </c>
      <c r="M636" s="2">
        <v>44057</v>
      </c>
      <c r="N636" s="1" t="s">
        <v>75</v>
      </c>
      <c r="O636" s="1" t="s">
        <v>356</v>
      </c>
      <c r="P636" s="1" t="s">
        <v>853</v>
      </c>
      <c r="Q636" s="2">
        <v>43852</v>
      </c>
    </row>
    <row r="637" spans="1:17" x14ac:dyDescent="0.3">
      <c r="A637" s="1" t="s">
        <v>646</v>
      </c>
      <c r="B637" s="1" t="s">
        <v>169</v>
      </c>
      <c r="C637" s="1" t="s">
        <v>19</v>
      </c>
      <c r="D637" s="2">
        <v>43326</v>
      </c>
      <c r="E637" s="2">
        <v>44240</v>
      </c>
      <c r="F637" s="1" t="s">
        <v>29</v>
      </c>
      <c r="G637">
        <v>1</v>
      </c>
      <c r="H637" s="1" t="s">
        <v>30</v>
      </c>
      <c r="I637" s="1" t="s">
        <v>22</v>
      </c>
      <c r="J637" s="1" t="s">
        <v>31</v>
      </c>
      <c r="K637" s="1" t="s">
        <v>37</v>
      </c>
      <c r="L637">
        <v>62399.23</v>
      </c>
      <c r="M637" s="2">
        <v>44057</v>
      </c>
      <c r="N637" s="1" t="s">
        <v>75</v>
      </c>
      <c r="O637" s="1" t="s">
        <v>356</v>
      </c>
      <c r="P637" s="1" t="s">
        <v>853</v>
      </c>
      <c r="Q637" s="2">
        <v>43852</v>
      </c>
    </row>
    <row r="638" spans="1:17" x14ac:dyDescent="0.3">
      <c r="A638" s="1" t="s">
        <v>646</v>
      </c>
      <c r="B638" s="1" t="s">
        <v>169</v>
      </c>
      <c r="C638" s="1" t="s">
        <v>19</v>
      </c>
      <c r="D638" s="2">
        <v>43326</v>
      </c>
      <c r="E638" s="2">
        <v>44240</v>
      </c>
      <c r="F638" s="1" t="s">
        <v>29</v>
      </c>
      <c r="G638">
        <v>1</v>
      </c>
      <c r="H638" s="1" t="s">
        <v>30</v>
      </c>
      <c r="I638" s="1" t="s">
        <v>22</v>
      </c>
      <c r="J638" s="1" t="s">
        <v>31</v>
      </c>
      <c r="K638" s="1" t="s">
        <v>37</v>
      </c>
      <c r="L638">
        <v>62399.23</v>
      </c>
      <c r="M638" s="2">
        <v>44057</v>
      </c>
      <c r="N638" s="1" t="s">
        <v>75</v>
      </c>
      <c r="O638" s="1" t="s">
        <v>356</v>
      </c>
      <c r="P638" s="1" t="s">
        <v>853</v>
      </c>
      <c r="Q638" s="2">
        <v>43852</v>
      </c>
    </row>
    <row r="639" spans="1:17" x14ac:dyDescent="0.3">
      <c r="A639" s="1" t="s">
        <v>646</v>
      </c>
      <c r="B639" s="1" t="s">
        <v>169</v>
      </c>
      <c r="C639" s="1" t="s">
        <v>19</v>
      </c>
      <c r="D639" s="2">
        <v>43326</v>
      </c>
      <c r="E639" s="2">
        <v>44240</v>
      </c>
      <c r="F639" s="1" t="s">
        <v>29</v>
      </c>
      <c r="G639">
        <v>1</v>
      </c>
      <c r="H639" s="1" t="s">
        <v>30</v>
      </c>
      <c r="I639" s="1" t="s">
        <v>22</v>
      </c>
      <c r="J639" s="1" t="s">
        <v>31</v>
      </c>
      <c r="K639" s="1" t="s">
        <v>37</v>
      </c>
      <c r="L639">
        <v>62399.23</v>
      </c>
      <c r="M639" s="2">
        <v>44057</v>
      </c>
      <c r="N639" s="1" t="s">
        <v>75</v>
      </c>
      <c r="O639" s="1" t="s">
        <v>356</v>
      </c>
      <c r="P639" s="1" t="s">
        <v>853</v>
      </c>
      <c r="Q639" s="2">
        <v>43852</v>
      </c>
    </row>
    <row r="640" spans="1:17" x14ac:dyDescent="0.3">
      <c r="A640" s="1" t="s">
        <v>646</v>
      </c>
      <c r="B640" s="1" t="s">
        <v>169</v>
      </c>
      <c r="C640" s="1" t="s">
        <v>19</v>
      </c>
      <c r="D640" s="2">
        <v>43326</v>
      </c>
      <c r="E640" s="2">
        <v>44240</v>
      </c>
      <c r="F640" s="1" t="s">
        <v>29</v>
      </c>
      <c r="G640">
        <v>1</v>
      </c>
      <c r="H640" s="1" t="s">
        <v>30</v>
      </c>
      <c r="I640" s="1" t="s">
        <v>22</v>
      </c>
      <c r="J640" s="1" t="s">
        <v>31</v>
      </c>
      <c r="K640" s="1" t="s">
        <v>37</v>
      </c>
      <c r="L640">
        <v>62399.4</v>
      </c>
      <c r="M640" s="2">
        <v>43875</v>
      </c>
      <c r="N640" s="1" t="s">
        <v>75</v>
      </c>
      <c r="O640" s="1" t="s">
        <v>356</v>
      </c>
      <c r="P640" s="1" t="s">
        <v>853</v>
      </c>
      <c r="Q640" s="2">
        <v>43852</v>
      </c>
    </row>
    <row r="641" spans="1:17" x14ac:dyDescent="0.3">
      <c r="A641" s="1" t="s">
        <v>646</v>
      </c>
      <c r="B641" s="1" t="s">
        <v>169</v>
      </c>
      <c r="C641" s="1" t="s">
        <v>19</v>
      </c>
      <c r="D641" s="2">
        <v>43326</v>
      </c>
      <c r="E641" s="2">
        <v>44240</v>
      </c>
      <c r="F641" s="1" t="s">
        <v>29</v>
      </c>
      <c r="G641">
        <v>1</v>
      </c>
      <c r="H641" s="1" t="s">
        <v>30</v>
      </c>
      <c r="I641" s="1" t="s">
        <v>22</v>
      </c>
      <c r="J641" s="1" t="s">
        <v>31</v>
      </c>
      <c r="K641" s="1" t="s">
        <v>37</v>
      </c>
      <c r="L641">
        <v>62399.4</v>
      </c>
      <c r="M641" s="2">
        <v>43965</v>
      </c>
      <c r="N641" s="1" t="s">
        <v>75</v>
      </c>
      <c r="O641" s="1" t="s">
        <v>356</v>
      </c>
      <c r="P641" s="1" t="s">
        <v>853</v>
      </c>
      <c r="Q641" s="2">
        <v>43852</v>
      </c>
    </row>
    <row r="642" spans="1:17" x14ac:dyDescent="0.3">
      <c r="A642" s="1" t="s">
        <v>646</v>
      </c>
      <c r="B642" s="1" t="s">
        <v>169</v>
      </c>
      <c r="C642" s="1" t="s">
        <v>19</v>
      </c>
      <c r="D642" s="2">
        <v>43326</v>
      </c>
      <c r="E642" s="2">
        <v>44240</v>
      </c>
      <c r="F642" s="1" t="s">
        <v>29</v>
      </c>
      <c r="G642">
        <v>1</v>
      </c>
      <c r="H642" s="1" t="s">
        <v>30</v>
      </c>
      <c r="I642" s="1" t="s">
        <v>22</v>
      </c>
      <c r="J642" s="1" t="s">
        <v>31</v>
      </c>
      <c r="K642" s="1" t="s">
        <v>37</v>
      </c>
      <c r="L642">
        <v>62399.4</v>
      </c>
      <c r="M642" s="2">
        <v>43783</v>
      </c>
      <c r="N642" s="1" t="s">
        <v>75</v>
      </c>
      <c r="O642" s="1" t="s">
        <v>356</v>
      </c>
      <c r="P642" s="1" t="s">
        <v>853</v>
      </c>
      <c r="Q642" s="2">
        <v>43852</v>
      </c>
    </row>
    <row r="643" spans="1:17" x14ac:dyDescent="0.3">
      <c r="A643" s="1" t="s">
        <v>646</v>
      </c>
      <c r="B643" s="1" t="s">
        <v>169</v>
      </c>
      <c r="C643" s="1" t="s">
        <v>19</v>
      </c>
      <c r="D643" s="2">
        <v>43326</v>
      </c>
      <c r="E643" s="2">
        <v>44240</v>
      </c>
      <c r="F643" s="1" t="s">
        <v>29</v>
      </c>
      <c r="G643">
        <v>1</v>
      </c>
      <c r="H643" s="1" t="s">
        <v>30</v>
      </c>
      <c r="I643" s="1" t="s">
        <v>22</v>
      </c>
      <c r="J643" s="1" t="s">
        <v>31</v>
      </c>
      <c r="K643" s="1" t="s">
        <v>37</v>
      </c>
      <c r="L643">
        <v>68639.38</v>
      </c>
      <c r="M643" s="2">
        <v>43418</v>
      </c>
      <c r="N643" s="1" t="s">
        <v>75</v>
      </c>
      <c r="O643" s="1" t="s">
        <v>356</v>
      </c>
      <c r="P643" s="1" t="s">
        <v>853</v>
      </c>
      <c r="Q643" s="2">
        <v>43852</v>
      </c>
    </row>
    <row r="644" spans="1:17" x14ac:dyDescent="0.3">
      <c r="A644" s="1" t="s">
        <v>646</v>
      </c>
      <c r="B644" s="1" t="s">
        <v>169</v>
      </c>
      <c r="C644" s="1" t="s">
        <v>19</v>
      </c>
      <c r="D644" s="2">
        <v>43326</v>
      </c>
      <c r="E644" s="2">
        <v>44240</v>
      </c>
      <c r="F644" s="1" t="s">
        <v>29</v>
      </c>
      <c r="G644">
        <v>1</v>
      </c>
      <c r="H644" s="1" t="s">
        <v>30</v>
      </c>
      <c r="I644" s="1" t="s">
        <v>22</v>
      </c>
      <c r="J644" s="1" t="s">
        <v>31</v>
      </c>
      <c r="K644" s="1" t="s">
        <v>37</v>
      </c>
      <c r="L644">
        <v>68639.38</v>
      </c>
      <c r="M644" s="2">
        <v>43510</v>
      </c>
      <c r="N644" s="1" t="s">
        <v>75</v>
      </c>
      <c r="O644" s="1" t="s">
        <v>356</v>
      </c>
      <c r="P644" s="1" t="s">
        <v>853</v>
      </c>
      <c r="Q644" s="2">
        <v>43852</v>
      </c>
    </row>
    <row r="645" spans="1:17" x14ac:dyDescent="0.3">
      <c r="A645" s="1" t="s">
        <v>646</v>
      </c>
      <c r="B645" s="1" t="s">
        <v>169</v>
      </c>
      <c r="C645" s="1" t="s">
        <v>19</v>
      </c>
      <c r="D645" s="2">
        <v>43326</v>
      </c>
      <c r="E645" s="2">
        <v>44240</v>
      </c>
      <c r="F645" s="1" t="s">
        <v>29</v>
      </c>
      <c r="G645">
        <v>1</v>
      </c>
      <c r="H645" s="1" t="s">
        <v>30</v>
      </c>
      <c r="I645" s="1" t="s">
        <v>22</v>
      </c>
      <c r="J645" s="1" t="s">
        <v>31</v>
      </c>
      <c r="K645" s="1" t="s">
        <v>37</v>
      </c>
      <c r="L645">
        <v>68639.38</v>
      </c>
      <c r="M645" s="2">
        <v>43599</v>
      </c>
      <c r="N645" s="1" t="s">
        <v>75</v>
      </c>
      <c r="O645" s="1" t="s">
        <v>356</v>
      </c>
      <c r="P645" s="1" t="s">
        <v>853</v>
      </c>
      <c r="Q645" s="2">
        <v>43852</v>
      </c>
    </row>
    <row r="646" spans="1:17" x14ac:dyDescent="0.3">
      <c r="A646" s="1" t="s">
        <v>646</v>
      </c>
      <c r="B646" s="1" t="s">
        <v>169</v>
      </c>
      <c r="C646" s="1" t="s">
        <v>19</v>
      </c>
      <c r="D646" s="2">
        <v>43326</v>
      </c>
      <c r="E646" s="2">
        <v>44240</v>
      </c>
      <c r="F646" s="1" t="s">
        <v>29</v>
      </c>
      <c r="G646">
        <v>1</v>
      </c>
      <c r="H646" s="1" t="s">
        <v>30</v>
      </c>
      <c r="I646" s="1" t="s">
        <v>22</v>
      </c>
      <c r="J646" s="1" t="s">
        <v>31</v>
      </c>
      <c r="K646" s="1" t="s">
        <v>37</v>
      </c>
      <c r="L646">
        <v>68639.38</v>
      </c>
      <c r="M646" s="2">
        <v>43691</v>
      </c>
      <c r="N646" s="1" t="s">
        <v>75</v>
      </c>
      <c r="O646" s="1" t="s">
        <v>356</v>
      </c>
      <c r="P646" s="1" t="s">
        <v>853</v>
      </c>
      <c r="Q646" s="2">
        <v>43852</v>
      </c>
    </row>
    <row r="647" spans="1:17" x14ac:dyDescent="0.3">
      <c r="A647" s="1" t="s">
        <v>646</v>
      </c>
      <c r="B647" s="1" t="s">
        <v>169</v>
      </c>
      <c r="C647" s="1" t="s">
        <v>19</v>
      </c>
      <c r="D647" s="2">
        <v>43326</v>
      </c>
      <c r="E647" s="2">
        <v>44240</v>
      </c>
      <c r="F647" s="1" t="s">
        <v>29</v>
      </c>
      <c r="G647">
        <v>1</v>
      </c>
      <c r="H647" s="1" t="s">
        <v>30</v>
      </c>
      <c r="I647" s="1" t="s">
        <v>22</v>
      </c>
      <c r="J647" s="1" t="s">
        <v>31</v>
      </c>
      <c r="K647" s="1" t="s">
        <v>37</v>
      </c>
      <c r="L647">
        <v>99839.08</v>
      </c>
      <c r="M647" s="2">
        <v>43326</v>
      </c>
      <c r="N647" s="1" t="s">
        <v>75</v>
      </c>
      <c r="O647" s="1" t="s">
        <v>356</v>
      </c>
      <c r="P647" s="1" t="s">
        <v>853</v>
      </c>
      <c r="Q647" s="2">
        <v>43852</v>
      </c>
    </row>
    <row r="648" spans="1:17" x14ac:dyDescent="0.3">
      <c r="A648" s="1" t="s">
        <v>646</v>
      </c>
      <c r="B648" s="1" t="s">
        <v>169</v>
      </c>
      <c r="C648" s="1" t="s">
        <v>19</v>
      </c>
      <c r="D648" s="2">
        <v>43326</v>
      </c>
      <c r="E648" s="2">
        <v>44240</v>
      </c>
      <c r="F648" s="1" t="s">
        <v>29</v>
      </c>
      <c r="G648">
        <v>1</v>
      </c>
      <c r="H648" s="1" t="s">
        <v>30</v>
      </c>
      <c r="I648" s="1" t="s">
        <v>22</v>
      </c>
      <c r="J648" s="1" t="s">
        <v>31</v>
      </c>
      <c r="K648" s="1" t="s">
        <v>37</v>
      </c>
      <c r="L648">
        <v>0</v>
      </c>
      <c r="M648" s="2">
        <v>44057</v>
      </c>
      <c r="N648" s="1" t="s">
        <v>75</v>
      </c>
      <c r="O648" s="1" t="s">
        <v>356</v>
      </c>
      <c r="P648" s="1" t="s">
        <v>853</v>
      </c>
      <c r="Q648" s="2">
        <v>43852</v>
      </c>
    </row>
    <row r="649" spans="1:17" x14ac:dyDescent="0.3">
      <c r="A649" s="1" t="s">
        <v>646</v>
      </c>
      <c r="B649" s="1" t="s">
        <v>169</v>
      </c>
      <c r="C649" s="1" t="s">
        <v>19</v>
      </c>
      <c r="D649" s="2">
        <v>43326</v>
      </c>
      <c r="E649" s="2">
        <v>44240</v>
      </c>
      <c r="F649" s="1" t="s">
        <v>29</v>
      </c>
      <c r="G649">
        <v>1</v>
      </c>
      <c r="H649" s="1" t="s">
        <v>30</v>
      </c>
      <c r="I649" s="1" t="s">
        <v>22</v>
      </c>
      <c r="J649" s="1" t="s">
        <v>31</v>
      </c>
      <c r="K649" s="1" t="s">
        <v>37</v>
      </c>
      <c r="L649">
        <v>0</v>
      </c>
      <c r="M649" s="2">
        <v>44057</v>
      </c>
      <c r="N649" s="1" t="s">
        <v>75</v>
      </c>
      <c r="O649" s="1" t="s">
        <v>356</v>
      </c>
      <c r="P649" s="1" t="s">
        <v>853</v>
      </c>
      <c r="Q649" s="2">
        <v>43852</v>
      </c>
    </row>
    <row r="650" spans="1:17" x14ac:dyDescent="0.3">
      <c r="A650" s="1" t="s">
        <v>646</v>
      </c>
      <c r="B650" s="1" t="s">
        <v>169</v>
      </c>
      <c r="C650" s="1" t="s">
        <v>19</v>
      </c>
      <c r="D650" s="2">
        <v>43326</v>
      </c>
      <c r="E650" s="2">
        <v>44240</v>
      </c>
      <c r="F650" s="1" t="s">
        <v>29</v>
      </c>
      <c r="G650">
        <v>1</v>
      </c>
      <c r="H650" s="1" t="s">
        <v>30</v>
      </c>
      <c r="I650" s="1" t="s">
        <v>22</v>
      </c>
      <c r="J650" s="1" t="s">
        <v>31</v>
      </c>
      <c r="K650" s="1" t="s">
        <v>37</v>
      </c>
      <c r="L650">
        <v>0</v>
      </c>
      <c r="M650" s="2">
        <v>44057</v>
      </c>
      <c r="N650" s="1" t="s">
        <v>75</v>
      </c>
      <c r="O650" s="1" t="s">
        <v>356</v>
      </c>
      <c r="P650" s="1" t="s">
        <v>853</v>
      </c>
      <c r="Q650" s="2">
        <v>43852</v>
      </c>
    </row>
    <row r="651" spans="1:17" x14ac:dyDescent="0.3">
      <c r="A651" s="1" t="s">
        <v>646</v>
      </c>
      <c r="B651" s="1" t="s">
        <v>169</v>
      </c>
      <c r="C651" s="1" t="s">
        <v>19</v>
      </c>
      <c r="D651" s="2">
        <v>43326</v>
      </c>
      <c r="E651" s="2">
        <v>44240</v>
      </c>
      <c r="F651" s="1" t="s">
        <v>29</v>
      </c>
      <c r="G651">
        <v>1</v>
      </c>
      <c r="H651" s="1" t="s">
        <v>30</v>
      </c>
      <c r="I651" s="1" t="s">
        <v>22</v>
      </c>
      <c r="J651" s="1" t="s">
        <v>31</v>
      </c>
      <c r="K651" s="1" t="s">
        <v>37</v>
      </c>
      <c r="L651">
        <v>0</v>
      </c>
      <c r="M651" s="2">
        <v>44057</v>
      </c>
      <c r="N651" s="1" t="s">
        <v>75</v>
      </c>
      <c r="O651" s="1" t="s">
        <v>356</v>
      </c>
      <c r="P651" s="1" t="s">
        <v>853</v>
      </c>
      <c r="Q651" s="2">
        <v>43852</v>
      </c>
    </row>
    <row r="652" spans="1:17" x14ac:dyDescent="0.3">
      <c r="A652" s="1" t="s">
        <v>646</v>
      </c>
      <c r="B652" s="1" t="s">
        <v>169</v>
      </c>
      <c r="C652" s="1" t="s">
        <v>19</v>
      </c>
      <c r="D652" s="2">
        <v>43326</v>
      </c>
      <c r="E652" s="2">
        <v>44240</v>
      </c>
      <c r="F652" s="1" t="s">
        <v>29</v>
      </c>
      <c r="G652">
        <v>1</v>
      </c>
      <c r="H652" s="1" t="s">
        <v>30</v>
      </c>
      <c r="I652" s="1" t="s">
        <v>22</v>
      </c>
      <c r="J652" s="1" t="s">
        <v>31</v>
      </c>
      <c r="K652" s="1" t="s">
        <v>37</v>
      </c>
      <c r="L652">
        <v>0</v>
      </c>
      <c r="M652" s="2">
        <v>44057</v>
      </c>
      <c r="N652" s="1" t="s">
        <v>75</v>
      </c>
      <c r="O652" s="1" t="s">
        <v>356</v>
      </c>
      <c r="P652" s="1" t="s">
        <v>853</v>
      </c>
      <c r="Q652" s="2">
        <v>43852</v>
      </c>
    </row>
    <row r="653" spans="1:17" x14ac:dyDescent="0.3">
      <c r="A653" s="1" t="s">
        <v>646</v>
      </c>
      <c r="B653" s="1" t="s">
        <v>169</v>
      </c>
      <c r="C653" s="1" t="s">
        <v>19</v>
      </c>
      <c r="D653" s="2">
        <v>43326</v>
      </c>
      <c r="E653" s="2">
        <v>44240</v>
      </c>
      <c r="F653" s="1" t="s">
        <v>29</v>
      </c>
      <c r="G653">
        <v>1</v>
      </c>
      <c r="H653" s="1" t="s">
        <v>30</v>
      </c>
      <c r="I653" s="1" t="s">
        <v>22</v>
      </c>
      <c r="J653" s="1" t="s">
        <v>31</v>
      </c>
      <c r="K653" s="1" t="s">
        <v>37</v>
      </c>
      <c r="L653">
        <v>0</v>
      </c>
      <c r="M653" s="2">
        <v>44057</v>
      </c>
      <c r="N653" s="1" t="s">
        <v>75</v>
      </c>
      <c r="O653" s="1" t="s">
        <v>356</v>
      </c>
      <c r="P653" s="1" t="s">
        <v>853</v>
      </c>
      <c r="Q653" s="2">
        <v>43852</v>
      </c>
    </row>
    <row r="654" spans="1:17" x14ac:dyDescent="0.3">
      <c r="A654" s="1" t="s">
        <v>646</v>
      </c>
      <c r="B654" s="1" t="s">
        <v>169</v>
      </c>
      <c r="C654" s="1" t="s">
        <v>19</v>
      </c>
      <c r="D654" s="2">
        <v>43326</v>
      </c>
      <c r="E654" s="2">
        <v>44240</v>
      </c>
      <c r="F654" s="1" t="s">
        <v>29</v>
      </c>
      <c r="G654">
        <v>1</v>
      </c>
      <c r="H654" s="1" t="s">
        <v>30</v>
      </c>
      <c r="I654" s="1" t="s">
        <v>22</v>
      </c>
      <c r="J654" s="1" t="s">
        <v>31</v>
      </c>
      <c r="K654" s="1" t="s">
        <v>37</v>
      </c>
      <c r="L654">
        <v>0</v>
      </c>
      <c r="M654" s="2">
        <v>44057</v>
      </c>
      <c r="N654" s="1" t="s">
        <v>75</v>
      </c>
      <c r="O654" s="1" t="s">
        <v>356</v>
      </c>
      <c r="P654" s="1" t="s">
        <v>853</v>
      </c>
      <c r="Q654" s="2">
        <v>43852</v>
      </c>
    </row>
    <row r="655" spans="1:17" x14ac:dyDescent="0.3">
      <c r="A655" s="1" t="s">
        <v>646</v>
      </c>
      <c r="B655" s="1" t="s">
        <v>169</v>
      </c>
      <c r="C655" s="1" t="s">
        <v>19</v>
      </c>
      <c r="D655" s="2">
        <v>43326</v>
      </c>
      <c r="E655" s="2">
        <v>44240</v>
      </c>
      <c r="F655" s="1" t="s">
        <v>29</v>
      </c>
      <c r="G655">
        <v>1</v>
      </c>
      <c r="H655" s="1" t="s">
        <v>30</v>
      </c>
      <c r="I655" s="1" t="s">
        <v>22</v>
      </c>
      <c r="J655" s="1" t="s">
        <v>31</v>
      </c>
      <c r="K655" s="1" t="s">
        <v>37</v>
      </c>
      <c r="L655">
        <v>0</v>
      </c>
      <c r="M655" s="2">
        <v>44057</v>
      </c>
      <c r="N655" s="1" t="s">
        <v>75</v>
      </c>
      <c r="O655" s="1" t="s">
        <v>356</v>
      </c>
      <c r="P655" s="1" t="s">
        <v>853</v>
      </c>
      <c r="Q655" s="2">
        <v>43852</v>
      </c>
    </row>
    <row r="656" spans="1:17" x14ac:dyDescent="0.3">
      <c r="A656" s="1" t="s">
        <v>646</v>
      </c>
      <c r="B656" s="1" t="s">
        <v>169</v>
      </c>
      <c r="C656" s="1" t="s">
        <v>19</v>
      </c>
      <c r="D656" s="2">
        <v>43326</v>
      </c>
      <c r="E656" s="2">
        <v>44240</v>
      </c>
      <c r="F656" s="1" t="s">
        <v>29</v>
      </c>
      <c r="G656">
        <v>1</v>
      </c>
      <c r="H656" s="1" t="s">
        <v>30</v>
      </c>
      <c r="I656" s="1" t="s">
        <v>22</v>
      </c>
      <c r="J656" s="1" t="s">
        <v>31</v>
      </c>
      <c r="K656" s="1" t="s">
        <v>37</v>
      </c>
      <c r="L656">
        <v>0</v>
      </c>
      <c r="M656" s="2">
        <v>43875</v>
      </c>
      <c r="N656" s="1" t="s">
        <v>75</v>
      </c>
      <c r="O656" s="1" t="s">
        <v>356</v>
      </c>
      <c r="P656" s="1" t="s">
        <v>853</v>
      </c>
      <c r="Q656" s="2">
        <v>43852</v>
      </c>
    </row>
    <row r="657" spans="1:17" x14ac:dyDescent="0.3">
      <c r="A657" s="1" t="s">
        <v>646</v>
      </c>
      <c r="B657" s="1" t="s">
        <v>169</v>
      </c>
      <c r="C657" s="1" t="s">
        <v>19</v>
      </c>
      <c r="D657" s="2">
        <v>43326</v>
      </c>
      <c r="E657" s="2">
        <v>44240</v>
      </c>
      <c r="F657" s="1" t="s">
        <v>29</v>
      </c>
      <c r="G657">
        <v>1</v>
      </c>
      <c r="H657" s="1" t="s">
        <v>30</v>
      </c>
      <c r="I657" s="1" t="s">
        <v>22</v>
      </c>
      <c r="J657" s="1" t="s">
        <v>31</v>
      </c>
      <c r="K657" s="1" t="s">
        <v>37</v>
      </c>
      <c r="L657">
        <v>0</v>
      </c>
      <c r="M657" s="2">
        <v>43965</v>
      </c>
      <c r="N657" s="1" t="s">
        <v>75</v>
      </c>
      <c r="O657" s="1" t="s">
        <v>356</v>
      </c>
      <c r="P657" s="1" t="s">
        <v>853</v>
      </c>
      <c r="Q657" s="2">
        <v>43852</v>
      </c>
    </row>
    <row r="658" spans="1:17" x14ac:dyDescent="0.3">
      <c r="A658" s="1" t="s">
        <v>646</v>
      </c>
      <c r="B658" s="1" t="s">
        <v>169</v>
      </c>
      <c r="C658" s="1" t="s">
        <v>19</v>
      </c>
      <c r="D658" s="2">
        <v>43326</v>
      </c>
      <c r="E658" s="2">
        <v>44240</v>
      </c>
      <c r="F658" s="1" t="s">
        <v>29</v>
      </c>
      <c r="G658">
        <v>1</v>
      </c>
      <c r="H658" s="1" t="s">
        <v>30</v>
      </c>
      <c r="I658" s="1" t="s">
        <v>22</v>
      </c>
      <c r="J658" s="1" t="s">
        <v>31</v>
      </c>
      <c r="K658" s="1" t="s">
        <v>37</v>
      </c>
      <c r="L658">
        <v>0</v>
      </c>
      <c r="M658" s="2">
        <v>43783</v>
      </c>
      <c r="N658" s="1" t="s">
        <v>75</v>
      </c>
      <c r="O658" s="1" t="s">
        <v>356</v>
      </c>
      <c r="P658" s="1" t="s">
        <v>853</v>
      </c>
      <c r="Q658" s="2">
        <v>43852</v>
      </c>
    </row>
    <row r="659" spans="1:17" x14ac:dyDescent="0.3">
      <c r="A659" s="1" t="s">
        <v>646</v>
      </c>
      <c r="B659" s="1" t="s">
        <v>169</v>
      </c>
      <c r="C659" s="1" t="s">
        <v>19</v>
      </c>
      <c r="D659" s="2">
        <v>43326</v>
      </c>
      <c r="E659" s="2">
        <v>44240</v>
      </c>
      <c r="F659" s="1" t="s">
        <v>29</v>
      </c>
      <c r="G659">
        <v>1</v>
      </c>
      <c r="H659" s="1" t="s">
        <v>30</v>
      </c>
      <c r="I659" s="1" t="s">
        <v>22</v>
      </c>
      <c r="J659" s="1" t="s">
        <v>31</v>
      </c>
      <c r="K659" s="1" t="s">
        <v>37</v>
      </c>
      <c r="L659">
        <v>0</v>
      </c>
      <c r="M659" s="2">
        <v>43418</v>
      </c>
      <c r="N659" s="1" t="s">
        <v>75</v>
      </c>
      <c r="O659" s="1" t="s">
        <v>356</v>
      </c>
      <c r="P659" s="1" t="s">
        <v>853</v>
      </c>
      <c r="Q659" s="2">
        <v>43852</v>
      </c>
    </row>
    <row r="660" spans="1:17" x14ac:dyDescent="0.3">
      <c r="A660" s="1" t="s">
        <v>646</v>
      </c>
      <c r="B660" s="1" t="s">
        <v>169</v>
      </c>
      <c r="C660" s="1" t="s">
        <v>19</v>
      </c>
      <c r="D660" s="2">
        <v>43326</v>
      </c>
      <c r="E660" s="2">
        <v>44240</v>
      </c>
      <c r="F660" s="1" t="s">
        <v>29</v>
      </c>
      <c r="G660">
        <v>1</v>
      </c>
      <c r="H660" s="1" t="s">
        <v>30</v>
      </c>
      <c r="I660" s="1" t="s">
        <v>22</v>
      </c>
      <c r="J660" s="1" t="s">
        <v>31</v>
      </c>
      <c r="K660" s="1" t="s">
        <v>37</v>
      </c>
      <c r="L660">
        <v>0</v>
      </c>
      <c r="M660" s="2">
        <v>43510</v>
      </c>
      <c r="N660" s="1" t="s">
        <v>75</v>
      </c>
      <c r="O660" s="1" t="s">
        <v>356</v>
      </c>
      <c r="P660" s="1" t="s">
        <v>853</v>
      </c>
      <c r="Q660" s="2">
        <v>43852</v>
      </c>
    </row>
    <row r="661" spans="1:17" x14ac:dyDescent="0.3">
      <c r="A661" s="1" t="s">
        <v>646</v>
      </c>
      <c r="B661" s="1" t="s">
        <v>169</v>
      </c>
      <c r="C661" s="1" t="s">
        <v>19</v>
      </c>
      <c r="D661" s="2">
        <v>43326</v>
      </c>
      <c r="E661" s="2">
        <v>44240</v>
      </c>
      <c r="F661" s="1" t="s">
        <v>29</v>
      </c>
      <c r="G661">
        <v>1</v>
      </c>
      <c r="H661" s="1" t="s">
        <v>30</v>
      </c>
      <c r="I661" s="1" t="s">
        <v>22</v>
      </c>
      <c r="J661" s="1" t="s">
        <v>31</v>
      </c>
      <c r="K661" s="1" t="s">
        <v>37</v>
      </c>
      <c r="L661">
        <v>0</v>
      </c>
      <c r="M661" s="2">
        <v>43599</v>
      </c>
      <c r="N661" s="1" t="s">
        <v>75</v>
      </c>
      <c r="O661" s="1" t="s">
        <v>356</v>
      </c>
      <c r="P661" s="1" t="s">
        <v>853</v>
      </c>
      <c r="Q661" s="2">
        <v>43852</v>
      </c>
    </row>
    <row r="662" spans="1:17" x14ac:dyDescent="0.3">
      <c r="A662" s="1" t="s">
        <v>646</v>
      </c>
      <c r="B662" s="1" t="s">
        <v>169</v>
      </c>
      <c r="C662" s="1" t="s">
        <v>19</v>
      </c>
      <c r="D662" s="2">
        <v>43326</v>
      </c>
      <c r="E662" s="2">
        <v>44240</v>
      </c>
      <c r="F662" s="1" t="s">
        <v>29</v>
      </c>
      <c r="G662">
        <v>1</v>
      </c>
      <c r="H662" s="1" t="s">
        <v>30</v>
      </c>
      <c r="I662" s="1" t="s">
        <v>22</v>
      </c>
      <c r="J662" s="1" t="s">
        <v>31</v>
      </c>
      <c r="K662" s="1" t="s">
        <v>37</v>
      </c>
      <c r="L662">
        <v>0</v>
      </c>
      <c r="M662" s="2">
        <v>43691</v>
      </c>
      <c r="N662" s="1" t="s">
        <v>75</v>
      </c>
      <c r="O662" s="1" t="s">
        <v>356</v>
      </c>
      <c r="P662" s="1" t="s">
        <v>853</v>
      </c>
      <c r="Q662" s="2">
        <v>43852</v>
      </c>
    </row>
    <row r="663" spans="1:17" x14ac:dyDescent="0.3">
      <c r="A663" s="1" t="s">
        <v>646</v>
      </c>
      <c r="B663" s="1" t="s">
        <v>169</v>
      </c>
      <c r="C663" s="1" t="s">
        <v>19</v>
      </c>
      <c r="D663" s="2">
        <v>43326</v>
      </c>
      <c r="E663" s="2">
        <v>44240</v>
      </c>
      <c r="F663" s="1" t="s">
        <v>29</v>
      </c>
      <c r="G663">
        <v>1</v>
      </c>
      <c r="H663" s="1" t="s">
        <v>30</v>
      </c>
      <c r="I663" s="1" t="s">
        <v>22</v>
      </c>
      <c r="J663" s="1" t="s">
        <v>31</v>
      </c>
      <c r="K663" s="1" t="s">
        <v>37</v>
      </c>
      <c r="L663">
        <v>0</v>
      </c>
      <c r="M663" s="2">
        <v>43326</v>
      </c>
      <c r="N663" s="1" t="s">
        <v>75</v>
      </c>
      <c r="O663" s="1" t="s">
        <v>356</v>
      </c>
      <c r="P663" s="1" t="s">
        <v>853</v>
      </c>
      <c r="Q663" s="2">
        <v>43852</v>
      </c>
    </row>
    <row r="664" spans="1:17" x14ac:dyDescent="0.3">
      <c r="A664" s="1" t="s">
        <v>646</v>
      </c>
      <c r="B664" s="1" t="s">
        <v>694</v>
      </c>
      <c r="C664" s="1" t="s">
        <v>19</v>
      </c>
      <c r="D664" s="2">
        <v>43368</v>
      </c>
      <c r="E664" s="2">
        <v>44098</v>
      </c>
      <c r="F664" s="1" t="s">
        <v>29</v>
      </c>
      <c r="G664">
        <v>1</v>
      </c>
      <c r="H664" s="1" t="s">
        <v>30</v>
      </c>
      <c r="I664" s="1" t="s">
        <v>22</v>
      </c>
      <c r="J664" s="1" t="s">
        <v>31</v>
      </c>
      <c r="K664" s="1" t="s">
        <v>37</v>
      </c>
      <c r="L664">
        <v>65412.72</v>
      </c>
      <c r="M664" s="2">
        <v>43915</v>
      </c>
      <c r="N664" s="1" t="s">
        <v>75</v>
      </c>
      <c r="O664" s="1" t="s">
        <v>356</v>
      </c>
      <c r="P664" s="1" t="s">
        <v>853</v>
      </c>
      <c r="Q664" s="2">
        <v>43852</v>
      </c>
    </row>
    <row r="665" spans="1:17" x14ac:dyDescent="0.3">
      <c r="A665" s="1" t="s">
        <v>646</v>
      </c>
      <c r="B665" s="1" t="s">
        <v>694</v>
      </c>
      <c r="C665" s="1" t="s">
        <v>19</v>
      </c>
      <c r="D665" s="2">
        <v>43368</v>
      </c>
      <c r="E665" s="2">
        <v>44098</v>
      </c>
      <c r="F665" s="1" t="s">
        <v>29</v>
      </c>
      <c r="G665">
        <v>1</v>
      </c>
      <c r="H665" s="1" t="s">
        <v>30</v>
      </c>
      <c r="I665" s="1" t="s">
        <v>22</v>
      </c>
      <c r="J665" s="1" t="s">
        <v>31</v>
      </c>
      <c r="K665" s="1" t="s">
        <v>37</v>
      </c>
      <c r="L665">
        <v>83253.179999999993</v>
      </c>
      <c r="M665" s="2">
        <v>43459</v>
      </c>
      <c r="N665" s="1" t="s">
        <v>75</v>
      </c>
      <c r="O665" s="1" t="s">
        <v>356</v>
      </c>
      <c r="P665" s="1" t="s">
        <v>853</v>
      </c>
      <c r="Q665" s="2">
        <v>43852</v>
      </c>
    </row>
    <row r="666" spans="1:17" x14ac:dyDescent="0.3">
      <c r="A666" s="1" t="s">
        <v>646</v>
      </c>
      <c r="B666" s="1" t="s">
        <v>694</v>
      </c>
      <c r="C666" s="1" t="s">
        <v>19</v>
      </c>
      <c r="D666" s="2">
        <v>43368</v>
      </c>
      <c r="E666" s="2">
        <v>44098</v>
      </c>
      <c r="F666" s="1" t="s">
        <v>29</v>
      </c>
      <c r="G666">
        <v>1</v>
      </c>
      <c r="H666" s="1" t="s">
        <v>30</v>
      </c>
      <c r="I666" s="1" t="s">
        <v>22</v>
      </c>
      <c r="J666" s="1" t="s">
        <v>31</v>
      </c>
      <c r="K666" s="1" t="s">
        <v>37</v>
      </c>
      <c r="L666">
        <v>83253.179999999993</v>
      </c>
      <c r="M666" s="2">
        <v>43549</v>
      </c>
      <c r="N666" s="1" t="s">
        <v>75</v>
      </c>
      <c r="O666" s="1" t="s">
        <v>356</v>
      </c>
      <c r="P666" s="1" t="s">
        <v>853</v>
      </c>
      <c r="Q666" s="2">
        <v>43852</v>
      </c>
    </row>
    <row r="667" spans="1:17" x14ac:dyDescent="0.3">
      <c r="A667" s="1" t="s">
        <v>646</v>
      </c>
      <c r="B667" s="1" t="s">
        <v>694</v>
      </c>
      <c r="C667" s="1" t="s">
        <v>19</v>
      </c>
      <c r="D667" s="2">
        <v>43368</v>
      </c>
      <c r="E667" s="2">
        <v>44098</v>
      </c>
      <c r="F667" s="1" t="s">
        <v>29</v>
      </c>
      <c r="G667">
        <v>1</v>
      </c>
      <c r="H667" s="1" t="s">
        <v>30</v>
      </c>
      <c r="I667" s="1" t="s">
        <v>22</v>
      </c>
      <c r="J667" s="1" t="s">
        <v>31</v>
      </c>
      <c r="K667" s="1" t="s">
        <v>37</v>
      </c>
      <c r="L667">
        <v>83253.179999999993</v>
      </c>
      <c r="M667" s="2">
        <v>43641</v>
      </c>
      <c r="N667" s="1" t="s">
        <v>75</v>
      </c>
      <c r="O667" s="1" t="s">
        <v>356</v>
      </c>
      <c r="P667" s="1" t="s">
        <v>853</v>
      </c>
      <c r="Q667" s="2">
        <v>43852</v>
      </c>
    </row>
    <row r="668" spans="1:17" x14ac:dyDescent="0.3">
      <c r="A668" s="1" t="s">
        <v>646</v>
      </c>
      <c r="B668" s="1" t="s">
        <v>694</v>
      </c>
      <c r="C668" s="1" t="s">
        <v>19</v>
      </c>
      <c r="D668" s="2">
        <v>43368</v>
      </c>
      <c r="E668" s="2">
        <v>44098</v>
      </c>
      <c r="F668" s="1" t="s">
        <v>29</v>
      </c>
      <c r="G668">
        <v>1</v>
      </c>
      <c r="H668" s="1" t="s">
        <v>30</v>
      </c>
      <c r="I668" s="1" t="s">
        <v>22</v>
      </c>
      <c r="J668" s="1" t="s">
        <v>31</v>
      </c>
      <c r="K668" s="1" t="s">
        <v>37</v>
      </c>
      <c r="L668">
        <v>83253.179999999993</v>
      </c>
      <c r="M668" s="2">
        <v>43733</v>
      </c>
      <c r="N668" s="1" t="s">
        <v>75</v>
      </c>
      <c r="O668" s="1" t="s">
        <v>356</v>
      </c>
      <c r="P668" s="1" t="s">
        <v>853</v>
      </c>
      <c r="Q668" s="2">
        <v>43852</v>
      </c>
    </row>
    <row r="669" spans="1:17" x14ac:dyDescent="0.3">
      <c r="A669" s="1" t="s">
        <v>646</v>
      </c>
      <c r="B669" s="1" t="s">
        <v>694</v>
      </c>
      <c r="C669" s="1" t="s">
        <v>19</v>
      </c>
      <c r="D669" s="2">
        <v>43368</v>
      </c>
      <c r="E669" s="2">
        <v>44098</v>
      </c>
      <c r="F669" s="1" t="s">
        <v>29</v>
      </c>
      <c r="G669">
        <v>1</v>
      </c>
      <c r="H669" s="1" t="s">
        <v>30</v>
      </c>
      <c r="I669" s="1" t="s">
        <v>22</v>
      </c>
      <c r="J669" s="1" t="s">
        <v>31</v>
      </c>
      <c r="K669" s="1" t="s">
        <v>37</v>
      </c>
      <c r="L669">
        <v>83253.179999999993</v>
      </c>
      <c r="M669" s="2">
        <v>43824</v>
      </c>
      <c r="N669" s="1" t="s">
        <v>75</v>
      </c>
      <c r="O669" s="1" t="s">
        <v>356</v>
      </c>
      <c r="P669" s="1" t="s">
        <v>853</v>
      </c>
      <c r="Q669" s="2">
        <v>43852</v>
      </c>
    </row>
    <row r="670" spans="1:17" x14ac:dyDescent="0.3">
      <c r="A670" s="1" t="s">
        <v>646</v>
      </c>
      <c r="B670" s="1" t="s">
        <v>694</v>
      </c>
      <c r="C670" s="1" t="s">
        <v>19</v>
      </c>
      <c r="D670" s="2">
        <v>43368</v>
      </c>
      <c r="E670" s="2">
        <v>44098</v>
      </c>
      <c r="F670" s="1" t="s">
        <v>29</v>
      </c>
      <c r="G670">
        <v>1</v>
      </c>
      <c r="H670" s="1" t="s">
        <v>30</v>
      </c>
      <c r="I670" s="1" t="s">
        <v>22</v>
      </c>
      <c r="J670" s="1" t="s">
        <v>31</v>
      </c>
      <c r="K670" s="1" t="s">
        <v>37</v>
      </c>
      <c r="L670">
        <v>112986.38</v>
      </c>
      <c r="M670" s="2">
        <v>43368</v>
      </c>
      <c r="N670" s="1" t="s">
        <v>75</v>
      </c>
      <c r="O670" s="1" t="s">
        <v>356</v>
      </c>
      <c r="P670" s="1" t="s">
        <v>853</v>
      </c>
      <c r="Q670" s="2">
        <v>43852</v>
      </c>
    </row>
    <row r="671" spans="1:17" x14ac:dyDescent="0.3">
      <c r="A671" s="1" t="s">
        <v>646</v>
      </c>
      <c r="B671" s="1" t="s">
        <v>694</v>
      </c>
      <c r="C671" s="1" t="s">
        <v>19</v>
      </c>
      <c r="D671" s="2">
        <v>43368</v>
      </c>
      <c r="E671" s="2">
        <v>44098</v>
      </c>
      <c r="F671" s="1" t="s">
        <v>29</v>
      </c>
      <c r="G671">
        <v>1</v>
      </c>
      <c r="H671" s="1" t="s">
        <v>30</v>
      </c>
      <c r="I671" s="1" t="s">
        <v>22</v>
      </c>
      <c r="J671" s="1" t="s">
        <v>31</v>
      </c>
      <c r="K671" s="1" t="s">
        <v>37</v>
      </c>
      <c r="L671">
        <v>0</v>
      </c>
      <c r="M671" s="2">
        <v>43915</v>
      </c>
      <c r="N671" s="1" t="s">
        <v>75</v>
      </c>
      <c r="O671" s="1" t="s">
        <v>356</v>
      </c>
      <c r="P671" s="1" t="s">
        <v>853</v>
      </c>
      <c r="Q671" s="2">
        <v>43852</v>
      </c>
    </row>
    <row r="672" spans="1:17" x14ac:dyDescent="0.3">
      <c r="A672" s="1" t="s">
        <v>646</v>
      </c>
      <c r="B672" s="1" t="s">
        <v>694</v>
      </c>
      <c r="C672" s="1" t="s">
        <v>19</v>
      </c>
      <c r="D672" s="2">
        <v>43368</v>
      </c>
      <c r="E672" s="2">
        <v>44098</v>
      </c>
      <c r="F672" s="1" t="s">
        <v>29</v>
      </c>
      <c r="G672">
        <v>1</v>
      </c>
      <c r="H672" s="1" t="s">
        <v>30</v>
      </c>
      <c r="I672" s="1" t="s">
        <v>22</v>
      </c>
      <c r="J672" s="1" t="s">
        <v>31</v>
      </c>
      <c r="K672" s="1" t="s">
        <v>37</v>
      </c>
      <c r="L672">
        <v>0</v>
      </c>
      <c r="M672" s="2">
        <v>43459</v>
      </c>
      <c r="N672" s="1" t="s">
        <v>75</v>
      </c>
      <c r="O672" s="1" t="s">
        <v>356</v>
      </c>
      <c r="P672" s="1" t="s">
        <v>853</v>
      </c>
      <c r="Q672" s="2">
        <v>43852</v>
      </c>
    </row>
    <row r="673" spans="1:17" x14ac:dyDescent="0.3">
      <c r="A673" s="1" t="s">
        <v>646</v>
      </c>
      <c r="B673" s="1" t="s">
        <v>694</v>
      </c>
      <c r="C673" s="1" t="s">
        <v>19</v>
      </c>
      <c r="D673" s="2">
        <v>43368</v>
      </c>
      <c r="E673" s="2">
        <v>44098</v>
      </c>
      <c r="F673" s="1" t="s">
        <v>29</v>
      </c>
      <c r="G673">
        <v>1</v>
      </c>
      <c r="H673" s="1" t="s">
        <v>30</v>
      </c>
      <c r="I673" s="1" t="s">
        <v>22</v>
      </c>
      <c r="J673" s="1" t="s">
        <v>31</v>
      </c>
      <c r="K673" s="1" t="s">
        <v>37</v>
      </c>
      <c r="L673">
        <v>0</v>
      </c>
      <c r="M673" s="2">
        <v>43549</v>
      </c>
      <c r="N673" s="1" t="s">
        <v>75</v>
      </c>
      <c r="O673" s="1" t="s">
        <v>356</v>
      </c>
      <c r="P673" s="1" t="s">
        <v>853</v>
      </c>
      <c r="Q673" s="2">
        <v>43852</v>
      </c>
    </row>
    <row r="674" spans="1:17" x14ac:dyDescent="0.3">
      <c r="A674" s="1" t="s">
        <v>646</v>
      </c>
      <c r="B674" s="1" t="s">
        <v>694</v>
      </c>
      <c r="C674" s="1" t="s">
        <v>19</v>
      </c>
      <c r="D674" s="2">
        <v>43368</v>
      </c>
      <c r="E674" s="2">
        <v>44098</v>
      </c>
      <c r="F674" s="1" t="s">
        <v>29</v>
      </c>
      <c r="G674">
        <v>1</v>
      </c>
      <c r="H674" s="1" t="s">
        <v>30</v>
      </c>
      <c r="I674" s="1" t="s">
        <v>22</v>
      </c>
      <c r="J674" s="1" t="s">
        <v>31</v>
      </c>
      <c r="K674" s="1" t="s">
        <v>37</v>
      </c>
      <c r="L674">
        <v>0</v>
      </c>
      <c r="M674" s="2">
        <v>43641</v>
      </c>
      <c r="N674" s="1" t="s">
        <v>75</v>
      </c>
      <c r="O674" s="1" t="s">
        <v>356</v>
      </c>
      <c r="P674" s="1" t="s">
        <v>853</v>
      </c>
      <c r="Q674" s="2">
        <v>43852</v>
      </c>
    </row>
    <row r="675" spans="1:17" x14ac:dyDescent="0.3">
      <c r="A675" s="1" t="s">
        <v>646</v>
      </c>
      <c r="B675" s="1" t="s">
        <v>694</v>
      </c>
      <c r="C675" s="1" t="s">
        <v>19</v>
      </c>
      <c r="D675" s="2">
        <v>43368</v>
      </c>
      <c r="E675" s="2">
        <v>44098</v>
      </c>
      <c r="F675" s="1" t="s">
        <v>29</v>
      </c>
      <c r="G675">
        <v>1</v>
      </c>
      <c r="H675" s="1" t="s">
        <v>30</v>
      </c>
      <c r="I675" s="1" t="s">
        <v>22</v>
      </c>
      <c r="J675" s="1" t="s">
        <v>31</v>
      </c>
      <c r="K675" s="1" t="s">
        <v>37</v>
      </c>
      <c r="L675">
        <v>0</v>
      </c>
      <c r="M675" s="2">
        <v>43733</v>
      </c>
      <c r="N675" s="1" t="s">
        <v>75</v>
      </c>
      <c r="O675" s="1" t="s">
        <v>356</v>
      </c>
      <c r="P675" s="1" t="s">
        <v>853</v>
      </c>
      <c r="Q675" s="2">
        <v>43852</v>
      </c>
    </row>
    <row r="676" spans="1:17" x14ac:dyDescent="0.3">
      <c r="A676" s="1" t="s">
        <v>646</v>
      </c>
      <c r="B676" s="1" t="s">
        <v>694</v>
      </c>
      <c r="C676" s="1" t="s">
        <v>19</v>
      </c>
      <c r="D676" s="2">
        <v>43368</v>
      </c>
      <c r="E676" s="2">
        <v>44098</v>
      </c>
      <c r="F676" s="1" t="s">
        <v>29</v>
      </c>
      <c r="G676">
        <v>1</v>
      </c>
      <c r="H676" s="1" t="s">
        <v>30</v>
      </c>
      <c r="I676" s="1" t="s">
        <v>22</v>
      </c>
      <c r="J676" s="1" t="s">
        <v>31</v>
      </c>
      <c r="K676" s="1" t="s">
        <v>37</v>
      </c>
      <c r="L676">
        <v>0</v>
      </c>
      <c r="M676" s="2">
        <v>43824</v>
      </c>
      <c r="N676" s="1" t="s">
        <v>75</v>
      </c>
      <c r="O676" s="1" t="s">
        <v>356</v>
      </c>
      <c r="P676" s="1" t="s">
        <v>853</v>
      </c>
      <c r="Q676" s="2">
        <v>43852</v>
      </c>
    </row>
    <row r="677" spans="1:17" x14ac:dyDescent="0.3">
      <c r="A677" s="1" t="s">
        <v>646</v>
      </c>
      <c r="B677" s="1" t="s">
        <v>694</v>
      </c>
      <c r="C677" s="1" t="s">
        <v>19</v>
      </c>
      <c r="D677" s="2">
        <v>43368</v>
      </c>
      <c r="E677" s="2">
        <v>44098</v>
      </c>
      <c r="F677" s="1" t="s">
        <v>29</v>
      </c>
      <c r="G677">
        <v>1</v>
      </c>
      <c r="H677" s="1" t="s">
        <v>30</v>
      </c>
      <c r="I677" s="1" t="s">
        <v>22</v>
      </c>
      <c r="J677" s="1" t="s">
        <v>31</v>
      </c>
      <c r="K677" s="1" t="s">
        <v>37</v>
      </c>
      <c r="L677">
        <v>0</v>
      </c>
      <c r="M677" s="2">
        <v>43368</v>
      </c>
      <c r="N677" s="1" t="s">
        <v>75</v>
      </c>
      <c r="O677" s="1" t="s">
        <v>356</v>
      </c>
      <c r="P677" s="1" t="s">
        <v>853</v>
      </c>
      <c r="Q677" s="2">
        <v>43852</v>
      </c>
    </row>
    <row r="678" spans="1:17" x14ac:dyDescent="0.3">
      <c r="A678" s="1" t="s">
        <v>646</v>
      </c>
      <c r="B678" s="1" t="s">
        <v>695</v>
      </c>
      <c r="C678" s="1" t="s">
        <v>35</v>
      </c>
      <c r="D678" s="2">
        <v>43393</v>
      </c>
      <c r="E678" s="2">
        <v>43574</v>
      </c>
      <c r="F678" s="1" t="s">
        <v>29</v>
      </c>
      <c r="G678">
        <v>1</v>
      </c>
      <c r="H678" s="1" t="s">
        <v>30</v>
      </c>
      <c r="I678" s="1" t="s">
        <v>22</v>
      </c>
      <c r="J678" s="1" t="s">
        <v>31</v>
      </c>
      <c r="K678" s="1" t="s">
        <v>37</v>
      </c>
      <c r="L678">
        <v>101037</v>
      </c>
      <c r="M678" s="2">
        <v>43393</v>
      </c>
      <c r="N678" s="1" t="s">
        <v>75</v>
      </c>
      <c r="O678" s="1" t="s">
        <v>356</v>
      </c>
      <c r="P678" s="1" t="s">
        <v>853</v>
      </c>
      <c r="Q678" s="2">
        <v>43852</v>
      </c>
    </row>
    <row r="679" spans="1:17" x14ac:dyDescent="0.3">
      <c r="A679" s="1" t="s">
        <v>646</v>
      </c>
      <c r="B679" s="1" t="s">
        <v>696</v>
      </c>
      <c r="C679" s="1" t="s">
        <v>35</v>
      </c>
      <c r="D679" s="2">
        <v>43474</v>
      </c>
      <c r="E679" s="2">
        <v>43654</v>
      </c>
      <c r="F679" s="1" t="s">
        <v>29</v>
      </c>
      <c r="G679">
        <v>1</v>
      </c>
      <c r="H679" s="1" t="s">
        <v>30</v>
      </c>
      <c r="I679" s="1" t="s">
        <v>22</v>
      </c>
      <c r="J679" s="1" t="s">
        <v>31</v>
      </c>
      <c r="K679" s="1" t="s">
        <v>37</v>
      </c>
      <c r="L679">
        <v>16455</v>
      </c>
      <c r="M679" s="2">
        <v>43474</v>
      </c>
      <c r="N679" s="1" t="s">
        <v>75</v>
      </c>
      <c r="O679" s="1" t="s">
        <v>356</v>
      </c>
      <c r="P679" s="1" t="s">
        <v>853</v>
      </c>
      <c r="Q679" s="2">
        <v>43852</v>
      </c>
    </row>
    <row r="680" spans="1:17" x14ac:dyDescent="0.3">
      <c r="A680" s="1" t="s">
        <v>646</v>
      </c>
      <c r="B680" s="1" t="s">
        <v>696</v>
      </c>
      <c r="C680" s="1" t="s">
        <v>35</v>
      </c>
      <c r="D680" s="2">
        <v>43474</v>
      </c>
      <c r="E680" s="2">
        <v>43654</v>
      </c>
      <c r="F680" s="1" t="s">
        <v>29</v>
      </c>
      <c r="G680">
        <v>1</v>
      </c>
      <c r="H680" s="1" t="s">
        <v>30</v>
      </c>
      <c r="I680" s="1" t="s">
        <v>22</v>
      </c>
      <c r="J680" s="1" t="s">
        <v>31</v>
      </c>
      <c r="K680" s="1" t="s">
        <v>37</v>
      </c>
      <c r="L680">
        <v>0</v>
      </c>
      <c r="M680" s="2">
        <v>43474</v>
      </c>
      <c r="N680" s="1" t="s">
        <v>75</v>
      </c>
      <c r="O680" s="1" t="s">
        <v>356</v>
      </c>
      <c r="P680" s="1" t="s">
        <v>853</v>
      </c>
      <c r="Q680" s="2">
        <v>43852</v>
      </c>
    </row>
    <row r="681" spans="1:17" x14ac:dyDescent="0.3">
      <c r="A681" s="1" t="s">
        <v>646</v>
      </c>
      <c r="B681" s="1" t="s">
        <v>697</v>
      </c>
      <c r="C681" s="1" t="s">
        <v>19</v>
      </c>
      <c r="D681" s="2">
        <v>43531</v>
      </c>
      <c r="E681" s="2">
        <v>43988</v>
      </c>
      <c r="F681" s="1" t="s">
        <v>29</v>
      </c>
      <c r="G681">
        <v>1</v>
      </c>
      <c r="H681" s="1" t="s">
        <v>30</v>
      </c>
      <c r="I681" s="1" t="s">
        <v>22</v>
      </c>
      <c r="J681" s="1" t="s">
        <v>31</v>
      </c>
      <c r="K681" s="1" t="s">
        <v>37</v>
      </c>
      <c r="L681">
        <v>11360</v>
      </c>
      <c r="M681" s="2">
        <v>43531</v>
      </c>
      <c r="N681" s="1" t="s">
        <v>75</v>
      </c>
      <c r="O681" s="1" t="s">
        <v>356</v>
      </c>
      <c r="P681" s="1" t="s">
        <v>853</v>
      </c>
      <c r="Q681" s="2">
        <v>43852</v>
      </c>
    </row>
    <row r="682" spans="1:17" x14ac:dyDescent="0.3">
      <c r="A682" s="1" t="s">
        <v>646</v>
      </c>
      <c r="B682" s="1" t="s">
        <v>187</v>
      </c>
      <c r="C682" s="1" t="s">
        <v>35</v>
      </c>
      <c r="D682" s="2">
        <v>43551</v>
      </c>
      <c r="E682" s="2">
        <v>43734</v>
      </c>
      <c r="F682" s="1" t="s">
        <v>29</v>
      </c>
      <c r="G682">
        <v>1</v>
      </c>
      <c r="H682" s="1" t="s">
        <v>30</v>
      </c>
      <c r="I682" s="1" t="s">
        <v>22</v>
      </c>
      <c r="J682" s="1" t="s">
        <v>31</v>
      </c>
      <c r="K682" s="1" t="s">
        <v>37</v>
      </c>
      <c r="L682">
        <v>67102</v>
      </c>
      <c r="M682" s="2">
        <v>43551</v>
      </c>
      <c r="N682" s="1" t="s">
        <v>75</v>
      </c>
      <c r="O682" s="1" t="s">
        <v>356</v>
      </c>
      <c r="P682" s="1" t="s">
        <v>853</v>
      </c>
      <c r="Q682" s="2">
        <v>43852</v>
      </c>
    </row>
    <row r="683" spans="1:17" x14ac:dyDescent="0.3">
      <c r="A683" s="1" t="s">
        <v>646</v>
      </c>
      <c r="B683" s="1" t="s">
        <v>187</v>
      </c>
      <c r="C683" s="1" t="s">
        <v>35</v>
      </c>
      <c r="D683" s="2">
        <v>43551</v>
      </c>
      <c r="E683" s="2">
        <v>43734</v>
      </c>
      <c r="F683" s="1" t="s">
        <v>29</v>
      </c>
      <c r="G683">
        <v>1</v>
      </c>
      <c r="H683" s="1" t="s">
        <v>30</v>
      </c>
      <c r="I683" s="1" t="s">
        <v>22</v>
      </c>
      <c r="J683" s="1" t="s">
        <v>31</v>
      </c>
      <c r="K683" s="1" t="s">
        <v>37</v>
      </c>
      <c r="L683">
        <v>0</v>
      </c>
      <c r="M683" s="2">
        <v>43551</v>
      </c>
      <c r="N683" s="1" t="s">
        <v>75</v>
      </c>
      <c r="O683" s="1" t="s">
        <v>356</v>
      </c>
      <c r="P683" s="1" t="s">
        <v>853</v>
      </c>
      <c r="Q683" s="2">
        <v>43852</v>
      </c>
    </row>
    <row r="684" spans="1:17" x14ac:dyDescent="0.3">
      <c r="A684" s="1" t="s">
        <v>646</v>
      </c>
      <c r="B684" s="1" t="s">
        <v>174</v>
      </c>
      <c r="C684" s="1" t="s">
        <v>19</v>
      </c>
      <c r="D684" s="2">
        <v>43549</v>
      </c>
      <c r="E684" s="2">
        <v>44279</v>
      </c>
      <c r="F684" s="1" t="s">
        <v>29</v>
      </c>
      <c r="G684">
        <v>1</v>
      </c>
      <c r="H684" s="1" t="s">
        <v>30</v>
      </c>
      <c r="I684" s="1" t="s">
        <v>22</v>
      </c>
      <c r="J684" s="1" t="s">
        <v>31</v>
      </c>
      <c r="K684" s="1" t="s">
        <v>37</v>
      </c>
      <c r="L684">
        <v>120474.73</v>
      </c>
      <c r="M684" s="2">
        <v>44173</v>
      </c>
      <c r="N684" s="1" t="s">
        <v>75</v>
      </c>
      <c r="O684" s="1" t="s">
        <v>356</v>
      </c>
      <c r="P684" s="1" t="s">
        <v>853</v>
      </c>
      <c r="Q684" s="2">
        <v>43852</v>
      </c>
    </row>
    <row r="685" spans="1:17" x14ac:dyDescent="0.3">
      <c r="A685" s="1" t="s">
        <v>646</v>
      </c>
      <c r="B685" s="1" t="s">
        <v>174</v>
      </c>
      <c r="C685" s="1" t="s">
        <v>19</v>
      </c>
      <c r="D685" s="2">
        <v>43549</v>
      </c>
      <c r="E685" s="2">
        <v>44279</v>
      </c>
      <c r="F685" s="1" t="s">
        <v>29</v>
      </c>
      <c r="G685">
        <v>1</v>
      </c>
      <c r="H685" s="1" t="s">
        <v>30</v>
      </c>
      <c r="I685" s="1" t="s">
        <v>22</v>
      </c>
      <c r="J685" s="1" t="s">
        <v>31</v>
      </c>
      <c r="K685" s="1" t="s">
        <v>37</v>
      </c>
      <c r="L685">
        <v>120474.73</v>
      </c>
      <c r="M685" s="2">
        <v>44173</v>
      </c>
      <c r="N685" s="1" t="s">
        <v>75</v>
      </c>
      <c r="O685" s="1" t="s">
        <v>356</v>
      </c>
      <c r="P685" s="1" t="s">
        <v>853</v>
      </c>
      <c r="Q685" s="2">
        <v>43852</v>
      </c>
    </row>
    <row r="686" spans="1:17" x14ac:dyDescent="0.3">
      <c r="A686" s="1" t="s">
        <v>646</v>
      </c>
      <c r="B686" s="1" t="s">
        <v>174</v>
      </c>
      <c r="C686" s="1" t="s">
        <v>19</v>
      </c>
      <c r="D686" s="2">
        <v>43549</v>
      </c>
      <c r="E686" s="2">
        <v>44279</v>
      </c>
      <c r="F686" s="1" t="s">
        <v>29</v>
      </c>
      <c r="G686">
        <v>1</v>
      </c>
      <c r="H686" s="1" t="s">
        <v>30</v>
      </c>
      <c r="I686" s="1" t="s">
        <v>22</v>
      </c>
      <c r="J686" s="1" t="s">
        <v>31</v>
      </c>
      <c r="K686" s="1" t="s">
        <v>37</v>
      </c>
      <c r="L686">
        <v>153332.03</v>
      </c>
      <c r="M686" s="2">
        <v>43861</v>
      </c>
      <c r="N686" s="1" t="s">
        <v>75</v>
      </c>
      <c r="O686" s="1" t="s">
        <v>356</v>
      </c>
      <c r="P686" s="1" t="s">
        <v>853</v>
      </c>
      <c r="Q686" s="2">
        <v>43852</v>
      </c>
    </row>
    <row r="687" spans="1:17" x14ac:dyDescent="0.3">
      <c r="A687" s="1" t="s">
        <v>646</v>
      </c>
      <c r="B687" s="1" t="s">
        <v>174</v>
      </c>
      <c r="C687" s="1" t="s">
        <v>19</v>
      </c>
      <c r="D687" s="2">
        <v>43549</v>
      </c>
      <c r="E687" s="2">
        <v>44279</v>
      </c>
      <c r="F687" s="1" t="s">
        <v>29</v>
      </c>
      <c r="G687">
        <v>1</v>
      </c>
      <c r="H687" s="1" t="s">
        <v>30</v>
      </c>
      <c r="I687" s="1" t="s">
        <v>22</v>
      </c>
      <c r="J687" s="1" t="s">
        <v>31</v>
      </c>
      <c r="K687" s="1" t="s">
        <v>37</v>
      </c>
      <c r="L687">
        <v>153332.03</v>
      </c>
      <c r="M687" s="2">
        <v>43965</v>
      </c>
      <c r="N687" s="1" t="s">
        <v>75</v>
      </c>
      <c r="O687" s="1" t="s">
        <v>356</v>
      </c>
      <c r="P687" s="1" t="s">
        <v>853</v>
      </c>
      <c r="Q687" s="2">
        <v>43852</v>
      </c>
    </row>
    <row r="688" spans="1:17" x14ac:dyDescent="0.3">
      <c r="A688" s="1" t="s">
        <v>646</v>
      </c>
      <c r="B688" s="1" t="s">
        <v>174</v>
      </c>
      <c r="C688" s="1" t="s">
        <v>19</v>
      </c>
      <c r="D688" s="2">
        <v>43549</v>
      </c>
      <c r="E688" s="2">
        <v>44279</v>
      </c>
      <c r="F688" s="1" t="s">
        <v>29</v>
      </c>
      <c r="G688">
        <v>1</v>
      </c>
      <c r="H688" s="1" t="s">
        <v>30</v>
      </c>
      <c r="I688" s="1" t="s">
        <v>22</v>
      </c>
      <c r="J688" s="1" t="s">
        <v>31</v>
      </c>
      <c r="K688" s="1" t="s">
        <v>37</v>
      </c>
      <c r="L688">
        <v>153332.03</v>
      </c>
      <c r="M688" s="2">
        <v>44069</v>
      </c>
      <c r="N688" s="1" t="s">
        <v>75</v>
      </c>
      <c r="O688" s="1" t="s">
        <v>356</v>
      </c>
      <c r="P688" s="1" t="s">
        <v>853</v>
      </c>
      <c r="Q688" s="2">
        <v>43852</v>
      </c>
    </row>
    <row r="689" spans="1:17" x14ac:dyDescent="0.3">
      <c r="A689" s="1" t="s">
        <v>646</v>
      </c>
      <c r="B689" s="1" t="s">
        <v>174</v>
      </c>
      <c r="C689" s="1" t="s">
        <v>19</v>
      </c>
      <c r="D689" s="2">
        <v>43549</v>
      </c>
      <c r="E689" s="2">
        <v>44279</v>
      </c>
      <c r="F689" s="1" t="s">
        <v>29</v>
      </c>
      <c r="G689">
        <v>1</v>
      </c>
      <c r="H689" s="1" t="s">
        <v>30</v>
      </c>
      <c r="I689" s="1" t="s">
        <v>22</v>
      </c>
      <c r="J689" s="1" t="s">
        <v>31</v>
      </c>
      <c r="K689" s="1" t="s">
        <v>37</v>
      </c>
      <c r="L689">
        <v>153332.03</v>
      </c>
      <c r="M689" s="2">
        <v>43653</v>
      </c>
      <c r="N689" s="1" t="s">
        <v>75</v>
      </c>
      <c r="O689" s="1" t="s">
        <v>356</v>
      </c>
      <c r="P689" s="1" t="s">
        <v>853</v>
      </c>
      <c r="Q689" s="2">
        <v>43852</v>
      </c>
    </row>
    <row r="690" spans="1:17" x14ac:dyDescent="0.3">
      <c r="A690" s="1" t="s">
        <v>646</v>
      </c>
      <c r="B690" s="1" t="s">
        <v>174</v>
      </c>
      <c r="C690" s="1" t="s">
        <v>19</v>
      </c>
      <c r="D690" s="2">
        <v>43549</v>
      </c>
      <c r="E690" s="2">
        <v>44279</v>
      </c>
      <c r="F690" s="1" t="s">
        <v>29</v>
      </c>
      <c r="G690">
        <v>1</v>
      </c>
      <c r="H690" s="1" t="s">
        <v>30</v>
      </c>
      <c r="I690" s="1" t="s">
        <v>22</v>
      </c>
      <c r="J690" s="1" t="s">
        <v>31</v>
      </c>
      <c r="K690" s="1" t="s">
        <v>37</v>
      </c>
      <c r="L690">
        <v>153332.03</v>
      </c>
      <c r="M690" s="2">
        <v>43757</v>
      </c>
      <c r="N690" s="1" t="s">
        <v>75</v>
      </c>
      <c r="O690" s="1" t="s">
        <v>356</v>
      </c>
      <c r="P690" s="1" t="s">
        <v>853</v>
      </c>
      <c r="Q690" s="2">
        <v>43852</v>
      </c>
    </row>
    <row r="691" spans="1:17" x14ac:dyDescent="0.3">
      <c r="A691" s="1" t="s">
        <v>646</v>
      </c>
      <c r="B691" s="1" t="s">
        <v>174</v>
      </c>
      <c r="C691" s="1" t="s">
        <v>19</v>
      </c>
      <c r="D691" s="2">
        <v>43549</v>
      </c>
      <c r="E691" s="2">
        <v>44279</v>
      </c>
      <c r="F691" s="1" t="s">
        <v>29</v>
      </c>
      <c r="G691">
        <v>1</v>
      </c>
      <c r="H691" s="1" t="s">
        <v>30</v>
      </c>
      <c r="I691" s="1" t="s">
        <v>22</v>
      </c>
      <c r="J691" s="1" t="s">
        <v>31</v>
      </c>
      <c r="K691" s="1" t="s">
        <v>37</v>
      </c>
      <c r="L691">
        <v>208093.46</v>
      </c>
      <c r="M691" s="2">
        <v>43549</v>
      </c>
      <c r="N691" s="1" t="s">
        <v>75</v>
      </c>
      <c r="O691" s="1" t="s">
        <v>356</v>
      </c>
      <c r="P691" s="1" t="s">
        <v>853</v>
      </c>
      <c r="Q691" s="2">
        <v>43852</v>
      </c>
    </row>
    <row r="692" spans="1:17" x14ac:dyDescent="0.3">
      <c r="A692" s="1" t="s">
        <v>646</v>
      </c>
      <c r="B692" s="1" t="s">
        <v>174</v>
      </c>
      <c r="C692" s="1" t="s">
        <v>19</v>
      </c>
      <c r="D692" s="2">
        <v>43549</v>
      </c>
      <c r="E692" s="2">
        <v>44279</v>
      </c>
      <c r="F692" s="1" t="s">
        <v>29</v>
      </c>
      <c r="G692">
        <v>1</v>
      </c>
      <c r="H692" s="1" t="s">
        <v>30</v>
      </c>
      <c r="I692" s="1" t="s">
        <v>22</v>
      </c>
      <c r="J692" s="1" t="s">
        <v>31</v>
      </c>
      <c r="K692" s="1" t="s">
        <v>37</v>
      </c>
      <c r="L692">
        <v>0</v>
      </c>
      <c r="M692" s="2">
        <v>44173</v>
      </c>
      <c r="N692" s="1" t="s">
        <v>75</v>
      </c>
      <c r="O692" s="1" t="s">
        <v>356</v>
      </c>
      <c r="P692" s="1" t="s">
        <v>853</v>
      </c>
      <c r="Q692" s="2">
        <v>43852</v>
      </c>
    </row>
    <row r="693" spans="1:17" x14ac:dyDescent="0.3">
      <c r="A693" s="1" t="s">
        <v>646</v>
      </c>
      <c r="B693" s="1" t="s">
        <v>174</v>
      </c>
      <c r="C693" s="1" t="s">
        <v>19</v>
      </c>
      <c r="D693" s="2">
        <v>43549</v>
      </c>
      <c r="E693" s="2">
        <v>44279</v>
      </c>
      <c r="F693" s="1" t="s">
        <v>29</v>
      </c>
      <c r="G693">
        <v>1</v>
      </c>
      <c r="H693" s="1" t="s">
        <v>30</v>
      </c>
      <c r="I693" s="1" t="s">
        <v>22</v>
      </c>
      <c r="J693" s="1" t="s">
        <v>31</v>
      </c>
      <c r="K693" s="1" t="s">
        <v>37</v>
      </c>
      <c r="L693">
        <v>0</v>
      </c>
      <c r="M693" s="2">
        <v>44173</v>
      </c>
      <c r="N693" s="1" t="s">
        <v>75</v>
      </c>
      <c r="O693" s="1" t="s">
        <v>356</v>
      </c>
      <c r="P693" s="1" t="s">
        <v>853</v>
      </c>
      <c r="Q693" s="2">
        <v>43852</v>
      </c>
    </row>
    <row r="694" spans="1:17" x14ac:dyDescent="0.3">
      <c r="A694" s="1" t="s">
        <v>646</v>
      </c>
      <c r="B694" s="1" t="s">
        <v>174</v>
      </c>
      <c r="C694" s="1" t="s">
        <v>19</v>
      </c>
      <c r="D694" s="2">
        <v>43549</v>
      </c>
      <c r="E694" s="2">
        <v>44279</v>
      </c>
      <c r="F694" s="1" t="s">
        <v>29</v>
      </c>
      <c r="G694">
        <v>1</v>
      </c>
      <c r="H694" s="1" t="s">
        <v>30</v>
      </c>
      <c r="I694" s="1" t="s">
        <v>22</v>
      </c>
      <c r="J694" s="1" t="s">
        <v>31</v>
      </c>
      <c r="K694" s="1" t="s">
        <v>37</v>
      </c>
      <c r="L694">
        <v>0</v>
      </c>
      <c r="M694" s="2">
        <v>43861</v>
      </c>
      <c r="N694" s="1" t="s">
        <v>75</v>
      </c>
      <c r="O694" s="1" t="s">
        <v>356</v>
      </c>
      <c r="P694" s="1" t="s">
        <v>853</v>
      </c>
      <c r="Q694" s="2">
        <v>43852</v>
      </c>
    </row>
    <row r="695" spans="1:17" x14ac:dyDescent="0.3">
      <c r="A695" s="1" t="s">
        <v>646</v>
      </c>
      <c r="B695" s="1" t="s">
        <v>174</v>
      </c>
      <c r="C695" s="1" t="s">
        <v>19</v>
      </c>
      <c r="D695" s="2">
        <v>43549</v>
      </c>
      <c r="E695" s="2">
        <v>44279</v>
      </c>
      <c r="F695" s="1" t="s">
        <v>29</v>
      </c>
      <c r="G695">
        <v>1</v>
      </c>
      <c r="H695" s="1" t="s">
        <v>30</v>
      </c>
      <c r="I695" s="1" t="s">
        <v>22</v>
      </c>
      <c r="J695" s="1" t="s">
        <v>31</v>
      </c>
      <c r="K695" s="1" t="s">
        <v>37</v>
      </c>
      <c r="L695">
        <v>0</v>
      </c>
      <c r="M695" s="2">
        <v>43965</v>
      </c>
      <c r="N695" s="1" t="s">
        <v>75</v>
      </c>
      <c r="O695" s="1" t="s">
        <v>356</v>
      </c>
      <c r="P695" s="1" t="s">
        <v>853</v>
      </c>
      <c r="Q695" s="2">
        <v>43852</v>
      </c>
    </row>
    <row r="696" spans="1:17" x14ac:dyDescent="0.3">
      <c r="A696" s="1" t="s">
        <v>646</v>
      </c>
      <c r="B696" s="1" t="s">
        <v>174</v>
      </c>
      <c r="C696" s="1" t="s">
        <v>19</v>
      </c>
      <c r="D696" s="2">
        <v>43549</v>
      </c>
      <c r="E696" s="2">
        <v>44279</v>
      </c>
      <c r="F696" s="1" t="s">
        <v>29</v>
      </c>
      <c r="G696">
        <v>1</v>
      </c>
      <c r="H696" s="1" t="s">
        <v>30</v>
      </c>
      <c r="I696" s="1" t="s">
        <v>22</v>
      </c>
      <c r="J696" s="1" t="s">
        <v>31</v>
      </c>
      <c r="K696" s="1" t="s">
        <v>37</v>
      </c>
      <c r="L696">
        <v>0</v>
      </c>
      <c r="M696" s="2">
        <v>44069</v>
      </c>
      <c r="N696" s="1" t="s">
        <v>75</v>
      </c>
      <c r="O696" s="1" t="s">
        <v>356</v>
      </c>
      <c r="P696" s="1" t="s">
        <v>853</v>
      </c>
      <c r="Q696" s="2">
        <v>43852</v>
      </c>
    </row>
    <row r="697" spans="1:17" x14ac:dyDescent="0.3">
      <c r="A697" s="1" t="s">
        <v>646</v>
      </c>
      <c r="B697" s="1" t="s">
        <v>174</v>
      </c>
      <c r="C697" s="1" t="s">
        <v>19</v>
      </c>
      <c r="D697" s="2">
        <v>43549</v>
      </c>
      <c r="E697" s="2">
        <v>44279</v>
      </c>
      <c r="F697" s="1" t="s">
        <v>29</v>
      </c>
      <c r="G697">
        <v>1</v>
      </c>
      <c r="H697" s="1" t="s">
        <v>30</v>
      </c>
      <c r="I697" s="1" t="s">
        <v>22</v>
      </c>
      <c r="J697" s="1" t="s">
        <v>31</v>
      </c>
      <c r="K697" s="1" t="s">
        <v>37</v>
      </c>
      <c r="L697">
        <v>0</v>
      </c>
      <c r="M697" s="2">
        <v>43653</v>
      </c>
      <c r="N697" s="1" t="s">
        <v>75</v>
      </c>
      <c r="O697" s="1" t="s">
        <v>356</v>
      </c>
      <c r="P697" s="1" t="s">
        <v>853</v>
      </c>
      <c r="Q697" s="2">
        <v>43852</v>
      </c>
    </row>
    <row r="698" spans="1:17" x14ac:dyDescent="0.3">
      <c r="A698" s="1" t="s">
        <v>646</v>
      </c>
      <c r="B698" s="1" t="s">
        <v>174</v>
      </c>
      <c r="C698" s="1" t="s">
        <v>19</v>
      </c>
      <c r="D698" s="2">
        <v>43549</v>
      </c>
      <c r="E698" s="2">
        <v>44279</v>
      </c>
      <c r="F698" s="1" t="s">
        <v>29</v>
      </c>
      <c r="G698">
        <v>1</v>
      </c>
      <c r="H698" s="1" t="s">
        <v>30</v>
      </c>
      <c r="I698" s="1" t="s">
        <v>22</v>
      </c>
      <c r="J698" s="1" t="s">
        <v>31</v>
      </c>
      <c r="K698" s="1" t="s">
        <v>37</v>
      </c>
      <c r="L698">
        <v>0</v>
      </c>
      <c r="M698" s="2">
        <v>43757</v>
      </c>
      <c r="N698" s="1" t="s">
        <v>75</v>
      </c>
      <c r="O698" s="1" t="s">
        <v>356</v>
      </c>
      <c r="P698" s="1" t="s">
        <v>853</v>
      </c>
      <c r="Q698" s="2">
        <v>43852</v>
      </c>
    </row>
    <row r="699" spans="1:17" x14ac:dyDescent="0.3">
      <c r="A699" s="1" t="s">
        <v>646</v>
      </c>
      <c r="B699" s="1" t="s">
        <v>174</v>
      </c>
      <c r="C699" s="1" t="s">
        <v>19</v>
      </c>
      <c r="D699" s="2">
        <v>43549</v>
      </c>
      <c r="E699" s="2">
        <v>44279</v>
      </c>
      <c r="F699" s="1" t="s">
        <v>29</v>
      </c>
      <c r="G699">
        <v>1</v>
      </c>
      <c r="H699" s="1" t="s">
        <v>30</v>
      </c>
      <c r="I699" s="1" t="s">
        <v>22</v>
      </c>
      <c r="J699" s="1" t="s">
        <v>31</v>
      </c>
      <c r="K699" s="1" t="s">
        <v>37</v>
      </c>
      <c r="L699">
        <v>0</v>
      </c>
      <c r="M699" s="2">
        <v>43549</v>
      </c>
      <c r="N699" s="1" t="s">
        <v>75</v>
      </c>
      <c r="O699" s="1" t="s">
        <v>356</v>
      </c>
      <c r="P699" s="1" t="s">
        <v>853</v>
      </c>
      <c r="Q699" s="2">
        <v>43852</v>
      </c>
    </row>
    <row r="700" spans="1:17" x14ac:dyDescent="0.3">
      <c r="A700" s="1" t="s">
        <v>646</v>
      </c>
      <c r="B700" s="1" t="s">
        <v>698</v>
      </c>
      <c r="C700" s="1" t="s">
        <v>35</v>
      </c>
      <c r="D700" s="2">
        <v>43299</v>
      </c>
      <c r="E700" s="2">
        <v>43663</v>
      </c>
      <c r="F700" s="1" t="s">
        <v>29</v>
      </c>
      <c r="G700">
        <v>1</v>
      </c>
      <c r="H700" s="1" t="s">
        <v>30</v>
      </c>
      <c r="I700" s="1" t="s">
        <v>22</v>
      </c>
      <c r="J700" s="1" t="s">
        <v>116</v>
      </c>
      <c r="K700" s="1" t="s">
        <v>24</v>
      </c>
      <c r="L700">
        <v>8107.49</v>
      </c>
      <c r="M700" s="2">
        <v>43299</v>
      </c>
      <c r="N700" s="1" t="s">
        <v>75</v>
      </c>
      <c r="O700" s="1" t="s">
        <v>356</v>
      </c>
      <c r="P700" s="1" t="s">
        <v>853</v>
      </c>
      <c r="Q700" s="2">
        <v>43852</v>
      </c>
    </row>
    <row r="701" spans="1:17" x14ac:dyDescent="0.3">
      <c r="A701" s="1" t="s">
        <v>646</v>
      </c>
      <c r="B701" s="1" t="s">
        <v>699</v>
      </c>
      <c r="C701" s="1" t="s">
        <v>19</v>
      </c>
      <c r="D701" s="2">
        <v>43514</v>
      </c>
      <c r="E701" s="2">
        <v>43878</v>
      </c>
      <c r="F701" s="1" t="s">
        <v>29</v>
      </c>
      <c r="G701">
        <v>1</v>
      </c>
      <c r="H701" s="1" t="s">
        <v>30</v>
      </c>
      <c r="I701" s="1" t="s">
        <v>22</v>
      </c>
      <c r="J701" s="1" t="s">
        <v>31</v>
      </c>
      <c r="K701" s="1" t="s">
        <v>37</v>
      </c>
      <c r="L701">
        <v>19113.41</v>
      </c>
      <c r="M701" s="2">
        <v>43514</v>
      </c>
      <c r="N701" s="1" t="s">
        <v>75</v>
      </c>
      <c r="O701" s="1" t="s">
        <v>356</v>
      </c>
      <c r="P701" s="1" t="s">
        <v>853</v>
      </c>
      <c r="Q701" s="2">
        <v>43852</v>
      </c>
    </row>
    <row r="702" spans="1:17" x14ac:dyDescent="0.3">
      <c r="A702" s="1" t="s">
        <v>646</v>
      </c>
      <c r="B702" s="1" t="s">
        <v>125</v>
      </c>
      <c r="C702" s="1" t="s">
        <v>19</v>
      </c>
      <c r="D702" s="2">
        <v>43510</v>
      </c>
      <c r="E702" s="2">
        <v>43874</v>
      </c>
      <c r="F702" s="1" t="s">
        <v>29</v>
      </c>
      <c r="G702">
        <v>1</v>
      </c>
      <c r="H702" s="1" t="s">
        <v>30</v>
      </c>
      <c r="I702" s="1" t="s">
        <v>22</v>
      </c>
      <c r="J702" s="1" t="s">
        <v>31</v>
      </c>
      <c r="K702" s="1" t="s">
        <v>24</v>
      </c>
      <c r="L702">
        <v>12055.25</v>
      </c>
      <c r="M702" s="2">
        <v>43510</v>
      </c>
      <c r="N702" s="1" t="s">
        <v>75</v>
      </c>
      <c r="O702" s="1" t="s">
        <v>356</v>
      </c>
      <c r="P702" s="1" t="s">
        <v>853</v>
      </c>
      <c r="Q702" s="2">
        <v>43852</v>
      </c>
    </row>
    <row r="703" spans="1:17" x14ac:dyDescent="0.3">
      <c r="A703" s="1" t="s">
        <v>646</v>
      </c>
      <c r="B703" s="1" t="s">
        <v>700</v>
      </c>
      <c r="C703" s="1" t="s">
        <v>19</v>
      </c>
      <c r="D703" s="2">
        <v>43353</v>
      </c>
      <c r="E703" s="2">
        <v>43717</v>
      </c>
      <c r="F703" s="1" t="s">
        <v>249</v>
      </c>
      <c r="G703">
        <v>1</v>
      </c>
      <c r="H703" s="1" t="s">
        <v>30</v>
      </c>
      <c r="I703" s="1" t="s">
        <v>22</v>
      </c>
      <c r="J703" s="1" t="s">
        <v>116</v>
      </c>
      <c r="K703" s="1" t="s">
        <v>24</v>
      </c>
      <c r="L703">
        <v>484.75</v>
      </c>
      <c r="M703" s="2">
        <v>43353</v>
      </c>
      <c r="N703" s="1" t="s">
        <v>75</v>
      </c>
      <c r="O703" s="1" t="s">
        <v>356</v>
      </c>
      <c r="P703" s="1" t="s">
        <v>853</v>
      </c>
      <c r="Q703" s="2">
        <v>43852</v>
      </c>
    </row>
    <row r="704" spans="1:17" x14ac:dyDescent="0.3">
      <c r="A704" s="1" t="s">
        <v>646</v>
      </c>
      <c r="B704" s="1" t="s">
        <v>701</v>
      </c>
      <c r="C704" s="1" t="s">
        <v>19</v>
      </c>
      <c r="D704" s="2">
        <v>43353</v>
      </c>
      <c r="E704" s="2">
        <v>43717</v>
      </c>
      <c r="F704" s="1" t="s">
        <v>249</v>
      </c>
      <c r="G704">
        <v>1</v>
      </c>
      <c r="H704" s="1" t="s">
        <v>30</v>
      </c>
      <c r="I704" s="1" t="s">
        <v>22</v>
      </c>
      <c r="J704" s="1" t="s">
        <v>31</v>
      </c>
      <c r="K704" s="1" t="s">
        <v>24</v>
      </c>
      <c r="L704">
        <v>109.88</v>
      </c>
      <c r="M704" s="2">
        <v>43353</v>
      </c>
      <c r="N704" s="1" t="s">
        <v>75</v>
      </c>
      <c r="O704" s="1" t="s">
        <v>356</v>
      </c>
      <c r="P704" s="1" t="s">
        <v>853</v>
      </c>
      <c r="Q704" s="2">
        <v>43852</v>
      </c>
    </row>
    <row r="705" spans="1:17" x14ac:dyDescent="0.3">
      <c r="A705" s="1" t="s">
        <v>646</v>
      </c>
      <c r="B705" s="1" t="s">
        <v>127</v>
      </c>
      <c r="C705" s="1" t="s">
        <v>19</v>
      </c>
      <c r="D705" s="2">
        <v>43510</v>
      </c>
      <c r="E705" s="2">
        <v>43874</v>
      </c>
      <c r="F705" s="1" t="s">
        <v>249</v>
      </c>
      <c r="G705">
        <v>1</v>
      </c>
      <c r="H705" s="1" t="s">
        <v>30</v>
      </c>
      <c r="I705" s="1" t="s">
        <v>22</v>
      </c>
      <c r="J705" s="1" t="s">
        <v>31</v>
      </c>
      <c r="K705" s="1" t="s">
        <v>24</v>
      </c>
      <c r="L705">
        <v>27069</v>
      </c>
      <c r="M705" s="2">
        <v>43510</v>
      </c>
      <c r="N705" s="1" t="s">
        <v>75</v>
      </c>
      <c r="O705" s="1" t="s">
        <v>24</v>
      </c>
      <c r="P705" s="1" t="s">
        <v>853</v>
      </c>
      <c r="Q705" s="2">
        <v>43852</v>
      </c>
    </row>
    <row r="706" spans="1:17" x14ac:dyDescent="0.3">
      <c r="A706" s="1" t="s">
        <v>646</v>
      </c>
      <c r="B706" s="1" t="s">
        <v>702</v>
      </c>
      <c r="C706" s="1" t="s">
        <v>19</v>
      </c>
      <c r="D706" s="2">
        <v>43326</v>
      </c>
      <c r="E706" s="2">
        <v>44240</v>
      </c>
      <c r="F706" s="1" t="s">
        <v>303</v>
      </c>
      <c r="G706">
        <v>1</v>
      </c>
      <c r="H706" s="1" t="s">
        <v>30</v>
      </c>
      <c r="I706" s="1" t="s">
        <v>22</v>
      </c>
      <c r="J706" s="1" t="s">
        <v>31</v>
      </c>
      <c r="K706" s="1" t="s">
        <v>37</v>
      </c>
      <c r="L706">
        <v>66556.88</v>
      </c>
      <c r="M706" s="2">
        <v>43326</v>
      </c>
      <c r="N706" s="1" t="s">
        <v>75</v>
      </c>
      <c r="O706" s="1" t="s">
        <v>356</v>
      </c>
      <c r="P706" s="1" t="s">
        <v>853</v>
      </c>
      <c r="Q706" s="2">
        <v>43852</v>
      </c>
    </row>
    <row r="707" spans="1:17" x14ac:dyDescent="0.3">
      <c r="A707" s="1" t="s">
        <v>646</v>
      </c>
      <c r="B707" s="1" t="s">
        <v>124</v>
      </c>
      <c r="C707" s="1" t="s">
        <v>19</v>
      </c>
      <c r="D707" s="2">
        <v>43575</v>
      </c>
      <c r="E707" s="2">
        <v>43665</v>
      </c>
      <c r="F707" s="1" t="s">
        <v>29</v>
      </c>
      <c r="G707">
        <v>1</v>
      </c>
      <c r="H707" s="1" t="s">
        <v>30</v>
      </c>
      <c r="I707" s="1" t="s">
        <v>22</v>
      </c>
      <c r="J707" s="1" t="s">
        <v>31</v>
      </c>
      <c r="K707" s="1" t="s">
        <v>37</v>
      </c>
      <c r="L707">
        <v>40959.629999999997</v>
      </c>
      <c r="M707" s="2">
        <v>43575</v>
      </c>
      <c r="N707" s="1" t="s">
        <v>75</v>
      </c>
      <c r="O707" s="1" t="s">
        <v>24</v>
      </c>
      <c r="P707" s="1" t="s">
        <v>853</v>
      </c>
      <c r="Q707" s="2">
        <v>43852</v>
      </c>
    </row>
    <row r="708" spans="1:17" x14ac:dyDescent="0.3">
      <c r="A708" s="1" t="s">
        <v>646</v>
      </c>
      <c r="B708" s="1" t="s">
        <v>703</v>
      </c>
      <c r="C708" s="1" t="s">
        <v>19</v>
      </c>
      <c r="D708" s="2">
        <v>43655</v>
      </c>
      <c r="E708" s="2">
        <v>43746</v>
      </c>
      <c r="F708" s="1" t="s">
        <v>29</v>
      </c>
      <c r="G708">
        <v>11</v>
      </c>
      <c r="H708" s="1" t="s">
        <v>220</v>
      </c>
      <c r="I708" s="1" t="s">
        <v>22</v>
      </c>
      <c r="J708" s="1" t="s">
        <v>31</v>
      </c>
      <c r="K708" s="1" t="s">
        <v>37</v>
      </c>
      <c r="L708">
        <v>8263.94</v>
      </c>
      <c r="M708" s="2">
        <v>43655</v>
      </c>
      <c r="N708" s="1" t="s">
        <v>75</v>
      </c>
      <c r="O708" s="1" t="s">
        <v>24</v>
      </c>
      <c r="P708" s="1" t="s">
        <v>853</v>
      </c>
      <c r="Q708" s="2">
        <v>43852</v>
      </c>
    </row>
    <row r="709" spans="1:17" x14ac:dyDescent="0.3">
      <c r="A709" s="1" t="s">
        <v>646</v>
      </c>
      <c r="B709" s="1" t="s">
        <v>703</v>
      </c>
      <c r="C709" s="1" t="s">
        <v>19</v>
      </c>
      <c r="D709" s="2">
        <v>43655</v>
      </c>
      <c r="E709" s="2">
        <v>43746</v>
      </c>
      <c r="F709" s="1" t="s">
        <v>29</v>
      </c>
      <c r="G709">
        <v>11</v>
      </c>
      <c r="H709" s="1" t="s">
        <v>220</v>
      </c>
      <c r="I709" s="1" t="s">
        <v>22</v>
      </c>
      <c r="J709" s="1" t="s">
        <v>31</v>
      </c>
      <c r="K709" s="1" t="s">
        <v>37</v>
      </c>
      <c r="L709">
        <v>0</v>
      </c>
      <c r="M709" s="2">
        <v>43655</v>
      </c>
      <c r="N709" s="1" t="s">
        <v>75</v>
      </c>
      <c r="O709" s="1" t="s">
        <v>24</v>
      </c>
      <c r="P709" s="1" t="s">
        <v>853</v>
      </c>
      <c r="Q709" s="2">
        <v>43852</v>
      </c>
    </row>
    <row r="710" spans="1:17" x14ac:dyDescent="0.3">
      <c r="A710" s="1" t="s">
        <v>646</v>
      </c>
      <c r="B710" s="1" t="s">
        <v>704</v>
      </c>
      <c r="C710" s="1" t="s">
        <v>19</v>
      </c>
      <c r="D710" s="2">
        <v>43735</v>
      </c>
      <c r="E710" s="2">
        <v>43916</v>
      </c>
      <c r="F710" s="1" t="s">
        <v>29</v>
      </c>
      <c r="G710">
        <v>11</v>
      </c>
      <c r="H710" s="1" t="s">
        <v>220</v>
      </c>
      <c r="I710" s="1" t="s">
        <v>22</v>
      </c>
      <c r="J710" s="1" t="s">
        <v>31</v>
      </c>
      <c r="K710" s="1" t="s">
        <v>37</v>
      </c>
      <c r="L710">
        <v>67102.13</v>
      </c>
      <c r="M710" s="2">
        <v>43735</v>
      </c>
      <c r="N710" s="1" t="s">
        <v>75</v>
      </c>
      <c r="O710" s="1" t="s">
        <v>24</v>
      </c>
      <c r="P710" s="1" t="s">
        <v>853</v>
      </c>
      <c r="Q710" s="2">
        <v>43852</v>
      </c>
    </row>
    <row r="711" spans="1:17" x14ac:dyDescent="0.3">
      <c r="A711" s="1" t="s">
        <v>646</v>
      </c>
      <c r="B711" s="1" t="s">
        <v>105</v>
      </c>
      <c r="C711" s="1" t="s">
        <v>35</v>
      </c>
      <c r="D711" s="2">
        <v>43556</v>
      </c>
      <c r="E711" s="2">
        <v>43921</v>
      </c>
      <c r="F711" s="1" t="s">
        <v>29</v>
      </c>
      <c r="G711">
        <v>11</v>
      </c>
      <c r="H711" s="1" t="s">
        <v>220</v>
      </c>
      <c r="I711" s="1" t="s">
        <v>22</v>
      </c>
      <c r="J711" s="1" t="s">
        <v>31</v>
      </c>
      <c r="K711" s="1" t="s">
        <v>24</v>
      </c>
      <c r="L711">
        <v>90663.25</v>
      </c>
      <c r="M711" s="2">
        <v>43556</v>
      </c>
      <c r="N711" s="1" t="s">
        <v>75</v>
      </c>
      <c r="O711" s="1" t="s">
        <v>483</v>
      </c>
      <c r="P711" s="1" t="s">
        <v>484</v>
      </c>
      <c r="Q711" s="2">
        <v>43852</v>
      </c>
    </row>
    <row r="712" spans="1:17" x14ac:dyDescent="0.3">
      <c r="A712" s="1" t="s">
        <v>646</v>
      </c>
      <c r="B712" s="1" t="s">
        <v>705</v>
      </c>
      <c r="C712" s="1" t="s">
        <v>19</v>
      </c>
      <c r="D712" s="2">
        <v>43556</v>
      </c>
      <c r="E712" s="2">
        <v>43921</v>
      </c>
      <c r="F712" s="1" t="s">
        <v>29</v>
      </c>
      <c r="G712">
        <v>11</v>
      </c>
      <c r="H712" s="1" t="s">
        <v>220</v>
      </c>
      <c r="I712" s="1" t="s">
        <v>22</v>
      </c>
      <c r="J712" s="1" t="s">
        <v>31</v>
      </c>
      <c r="K712" s="1" t="s">
        <v>37</v>
      </c>
      <c r="L712">
        <v>90663.25</v>
      </c>
      <c r="M712" s="2">
        <v>43556</v>
      </c>
      <c r="N712" s="1" t="s">
        <v>75</v>
      </c>
      <c r="O712" s="1" t="s">
        <v>356</v>
      </c>
      <c r="P712" s="1" t="s">
        <v>853</v>
      </c>
      <c r="Q712" s="2">
        <v>43852</v>
      </c>
    </row>
    <row r="713" spans="1:17" x14ac:dyDescent="0.3">
      <c r="A713" s="1" t="s">
        <v>646</v>
      </c>
      <c r="B713" s="1" t="s">
        <v>706</v>
      </c>
      <c r="C713" s="1" t="s">
        <v>19</v>
      </c>
      <c r="D713" s="2">
        <v>43664</v>
      </c>
      <c r="E713" s="2">
        <v>44029</v>
      </c>
      <c r="F713" s="1" t="s">
        <v>29</v>
      </c>
      <c r="G713">
        <v>1</v>
      </c>
      <c r="H713" s="1" t="s">
        <v>30</v>
      </c>
      <c r="I713" s="1" t="s">
        <v>22</v>
      </c>
      <c r="J713" s="1" t="s">
        <v>116</v>
      </c>
      <c r="K713" s="1" t="s">
        <v>24</v>
      </c>
      <c r="L713">
        <v>8854.8799999999992</v>
      </c>
      <c r="M713" s="2">
        <v>43664</v>
      </c>
      <c r="N713" s="1" t="s">
        <v>75</v>
      </c>
      <c r="O713" s="1" t="s">
        <v>24</v>
      </c>
      <c r="P713" s="1" t="s">
        <v>853</v>
      </c>
      <c r="Q713" s="2">
        <v>43852</v>
      </c>
    </row>
    <row r="714" spans="1:17" x14ac:dyDescent="0.3">
      <c r="A714" s="1" t="s">
        <v>646</v>
      </c>
      <c r="B714" s="1" t="s">
        <v>707</v>
      </c>
      <c r="C714" s="1" t="s">
        <v>19</v>
      </c>
      <c r="D714" s="2">
        <v>43556</v>
      </c>
      <c r="E714" s="2">
        <v>43921</v>
      </c>
      <c r="F714" s="1" t="s">
        <v>29</v>
      </c>
      <c r="G714">
        <v>1</v>
      </c>
      <c r="H714" s="1" t="s">
        <v>30</v>
      </c>
      <c r="I714" s="1" t="s">
        <v>22</v>
      </c>
      <c r="J714" s="1" t="s">
        <v>31</v>
      </c>
      <c r="K714" s="1" t="s">
        <v>24</v>
      </c>
      <c r="L714">
        <v>7187.34</v>
      </c>
      <c r="M714" s="2">
        <v>43556</v>
      </c>
      <c r="N714" s="1" t="s">
        <v>75</v>
      </c>
      <c r="O714" s="1" t="s">
        <v>356</v>
      </c>
      <c r="P714" s="1" t="s">
        <v>853</v>
      </c>
      <c r="Q714" s="2">
        <v>43852</v>
      </c>
    </row>
    <row r="715" spans="1:17" x14ac:dyDescent="0.3">
      <c r="A715" s="1" t="s">
        <v>646</v>
      </c>
      <c r="B715" s="1" t="s">
        <v>707</v>
      </c>
      <c r="C715" s="1" t="s">
        <v>19</v>
      </c>
      <c r="D715" s="2">
        <v>43556</v>
      </c>
      <c r="E715" s="2">
        <v>43921</v>
      </c>
      <c r="F715" s="1" t="s">
        <v>29</v>
      </c>
      <c r="G715">
        <v>1</v>
      </c>
      <c r="H715" s="1" t="s">
        <v>30</v>
      </c>
      <c r="I715" s="1" t="s">
        <v>22</v>
      </c>
      <c r="J715" s="1" t="s">
        <v>31</v>
      </c>
      <c r="K715" s="1" t="s">
        <v>24</v>
      </c>
      <c r="L715">
        <v>0</v>
      </c>
      <c r="M715" s="2">
        <v>43556</v>
      </c>
      <c r="N715" s="1" t="s">
        <v>75</v>
      </c>
      <c r="O715" s="1" t="s">
        <v>356</v>
      </c>
      <c r="P715" s="1" t="s">
        <v>853</v>
      </c>
      <c r="Q715" s="2">
        <v>43852</v>
      </c>
    </row>
    <row r="716" spans="1:17" x14ac:dyDescent="0.3">
      <c r="A716" s="1" t="s">
        <v>646</v>
      </c>
      <c r="B716" s="1" t="s">
        <v>708</v>
      </c>
      <c r="C716" s="1" t="s">
        <v>35</v>
      </c>
      <c r="D716" s="2">
        <v>42852</v>
      </c>
      <c r="E716" s="2">
        <v>43216</v>
      </c>
      <c r="F716" s="1" t="s">
        <v>249</v>
      </c>
      <c r="G716">
        <v>1</v>
      </c>
      <c r="H716" s="1" t="s">
        <v>30</v>
      </c>
      <c r="I716" s="1" t="s">
        <v>22</v>
      </c>
      <c r="J716" s="1" t="s">
        <v>31</v>
      </c>
      <c r="K716" s="1" t="s">
        <v>37</v>
      </c>
      <c r="L716">
        <v>121755.9</v>
      </c>
      <c r="M716" s="2">
        <v>42852</v>
      </c>
      <c r="N716" s="1" t="s">
        <v>75</v>
      </c>
      <c r="O716" s="1" t="s">
        <v>483</v>
      </c>
      <c r="P716" s="1" t="s">
        <v>709</v>
      </c>
      <c r="Q716" s="2">
        <v>43852</v>
      </c>
    </row>
    <row r="717" spans="1:17" x14ac:dyDescent="0.3">
      <c r="A717" s="1" t="s">
        <v>646</v>
      </c>
      <c r="B717" s="1" t="s">
        <v>710</v>
      </c>
      <c r="C717" s="1" t="s">
        <v>35</v>
      </c>
      <c r="D717" s="2">
        <v>43191</v>
      </c>
      <c r="E717" s="2">
        <v>43555</v>
      </c>
      <c r="F717" s="1" t="s">
        <v>249</v>
      </c>
      <c r="G717">
        <v>1</v>
      </c>
      <c r="H717" s="1" t="s">
        <v>30</v>
      </c>
      <c r="I717" s="1" t="s">
        <v>22</v>
      </c>
      <c r="J717" s="1" t="s">
        <v>116</v>
      </c>
      <c r="K717" s="1" t="s">
        <v>37</v>
      </c>
      <c r="L717">
        <v>96758.81</v>
      </c>
      <c r="M717" s="2">
        <v>43191</v>
      </c>
      <c r="N717" s="1" t="s">
        <v>75</v>
      </c>
      <c r="O717" s="1" t="s">
        <v>356</v>
      </c>
      <c r="P717" s="1" t="s">
        <v>853</v>
      </c>
      <c r="Q717" s="2">
        <v>43852</v>
      </c>
    </row>
    <row r="718" spans="1:17" x14ac:dyDescent="0.3">
      <c r="A718" s="1" t="s">
        <v>646</v>
      </c>
      <c r="B718" s="1" t="s">
        <v>711</v>
      </c>
      <c r="C718" s="1" t="s">
        <v>35</v>
      </c>
      <c r="D718" s="2">
        <v>43217</v>
      </c>
      <c r="E718" s="2">
        <v>43581</v>
      </c>
      <c r="F718" s="1" t="s">
        <v>249</v>
      </c>
      <c r="G718">
        <v>1</v>
      </c>
      <c r="H718" s="1" t="s">
        <v>30</v>
      </c>
      <c r="I718" s="1" t="s">
        <v>22</v>
      </c>
      <c r="J718" s="1" t="s">
        <v>31</v>
      </c>
      <c r="K718" s="1" t="s">
        <v>24</v>
      </c>
      <c r="L718">
        <v>149758.53</v>
      </c>
      <c r="M718" s="2">
        <v>43247</v>
      </c>
      <c r="N718" s="1" t="s">
        <v>75</v>
      </c>
      <c r="O718" s="1" t="s">
        <v>356</v>
      </c>
      <c r="P718" s="1" t="s">
        <v>853</v>
      </c>
      <c r="Q718" s="2">
        <v>43852</v>
      </c>
    </row>
    <row r="719" spans="1:17" x14ac:dyDescent="0.3">
      <c r="A719" s="1" t="s">
        <v>646</v>
      </c>
      <c r="B719" s="1" t="s">
        <v>712</v>
      </c>
      <c r="C719" s="1" t="s">
        <v>35</v>
      </c>
      <c r="D719" s="2">
        <v>43258</v>
      </c>
      <c r="E719" s="2">
        <v>43622</v>
      </c>
      <c r="F719" s="1" t="s">
        <v>249</v>
      </c>
      <c r="G719">
        <v>1</v>
      </c>
      <c r="H719" s="1" t="s">
        <v>30</v>
      </c>
      <c r="I719" s="1" t="s">
        <v>22</v>
      </c>
      <c r="J719" s="1" t="s">
        <v>116</v>
      </c>
      <c r="K719" s="1" t="s">
        <v>37</v>
      </c>
      <c r="L719">
        <v>9277.1</v>
      </c>
      <c r="M719" s="2">
        <v>43258</v>
      </c>
      <c r="N719" s="1" t="s">
        <v>75</v>
      </c>
      <c r="O719" s="1" t="s">
        <v>356</v>
      </c>
      <c r="P719" s="1" t="s">
        <v>853</v>
      </c>
      <c r="Q719" s="2">
        <v>43852</v>
      </c>
    </row>
    <row r="720" spans="1:17" x14ac:dyDescent="0.3">
      <c r="A720" s="1" t="s">
        <v>646</v>
      </c>
      <c r="B720" s="1" t="s">
        <v>713</v>
      </c>
      <c r="C720" s="1" t="s">
        <v>35</v>
      </c>
      <c r="D720" s="2">
        <v>43297</v>
      </c>
      <c r="E720" s="2">
        <v>43661</v>
      </c>
      <c r="F720" s="1" t="s">
        <v>249</v>
      </c>
      <c r="G720">
        <v>1</v>
      </c>
      <c r="H720" s="1" t="s">
        <v>30</v>
      </c>
      <c r="I720" s="1" t="s">
        <v>22</v>
      </c>
      <c r="J720" s="1" t="s">
        <v>31</v>
      </c>
      <c r="K720" s="1" t="s">
        <v>37</v>
      </c>
      <c r="L720">
        <v>16533.25</v>
      </c>
      <c r="M720" s="2">
        <v>43297</v>
      </c>
      <c r="N720" s="1" t="s">
        <v>75</v>
      </c>
      <c r="O720" s="1" t="s">
        <v>356</v>
      </c>
      <c r="P720" s="1" t="s">
        <v>853</v>
      </c>
      <c r="Q720" s="2">
        <v>43852</v>
      </c>
    </row>
    <row r="721" spans="1:17" x14ac:dyDescent="0.3">
      <c r="A721" s="1" t="s">
        <v>646</v>
      </c>
      <c r="B721" s="1" t="s">
        <v>714</v>
      </c>
      <c r="C721" s="1" t="s">
        <v>35</v>
      </c>
      <c r="D721" s="2">
        <v>43297</v>
      </c>
      <c r="E721" s="2">
        <v>43661</v>
      </c>
      <c r="F721" s="1" t="s">
        <v>249</v>
      </c>
      <c r="G721">
        <v>1</v>
      </c>
      <c r="H721" s="1" t="s">
        <v>30</v>
      </c>
      <c r="I721" s="1" t="s">
        <v>22</v>
      </c>
      <c r="J721" s="1" t="s">
        <v>116</v>
      </c>
      <c r="K721" s="1" t="s">
        <v>37</v>
      </c>
      <c r="L721">
        <v>15408.4</v>
      </c>
      <c r="M721" s="2">
        <v>43297</v>
      </c>
      <c r="N721" s="1" t="s">
        <v>75</v>
      </c>
      <c r="O721" s="1" t="s">
        <v>356</v>
      </c>
      <c r="P721" s="1" t="s">
        <v>853</v>
      </c>
      <c r="Q721" s="2">
        <v>43852</v>
      </c>
    </row>
    <row r="722" spans="1:17" x14ac:dyDescent="0.3">
      <c r="A722" s="1" t="s">
        <v>646</v>
      </c>
      <c r="B722" s="1" t="s">
        <v>715</v>
      </c>
      <c r="C722" s="1" t="s">
        <v>35</v>
      </c>
      <c r="D722" s="2">
        <v>43297</v>
      </c>
      <c r="E722" s="2">
        <v>43661</v>
      </c>
      <c r="F722" s="1" t="s">
        <v>249</v>
      </c>
      <c r="G722">
        <v>1</v>
      </c>
      <c r="H722" s="1" t="s">
        <v>30</v>
      </c>
      <c r="I722" s="1" t="s">
        <v>22</v>
      </c>
      <c r="J722" s="1" t="s">
        <v>116</v>
      </c>
      <c r="K722" s="1" t="s">
        <v>37</v>
      </c>
      <c r="L722">
        <v>56757.75</v>
      </c>
      <c r="M722" s="2">
        <v>43297</v>
      </c>
      <c r="N722" s="1" t="s">
        <v>75</v>
      </c>
      <c r="O722" s="1" t="s">
        <v>356</v>
      </c>
      <c r="P722" s="1" t="s">
        <v>853</v>
      </c>
      <c r="Q722" s="2">
        <v>43852</v>
      </c>
    </row>
    <row r="723" spans="1:17" x14ac:dyDescent="0.3">
      <c r="A723" s="1" t="s">
        <v>646</v>
      </c>
      <c r="B723" s="1" t="s">
        <v>117</v>
      </c>
      <c r="C723" s="1" t="s">
        <v>19</v>
      </c>
      <c r="D723" s="2">
        <v>43556</v>
      </c>
      <c r="E723" s="2">
        <v>43921</v>
      </c>
      <c r="F723" s="1" t="s">
        <v>249</v>
      </c>
      <c r="G723">
        <v>1</v>
      </c>
      <c r="H723" s="1" t="s">
        <v>30</v>
      </c>
      <c r="I723" s="1" t="s">
        <v>22</v>
      </c>
      <c r="J723" s="1" t="s">
        <v>116</v>
      </c>
      <c r="K723" s="1" t="s">
        <v>24</v>
      </c>
      <c r="L723">
        <v>60229.25</v>
      </c>
      <c r="M723" s="2">
        <v>43556</v>
      </c>
      <c r="N723" s="1" t="s">
        <v>75</v>
      </c>
      <c r="O723" s="1" t="s">
        <v>24</v>
      </c>
      <c r="P723" s="1" t="s">
        <v>853</v>
      </c>
      <c r="Q723" s="2">
        <v>43852</v>
      </c>
    </row>
    <row r="724" spans="1:17" x14ac:dyDescent="0.3">
      <c r="A724" s="1" t="s">
        <v>646</v>
      </c>
      <c r="B724" s="1" t="s">
        <v>716</v>
      </c>
      <c r="C724" s="1" t="s">
        <v>19</v>
      </c>
      <c r="D724" s="2">
        <v>43582</v>
      </c>
      <c r="E724" s="2">
        <v>43611</v>
      </c>
      <c r="F724" s="1" t="s">
        <v>249</v>
      </c>
      <c r="G724">
        <v>1</v>
      </c>
      <c r="H724" s="1" t="s">
        <v>30</v>
      </c>
      <c r="I724" s="1" t="s">
        <v>22</v>
      </c>
      <c r="J724" s="1" t="s">
        <v>31</v>
      </c>
      <c r="K724" s="1" t="s">
        <v>24</v>
      </c>
      <c r="L724">
        <v>21358.38</v>
      </c>
      <c r="M724" s="2">
        <v>43582</v>
      </c>
      <c r="N724" s="1" t="s">
        <v>75</v>
      </c>
      <c r="O724" s="1" t="s">
        <v>24</v>
      </c>
      <c r="P724" s="1" t="s">
        <v>853</v>
      </c>
      <c r="Q724" s="2">
        <v>43852</v>
      </c>
    </row>
    <row r="725" spans="1:17" x14ac:dyDescent="0.3">
      <c r="A725" s="1" t="s">
        <v>646</v>
      </c>
      <c r="B725" s="1" t="s">
        <v>197</v>
      </c>
      <c r="C725" s="1" t="s">
        <v>19</v>
      </c>
      <c r="D725" s="2">
        <v>43628</v>
      </c>
      <c r="E725" s="2">
        <v>43993</v>
      </c>
      <c r="F725" s="1" t="s">
        <v>249</v>
      </c>
      <c r="G725">
        <v>1</v>
      </c>
      <c r="H725" s="1" t="s">
        <v>30</v>
      </c>
      <c r="I725" s="1" t="s">
        <v>22</v>
      </c>
      <c r="J725" s="1" t="s">
        <v>116</v>
      </c>
      <c r="K725" s="1" t="s">
        <v>37</v>
      </c>
      <c r="L725">
        <v>10937.5</v>
      </c>
      <c r="M725" s="2">
        <v>43628</v>
      </c>
      <c r="N725" s="1" t="s">
        <v>75</v>
      </c>
      <c r="O725" s="1" t="s">
        <v>24</v>
      </c>
      <c r="P725" s="1" t="s">
        <v>853</v>
      </c>
      <c r="Q725" s="2">
        <v>43852</v>
      </c>
    </row>
    <row r="726" spans="1:17" x14ac:dyDescent="0.3">
      <c r="A726" s="1" t="s">
        <v>646</v>
      </c>
      <c r="B726" s="1" t="s">
        <v>717</v>
      </c>
      <c r="C726" s="1" t="s">
        <v>19</v>
      </c>
      <c r="D726" s="2">
        <v>43662</v>
      </c>
      <c r="E726" s="2">
        <v>44027</v>
      </c>
      <c r="F726" s="1" t="s">
        <v>249</v>
      </c>
      <c r="G726">
        <v>1</v>
      </c>
      <c r="H726" s="1" t="s">
        <v>30</v>
      </c>
      <c r="I726" s="1" t="s">
        <v>22</v>
      </c>
      <c r="J726" s="1" t="s">
        <v>116</v>
      </c>
      <c r="K726" s="1" t="s">
        <v>37</v>
      </c>
      <c r="L726">
        <v>16474.5</v>
      </c>
      <c r="M726" s="2">
        <v>43662</v>
      </c>
      <c r="N726" s="1" t="s">
        <v>75</v>
      </c>
      <c r="O726" s="1" t="s">
        <v>24</v>
      </c>
      <c r="P726" s="1" t="s">
        <v>853</v>
      </c>
      <c r="Q726" s="2">
        <v>43852</v>
      </c>
    </row>
    <row r="727" spans="1:17" x14ac:dyDescent="0.3">
      <c r="A727" s="1" t="s">
        <v>646</v>
      </c>
      <c r="B727" s="1" t="s">
        <v>718</v>
      </c>
      <c r="C727" s="1" t="s">
        <v>19</v>
      </c>
      <c r="D727" s="2">
        <v>43662</v>
      </c>
      <c r="E727" s="2">
        <v>44027</v>
      </c>
      <c r="F727" s="1" t="s">
        <v>249</v>
      </c>
      <c r="G727">
        <v>1</v>
      </c>
      <c r="H727" s="1" t="s">
        <v>30</v>
      </c>
      <c r="I727" s="1" t="s">
        <v>22</v>
      </c>
      <c r="J727" s="1" t="s">
        <v>31</v>
      </c>
      <c r="K727" s="1" t="s">
        <v>37</v>
      </c>
      <c r="L727">
        <v>10776.25</v>
      </c>
      <c r="M727" s="2">
        <v>43662</v>
      </c>
      <c r="N727" s="1" t="s">
        <v>75</v>
      </c>
      <c r="O727" s="1" t="s">
        <v>24</v>
      </c>
      <c r="P727" s="1" t="s">
        <v>853</v>
      </c>
      <c r="Q727" s="2">
        <v>43852</v>
      </c>
    </row>
    <row r="728" spans="1:17" x14ac:dyDescent="0.3">
      <c r="A728" s="1" t="s">
        <v>646</v>
      </c>
      <c r="B728" s="1" t="s">
        <v>719</v>
      </c>
      <c r="C728" s="1" t="s">
        <v>19</v>
      </c>
      <c r="D728" s="2">
        <v>43662</v>
      </c>
      <c r="E728" s="2">
        <v>44027</v>
      </c>
      <c r="F728" s="1" t="s">
        <v>249</v>
      </c>
      <c r="G728">
        <v>1</v>
      </c>
      <c r="H728" s="1" t="s">
        <v>30</v>
      </c>
      <c r="I728" s="1" t="s">
        <v>22</v>
      </c>
      <c r="J728" s="1" t="s">
        <v>116</v>
      </c>
      <c r="K728" s="1" t="s">
        <v>37</v>
      </c>
      <c r="L728">
        <v>61042.25</v>
      </c>
      <c r="M728" s="2">
        <v>43662</v>
      </c>
      <c r="N728" s="1" t="s">
        <v>75</v>
      </c>
      <c r="O728" s="1" t="s">
        <v>24</v>
      </c>
      <c r="P728" s="1" t="s">
        <v>853</v>
      </c>
      <c r="Q728" s="2">
        <v>43852</v>
      </c>
    </row>
    <row r="729" spans="1:17" x14ac:dyDescent="0.3">
      <c r="A729" s="1" t="s">
        <v>646</v>
      </c>
      <c r="B729" s="1" t="s">
        <v>720</v>
      </c>
      <c r="C729" s="1" t="s">
        <v>19</v>
      </c>
      <c r="D729" s="2">
        <v>43661</v>
      </c>
      <c r="E729" s="2">
        <v>44026</v>
      </c>
      <c r="F729" s="1" t="s">
        <v>303</v>
      </c>
      <c r="G729">
        <v>11</v>
      </c>
      <c r="H729" s="1" t="s">
        <v>220</v>
      </c>
      <c r="I729" s="1" t="s">
        <v>22</v>
      </c>
      <c r="J729" s="1" t="s">
        <v>116</v>
      </c>
      <c r="K729" s="1" t="s">
        <v>37</v>
      </c>
      <c r="L729">
        <v>15601.02</v>
      </c>
      <c r="M729" s="2">
        <v>43661</v>
      </c>
      <c r="N729" s="1" t="s">
        <v>75</v>
      </c>
      <c r="O729" s="1" t="s">
        <v>356</v>
      </c>
      <c r="P729" s="1" t="s">
        <v>853</v>
      </c>
      <c r="Q729" s="2">
        <v>43852</v>
      </c>
    </row>
    <row r="730" spans="1:17" x14ac:dyDescent="0.3">
      <c r="A730" s="1" t="s">
        <v>646</v>
      </c>
      <c r="B730" s="1" t="s">
        <v>721</v>
      </c>
      <c r="C730" s="1" t="s">
        <v>19</v>
      </c>
      <c r="D730" s="2">
        <v>42852</v>
      </c>
      <c r="E730" s="2">
        <v>43216</v>
      </c>
      <c r="F730" s="1" t="s">
        <v>249</v>
      </c>
      <c r="G730">
        <v>1</v>
      </c>
      <c r="H730" s="1" t="s">
        <v>30</v>
      </c>
      <c r="I730" s="1" t="s">
        <v>22</v>
      </c>
      <c r="J730" s="1" t="s">
        <v>31</v>
      </c>
      <c r="K730" s="1" t="s">
        <v>37</v>
      </c>
      <c r="L730">
        <v>7000</v>
      </c>
      <c r="M730" s="2">
        <v>43216</v>
      </c>
      <c r="N730" s="1" t="s">
        <v>75</v>
      </c>
      <c r="O730" s="1" t="s">
        <v>356</v>
      </c>
      <c r="P730" s="1" t="s">
        <v>853</v>
      </c>
      <c r="Q730" s="2">
        <v>43852</v>
      </c>
    </row>
    <row r="731" spans="1:17" x14ac:dyDescent="0.3">
      <c r="A731" s="1" t="s">
        <v>646</v>
      </c>
      <c r="B731" s="1" t="s">
        <v>722</v>
      </c>
      <c r="C731" s="1" t="s">
        <v>35</v>
      </c>
      <c r="D731" s="2">
        <v>43318</v>
      </c>
      <c r="E731" s="2">
        <v>43682</v>
      </c>
      <c r="F731" s="1" t="s">
        <v>235</v>
      </c>
      <c r="G731">
        <v>13</v>
      </c>
      <c r="H731" s="1" t="s">
        <v>36</v>
      </c>
      <c r="I731" s="1" t="s">
        <v>22</v>
      </c>
      <c r="J731" s="1" t="s">
        <v>83</v>
      </c>
      <c r="K731" s="1" t="s">
        <v>24</v>
      </c>
      <c r="L731">
        <v>21000</v>
      </c>
      <c r="M731" s="2">
        <v>43318</v>
      </c>
      <c r="N731" s="1" t="s">
        <v>75</v>
      </c>
      <c r="O731" s="1" t="s">
        <v>483</v>
      </c>
      <c r="P731" s="1" t="s">
        <v>484</v>
      </c>
      <c r="Q731" s="2">
        <v>43852</v>
      </c>
    </row>
    <row r="732" spans="1:17" x14ac:dyDescent="0.3">
      <c r="A732" s="1" t="s">
        <v>646</v>
      </c>
      <c r="B732" s="1" t="s">
        <v>723</v>
      </c>
      <c r="C732" s="1" t="s">
        <v>19</v>
      </c>
      <c r="D732" s="2">
        <v>43687</v>
      </c>
      <c r="E732" s="2">
        <v>44052</v>
      </c>
      <c r="F732" s="1" t="s">
        <v>235</v>
      </c>
      <c r="G732">
        <v>13</v>
      </c>
      <c r="H732" s="1" t="s">
        <v>36</v>
      </c>
      <c r="I732" s="1" t="s">
        <v>22</v>
      </c>
      <c r="J732" s="1" t="s">
        <v>83</v>
      </c>
      <c r="K732" s="1" t="s">
        <v>37</v>
      </c>
      <c r="L732">
        <v>28069.13</v>
      </c>
      <c r="M732" s="2">
        <v>43687</v>
      </c>
      <c r="N732" s="1" t="s">
        <v>75</v>
      </c>
      <c r="O732" s="1" t="s">
        <v>356</v>
      </c>
      <c r="P732" s="1" t="s">
        <v>853</v>
      </c>
      <c r="Q732" s="2">
        <v>43852</v>
      </c>
    </row>
    <row r="733" spans="1:17" x14ac:dyDescent="0.3">
      <c r="A733" s="1" t="s">
        <v>646</v>
      </c>
      <c r="B733" s="1" t="s">
        <v>724</v>
      </c>
      <c r="C733" s="1" t="s">
        <v>19</v>
      </c>
      <c r="D733" s="2">
        <v>43651</v>
      </c>
      <c r="E733" s="2">
        <v>44016</v>
      </c>
      <c r="F733" s="1" t="s">
        <v>50</v>
      </c>
      <c r="G733">
        <v>2</v>
      </c>
      <c r="H733" s="1" t="s">
        <v>51</v>
      </c>
      <c r="I733" s="1" t="s">
        <v>22</v>
      </c>
      <c r="J733" s="1" t="s">
        <v>50</v>
      </c>
      <c r="K733" s="1" t="s">
        <v>32</v>
      </c>
      <c r="L733">
        <v>72675</v>
      </c>
      <c r="M733" s="2">
        <v>43651</v>
      </c>
      <c r="N733" s="1" t="s">
        <v>75</v>
      </c>
      <c r="O733" s="1" t="s">
        <v>356</v>
      </c>
      <c r="P733" s="1" t="s">
        <v>853</v>
      </c>
      <c r="Q733" s="2">
        <v>43852</v>
      </c>
    </row>
    <row r="734" spans="1:17" x14ac:dyDescent="0.3">
      <c r="A734" s="1" t="s">
        <v>646</v>
      </c>
      <c r="B734" s="1" t="s">
        <v>724</v>
      </c>
      <c r="C734" s="1" t="s">
        <v>19</v>
      </c>
      <c r="D734" s="2">
        <v>43651</v>
      </c>
      <c r="E734" s="2">
        <v>44016</v>
      </c>
      <c r="F734" s="1" t="s">
        <v>50</v>
      </c>
      <c r="G734">
        <v>2</v>
      </c>
      <c r="H734" s="1" t="s">
        <v>51</v>
      </c>
      <c r="I734" s="1" t="s">
        <v>22</v>
      </c>
      <c r="J734" s="1" t="s">
        <v>50</v>
      </c>
      <c r="K734" s="1" t="s">
        <v>32</v>
      </c>
      <c r="L734">
        <v>72675</v>
      </c>
      <c r="M734" s="2">
        <v>43651</v>
      </c>
      <c r="N734" s="1" t="s">
        <v>75</v>
      </c>
      <c r="O734" s="1" t="s">
        <v>356</v>
      </c>
      <c r="P734" s="1" t="s">
        <v>853</v>
      </c>
      <c r="Q734" s="2">
        <v>43852</v>
      </c>
    </row>
    <row r="735" spans="1:17" x14ac:dyDescent="0.3">
      <c r="A735" s="1" t="s">
        <v>725</v>
      </c>
      <c r="B735" s="1" t="s">
        <v>726</v>
      </c>
      <c r="C735" s="1" t="s">
        <v>35</v>
      </c>
      <c r="D735" s="2">
        <v>43191</v>
      </c>
      <c r="E735" s="2">
        <v>43555</v>
      </c>
      <c r="F735" s="1" t="s">
        <v>20</v>
      </c>
      <c r="G735">
        <v>6</v>
      </c>
      <c r="H735" s="1" t="s">
        <v>66</v>
      </c>
      <c r="I735" s="1" t="s">
        <v>22</v>
      </c>
      <c r="J735" s="1" t="s">
        <v>20</v>
      </c>
      <c r="K735" s="1" t="s">
        <v>24</v>
      </c>
      <c r="L735">
        <v>23771.05</v>
      </c>
      <c r="M735" s="2">
        <v>43191</v>
      </c>
      <c r="N735" s="1" t="s">
        <v>75</v>
      </c>
      <c r="O735" s="1" t="s">
        <v>356</v>
      </c>
      <c r="P735" s="1" t="s">
        <v>853</v>
      </c>
      <c r="Q735" s="2">
        <v>43852</v>
      </c>
    </row>
    <row r="736" spans="1:17" x14ac:dyDescent="0.3">
      <c r="A736" s="1" t="s">
        <v>725</v>
      </c>
      <c r="B736" s="1" t="s">
        <v>727</v>
      </c>
      <c r="C736" s="1" t="s">
        <v>19</v>
      </c>
      <c r="D736" s="2">
        <v>43556</v>
      </c>
      <c r="E736" s="2">
        <v>43921</v>
      </c>
      <c r="F736" s="1" t="s">
        <v>20</v>
      </c>
      <c r="G736">
        <v>6</v>
      </c>
      <c r="H736" s="1" t="s">
        <v>66</v>
      </c>
      <c r="I736" s="1" t="s">
        <v>22</v>
      </c>
      <c r="J736" s="1" t="s">
        <v>20</v>
      </c>
      <c r="K736" s="1" t="s">
        <v>24</v>
      </c>
      <c r="L736">
        <v>21399.439999999999</v>
      </c>
      <c r="M736" s="2">
        <v>43616</v>
      </c>
      <c r="N736" s="1" t="s">
        <v>75</v>
      </c>
      <c r="O736" s="1" t="s">
        <v>24</v>
      </c>
      <c r="P736" s="1" t="s">
        <v>853</v>
      </c>
      <c r="Q736" s="2">
        <v>43852</v>
      </c>
    </row>
    <row r="737" spans="1:17" x14ac:dyDescent="0.3">
      <c r="A737" s="1" t="s">
        <v>725</v>
      </c>
      <c r="B737" s="1" t="s">
        <v>728</v>
      </c>
      <c r="C737" s="1" t="s">
        <v>19</v>
      </c>
      <c r="D737" s="2">
        <v>43405</v>
      </c>
      <c r="E737" s="2">
        <v>43769</v>
      </c>
      <c r="F737" s="1" t="s">
        <v>20</v>
      </c>
      <c r="G737">
        <v>1</v>
      </c>
      <c r="H737" s="1" t="s">
        <v>30</v>
      </c>
      <c r="I737" s="1" t="s">
        <v>22</v>
      </c>
      <c r="J737" s="1" t="s">
        <v>729</v>
      </c>
      <c r="K737" s="1" t="s">
        <v>24</v>
      </c>
      <c r="L737">
        <v>23100.17</v>
      </c>
      <c r="M737" s="2">
        <v>43769</v>
      </c>
      <c r="N737" s="1" t="s">
        <v>75</v>
      </c>
      <c r="O737" s="1" t="s">
        <v>356</v>
      </c>
      <c r="P737" s="1" t="s">
        <v>853</v>
      </c>
      <c r="Q737" s="2">
        <v>43852</v>
      </c>
    </row>
    <row r="738" spans="1:17" x14ac:dyDescent="0.3">
      <c r="A738" s="1" t="s">
        <v>725</v>
      </c>
      <c r="B738" s="1" t="s">
        <v>730</v>
      </c>
      <c r="C738" s="1" t="s">
        <v>19</v>
      </c>
      <c r="D738" s="2">
        <v>43458</v>
      </c>
      <c r="E738" s="2">
        <v>43822</v>
      </c>
      <c r="F738" s="1" t="s">
        <v>20</v>
      </c>
      <c r="G738">
        <v>1</v>
      </c>
      <c r="H738" s="1" t="s">
        <v>30</v>
      </c>
      <c r="I738" s="1" t="s">
        <v>22</v>
      </c>
      <c r="J738" s="1" t="s">
        <v>20</v>
      </c>
      <c r="K738" s="1" t="s">
        <v>24</v>
      </c>
      <c r="L738">
        <v>1113.92</v>
      </c>
      <c r="M738" s="2">
        <v>43458</v>
      </c>
      <c r="N738" s="1" t="s">
        <v>75</v>
      </c>
      <c r="O738" s="1" t="s">
        <v>356</v>
      </c>
      <c r="P738" s="1" t="s">
        <v>853</v>
      </c>
      <c r="Q738" s="2">
        <v>43852</v>
      </c>
    </row>
    <row r="739" spans="1:17" x14ac:dyDescent="0.3">
      <c r="A739" s="1" t="s">
        <v>725</v>
      </c>
      <c r="B739" s="1" t="s">
        <v>731</v>
      </c>
      <c r="C739" s="1" t="s">
        <v>19</v>
      </c>
      <c r="D739" s="2">
        <v>43349</v>
      </c>
      <c r="E739" s="2">
        <v>43713</v>
      </c>
      <c r="F739" s="1" t="s">
        <v>50</v>
      </c>
      <c r="G739">
        <v>13</v>
      </c>
      <c r="H739" s="1" t="s">
        <v>36</v>
      </c>
      <c r="I739" s="1" t="s">
        <v>22</v>
      </c>
      <c r="J739" s="1" t="s">
        <v>50</v>
      </c>
      <c r="K739" s="1" t="s">
        <v>37</v>
      </c>
      <c r="L739">
        <v>65000</v>
      </c>
      <c r="M739" s="2">
        <v>43349</v>
      </c>
      <c r="N739" s="1" t="s">
        <v>75</v>
      </c>
      <c r="O739" s="1" t="s">
        <v>356</v>
      </c>
      <c r="P739" s="1" t="s">
        <v>853</v>
      </c>
      <c r="Q739" s="2">
        <v>43852</v>
      </c>
    </row>
    <row r="740" spans="1:17" x14ac:dyDescent="0.3">
      <c r="A740" s="1" t="s">
        <v>725</v>
      </c>
      <c r="B740" s="1" t="s">
        <v>732</v>
      </c>
      <c r="C740" s="1" t="s">
        <v>19</v>
      </c>
      <c r="D740" s="2">
        <v>43522</v>
      </c>
      <c r="E740" s="2">
        <v>43886</v>
      </c>
      <c r="F740" s="1" t="s">
        <v>29</v>
      </c>
      <c r="G740">
        <v>13</v>
      </c>
      <c r="H740" s="1" t="s">
        <v>36</v>
      </c>
      <c r="I740" s="1" t="s">
        <v>22</v>
      </c>
      <c r="J740" s="1" t="s">
        <v>31</v>
      </c>
      <c r="K740" s="1" t="s">
        <v>37</v>
      </c>
      <c r="L740">
        <v>2077.5</v>
      </c>
      <c r="M740" s="2">
        <v>43522</v>
      </c>
      <c r="N740" s="1" t="s">
        <v>75</v>
      </c>
      <c r="O740" s="1" t="s">
        <v>356</v>
      </c>
      <c r="P740" s="1" t="s">
        <v>853</v>
      </c>
      <c r="Q740" s="2">
        <v>43852</v>
      </c>
    </row>
    <row r="741" spans="1:17" x14ac:dyDescent="0.3">
      <c r="A741" s="1" t="s">
        <v>725</v>
      </c>
      <c r="B741" s="1" t="s">
        <v>733</v>
      </c>
      <c r="C741" s="1" t="s">
        <v>35</v>
      </c>
      <c r="D741" s="2">
        <v>43049</v>
      </c>
      <c r="E741" s="2">
        <v>43229</v>
      </c>
      <c r="F741" s="1" t="s">
        <v>249</v>
      </c>
      <c r="G741">
        <v>13</v>
      </c>
      <c r="H741" s="1" t="s">
        <v>36</v>
      </c>
      <c r="I741" s="1" t="s">
        <v>22</v>
      </c>
      <c r="J741" s="1" t="s">
        <v>50</v>
      </c>
      <c r="K741" s="1" t="s">
        <v>37</v>
      </c>
      <c r="L741">
        <v>1566.2</v>
      </c>
      <c r="M741" s="2">
        <v>43049</v>
      </c>
      <c r="N741" s="1" t="s">
        <v>75</v>
      </c>
      <c r="O741" s="1" t="s">
        <v>483</v>
      </c>
      <c r="P741" s="1" t="s">
        <v>601</v>
      </c>
      <c r="Q741" s="2">
        <v>43852</v>
      </c>
    </row>
    <row r="742" spans="1:17" x14ac:dyDescent="0.3">
      <c r="A742" s="1" t="s">
        <v>725</v>
      </c>
      <c r="B742" s="1" t="s">
        <v>734</v>
      </c>
      <c r="C742" s="1" t="s">
        <v>35</v>
      </c>
      <c r="D742" s="2">
        <v>43266</v>
      </c>
      <c r="E742" s="2">
        <v>43295</v>
      </c>
      <c r="F742" s="1" t="s">
        <v>249</v>
      </c>
      <c r="G742">
        <v>13</v>
      </c>
      <c r="H742" s="1" t="s">
        <v>36</v>
      </c>
      <c r="I742" s="1" t="s">
        <v>22</v>
      </c>
      <c r="J742" s="1" t="s">
        <v>50</v>
      </c>
      <c r="K742" s="1" t="s">
        <v>37</v>
      </c>
      <c r="L742">
        <v>639.25</v>
      </c>
      <c r="M742" s="2">
        <v>43266</v>
      </c>
      <c r="N742" s="1" t="s">
        <v>75</v>
      </c>
      <c r="O742" s="1" t="s">
        <v>483</v>
      </c>
      <c r="P742" s="1" t="s">
        <v>601</v>
      </c>
      <c r="Q742" s="2">
        <v>43852</v>
      </c>
    </row>
    <row r="743" spans="1:17" x14ac:dyDescent="0.3">
      <c r="A743" s="1" t="s">
        <v>725</v>
      </c>
      <c r="B743" s="1" t="s">
        <v>735</v>
      </c>
      <c r="C743" s="1" t="s">
        <v>35</v>
      </c>
      <c r="D743" s="2">
        <v>43257</v>
      </c>
      <c r="E743" s="2">
        <v>43621</v>
      </c>
      <c r="F743" s="1" t="s">
        <v>249</v>
      </c>
      <c r="G743">
        <v>13</v>
      </c>
      <c r="H743" s="1" t="s">
        <v>36</v>
      </c>
      <c r="I743" s="1" t="s">
        <v>22</v>
      </c>
      <c r="J743" s="1" t="s">
        <v>50</v>
      </c>
      <c r="K743" s="1" t="s">
        <v>37</v>
      </c>
      <c r="L743">
        <v>1180.8800000000001</v>
      </c>
      <c r="M743" s="2">
        <v>43257</v>
      </c>
      <c r="N743" s="1" t="s">
        <v>75</v>
      </c>
      <c r="O743" s="1" t="s">
        <v>483</v>
      </c>
      <c r="P743" s="1" t="s">
        <v>601</v>
      </c>
      <c r="Q743" s="2">
        <v>43852</v>
      </c>
    </row>
    <row r="744" spans="1:17" x14ac:dyDescent="0.3">
      <c r="A744" s="1" t="s">
        <v>725</v>
      </c>
      <c r="B744" s="1" t="s">
        <v>736</v>
      </c>
      <c r="C744" s="1" t="s">
        <v>19</v>
      </c>
      <c r="D744" s="2">
        <v>43648</v>
      </c>
      <c r="E744" s="2">
        <v>43831</v>
      </c>
      <c r="F744" s="1" t="s">
        <v>249</v>
      </c>
      <c r="G744">
        <v>13</v>
      </c>
      <c r="H744" s="1" t="s">
        <v>36</v>
      </c>
      <c r="I744" s="1" t="s">
        <v>22</v>
      </c>
      <c r="J744" s="1" t="s">
        <v>50</v>
      </c>
      <c r="K744" s="1" t="s">
        <v>37</v>
      </c>
      <c r="L744">
        <v>1558.76</v>
      </c>
      <c r="M744" s="2">
        <v>43648</v>
      </c>
      <c r="N744" s="1" t="s">
        <v>75</v>
      </c>
      <c r="O744" s="1" t="s">
        <v>356</v>
      </c>
      <c r="P744" s="1" t="s">
        <v>853</v>
      </c>
      <c r="Q744" s="2">
        <v>43852</v>
      </c>
    </row>
    <row r="745" spans="1:17" x14ac:dyDescent="0.3">
      <c r="A745" s="1" t="s">
        <v>725</v>
      </c>
      <c r="B745" s="1" t="s">
        <v>731</v>
      </c>
      <c r="C745" s="1" t="s">
        <v>19</v>
      </c>
      <c r="D745" s="2">
        <v>43349</v>
      </c>
      <c r="E745" s="2">
        <v>45356</v>
      </c>
      <c r="F745" s="1" t="s">
        <v>50</v>
      </c>
      <c r="G745">
        <v>13</v>
      </c>
      <c r="H745" s="1" t="s">
        <v>36</v>
      </c>
      <c r="I745" s="1" t="s">
        <v>22</v>
      </c>
      <c r="J745" s="1" t="s">
        <v>50</v>
      </c>
      <c r="K745" s="1" t="s">
        <v>37</v>
      </c>
      <c r="L745">
        <v>59375</v>
      </c>
      <c r="M745" s="2">
        <v>43349</v>
      </c>
      <c r="N745" s="1" t="s">
        <v>75</v>
      </c>
      <c r="O745" s="1" t="s">
        <v>356</v>
      </c>
      <c r="P745" s="1" t="s">
        <v>853</v>
      </c>
      <c r="Q745" s="2">
        <v>43852</v>
      </c>
    </row>
    <row r="746" spans="1:17" x14ac:dyDescent="0.3">
      <c r="A746" s="1" t="s">
        <v>725</v>
      </c>
      <c r="B746" s="1" t="s">
        <v>686</v>
      </c>
      <c r="C746" s="1" t="s">
        <v>35</v>
      </c>
      <c r="D746" s="2">
        <v>42744</v>
      </c>
      <c r="E746" s="2">
        <v>43198</v>
      </c>
      <c r="F746" s="1" t="s">
        <v>29</v>
      </c>
      <c r="G746">
        <v>13</v>
      </c>
      <c r="H746" s="1" t="s">
        <v>36</v>
      </c>
      <c r="I746" s="1" t="s">
        <v>22</v>
      </c>
      <c r="J746" s="1" t="s">
        <v>31</v>
      </c>
      <c r="K746" s="1" t="s">
        <v>37</v>
      </c>
      <c r="L746">
        <v>56150.75</v>
      </c>
      <c r="M746" s="2">
        <v>42744</v>
      </c>
      <c r="N746" s="1" t="s">
        <v>75</v>
      </c>
      <c r="O746" s="1" t="s">
        <v>483</v>
      </c>
      <c r="P746" s="1" t="s">
        <v>601</v>
      </c>
      <c r="Q746" s="2">
        <v>43852</v>
      </c>
    </row>
    <row r="747" spans="1:17" x14ac:dyDescent="0.3">
      <c r="A747" s="1" t="s">
        <v>725</v>
      </c>
      <c r="B747" s="1" t="s">
        <v>737</v>
      </c>
      <c r="C747" s="1" t="s">
        <v>35</v>
      </c>
      <c r="D747" s="2">
        <v>43049</v>
      </c>
      <c r="E747" s="2">
        <v>43413</v>
      </c>
      <c r="F747" s="1" t="s">
        <v>249</v>
      </c>
      <c r="G747">
        <v>13</v>
      </c>
      <c r="H747" s="1" t="s">
        <v>36</v>
      </c>
      <c r="I747" s="1" t="s">
        <v>22</v>
      </c>
      <c r="J747" s="1" t="s">
        <v>31</v>
      </c>
      <c r="K747" s="1" t="s">
        <v>37</v>
      </c>
      <c r="L747">
        <v>3132.5</v>
      </c>
      <c r="M747" s="2">
        <v>43049</v>
      </c>
      <c r="N747" s="1" t="s">
        <v>75</v>
      </c>
      <c r="O747" s="1" t="s">
        <v>483</v>
      </c>
      <c r="P747" s="1" t="s">
        <v>601</v>
      </c>
      <c r="Q747" s="2">
        <v>43852</v>
      </c>
    </row>
    <row r="748" spans="1:17" x14ac:dyDescent="0.3">
      <c r="A748" s="1" t="s">
        <v>725</v>
      </c>
      <c r="B748" s="1" t="s">
        <v>737</v>
      </c>
      <c r="C748" s="1" t="s">
        <v>19</v>
      </c>
      <c r="D748" s="2">
        <v>43049</v>
      </c>
      <c r="E748" s="2">
        <v>43778</v>
      </c>
      <c r="F748" s="1" t="s">
        <v>29</v>
      </c>
      <c r="G748">
        <v>13</v>
      </c>
      <c r="H748" s="1" t="s">
        <v>36</v>
      </c>
      <c r="I748" s="1" t="s">
        <v>22</v>
      </c>
      <c r="J748" s="1" t="s">
        <v>31</v>
      </c>
      <c r="K748" s="1" t="s">
        <v>37</v>
      </c>
      <c r="L748">
        <v>30978.63</v>
      </c>
      <c r="M748" s="2">
        <v>43049</v>
      </c>
      <c r="N748" s="1" t="s">
        <v>75</v>
      </c>
      <c r="O748" s="1" t="s">
        <v>356</v>
      </c>
      <c r="P748" s="1" t="s">
        <v>853</v>
      </c>
      <c r="Q748" s="2">
        <v>43852</v>
      </c>
    </row>
    <row r="749" spans="1:17" x14ac:dyDescent="0.3">
      <c r="A749" s="1" t="s">
        <v>725</v>
      </c>
      <c r="B749" s="1" t="s">
        <v>737</v>
      </c>
      <c r="C749" s="1" t="s">
        <v>19</v>
      </c>
      <c r="D749" s="2">
        <v>43133</v>
      </c>
      <c r="E749" s="2">
        <v>43862</v>
      </c>
      <c r="F749" s="1" t="s">
        <v>29</v>
      </c>
      <c r="G749">
        <v>13</v>
      </c>
      <c r="H749" s="1" t="s">
        <v>36</v>
      </c>
      <c r="I749" s="1" t="s">
        <v>22</v>
      </c>
      <c r="J749" s="1" t="s">
        <v>50</v>
      </c>
      <c r="K749" s="1" t="s">
        <v>37</v>
      </c>
      <c r="L749">
        <v>17934.88</v>
      </c>
      <c r="M749" s="2">
        <v>43133</v>
      </c>
      <c r="N749" s="1" t="s">
        <v>75</v>
      </c>
      <c r="O749" s="1" t="s">
        <v>356</v>
      </c>
      <c r="P749" s="1" t="s">
        <v>853</v>
      </c>
      <c r="Q749" s="2">
        <v>43852</v>
      </c>
    </row>
    <row r="750" spans="1:17" x14ac:dyDescent="0.3">
      <c r="A750" s="1" t="s">
        <v>725</v>
      </c>
      <c r="B750" s="1" t="s">
        <v>737</v>
      </c>
      <c r="C750" s="1" t="s">
        <v>19</v>
      </c>
      <c r="D750" s="2">
        <v>43152</v>
      </c>
      <c r="E750" s="2">
        <v>43881</v>
      </c>
      <c r="F750" s="1" t="s">
        <v>29</v>
      </c>
      <c r="G750">
        <v>13</v>
      </c>
      <c r="H750" s="1" t="s">
        <v>36</v>
      </c>
      <c r="I750" s="1" t="s">
        <v>22</v>
      </c>
      <c r="J750" s="1" t="s">
        <v>31</v>
      </c>
      <c r="K750" s="1" t="s">
        <v>37</v>
      </c>
      <c r="L750">
        <v>15668.25</v>
      </c>
      <c r="M750" s="2">
        <v>43152</v>
      </c>
      <c r="N750" s="1" t="s">
        <v>75</v>
      </c>
      <c r="O750" s="1" t="s">
        <v>356</v>
      </c>
      <c r="P750" s="1" t="s">
        <v>853</v>
      </c>
      <c r="Q750" s="2">
        <v>43852</v>
      </c>
    </row>
    <row r="751" spans="1:17" x14ac:dyDescent="0.3">
      <c r="A751" s="1" t="s">
        <v>725</v>
      </c>
      <c r="B751" s="1" t="s">
        <v>482</v>
      </c>
      <c r="C751" s="1" t="s">
        <v>19</v>
      </c>
      <c r="D751" s="2">
        <v>43199</v>
      </c>
      <c r="E751" s="2">
        <v>43654</v>
      </c>
      <c r="F751" s="1" t="s">
        <v>29</v>
      </c>
      <c r="G751">
        <v>13</v>
      </c>
      <c r="H751" s="1" t="s">
        <v>36</v>
      </c>
      <c r="I751" s="1" t="s">
        <v>22</v>
      </c>
      <c r="J751" s="1" t="s">
        <v>31</v>
      </c>
      <c r="K751" s="1" t="s">
        <v>37</v>
      </c>
      <c r="L751">
        <v>11239.38</v>
      </c>
      <c r="M751" s="2">
        <v>43199</v>
      </c>
      <c r="N751" s="1" t="s">
        <v>75</v>
      </c>
      <c r="O751" s="1" t="s">
        <v>356</v>
      </c>
      <c r="P751" s="1" t="s">
        <v>853</v>
      </c>
      <c r="Q751" s="2">
        <v>43852</v>
      </c>
    </row>
    <row r="752" spans="1:17" x14ac:dyDescent="0.3">
      <c r="A752" s="1" t="s">
        <v>725</v>
      </c>
      <c r="B752" s="1" t="s">
        <v>482</v>
      </c>
      <c r="C752" s="1" t="s">
        <v>35</v>
      </c>
      <c r="D752" s="2">
        <v>43290</v>
      </c>
      <c r="E752" s="2">
        <v>43381</v>
      </c>
      <c r="F752" s="1" t="s">
        <v>29</v>
      </c>
      <c r="G752">
        <v>13</v>
      </c>
      <c r="H752" s="1" t="s">
        <v>36</v>
      </c>
      <c r="I752" s="1" t="s">
        <v>22</v>
      </c>
      <c r="J752" s="1" t="s">
        <v>31</v>
      </c>
      <c r="K752" s="1" t="s">
        <v>24</v>
      </c>
      <c r="L752">
        <v>11239.38</v>
      </c>
      <c r="M752" s="2">
        <v>43290</v>
      </c>
      <c r="N752" s="1" t="s">
        <v>75</v>
      </c>
      <c r="O752" s="1" t="s">
        <v>483</v>
      </c>
      <c r="P752" s="1" t="s">
        <v>601</v>
      </c>
      <c r="Q752" s="2">
        <v>43852</v>
      </c>
    </row>
    <row r="753" spans="1:17" x14ac:dyDescent="0.3">
      <c r="A753" s="1" t="s">
        <v>725</v>
      </c>
      <c r="B753" s="1" t="s">
        <v>482</v>
      </c>
      <c r="C753" s="1" t="s">
        <v>19</v>
      </c>
      <c r="D753" s="2">
        <v>43322</v>
      </c>
      <c r="E753" s="2">
        <v>43870</v>
      </c>
      <c r="F753" s="1" t="s">
        <v>29</v>
      </c>
      <c r="G753">
        <v>13</v>
      </c>
      <c r="H753" s="1" t="s">
        <v>36</v>
      </c>
      <c r="I753" s="1" t="s">
        <v>22</v>
      </c>
      <c r="J753" s="1" t="s">
        <v>31</v>
      </c>
      <c r="K753" s="1" t="s">
        <v>37</v>
      </c>
      <c r="L753">
        <v>21442.38</v>
      </c>
      <c r="M753" s="2">
        <v>43758</v>
      </c>
      <c r="N753" s="1" t="s">
        <v>75</v>
      </c>
      <c r="O753" s="1" t="s">
        <v>356</v>
      </c>
      <c r="P753" s="1" t="s">
        <v>853</v>
      </c>
      <c r="Q753" s="2">
        <v>43852</v>
      </c>
    </row>
    <row r="754" spans="1:17" x14ac:dyDescent="0.3">
      <c r="A754" s="1" t="s">
        <v>725</v>
      </c>
      <c r="B754" s="1" t="s">
        <v>482</v>
      </c>
      <c r="C754" s="1" t="s">
        <v>19</v>
      </c>
      <c r="D754" s="2">
        <v>43322</v>
      </c>
      <c r="E754" s="2">
        <v>43870</v>
      </c>
      <c r="F754" s="1" t="s">
        <v>29</v>
      </c>
      <c r="G754">
        <v>13</v>
      </c>
      <c r="H754" s="1" t="s">
        <v>36</v>
      </c>
      <c r="I754" s="1" t="s">
        <v>22</v>
      </c>
      <c r="J754" s="1" t="s">
        <v>31</v>
      </c>
      <c r="K754" s="1" t="s">
        <v>37</v>
      </c>
      <c r="L754">
        <v>21442.75</v>
      </c>
      <c r="M754" s="2">
        <v>43431</v>
      </c>
      <c r="N754" s="1" t="s">
        <v>75</v>
      </c>
      <c r="O754" s="1" t="s">
        <v>356</v>
      </c>
      <c r="P754" s="1" t="s">
        <v>853</v>
      </c>
      <c r="Q754" s="2">
        <v>43852</v>
      </c>
    </row>
    <row r="755" spans="1:17" x14ac:dyDescent="0.3">
      <c r="A755" s="1" t="s">
        <v>725</v>
      </c>
      <c r="B755" s="1" t="s">
        <v>482</v>
      </c>
      <c r="C755" s="1" t="s">
        <v>19</v>
      </c>
      <c r="D755" s="2">
        <v>43322</v>
      </c>
      <c r="E755" s="2">
        <v>43870</v>
      </c>
      <c r="F755" s="1" t="s">
        <v>29</v>
      </c>
      <c r="G755">
        <v>13</v>
      </c>
      <c r="H755" s="1" t="s">
        <v>36</v>
      </c>
      <c r="I755" s="1" t="s">
        <v>22</v>
      </c>
      <c r="J755" s="1" t="s">
        <v>31</v>
      </c>
      <c r="K755" s="1" t="s">
        <v>37</v>
      </c>
      <c r="L755">
        <v>21442.75</v>
      </c>
      <c r="M755" s="2">
        <v>43540</v>
      </c>
      <c r="N755" s="1" t="s">
        <v>75</v>
      </c>
      <c r="O755" s="1" t="s">
        <v>356</v>
      </c>
      <c r="P755" s="1" t="s">
        <v>853</v>
      </c>
      <c r="Q755" s="2">
        <v>43852</v>
      </c>
    </row>
    <row r="756" spans="1:17" x14ac:dyDescent="0.3">
      <c r="A756" s="1" t="s">
        <v>725</v>
      </c>
      <c r="B756" s="1" t="s">
        <v>482</v>
      </c>
      <c r="C756" s="1" t="s">
        <v>19</v>
      </c>
      <c r="D756" s="2">
        <v>43322</v>
      </c>
      <c r="E756" s="2">
        <v>43870</v>
      </c>
      <c r="F756" s="1" t="s">
        <v>29</v>
      </c>
      <c r="G756">
        <v>13</v>
      </c>
      <c r="H756" s="1" t="s">
        <v>36</v>
      </c>
      <c r="I756" s="1" t="s">
        <v>22</v>
      </c>
      <c r="J756" s="1" t="s">
        <v>31</v>
      </c>
      <c r="K756" s="1" t="s">
        <v>37</v>
      </c>
      <c r="L756">
        <v>21442.75</v>
      </c>
      <c r="M756" s="2">
        <v>43649</v>
      </c>
      <c r="N756" s="1" t="s">
        <v>75</v>
      </c>
      <c r="O756" s="1" t="s">
        <v>356</v>
      </c>
      <c r="P756" s="1" t="s">
        <v>853</v>
      </c>
      <c r="Q756" s="2">
        <v>43852</v>
      </c>
    </row>
    <row r="757" spans="1:17" x14ac:dyDescent="0.3">
      <c r="A757" s="1" t="s">
        <v>725</v>
      </c>
      <c r="B757" s="1" t="s">
        <v>482</v>
      </c>
      <c r="C757" s="1" t="s">
        <v>19</v>
      </c>
      <c r="D757" s="2">
        <v>43322</v>
      </c>
      <c r="E757" s="2">
        <v>43870</v>
      </c>
      <c r="F757" s="1" t="s">
        <v>29</v>
      </c>
      <c r="G757">
        <v>13</v>
      </c>
      <c r="H757" s="1" t="s">
        <v>36</v>
      </c>
      <c r="I757" s="1" t="s">
        <v>22</v>
      </c>
      <c r="J757" s="1" t="s">
        <v>31</v>
      </c>
      <c r="K757" s="1" t="s">
        <v>37</v>
      </c>
      <c r="L757">
        <v>27085.5</v>
      </c>
      <c r="M757" s="2">
        <v>43322</v>
      </c>
      <c r="N757" s="1" t="s">
        <v>75</v>
      </c>
      <c r="O757" s="1" t="s">
        <v>356</v>
      </c>
      <c r="P757" s="1" t="s">
        <v>853</v>
      </c>
      <c r="Q757" s="2">
        <v>43852</v>
      </c>
    </row>
    <row r="758" spans="1:17" x14ac:dyDescent="0.3">
      <c r="A758" s="1" t="s">
        <v>725</v>
      </c>
      <c r="B758" s="1" t="s">
        <v>482</v>
      </c>
      <c r="C758" s="1" t="s">
        <v>19</v>
      </c>
      <c r="D758" s="2">
        <v>43322</v>
      </c>
      <c r="E758" s="2">
        <v>43870</v>
      </c>
      <c r="F758" s="1" t="s">
        <v>29</v>
      </c>
      <c r="G758">
        <v>13</v>
      </c>
      <c r="H758" s="1" t="s">
        <v>36</v>
      </c>
      <c r="I758" s="1" t="s">
        <v>22</v>
      </c>
      <c r="J758" s="1" t="s">
        <v>31</v>
      </c>
      <c r="K758" s="1" t="s">
        <v>37</v>
      </c>
      <c r="L758">
        <v>17949.04</v>
      </c>
      <c r="M758" s="2">
        <v>43431</v>
      </c>
      <c r="N758" s="1" t="s">
        <v>75</v>
      </c>
      <c r="O758" s="1" t="s">
        <v>356</v>
      </c>
      <c r="P758" s="1" t="s">
        <v>853</v>
      </c>
      <c r="Q758" s="2">
        <v>43852</v>
      </c>
    </row>
    <row r="759" spans="1:17" x14ac:dyDescent="0.3">
      <c r="A759" s="1" t="s">
        <v>725</v>
      </c>
      <c r="B759" s="1" t="s">
        <v>482</v>
      </c>
      <c r="C759" s="1" t="s">
        <v>19</v>
      </c>
      <c r="D759" s="2">
        <v>43322</v>
      </c>
      <c r="E759" s="2">
        <v>43870</v>
      </c>
      <c r="F759" s="1" t="s">
        <v>29</v>
      </c>
      <c r="G759">
        <v>13</v>
      </c>
      <c r="H759" s="1" t="s">
        <v>36</v>
      </c>
      <c r="I759" s="1" t="s">
        <v>22</v>
      </c>
      <c r="J759" s="1" t="s">
        <v>31</v>
      </c>
      <c r="K759" s="1" t="s">
        <v>37</v>
      </c>
      <c r="L759">
        <v>17949.04</v>
      </c>
      <c r="M759" s="2">
        <v>43540</v>
      </c>
      <c r="N759" s="1" t="s">
        <v>75</v>
      </c>
      <c r="O759" s="1" t="s">
        <v>356</v>
      </c>
      <c r="P759" s="1" t="s">
        <v>853</v>
      </c>
      <c r="Q759" s="2">
        <v>43852</v>
      </c>
    </row>
    <row r="760" spans="1:17" x14ac:dyDescent="0.3">
      <c r="A760" s="1" t="s">
        <v>725</v>
      </c>
      <c r="B760" s="1" t="s">
        <v>482</v>
      </c>
      <c r="C760" s="1" t="s">
        <v>19</v>
      </c>
      <c r="D760" s="2">
        <v>43322</v>
      </c>
      <c r="E760" s="2">
        <v>43870</v>
      </c>
      <c r="F760" s="1" t="s">
        <v>29</v>
      </c>
      <c r="G760">
        <v>13</v>
      </c>
      <c r="H760" s="1" t="s">
        <v>36</v>
      </c>
      <c r="I760" s="1" t="s">
        <v>22</v>
      </c>
      <c r="J760" s="1" t="s">
        <v>31</v>
      </c>
      <c r="K760" s="1" t="s">
        <v>37</v>
      </c>
      <c r="L760">
        <v>17949.04</v>
      </c>
      <c r="M760" s="2">
        <v>43649</v>
      </c>
      <c r="N760" s="1" t="s">
        <v>75</v>
      </c>
      <c r="O760" s="1" t="s">
        <v>356</v>
      </c>
      <c r="P760" s="1" t="s">
        <v>853</v>
      </c>
      <c r="Q760" s="2">
        <v>43852</v>
      </c>
    </row>
    <row r="761" spans="1:17" x14ac:dyDescent="0.3">
      <c r="A761" s="1" t="s">
        <v>725</v>
      </c>
      <c r="B761" s="1" t="s">
        <v>482</v>
      </c>
      <c r="C761" s="1" t="s">
        <v>19</v>
      </c>
      <c r="D761" s="2">
        <v>43322</v>
      </c>
      <c r="E761" s="2">
        <v>43870</v>
      </c>
      <c r="F761" s="1" t="s">
        <v>29</v>
      </c>
      <c r="G761">
        <v>13</v>
      </c>
      <c r="H761" s="1" t="s">
        <v>36</v>
      </c>
      <c r="I761" s="1" t="s">
        <v>22</v>
      </c>
      <c r="J761" s="1" t="s">
        <v>31</v>
      </c>
      <c r="K761" s="1" t="s">
        <v>37</v>
      </c>
      <c r="L761">
        <v>17949.04</v>
      </c>
      <c r="M761" s="2">
        <v>43758</v>
      </c>
      <c r="N761" s="1" t="s">
        <v>75</v>
      </c>
      <c r="O761" s="1" t="s">
        <v>356</v>
      </c>
      <c r="P761" s="1" t="s">
        <v>853</v>
      </c>
      <c r="Q761" s="2">
        <v>43852</v>
      </c>
    </row>
    <row r="762" spans="1:17" x14ac:dyDescent="0.3">
      <c r="A762" s="1" t="s">
        <v>725</v>
      </c>
      <c r="B762" s="1" t="s">
        <v>482</v>
      </c>
      <c r="C762" s="1" t="s">
        <v>19</v>
      </c>
      <c r="D762" s="2">
        <v>43322</v>
      </c>
      <c r="E762" s="2">
        <v>43870</v>
      </c>
      <c r="F762" s="1" t="s">
        <v>29</v>
      </c>
      <c r="G762">
        <v>13</v>
      </c>
      <c r="H762" s="1" t="s">
        <v>36</v>
      </c>
      <c r="I762" s="1" t="s">
        <v>22</v>
      </c>
      <c r="J762" s="1" t="s">
        <v>31</v>
      </c>
      <c r="K762" s="1" t="s">
        <v>37</v>
      </c>
      <c r="L762">
        <v>22672.47</v>
      </c>
      <c r="M762" s="2">
        <v>43322</v>
      </c>
      <c r="N762" s="1" t="s">
        <v>75</v>
      </c>
      <c r="O762" s="1" t="s">
        <v>356</v>
      </c>
      <c r="P762" s="1" t="s">
        <v>853</v>
      </c>
      <c r="Q762" s="2">
        <v>43852</v>
      </c>
    </row>
    <row r="763" spans="1:17" x14ac:dyDescent="0.3">
      <c r="A763" s="1" t="s">
        <v>725</v>
      </c>
      <c r="B763" s="1" t="s">
        <v>482</v>
      </c>
      <c r="C763" s="1" t="s">
        <v>19</v>
      </c>
      <c r="D763" s="2">
        <v>43382</v>
      </c>
      <c r="E763" s="2">
        <v>43746</v>
      </c>
      <c r="F763" s="1" t="s">
        <v>29</v>
      </c>
      <c r="G763">
        <v>13</v>
      </c>
      <c r="H763" s="1" t="s">
        <v>36</v>
      </c>
      <c r="I763" s="1" t="s">
        <v>22</v>
      </c>
      <c r="J763" s="1" t="s">
        <v>31</v>
      </c>
      <c r="K763" s="1" t="s">
        <v>37</v>
      </c>
      <c r="L763">
        <v>11239.38</v>
      </c>
      <c r="M763" s="2">
        <v>43382</v>
      </c>
      <c r="N763" s="1" t="s">
        <v>75</v>
      </c>
      <c r="O763" s="1" t="s">
        <v>356</v>
      </c>
      <c r="P763" s="1" t="s">
        <v>853</v>
      </c>
      <c r="Q763" s="2">
        <v>43852</v>
      </c>
    </row>
    <row r="764" spans="1:17" x14ac:dyDescent="0.3">
      <c r="A764" s="1" t="s">
        <v>725</v>
      </c>
      <c r="B764" s="1" t="s">
        <v>738</v>
      </c>
      <c r="C764" s="1" t="s">
        <v>19</v>
      </c>
      <c r="D764" s="2">
        <v>43565</v>
      </c>
      <c r="E764" s="2">
        <v>43625</v>
      </c>
      <c r="F764" s="1" t="s">
        <v>29</v>
      </c>
      <c r="G764">
        <v>13</v>
      </c>
      <c r="H764" s="1" t="s">
        <v>36</v>
      </c>
      <c r="I764" s="1" t="s">
        <v>22</v>
      </c>
      <c r="J764" s="1" t="s">
        <v>31</v>
      </c>
      <c r="K764" s="1" t="s">
        <v>37</v>
      </c>
      <c r="L764">
        <v>2212.38</v>
      </c>
      <c r="M764" s="2">
        <v>43565</v>
      </c>
      <c r="N764" s="1" t="s">
        <v>75</v>
      </c>
      <c r="O764" s="1" t="s">
        <v>356</v>
      </c>
      <c r="P764" s="1" t="s">
        <v>853</v>
      </c>
      <c r="Q764" s="2">
        <v>43852</v>
      </c>
    </row>
    <row r="765" spans="1:17" x14ac:dyDescent="0.3">
      <c r="A765" s="1" t="s">
        <v>725</v>
      </c>
      <c r="B765" s="1" t="s">
        <v>739</v>
      </c>
      <c r="C765" s="1" t="s">
        <v>35</v>
      </c>
      <c r="D765" s="2">
        <v>43291</v>
      </c>
      <c r="E765" s="2">
        <v>43382</v>
      </c>
      <c r="F765" s="1" t="s">
        <v>249</v>
      </c>
      <c r="G765">
        <v>13</v>
      </c>
      <c r="H765" s="1" t="s">
        <v>36</v>
      </c>
      <c r="I765" s="1" t="s">
        <v>22</v>
      </c>
      <c r="J765" s="1" t="s">
        <v>50</v>
      </c>
      <c r="K765" s="1" t="s">
        <v>37</v>
      </c>
      <c r="L765">
        <v>1363</v>
      </c>
      <c r="M765" s="2">
        <v>43291</v>
      </c>
      <c r="N765" s="1" t="s">
        <v>75</v>
      </c>
      <c r="O765" s="1" t="s">
        <v>483</v>
      </c>
      <c r="P765" s="1" t="s">
        <v>601</v>
      </c>
      <c r="Q765" s="2">
        <v>43852</v>
      </c>
    </row>
    <row r="766" spans="1:17" x14ac:dyDescent="0.3">
      <c r="A766" s="1" t="s">
        <v>725</v>
      </c>
      <c r="B766" s="1" t="s">
        <v>740</v>
      </c>
      <c r="C766" s="1" t="s">
        <v>19</v>
      </c>
      <c r="D766" s="2">
        <v>43549</v>
      </c>
      <c r="E766" s="2">
        <v>43914</v>
      </c>
      <c r="F766" s="1" t="s">
        <v>628</v>
      </c>
      <c r="G766">
        <v>13</v>
      </c>
      <c r="H766" s="1" t="s">
        <v>36</v>
      </c>
      <c r="I766" s="1" t="s">
        <v>22</v>
      </c>
      <c r="J766" s="1" t="s">
        <v>628</v>
      </c>
      <c r="K766" s="1" t="s">
        <v>37</v>
      </c>
      <c r="L766">
        <v>157.5</v>
      </c>
      <c r="M766" s="2">
        <v>43549</v>
      </c>
      <c r="N766" s="1" t="s">
        <v>75</v>
      </c>
      <c r="O766" s="1" t="s">
        <v>356</v>
      </c>
      <c r="P766" s="1" t="s">
        <v>853</v>
      </c>
      <c r="Q766" s="2">
        <v>43852</v>
      </c>
    </row>
    <row r="767" spans="1:17" x14ac:dyDescent="0.3">
      <c r="A767" s="1" t="s">
        <v>725</v>
      </c>
      <c r="B767" s="1" t="s">
        <v>741</v>
      </c>
      <c r="C767" s="1" t="s">
        <v>19</v>
      </c>
      <c r="D767" s="2">
        <v>43553</v>
      </c>
      <c r="E767" s="2">
        <v>43918</v>
      </c>
      <c r="F767" s="1" t="s">
        <v>628</v>
      </c>
      <c r="G767">
        <v>13</v>
      </c>
      <c r="H767" s="1" t="s">
        <v>36</v>
      </c>
      <c r="I767" s="1" t="s">
        <v>22</v>
      </c>
      <c r="J767" s="1" t="s">
        <v>628</v>
      </c>
      <c r="K767" s="1" t="s">
        <v>37</v>
      </c>
      <c r="L767">
        <v>1749.45</v>
      </c>
      <c r="M767" s="2">
        <v>43553</v>
      </c>
      <c r="N767" s="1" t="s">
        <v>75</v>
      </c>
      <c r="O767" s="1" t="s">
        <v>356</v>
      </c>
      <c r="P767" s="1" t="s">
        <v>853</v>
      </c>
      <c r="Q767" s="2">
        <v>43852</v>
      </c>
    </row>
    <row r="768" spans="1:17" x14ac:dyDescent="0.3">
      <c r="A768" s="1" t="s">
        <v>725</v>
      </c>
      <c r="B768" s="1" t="s">
        <v>742</v>
      </c>
      <c r="C768" s="1" t="s">
        <v>19</v>
      </c>
      <c r="D768" s="2">
        <v>43184</v>
      </c>
      <c r="E768" s="2">
        <v>43548</v>
      </c>
      <c r="F768" s="1" t="s">
        <v>50</v>
      </c>
      <c r="G768">
        <v>1</v>
      </c>
      <c r="H768" s="1" t="s">
        <v>30</v>
      </c>
      <c r="I768" s="1" t="s">
        <v>22</v>
      </c>
      <c r="J768" s="1" t="s">
        <v>50</v>
      </c>
      <c r="K768" s="1" t="s">
        <v>24</v>
      </c>
      <c r="L768">
        <v>6250</v>
      </c>
      <c r="M768" s="2">
        <v>43184</v>
      </c>
      <c r="N768" s="1" t="s">
        <v>75</v>
      </c>
      <c r="O768" s="1" t="s">
        <v>356</v>
      </c>
      <c r="P768" s="1" t="s">
        <v>853</v>
      </c>
      <c r="Q768" s="2">
        <v>43852</v>
      </c>
    </row>
    <row r="769" spans="1:17" x14ac:dyDescent="0.3">
      <c r="A769" s="1" t="s">
        <v>725</v>
      </c>
      <c r="B769" s="1" t="s">
        <v>743</v>
      </c>
      <c r="C769" s="1" t="s">
        <v>19</v>
      </c>
      <c r="D769" s="2">
        <v>43549</v>
      </c>
      <c r="E769" s="2">
        <v>43914</v>
      </c>
      <c r="F769" s="1" t="s">
        <v>50</v>
      </c>
      <c r="G769">
        <v>9</v>
      </c>
      <c r="H769" s="1" t="s">
        <v>67</v>
      </c>
      <c r="I769" s="1" t="s">
        <v>22</v>
      </c>
      <c r="J769" s="1" t="s">
        <v>50</v>
      </c>
      <c r="K769" s="1" t="s">
        <v>24</v>
      </c>
      <c r="L769">
        <v>8125</v>
      </c>
      <c r="M769" s="2">
        <v>43549</v>
      </c>
      <c r="N769" s="1" t="s">
        <v>75</v>
      </c>
      <c r="O769" s="1" t="s">
        <v>356</v>
      </c>
      <c r="P769" s="1" t="s">
        <v>853</v>
      </c>
      <c r="Q769" s="2">
        <v>43852</v>
      </c>
    </row>
    <row r="770" spans="1:17" x14ac:dyDescent="0.3">
      <c r="A770" s="1" t="s">
        <v>725</v>
      </c>
      <c r="B770" s="1" t="s">
        <v>744</v>
      </c>
      <c r="C770" s="1" t="s">
        <v>19</v>
      </c>
      <c r="D770" s="2">
        <v>43661</v>
      </c>
      <c r="E770" s="2">
        <v>43844</v>
      </c>
      <c r="F770" s="1" t="s">
        <v>249</v>
      </c>
      <c r="G770">
        <v>13</v>
      </c>
      <c r="H770" s="1" t="s">
        <v>36</v>
      </c>
      <c r="I770" s="1" t="s">
        <v>22</v>
      </c>
      <c r="J770" s="1" t="s">
        <v>198</v>
      </c>
      <c r="K770" s="1" t="s">
        <v>37</v>
      </c>
      <c r="L770">
        <v>2788.75</v>
      </c>
      <c r="M770" s="2">
        <v>43661</v>
      </c>
      <c r="N770" s="1" t="s">
        <v>75</v>
      </c>
      <c r="O770" s="1" t="s">
        <v>356</v>
      </c>
      <c r="P770" s="1" t="s">
        <v>853</v>
      </c>
      <c r="Q770" s="2">
        <v>43852</v>
      </c>
    </row>
    <row r="771" spans="1:17" x14ac:dyDescent="0.3">
      <c r="A771" s="1" t="s">
        <v>725</v>
      </c>
      <c r="B771" s="1" t="s">
        <v>745</v>
      </c>
      <c r="C771" s="1" t="s">
        <v>19</v>
      </c>
      <c r="D771" s="2">
        <v>43322</v>
      </c>
      <c r="E771" s="2">
        <v>43625</v>
      </c>
      <c r="F771" s="1" t="s">
        <v>249</v>
      </c>
      <c r="G771">
        <v>13</v>
      </c>
      <c r="H771" s="1" t="s">
        <v>36</v>
      </c>
      <c r="I771" s="1" t="s">
        <v>22</v>
      </c>
      <c r="J771" s="1" t="s">
        <v>50</v>
      </c>
      <c r="K771" s="1" t="s">
        <v>32</v>
      </c>
      <c r="L771">
        <v>7827.77</v>
      </c>
      <c r="M771" s="2">
        <v>43322</v>
      </c>
      <c r="N771" s="1" t="s">
        <v>75</v>
      </c>
      <c r="O771" s="1" t="s">
        <v>26</v>
      </c>
      <c r="P771" s="1" t="s">
        <v>853</v>
      </c>
      <c r="Q771" s="2">
        <v>43852</v>
      </c>
    </row>
    <row r="772" spans="1:17" x14ac:dyDescent="0.3">
      <c r="A772" s="1" t="s">
        <v>725</v>
      </c>
      <c r="B772" s="1" t="s">
        <v>745</v>
      </c>
      <c r="C772" s="1" t="s">
        <v>19</v>
      </c>
      <c r="D772" s="2">
        <v>43322</v>
      </c>
      <c r="E772" s="2">
        <v>43625</v>
      </c>
      <c r="F772" s="1" t="s">
        <v>249</v>
      </c>
      <c r="G772">
        <v>13</v>
      </c>
      <c r="H772" s="1" t="s">
        <v>36</v>
      </c>
      <c r="I772" s="1" t="s">
        <v>22</v>
      </c>
      <c r="J772" s="1" t="s">
        <v>50</v>
      </c>
      <c r="K772" s="1" t="s">
        <v>32</v>
      </c>
      <c r="L772">
        <v>0</v>
      </c>
      <c r="M772" s="2">
        <v>43398</v>
      </c>
      <c r="N772" s="1" t="s">
        <v>25</v>
      </c>
      <c r="O772" s="1" t="s">
        <v>26</v>
      </c>
      <c r="P772" s="1" t="s">
        <v>853</v>
      </c>
      <c r="Q772" s="2">
        <v>43852</v>
      </c>
    </row>
    <row r="773" spans="1:17" x14ac:dyDescent="0.3">
      <c r="A773" s="1" t="s">
        <v>725</v>
      </c>
      <c r="B773" s="1" t="s">
        <v>745</v>
      </c>
      <c r="C773" s="1" t="s">
        <v>19</v>
      </c>
      <c r="D773" s="2">
        <v>43322</v>
      </c>
      <c r="E773" s="2">
        <v>43625</v>
      </c>
      <c r="F773" s="1" t="s">
        <v>249</v>
      </c>
      <c r="G773">
        <v>13</v>
      </c>
      <c r="H773" s="1" t="s">
        <v>36</v>
      </c>
      <c r="I773" s="1" t="s">
        <v>22</v>
      </c>
      <c r="J773" s="1" t="s">
        <v>50</v>
      </c>
      <c r="K773" s="1" t="s">
        <v>32</v>
      </c>
      <c r="L773">
        <v>4194.8</v>
      </c>
      <c r="M773" s="2">
        <v>43487</v>
      </c>
      <c r="N773" s="1" t="s">
        <v>25</v>
      </c>
      <c r="O773" s="1" t="s">
        <v>26</v>
      </c>
      <c r="P773" s="1" t="s">
        <v>853</v>
      </c>
      <c r="Q773" s="2">
        <v>43852</v>
      </c>
    </row>
    <row r="774" spans="1:17" x14ac:dyDescent="0.3">
      <c r="A774" s="1" t="s">
        <v>725</v>
      </c>
      <c r="B774" s="1" t="s">
        <v>746</v>
      </c>
      <c r="C774" s="1" t="s">
        <v>35</v>
      </c>
      <c r="D774" s="2">
        <v>43515</v>
      </c>
      <c r="E774" s="2">
        <v>43969</v>
      </c>
      <c r="F774" s="1" t="s">
        <v>249</v>
      </c>
      <c r="G774">
        <v>13</v>
      </c>
      <c r="H774" s="1" t="s">
        <v>36</v>
      </c>
      <c r="I774" s="1" t="s">
        <v>22</v>
      </c>
      <c r="J774" s="1" t="s">
        <v>50</v>
      </c>
      <c r="K774" s="1" t="s">
        <v>37</v>
      </c>
      <c r="L774">
        <v>1390.13</v>
      </c>
      <c r="M774" s="2">
        <v>43515</v>
      </c>
      <c r="N774" s="1" t="s">
        <v>75</v>
      </c>
      <c r="O774" s="1" t="s">
        <v>356</v>
      </c>
      <c r="P774" s="1" t="s">
        <v>853</v>
      </c>
      <c r="Q774" s="2">
        <v>43852</v>
      </c>
    </row>
    <row r="775" spans="1:17" x14ac:dyDescent="0.3">
      <c r="A775" s="1" t="s">
        <v>725</v>
      </c>
      <c r="B775" s="1" t="s">
        <v>747</v>
      </c>
      <c r="C775" s="1" t="s">
        <v>19</v>
      </c>
      <c r="D775" s="2">
        <v>43969</v>
      </c>
      <c r="E775" s="2">
        <v>44061</v>
      </c>
      <c r="F775" s="1" t="s">
        <v>249</v>
      </c>
      <c r="G775">
        <v>13</v>
      </c>
      <c r="H775" s="1" t="s">
        <v>36</v>
      </c>
      <c r="I775" s="1" t="s">
        <v>22</v>
      </c>
      <c r="J775" s="1" t="s">
        <v>50</v>
      </c>
      <c r="K775" s="1" t="s">
        <v>37</v>
      </c>
      <c r="L775">
        <v>1390.13</v>
      </c>
      <c r="M775" s="2">
        <v>43969</v>
      </c>
      <c r="N775" s="1" t="s">
        <v>75</v>
      </c>
      <c r="O775" s="1" t="s">
        <v>24</v>
      </c>
      <c r="P775" s="1" t="s">
        <v>853</v>
      </c>
      <c r="Q775" s="2">
        <v>43852</v>
      </c>
    </row>
    <row r="776" spans="1:17" x14ac:dyDescent="0.3">
      <c r="A776" s="1" t="s">
        <v>725</v>
      </c>
      <c r="B776" s="1" t="s">
        <v>748</v>
      </c>
      <c r="C776" s="1" t="s">
        <v>19</v>
      </c>
      <c r="D776" s="2">
        <v>43626</v>
      </c>
      <c r="E776" s="2">
        <v>43808</v>
      </c>
      <c r="F776" s="1" t="s">
        <v>249</v>
      </c>
      <c r="G776">
        <v>13</v>
      </c>
      <c r="H776" s="1" t="s">
        <v>36</v>
      </c>
      <c r="I776" s="1" t="s">
        <v>22</v>
      </c>
      <c r="J776" s="1" t="s">
        <v>50</v>
      </c>
      <c r="K776" s="1" t="s">
        <v>37</v>
      </c>
      <c r="L776">
        <v>7835.19</v>
      </c>
      <c r="M776" s="2">
        <v>43626</v>
      </c>
      <c r="N776" s="1" t="s">
        <v>75</v>
      </c>
      <c r="O776" s="1" t="s">
        <v>356</v>
      </c>
      <c r="P776" s="1" t="s">
        <v>853</v>
      </c>
      <c r="Q776" s="2">
        <v>43852</v>
      </c>
    </row>
    <row r="777" spans="1:17" x14ac:dyDescent="0.3">
      <c r="A777" s="1" t="s">
        <v>725</v>
      </c>
      <c r="B777" s="1" t="s">
        <v>749</v>
      </c>
      <c r="C777" s="1" t="s">
        <v>19</v>
      </c>
      <c r="D777" s="2">
        <v>43627</v>
      </c>
      <c r="E777" s="2">
        <v>43809</v>
      </c>
      <c r="F777" s="1" t="s">
        <v>249</v>
      </c>
      <c r="G777">
        <v>13</v>
      </c>
      <c r="H777" s="1" t="s">
        <v>36</v>
      </c>
      <c r="I777" s="1" t="s">
        <v>22</v>
      </c>
      <c r="J777" s="1" t="s">
        <v>50</v>
      </c>
      <c r="K777" s="1" t="s">
        <v>37</v>
      </c>
      <c r="L777">
        <v>7782.56</v>
      </c>
      <c r="M777" s="2">
        <v>43627</v>
      </c>
      <c r="N777" s="1" t="s">
        <v>75</v>
      </c>
      <c r="O777" s="1" t="s">
        <v>356</v>
      </c>
      <c r="P777" s="1" t="s">
        <v>853</v>
      </c>
      <c r="Q777" s="2">
        <v>43852</v>
      </c>
    </row>
    <row r="778" spans="1:17" x14ac:dyDescent="0.3">
      <c r="A778" s="1" t="s">
        <v>725</v>
      </c>
      <c r="B778" s="1" t="s">
        <v>736</v>
      </c>
      <c r="C778" s="1" t="s">
        <v>19</v>
      </c>
      <c r="D778" s="2">
        <v>43648</v>
      </c>
      <c r="E778" s="2">
        <v>44013</v>
      </c>
      <c r="F778" s="1" t="s">
        <v>249</v>
      </c>
      <c r="G778">
        <v>13</v>
      </c>
      <c r="H778" s="1" t="s">
        <v>36</v>
      </c>
      <c r="I778" s="1" t="s">
        <v>22</v>
      </c>
      <c r="J778" s="1" t="s">
        <v>50</v>
      </c>
      <c r="K778" s="1"/>
      <c r="L778">
        <v>1558.76</v>
      </c>
      <c r="M778" s="2">
        <v>43648</v>
      </c>
      <c r="N778" s="1" t="s">
        <v>75</v>
      </c>
      <c r="O778" s="1" t="s">
        <v>356</v>
      </c>
      <c r="P778" s="1" t="s">
        <v>853</v>
      </c>
      <c r="Q778" s="2">
        <v>43852</v>
      </c>
    </row>
    <row r="779" spans="1:17" x14ac:dyDescent="0.3">
      <c r="A779" s="1" t="s">
        <v>725</v>
      </c>
      <c r="B779" s="1" t="s">
        <v>486</v>
      </c>
      <c r="C779" s="1" t="s">
        <v>19</v>
      </c>
      <c r="D779" s="2">
        <v>43567</v>
      </c>
      <c r="E779" s="2">
        <v>43749</v>
      </c>
      <c r="F779" s="1" t="s">
        <v>29</v>
      </c>
      <c r="G779">
        <v>13</v>
      </c>
      <c r="H779" s="1" t="s">
        <v>36</v>
      </c>
      <c r="I779" s="1" t="s">
        <v>22</v>
      </c>
      <c r="J779" s="1" t="s">
        <v>31</v>
      </c>
      <c r="K779" s="1" t="s">
        <v>37</v>
      </c>
      <c r="L779">
        <v>3007.5</v>
      </c>
      <c r="M779" s="2">
        <v>43567</v>
      </c>
      <c r="N779" s="1" t="s">
        <v>75</v>
      </c>
      <c r="O779" s="1" t="s">
        <v>356</v>
      </c>
      <c r="P779" s="1" t="s">
        <v>853</v>
      </c>
      <c r="Q779" s="2">
        <v>43852</v>
      </c>
    </row>
    <row r="780" spans="1:17" x14ac:dyDescent="0.3">
      <c r="A780" s="1" t="s">
        <v>725</v>
      </c>
      <c r="B780" s="1" t="s">
        <v>486</v>
      </c>
      <c r="C780" s="1" t="s">
        <v>19</v>
      </c>
      <c r="D780" s="2">
        <v>43788</v>
      </c>
      <c r="E780" s="2">
        <v>44153</v>
      </c>
      <c r="F780" s="1" t="s">
        <v>29</v>
      </c>
      <c r="G780">
        <v>13</v>
      </c>
      <c r="H780" s="1" t="s">
        <v>36</v>
      </c>
      <c r="I780" s="1" t="s">
        <v>22</v>
      </c>
      <c r="J780" s="1" t="s">
        <v>31</v>
      </c>
      <c r="K780" s="1" t="s">
        <v>37</v>
      </c>
      <c r="L780">
        <v>26804.5</v>
      </c>
      <c r="M780" s="2">
        <v>43788</v>
      </c>
      <c r="N780" s="1" t="s">
        <v>75</v>
      </c>
      <c r="O780" s="1" t="s">
        <v>356</v>
      </c>
      <c r="P780" s="1" t="s">
        <v>853</v>
      </c>
      <c r="Q780" s="2">
        <v>43852</v>
      </c>
    </row>
    <row r="781" spans="1:17" x14ac:dyDescent="0.3">
      <c r="A781" s="1" t="s">
        <v>725</v>
      </c>
      <c r="B781" s="1" t="s">
        <v>750</v>
      </c>
      <c r="C781" s="1" t="s">
        <v>35</v>
      </c>
      <c r="D781" s="2">
        <v>43191</v>
      </c>
      <c r="E781" s="2">
        <v>43555</v>
      </c>
      <c r="F781" s="1" t="s">
        <v>249</v>
      </c>
      <c r="G781">
        <v>3</v>
      </c>
      <c r="H781" s="1" t="s">
        <v>21</v>
      </c>
      <c r="I781" s="1" t="s">
        <v>22</v>
      </c>
      <c r="J781" s="1" t="s">
        <v>23</v>
      </c>
      <c r="K781" s="1" t="s">
        <v>24</v>
      </c>
      <c r="L781">
        <v>1771.98</v>
      </c>
      <c r="M781" s="2">
        <v>43191</v>
      </c>
      <c r="N781" s="1" t="s">
        <v>75</v>
      </c>
      <c r="O781" s="1" t="s">
        <v>356</v>
      </c>
      <c r="P781" s="1" t="s">
        <v>853</v>
      </c>
      <c r="Q781" s="2">
        <v>43852</v>
      </c>
    </row>
    <row r="782" spans="1:17" x14ac:dyDescent="0.3">
      <c r="A782" s="1" t="s">
        <v>725</v>
      </c>
      <c r="B782" s="1" t="s">
        <v>750</v>
      </c>
      <c r="C782" s="1" t="s">
        <v>35</v>
      </c>
      <c r="D782" s="2">
        <v>43191</v>
      </c>
      <c r="E782" s="2">
        <v>43555</v>
      </c>
      <c r="F782" s="1" t="s">
        <v>249</v>
      </c>
      <c r="G782">
        <v>3</v>
      </c>
      <c r="H782" s="1" t="s">
        <v>21</v>
      </c>
      <c r="I782" s="1" t="s">
        <v>22</v>
      </c>
      <c r="J782" s="1" t="s">
        <v>23</v>
      </c>
      <c r="K782" s="1" t="s">
        <v>24</v>
      </c>
      <c r="L782">
        <v>681.53</v>
      </c>
      <c r="M782" s="2">
        <v>43191</v>
      </c>
      <c r="N782" s="1" t="s">
        <v>75</v>
      </c>
      <c r="O782" s="1" t="s">
        <v>356</v>
      </c>
      <c r="P782" s="1" t="s">
        <v>853</v>
      </c>
      <c r="Q782" s="2">
        <v>43852</v>
      </c>
    </row>
    <row r="783" spans="1:17" x14ac:dyDescent="0.3">
      <c r="A783" s="1" t="s">
        <v>725</v>
      </c>
      <c r="B783" s="1" t="s">
        <v>750</v>
      </c>
      <c r="C783" s="1" t="s">
        <v>35</v>
      </c>
      <c r="D783" s="2">
        <v>43191</v>
      </c>
      <c r="E783" s="2">
        <v>43555</v>
      </c>
      <c r="F783" s="1" t="s">
        <v>249</v>
      </c>
      <c r="G783">
        <v>3</v>
      </c>
      <c r="H783" s="1" t="s">
        <v>21</v>
      </c>
      <c r="I783" s="1" t="s">
        <v>22</v>
      </c>
      <c r="J783" s="1" t="s">
        <v>23</v>
      </c>
      <c r="K783" s="1" t="s">
        <v>24</v>
      </c>
      <c r="L783">
        <v>272.61</v>
      </c>
      <c r="M783" s="2">
        <v>43191</v>
      </c>
      <c r="N783" s="1" t="s">
        <v>75</v>
      </c>
      <c r="O783" s="1" t="s">
        <v>356</v>
      </c>
      <c r="P783" s="1" t="s">
        <v>853</v>
      </c>
      <c r="Q783" s="2">
        <v>43852</v>
      </c>
    </row>
    <row r="784" spans="1:17" x14ac:dyDescent="0.3">
      <c r="A784" s="1" t="s">
        <v>725</v>
      </c>
      <c r="B784" s="1" t="s">
        <v>751</v>
      </c>
      <c r="C784" s="1" t="s">
        <v>35</v>
      </c>
      <c r="D784" s="2">
        <v>43191</v>
      </c>
      <c r="E784" s="2">
        <v>43555</v>
      </c>
      <c r="F784" s="1" t="s">
        <v>249</v>
      </c>
      <c r="G784">
        <v>3</v>
      </c>
      <c r="H784" s="1" t="s">
        <v>21</v>
      </c>
      <c r="I784" s="1" t="s">
        <v>22</v>
      </c>
      <c r="J784" s="1" t="s">
        <v>23</v>
      </c>
      <c r="K784" s="1" t="s">
        <v>24</v>
      </c>
      <c r="L784">
        <v>4175.3599999999997</v>
      </c>
      <c r="M784" s="2">
        <v>43191</v>
      </c>
      <c r="N784" s="1" t="s">
        <v>75</v>
      </c>
      <c r="O784" s="1" t="s">
        <v>356</v>
      </c>
      <c r="P784" s="1" t="s">
        <v>853</v>
      </c>
      <c r="Q784" s="2">
        <v>43852</v>
      </c>
    </row>
    <row r="785" spans="1:17" x14ac:dyDescent="0.3">
      <c r="A785" s="1" t="s">
        <v>725</v>
      </c>
      <c r="B785" s="1" t="s">
        <v>751</v>
      </c>
      <c r="C785" s="1" t="s">
        <v>35</v>
      </c>
      <c r="D785" s="2">
        <v>43191</v>
      </c>
      <c r="E785" s="2">
        <v>43555</v>
      </c>
      <c r="F785" s="1" t="s">
        <v>249</v>
      </c>
      <c r="G785">
        <v>3</v>
      </c>
      <c r="H785" s="1" t="s">
        <v>21</v>
      </c>
      <c r="I785" s="1" t="s">
        <v>22</v>
      </c>
      <c r="J785" s="1" t="s">
        <v>23</v>
      </c>
      <c r="K785" s="1" t="s">
        <v>24</v>
      </c>
      <c r="L785">
        <v>1605.91</v>
      </c>
      <c r="M785" s="2">
        <v>43191</v>
      </c>
      <c r="N785" s="1" t="s">
        <v>75</v>
      </c>
      <c r="O785" s="1" t="s">
        <v>356</v>
      </c>
      <c r="P785" s="1" t="s">
        <v>853</v>
      </c>
      <c r="Q785" s="2">
        <v>43852</v>
      </c>
    </row>
    <row r="786" spans="1:17" x14ac:dyDescent="0.3">
      <c r="A786" s="1" t="s">
        <v>725</v>
      </c>
      <c r="B786" s="1" t="s">
        <v>751</v>
      </c>
      <c r="C786" s="1" t="s">
        <v>35</v>
      </c>
      <c r="D786" s="2">
        <v>43191</v>
      </c>
      <c r="E786" s="2">
        <v>43555</v>
      </c>
      <c r="F786" s="1" t="s">
        <v>249</v>
      </c>
      <c r="G786">
        <v>3</v>
      </c>
      <c r="H786" s="1" t="s">
        <v>21</v>
      </c>
      <c r="I786" s="1" t="s">
        <v>22</v>
      </c>
      <c r="J786" s="1" t="s">
        <v>23</v>
      </c>
      <c r="K786" s="1" t="s">
        <v>24</v>
      </c>
      <c r="L786">
        <v>642.36</v>
      </c>
      <c r="M786" s="2">
        <v>43191</v>
      </c>
      <c r="N786" s="1" t="s">
        <v>75</v>
      </c>
      <c r="O786" s="1" t="s">
        <v>356</v>
      </c>
      <c r="P786" s="1" t="s">
        <v>853</v>
      </c>
      <c r="Q786" s="2">
        <v>43852</v>
      </c>
    </row>
    <row r="787" spans="1:17" x14ac:dyDescent="0.3">
      <c r="A787" s="1" t="s">
        <v>725</v>
      </c>
      <c r="B787" s="1" t="s">
        <v>752</v>
      </c>
      <c r="C787" s="1" t="s">
        <v>35</v>
      </c>
      <c r="D787" s="2">
        <v>43191</v>
      </c>
      <c r="E787" s="2">
        <v>43555</v>
      </c>
      <c r="F787" s="1" t="s">
        <v>303</v>
      </c>
      <c r="G787">
        <v>3</v>
      </c>
      <c r="H787" s="1" t="s">
        <v>21</v>
      </c>
      <c r="I787" s="1" t="s">
        <v>22</v>
      </c>
      <c r="J787" s="1" t="s">
        <v>23</v>
      </c>
      <c r="K787" s="1" t="s">
        <v>24</v>
      </c>
      <c r="L787">
        <v>23863.13</v>
      </c>
      <c r="M787" s="2">
        <v>76062</v>
      </c>
      <c r="N787" s="1" t="s">
        <v>75</v>
      </c>
      <c r="O787" s="1" t="s">
        <v>356</v>
      </c>
      <c r="P787" s="1" t="s">
        <v>853</v>
      </c>
      <c r="Q787" s="2">
        <v>43852</v>
      </c>
    </row>
    <row r="788" spans="1:17" x14ac:dyDescent="0.3">
      <c r="A788" s="1" t="s">
        <v>725</v>
      </c>
      <c r="B788" s="1" t="s">
        <v>752</v>
      </c>
      <c r="C788" s="1" t="s">
        <v>35</v>
      </c>
      <c r="D788" s="2">
        <v>43191</v>
      </c>
      <c r="E788" s="2">
        <v>43555</v>
      </c>
      <c r="F788" s="1" t="s">
        <v>303</v>
      </c>
      <c r="G788">
        <v>3</v>
      </c>
      <c r="H788" s="1" t="s">
        <v>21</v>
      </c>
      <c r="I788" s="1" t="s">
        <v>22</v>
      </c>
      <c r="J788" s="1" t="s">
        <v>23</v>
      </c>
      <c r="K788" s="1" t="s">
        <v>24</v>
      </c>
      <c r="L788">
        <v>9178.1299999999992</v>
      </c>
      <c r="M788" s="2">
        <v>76062</v>
      </c>
      <c r="N788" s="1" t="s">
        <v>75</v>
      </c>
      <c r="O788" s="1" t="s">
        <v>356</v>
      </c>
      <c r="P788" s="1" t="s">
        <v>853</v>
      </c>
      <c r="Q788" s="2">
        <v>43852</v>
      </c>
    </row>
    <row r="789" spans="1:17" x14ac:dyDescent="0.3">
      <c r="A789" s="1" t="s">
        <v>725</v>
      </c>
      <c r="B789" s="1" t="s">
        <v>752</v>
      </c>
      <c r="C789" s="1" t="s">
        <v>35</v>
      </c>
      <c r="D789" s="2">
        <v>43191</v>
      </c>
      <c r="E789" s="2">
        <v>43555</v>
      </c>
      <c r="F789" s="1" t="s">
        <v>303</v>
      </c>
      <c r="G789">
        <v>3</v>
      </c>
      <c r="H789" s="1" t="s">
        <v>21</v>
      </c>
      <c r="I789" s="1" t="s">
        <v>22</v>
      </c>
      <c r="J789" s="1" t="s">
        <v>23</v>
      </c>
      <c r="K789" s="1" t="s">
        <v>24</v>
      </c>
      <c r="L789">
        <v>3671.25</v>
      </c>
      <c r="M789" s="2">
        <v>76062</v>
      </c>
      <c r="N789" s="1" t="s">
        <v>75</v>
      </c>
      <c r="O789" s="1" t="s">
        <v>356</v>
      </c>
      <c r="P789" s="1" t="s">
        <v>853</v>
      </c>
      <c r="Q789" s="2">
        <v>43852</v>
      </c>
    </row>
    <row r="790" spans="1:17" x14ac:dyDescent="0.3">
      <c r="A790" s="1" t="s">
        <v>725</v>
      </c>
      <c r="B790" s="1" t="s">
        <v>753</v>
      </c>
      <c r="C790" s="1" t="s">
        <v>35</v>
      </c>
      <c r="D790" s="2">
        <v>43191</v>
      </c>
      <c r="E790" s="2">
        <v>43555</v>
      </c>
      <c r="F790" s="1" t="s">
        <v>303</v>
      </c>
      <c r="G790">
        <v>3</v>
      </c>
      <c r="H790" s="1" t="s">
        <v>21</v>
      </c>
      <c r="I790" s="1" t="s">
        <v>22</v>
      </c>
      <c r="J790" s="1" t="s">
        <v>23</v>
      </c>
      <c r="K790" s="1" t="s">
        <v>24</v>
      </c>
      <c r="L790">
        <v>157.13999999999999</v>
      </c>
      <c r="M790" s="2">
        <v>43191</v>
      </c>
      <c r="N790" s="1" t="s">
        <v>75</v>
      </c>
      <c r="O790" s="1" t="s">
        <v>356</v>
      </c>
      <c r="P790" s="1" t="s">
        <v>853</v>
      </c>
      <c r="Q790" s="2">
        <v>43852</v>
      </c>
    </row>
    <row r="791" spans="1:17" x14ac:dyDescent="0.3">
      <c r="A791" s="1" t="s">
        <v>725</v>
      </c>
      <c r="B791" s="1" t="s">
        <v>753</v>
      </c>
      <c r="C791" s="1" t="s">
        <v>35</v>
      </c>
      <c r="D791" s="2">
        <v>43191</v>
      </c>
      <c r="E791" s="2">
        <v>43555</v>
      </c>
      <c r="F791" s="1" t="s">
        <v>303</v>
      </c>
      <c r="G791">
        <v>3</v>
      </c>
      <c r="H791" s="1" t="s">
        <v>21</v>
      </c>
      <c r="I791" s="1" t="s">
        <v>22</v>
      </c>
      <c r="J791" s="1" t="s">
        <v>23</v>
      </c>
      <c r="K791" s="1" t="s">
        <v>24</v>
      </c>
      <c r="L791">
        <v>60.44</v>
      </c>
      <c r="M791" s="2">
        <v>43191</v>
      </c>
      <c r="N791" s="1" t="s">
        <v>75</v>
      </c>
      <c r="O791" s="1" t="s">
        <v>356</v>
      </c>
      <c r="P791" s="1" t="s">
        <v>853</v>
      </c>
      <c r="Q791" s="2">
        <v>43852</v>
      </c>
    </row>
    <row r="792" spans="1:17" x14ac:dyDescent="0.3">
      <c r="A792" s="1" t="s">
        <v>725</v>
      </c>
      <c r="B792" s="1" t="s">
        <v>753</v>
      </c>
      <c r="C792" s="1" t="s">
        <v>35</v>
      </c>
      <c r="D792" s="2">
        <v>43191</v>
      </c>
      <c r="E792" s="2">
        <v>43555</v>
      </c>
      <c r="F792" s="1" t="s">
        <v>303</v>
      </c>
      <c r="G792">
        <v>3</v>
      </c>
      <c r="H792" s="1" t="s">
        <v>21</v>
      </c>
      <c r="I792" s="1" t="s">
        <v>22</v>
      </c>
      <c r="J792" s="1" t="s">
        <v>23</v>
      </c>
      <c r="K792" s="1" t="s">
        <v>24</v>
      </c>
      <c r="L792">
        <v>24.17</v>
      </c>
      <c r="M792" s="2">
        <v>43191</v>
      </c>
      <c r="N792" s="1" t="s">
        <v>75</v>
      </c>
      <c r="O792" s="1" t="s">
        <v>356</v>
      </c>
      <c r="P792" s="1" t="s">
        <v>853</v>
      </c>
      <c r="Q792" s="2">
        <v>43852</v>
      </c>
    </row>
    <row r="793" spans="1:17" x14ac:dyDescent="0.3">
      <c r="A793" s="1" t="s">
        <v>725</v>
      </c>
      <c r="B793" s="1" t="s">
        <v>754</v>
      </c>
      <c r="C793" s="1" t="s">
        <v>19</v>
      </c>
      <c r="D793" s="2">
        <v>43191</v>
      </c>
      <c r="E793" s="2">
        <v>43555</v>
      </c>
      <c r="F793" s="1" t="s">
        <v>303</v>
      </c>
      <c r="G793">
        <v>3</v>
      </c>
      <c r="H793" s="1" t="s">
        <v>21</v>
      </c>
      <c r="I793" s="1" t="s">
        <v>22</v>
      </c>
      <c r="J793" s="1" t="s">
        <v>23</v>
      </c>
      <c r="K793" s="1" t="s">
        <v>24</v>
      </c>
      <c r="L793">
        <v>23753.439999999999</v>
      </c>
      <c r="M793" s="2">
        <v>43191</v>
      </c>
      <c r="N793" s="1" t="s">
        <v>75</v>
      </c>
      <c r="O793" s="1" t="s">
        <v>356</v>
      </c>
      <c r="P793" s="1" t="s">
        <v>853</v>
      </c>
      <c r="Q793" s="2">
        <v>43852</v>
      </c>
    </row>
    <row r="794" spans="1:17" x14ac:dyDescent="0.3">
      <c r="A794" s="1" t="s">
        <v>725</v>
      </c>
      <c r="B794" s="1" t="s">
        <v>754</v>
      </c>
      <c r="C794" s="1" t="s">
        <v>19</v>
      </c>
      <c r="D794" s="2">
        <v>43191</v>
      </c>
      <c r="E794" s="2">
        <v>43555</v>
      </c>
      <c r="F794" s="1" t="s">
        <v>303</v>
      </c>
      <c r="G794">
        <v>3</v>
      </c>
      <c r="H794" s="1" t="s">
        <v>21</v>
      </c>
      <c r="I794" s="1" t="s">
        <v>22</v>
      </c>
      <c r="J794" s="1" t="s">
        <v>23</v>
      </c>
      <c r="K794" s="1" t="s">
        <v>24</v>
      </c>
      <c r="L794">
        <v>9135.94</v>
      </c>
      <c r="M794" s="2">
        <v>43191</v>
      </c>
      <c r="N794" s="1" t="s">
        <v>75</v>
      </c>
      <c r="O794" s="1" t="s">
        <v>356</v>
      </c>
      <c r="P794" s="1" t="s">
        <v>853</v>
      </c>
      <c r="Q794" s="2">
        <v>43852</v>
      </c>
    </row>
    <row r="795" spans="1:17" x14ac:dyDescent="0.3">
      <c r="A795" s="1" t="s">
        <v>725</v>
      </c>
      <c r="B795" s="1" t="s">
        <v>754</v>
      </c>
      <c r="C795" s="1" t="s">
        <v>19</v>
      </c>
      <c r="D795" s="2">
        <v>43191</v>
      </c>
      <c r="E795" s="2">
        <v>43555</v>
      </c>
      <c r="F795" s="1" t="s">
        <v>303</v>
      </c>
      <c r="G795">
        <v>3</v>
      </c>
      <c r="H795" s="1" t="s">
        <v>21</v>
      </c>
      <c r="I795" s="1" t="s">
        <v>22</v>
      </c>
      <c r="J795" s="1" t="s">
        <v>23</v>
      </c>
      <c r="K795" s="1" t="s">
        <v>24</v>
      </c>
      <c r="L795">
        <v>3654.37</v>
      </c>
      <c r="M795" s="2">
        <v>43191</v>
      </c>
      <c r="N795" s="1" t="s">
        <v>75</v>
      </c>
      <c r="O795" s="1" t="s">
        <v>356</v>
      </c>
      <c r="P795" s="1" t="s">
        <v>853</v>
      </c>
      <c r="Q795" s="2">
        <v>43852</v>
      </c>
    </row>
    <row r="796" spans="1:17" x14ac:dyDescent="0.3">
      <c r="A796" s="1" t="s">
        <v>725</v>
      </c>
      <c r="B796" s="1" t="s">
        <v>755</v>
      </c>
      <c r="C796" s="1" t="s">
        <v>19</v>
      </c>
      <c r="D796" s="2">
        <v>43556</v>
      </c>
      <c r="E796" s="2">
        <v>43921</v>
      </c>
      <c r="F796" s="1" t="s">
        <v>249</v>
      </c>
      <c r="G796">
        <v>3</v>
      </c>
      <c r="H796" s="1" t="s">
        <v>21</v>
      </c>
      <c r="I796" s="1" t="s">
        <v>22</v>
      </c>
      <c r="J796" s="1" t="s">
        <v>23</v>
      </c>
      <c r="K796" s="1" t="s">
        <v>24</v>
      </c>
      <c r="L796">
        <v>445.18</v>
      </c>
      <c r="M796" s="2">
        <v>43556</v>
      </c>
      <c r="N796" s="1" t="s">
        <v>75</v>
      </c>
      <c r="O796" s="1" t="s">
        <v>356</v>
      </c>
      <c r="P796" s="1" t="s">
        <v>853</v>
      </c>
      <c r="Q796" s="2">
        <v>43852</v>
      </c>
    </row>
    <row r="797" spans="1:17" x14ac:dyDescent="0.3">
      <c r="A797" s="1" t="s">
        <v>725</v>
      </c>
      <c r="B797" s="1" t="s">
        <v>756</v>
      </c>
      <c r="C797" s="1" t="s">
        <v>35</v>
      </c>
      <c r="D797" s="2">
        <v>43191</v>
      </c>
      <c r="E797" s="2">
        <v>43555</v>
      </c>
      <c r="F797" s="1" t="s">
        <v>249</v>
      </c>
      <c r="G797">
        <v>3</v>
      </c>
      <c r="H797" s="1" t="s">
        <v>21</v>
      </c>
      <c r="I797" s="1" t="s">
        <v>22</v>
      </c>
      <c r="J797" s="1" t="s">
        <v>23</v>
      </c>
      <c r="K797" s="1" t="s">
        <v>24</v>
      </c>
      <c r="L797">
        <v>1598.68</v>
      </c>
      <c r="M797" s="2">
        <v>43191</v>
      </c>
      <c r="N797" s="1" t="s">
        <v>75</v>
      </c>
      <c r="O797" s="1" t="s">
        <v>356</v>
      </c>
      <c r="P797" s="1" t="s">
        <v>853</v>
      </c>
      <c r="Q797" s="2">
        <v>43852</v>
      </c>
    </row>
    <row r="798" spans="1:17" x14ac:dyDescent="0.3">
      <c r="A798" s="1" t="s">
        <v>725</v>
      </c>
      <c r="B798" s="1" t="s">
        <v>756</v>
      </c>
      <c r="C798" s="1" t="s">
        <v>35</v>
      </c>
      <c r="D798" s="2">
        <v>43191</v>
      </c>
      <c r="E798" s="2">
        <v>43555</v>
      </c>
      <c r="F798" s="1" t="s">
        <v>249</v>
      </c>
      <c r="G798">
        <v>3</v>
      </c>
      <c r="H798" s="1" t="s">
        <v>21</v>
      </c>
      <c r="I798" s="1" t="s">
        <v>22</v>
      </c>
      <c r="J798" s="1" t="s">
        <v>23</v>
      </c>
      <c r="K798" s="1" t="s">
        <v>24</v>
      </c>
      <c r="L798">
        <v>614.88</v>
      </c>
      <c r="M798" s="2">
        <v>43191</v>
      </c>
      <c r="N798" s="1" t="s">
        <v>75</v>
      </c>
      <c r="O798" s="1" t="s">
        <v>356</v>
      </c>
      <c r="P798" s="1" t="s">
        <v>853</v>
      </c>
      <c r="Q798" s="2">
        <v>43852</v>
      </c>
    </row>
    <row r="799" spans="1:17" x14ac:dyDescent="0.3">
      <c r="A799" s="1" t="s">
        <v>725</v>
      </c>
      <c r="B799" s="1" t="s">
        <v>756</v>
      </c>
      <c r="C799" s="1" t="s">
        <v>35</v>
      </c>
      <c r="D799" s="2">
        <v>43191</v>
      </c>
      <c r="E799" s="2">
        <v>43555</v>
      </c>
      <c r="F799" s="1" t="s">
        <v>249</v>
      </c>
      <c r="G799">
        <v>3</v>
      </c>
      <c r="H799" s="1" t="s">
        <v>21</v>
      </c>
      <c r="I799" s="1" t="s">
        <v>22</v>
      </c>
      <c r="J799" s="1" t="s">
        <v>23</v>
      </c>
      <c r="K799" s="1" t="s">
        <v>24</v>
      </c>
      <c r="L799">
        <v>245.95</v>
      </c>
      <c r="M799" s="2">
        <v>43191</v>
      </c>
      <c r="N799" s="1" t="s">
        <v>75</v>
      </c>
      <c r="O799" s="1" t="s">
        <v>356</v>
      </c>
      <c r="P799" s="1" t="s">
        <v>853</v>
      </c>
      <c r="Q799" s="2">
        <v>43852</v>
      </c>
    </row>
    <row r="800" spans="1:17" x14ac:dyDescent="0.3">
      <c r="A800" s="1" t="s">
        <v>725</v>
      </c>
      <c r="B800" s="1" t="s">
        <v>755</v>
      </c>
      <c r="C800" s="1" t="s">
        <v>19</v>
      </c>
      <c r="D800" s="2">
        <v>43556</v>
      </c>
      <c r="E800" s="2">
        <v>43921</v>
      </c>
      <c r="F800" s="1" t="s">
        <v>249</v>
      </c>
      <c r="G800">
        <v>3</v>
      </c>
      <c r="H800" s="1" t="s">
        <v>21</v>
      </c>
      <c r="I800" s="1" t="s">
        <v>22</v>
      </c>
      <c r="J800" s="1" t="s">
        <v>23</v>
      </c>
      <c r="K800" s="1" t="s">
        <v>24</v>
      </c>
      <c r="L800">
        <v>2077.5100000000002</v>
      </c>
      <c r="M800" s="2">
        <v>43556</v>
      </c>
      <c r="N800" s="1" t="s">
        <v>75</v>
      </c>
      <c r="O800" s="1" t="s">
        <v>356</v>
      </c>
      <c r="P800" s="1" t="s">
        <v>853</v>
      </c>
      <c r="Q800" s="2">
        <v>43852</v>
      </c>
    </row>
    <row r="801" spans="1:17" x14ac:dyDescent="0.3">
      <c r="A801" s="1" t="s">
        <v>725</v>
      </c>
      <c r="B801" s="1" t="s">
        <v>755</v>
      </c>
      <c r="C801" s="1" t="s">
        <v>19</v>
      </c>
      <c r="D801" s="2">
        <v>43556</v>
      </c>
      <c r="E801" s="2">
        <v>43921</v>
      </c>
      <c r="F801" s="1" t="s">
        <v>249</v>
      </c>
      <c r="G801">
        <v>3</v>
      </c>
      <c r="H801" s="1" t="s">
        <v>21</v>
      </c>
      <c r="I801" s="1" t="s">
        <v>22</v>
      </c>
      <c r="J801" s="1" t="s">
        <v>23</v>
      </c>
      <c r="K801" s="1" t="s">
        <v>24</v>
      </c>
      <c r="L801">
        <v>445.18</v>
      </c>
      <c r="M801" s="2">
        <v>43556</v>
      </c>
      <c r="N801" s="1" t="s">
        <v>75</v>
      </c>
      <c r="O801" s="1" t="s">
        <v>356</v>
      </c>
      <c r="P801" s="1" t="s">
        <v>853</v>
      </c>
      <c r="Q801" s="2">
        <v>43852</v>
      </c>
    </row>
    <row r="802" spans="1:17" x14ac:dyDescent="0.3">
      <c r="A802" s="1" t="s">
        <v>725</v>
      </c>
      <c r="B802" s="1" t="s">
        <v>757</v>
      </c>
      <c r="C802" s="1" t="s">
        <v>19</v>
      </c>
      <c r="D802" s="2">
        <v>43450</v>
      </c>
      <c r="E802" s="2">
        <v>43814</v>
      </c>
      <c r="F802" s="1" t="s">
        <v>303</v>
      </c>
      <c r="G802">
        <v>1</v>
      </c>
      <c r="H802" s="1" t="s">
        <v>30</v>
      </c>
      <c r="I802" s="1" t="s">
        <v>22</v>
      </c>
      <c r="J802" s="1" t="s">
        <v>116</v>
      </c>
      <c r="K802" s="1" t="s">
        <v>24</v>
      </c>
      <c r="L802">
        <v>33484.339999999997</v>
      </c>
      <c r="M802" s="2">
        <v>43450</v>
      </c>
      <c r="N802" s="1" t="s">
        <v>75</v>
      </c>
      <c r="O802" s="1" t="s">
        <v>356</v>
      </c>
      <c r="P802" s="1" t="s">
        <v>853</v>
      </c>
      <c r="Q802" s="2">
        <v>43852</v>
      </c>
    </row>
    <row r="803" spans="1:17" x14ac:dyDescent="0.3">
      <c r="A803" s="1" t="s">
        <v>725</v>
      </c>
      <c r="B803" s="1" t="s">
        <v>758</v>
      </c>
      <c r="C803" s="1" t="s">
        <v>19</v>
      </c>
      <c r="D803" s="2">
        <v>43815</v>
      </c>
      <c r="E803" s="2">
        <v>44180</v>
      </c>
      <c r="F803" s="1" t="s">
        <v>303</v>
      </c>
      <c r="G803">
        <v>2</v>
      </c>
      <c r="H803" s="1" t="s">
        <v>51</v>
      </c>
      <c r="I803" s="1" t="s">
        <v>22</v>
      </c>
      <c r="J803" s="1" t="s">
        <v>160</v>
      </c>
      <c r="K803" s="1" t="s">
        <v>24</v>
      </c>
      <c r="L803">
        <v>109812.12</v>
      </c>
      <c r="M803" s="2">
        <v>43815</v>
      </c>
      <c r="N803" s="1" t="s">
        <v>75</v>
      </c>
      <c r="O803" s="1" t="s">
        <v>356</v>
      </c>
      <c r="P803" s="1" t="s">
        <v>853</v>
      </c>
      <c r="Q803" s="2">
        <v>43852</v>
      </c>
    </row>
    <row r="804" spans="1:17" x14ac:dyDescent="0.3">
      <c r="A804" s="1" t="s">
        <v>725</v>
      </c>
      <c r="B804" s="1" t="s">
        <v>759</v>
      </c>
      <c r="C804" s="1" t="s">
        <v>19</v>
      </c>
      <c r="D804" s="2">
        <v>43110</v>
      </c>
      <c r="E804" s="2">
        <v>43251</v>
      </c>
      <c r="F804" s="1" t="s">
        <v>50</v>
      </c>
      <c r="G804">
        <v>12</v>
      </c>
      <c r="H804" s="1" t="s">
        <v>216</v>
      </c>
      <c r="I804" s="1" t="s">
        <v>22</v>
      </c>
      <c r="J804" s="1" t="s">
        <v>23</v>
      </c>
      <c r="K804" s="1" t="s">
        <v>24</v>
      </c>
      <c r="L804">
        <v>12084.5</v>
      </c>
      <c r="M804" s="2">
        <v>43110</v>
      </c>
      <c r="N804" s="1" t="s">
        <v>75</v>
      </c>
      <c r="O804" s="1" t="s">
        <v>356</v>
      </c>
      <c r="P804" s="1" t="s">
        <v>853</v>
      </c>
      <c r="Q804" s="2">
        <v>43852</v>
      </c>
    </row>
    <row r="805" spans="1:17" x14ac:dyDescent="0.3">
      <c r="A805" s="1" t="s">
        <v>725</v>
      </c>
      <c r="B805" s="1" t="s">
        <v>737</v>
      </c>
      <c r="C805" s="1" t="s">
        <v>35</v>
      </c>
      <c r="D805" s="2">
        <v>43185</v>
      </c>
      <c r="E805" s="2">
        <v>43641</v>
      </c>
      <c r="F805" s="1" t="s">
        <v>29</v>
      </c>
      <c r="G805">
        <v>13</v>
      </c>
      <c r="H805" s="1" t="s">
        <v>36</v>
      </c>
      <c r="I805" s="1" t="s">
        <v>22</v>
      </c>
      <c r="J805" s="1" t="s">
        <v>31</v>
      </c>
      <c r="K805" s="1" t="s">
        <v>32</v>
      </c>
      <c r="L805">
        <v>51965.88</v>
      </c>
      <c r="M805" s="2">
        <v>43185</v>
      </c>
      <c r="N805" s="1" t="s">
        <v>75</v>
      </c>
      <c r="O805" s="1" t="s">
        <v>483</v>
      </c>
      <c r="P805" s="1" t="s">
        <v>484</v>
      </c>
      <c r="Q805" s="2">
        <v>43852</v>
      </c>
    </row>
    <row r="806" spans="1:17" x14ac:dyDescent="0.3">
      <c r="A806" s="1" t="s">
        <v>725</v>
      </c>
      <c r="B806" s="1" t="s">
        <v>482</v>
      </c>
      <c r="C806" s="1" t="s">
        <v>35</v>
      </c>
      <c r="D806" s="2">
        <v>43258</v>
      </c>
      <c r="E806" s="2">
        <v>43622</v>
      </c>
      <c r="F806" s="1" t="s">
        <v>29</v>
      </c>
      <c r="G806">
        <v>13</v>
      </c>
      <c r="H806" s="1" t="s">
        <v>36</v>
      </c>
      <c r="I806" s="1" t="s">
        <v>22</v>
      </c>
      <c r="J806" s="1" t="s">
        <v>31</v>
      </c>
      <c r="K806" s="1" t="s">
        <v>37</v>
      </c>
      <c r="L806">
        <v>25619.25</v>
      </c>
      <c r="M806" s="2">
        <v>43258</v>
      </c>
      <c r="N806" s="1" t="s">
        <v>75</v>
      </c>
      <c r="O806" s="1" t="s">
        <v>483</v>
      </c>
      <c r="P806" s="1" t="s">
        <v>484</v>
      </c>
      <c r="Q806" s="2">
        <v>43852</v>
      </c>
    </row>
    <row r="807" spans="1:17" x14ac:dyDescent="0.3">
      <c r="A807" s="1" t="s">
        <v>725</v>
      </c>
      <c r="B807" s="1" t="s">
        <v>486</v>
      </c>
      <c r="C807" s="1" t="s">
        <v>19</v>
      </c>
      <c r="D807" s="2">
        <v>43642</v>
      </c>
      <c r="E807" s="2">
        <v>43824</v>
      </c>
      <c r="F807" s="1" t="s">
        <v>29</v>
      </c>
      <c r="G807">
        <v>13</v>
      </c>
      <c r="H807" s="1" t="s">
        <v>36</v>
      </c>
      <c r="I807" s="1" t="s">
        <v>22</v>
      </c>
      <c r="J807" s="1" t="s">
        <v>31</v>
      </c>
      <c r="K807" s="1" t="s">
        <v>37</v>
      </c>
      <c r="L807">
        <v>25598</v>
      </c>
      <c r="M807" s="2">
        <v>43642</v>
      </c>
      <c r="N807" s="1" t="s">
        <v>75</v>
      </c>
      <c r="O807" s="1" t="s">
        <v>356</v>
      </c>
      <c r="P807" s="1" t="s">
        <v>853</v>
      </c>
      <c r="Q807" s="2">
        <v>43852</v>
      </c>
    </row>
    <row r="808" spans="1:17" x14ac:dyDescent="0.3">
      <c r="A808" s="1" t="s">
        <v>725</v>
      </c>
      <c r="B808" s="1" t="s">
        <v>486</v>
      </c>
      <c r="C808" s="1" t="s">
        <v>19</v>
      </c>
      <c r="D808" s="2">
        <v>43642</v>
      </c>
      <c r="E808" s="2">
        <v>43824</v>
      </c>
      <c r="F808" s="1" t="s">
        <v>29</v>
      </c>
      <c r="G808">
        <v>13</v>
      </c>
      <c r="H808" s="1" t="s">
        <v>36</v>
      </c>
      <c r="I808" s="1" t="s">
        <v>22</v>
      </c>
      <c r="J808" s="1" t="s">
        <v>31</v>
      </c>
      <c r="K808" s="1" t="s">
        <v>37</v>
      </c>
      <c r="L808">
        <v>25598</v>
      </c>
      <c r="M808" s="2">
        <v>43642</v>
      </c>
      <c r="N808" s="1" t="s">
        <v>75</v>
      </c>
      <c r="O808" s="1" t="s">
        <v>356</v>
      </c>
      <c r="P808" s="1" t="s">
        <v>853</v>
      </c>
      <c r="Q808" s="2">
        <v>43852</v>
      </c>
    </row>
    <row r="809" spans="1:17" x14ac:dyDescent="0.3">
      <c r="A809" s="1" t="s">
        <v>725</v>
      </c>
      <c r="B809" s="1" t="s">
        <v>486</v>
      </c>
      <c r="C809" s="1" t="s">
        <v>19</v>
      </c>
      <c r="D809" s="2">
        <v>43791</v>
      </c>
      <c r="E809" s="2">
        <v>43911</v>
      </c>
      <c r="F809" s="1" t="s">
        <v>29</v>
      </c>
      <c r="G809">
        <v>13</v>
      </c>
      <c r="H809" s="1" t="s">
        <v>36</v>
      </c>
      <c r="I809" s="1" t="s">
        <v>22</v>
      </c>
      <c r="J809" s="1" t="s">
        <v>31</v>
      </c>
      <c r="K809" s="1" t="s">
        <v>32</v>
      </c>
      <c r="L809">
        <v>12643.38</v>
      </c>
      <c r="M809" s="2">
        <v>43791</v>
      </c>
      <c r="N809" s="1" t="s">
        <v>75</v>
      </c>
      <c r="O809" s="1" t="s">
        <v>356</v>
      </c>
      <c r="P809" s="1" t="s">
        <v>853</v>
      </c>
      <c r="Q809" s="2">
        <v>43852</v>
      </c>
    </row>
    <row r="810" spans="1:17" x14ac:dyDescent="0.3">
      <c r="A810" s="1" t="s">
        <v>725</v>
      </c>
      <c r="B810" s="1" t="s">
        <v>486</v>
      </c>
      <c r="C810" s="1" t="s">
        <v>19</v>
      </c>
      <c r="D810" s="2">
        <v>43825</v>
      </c>
      <c r="E810" s="2">
        <v>44007</v>
      </c>
      <c r="F810" s="1" t="s">
        <v>29</v>
      </c>
      <c r="G810">
        <v>13</v>
      </c>
      <c r="H810" s="1" t="s">
        <v>36</v>
      </c>
      <c r="I810" s="1" t="s">
        <v>22</v>
      </c>
      <c r="J810" s="1" t="s">
        <v>31</v>
      </c>
      <c r="K810" s="1" t="s">
        <v>37</v>
      </c>
      <c r="L810">
        <v>25598</v>
      </c>
      <c r="M810" s="2">
        <v>43825</v>
      </c>
      <c r="N810" s="1" t="s">
        <v>75</v>
      </c>
      <c r="O810" s="1" t="s">
        <v>356</v>
      </c>
      <c r="P810" s="1" t="s">
        <v>853</v>
      </c>
      <c r="Q810" s="2">
        <v>43852</v>
      </c>
    </row>
    <row r="811" spans="1:17" x14ac:dyDescent="0.3">
      <c r="A811" s="1" t="s">
        <v>725</v>
      </c>
      <c r="B811" s="1" t="s">
        <v>760</v>
      </c>
      <c r="C811" s="1" t="s">
        <v>35</v>
      </c>
      <c r="D811" s="2">
        <v>43101</v>
      </c>
      <c r="E811" s="2">
        <v>43465</v>
      </c>
      <c r="F811" s="1" t="s">
        <v>235</v>
      </c>
      <c r="G811">
        <v>10</v>
      </c>
      <c r="H811" s="1" t="s">
        <v>68</v>
      </c>
      <c r="I811" s="1" t="s">
        <v>22</v>
      </c>
      <c r="J811" s="1" t="s">
        <v>83</v>
      </c>
      <c r="K811" s="1" t="s">
        <v>24</v>
      </c>
      <c r="L811">
        <v>1474120.36</v>
      </c>
      <c r="M811" s="2">
        <v>43101</v>
      </c>
      <c r="N811" s="1" t="s">
        <v>75</v>
      </c>
      <c r="O811" s="1" t="s">
        <v>483</v>
      </c>
      <c r="P811" s="1" t="s">
        <v>518</v>
      </c>
      <c r="Q811" s="2">
        <v>43852</v>
      </c>
    </row>
    <row r="812" spans="1:17" x14ac:dyDescent="0.3">
      <c r="A812" s="1" t="s">
        <v>725</v>
      </c>
      <c r="B812" s="1" t="s">
        <v>760</v>
      </c>
      <c r="C812" s="1" t="s">
        <v>35</v>
      </c>
      <c r="D812" s="2">
        <v>43101</v>
      </c>
      <c r="E812" s="2">
        <v>43465</v>
      </c>
      <c r="F812" s="1" t="s">
        <v>235</v>
      </c>
      <c r="G812">
        <v>10</v>
      </c>
      <c r="H812" s="1" t="s">
        <v>68</v>
      </c>
      <c r="I812" s="1" t="s">
        <v>22</v>
      </c>
      <c r="J812" s="1" t="s">
        <v>83</v>
      </c>
      <c r="K812" s="1" t="s">
        <v>24</v>
      </c>
      <c r="L812">
        <v>0</v>
      </c>
      <c r="M812" s="2">
        <v>43371</v>
      </c>
      <c r="N812" s="1" t="s">
        <v>25</v>
      </c>
      <c r="O812" s="1" t="s">
        <v>483</v>
      </c>
      <c r="P812" s="1" t="s">
        <v>853</v>
      </c>
      <c r="Q812" s="2">
        <v>43852</v>
      </c>
    </row>
    <row r="813" spans="1:17" x14ac:dyDescent="0.3">
      <c r="A813" s="1" t="s">
        <v>725</v>
      </c>
      <c r="B813" s="1" t="s">
        <v>761</v>
      </c>
      <c r="C813" s="1" t="s">
        <v>35</v>
      </c>
      <c r="D813" s="2">
        <v>43101</v>
      </c>
      <c r="E813" s="2">
        <v>43465</v>
      </c>
      <c r="F813" s="1" t="s">
        <v>235</v>
      </c>
      <c r="G813">
        <v>10</v>
      </c>
      <c r="H813" s="1" t="s">
        <v>68</v>
      </c>
      <c r="I813" s="1" t="s">
        <v>22</v>
      </c>
      <c r="J813" s="1" t="s">
        <v>83</v>
      </c>
      <c r="K813" s="1" t="s">
        <v>24</v>
      </c>
      <c r="L813">
        <v>34349.81</v>
      </c>
      <c r="M813" s="2">
        <v>43101</v>
      </c>
      <c r="N813" s="1" t="s">
        <v>75</v>
      </c>
      <c r="O813" s="1" t="s">
        <v>483</v>
      </c>
      <c r="P813" s="1" t="s">
        <v>518</v>
      </c>
      <c r="Q813" s="2">
        <v>43852</v>
      </c>
    </row>
    <row r="814" spans="1:17" x14ac:dyDescent="0.3">
      <c r="A814" s="1" t="s">
        <v>725</v>
      </c>
      <c r="B814" s="1" t="s">
        <v>762</v>
      </c>
      <c r="C814" s="1" t="s">
        <v>35</v>
      </c>
      <c r="D814" s="2">
        <v>43101</v>
      </c>
      <c r="E814" s="2">
        <v>43465</v>
      </c>
      <c r="F814" s="1" t="s">
        <v>235</v>
      </c>
      <c r="G814">
        <v>10</v>
      </c>
      <c r="H814" s="1" t="s">
        <v>68</v>
      </c>
      <c r="I814" s="1" t="s">
        <v>22</v>
      </c>
      <c r="J814" s="1" t="s">
        <v>83</v>
      </c>
      <c r="K814" s="1" t="s">
        <v>24</v>
      </c>
      <c r="L814">
        <v>51883.58</v>
      </c>
      <c r="M814" s="2">
        <v>43101</v>
      </c>
      <c r="N814" s="1" t="s">
        <v>75</v>
      </c>
      <c r="O814" s="1" t="s">
        <v>483</v>
      </c>
      <c r="P814" s="1" t="s">
        <v>518</v>
      </c>
      <c r="Q814" s="2">
        <v>43852</v>
      </c>
    </row>
    <row r="815" spans="1:17" x14ac:dyDescent="0.3">
      <c r="A815" s="1" t="s">
        <v>725</v>
      </c>
      <c r="B815" s="1" t="s">
        <v>763</v>
      </c>
      <c r="C815" s="1" t="s">
        <v>35</v>
      </c>
      <c r="D815" s="2">
        <v>42919</v>
      </c>
      <c r="E815" s="2">
        <v>43283</v>
      </c>
      <c r="F815" s="1" t="s">
        <v>249</v>
      </c>
      <c r="G815">
        <v>13</v>
      </c>
      <c r="H815" s="1" t="s">
        <v>36</v>
      </c>
      <c r="I815" s="1" t="s">
        <v>22</v>
      </c>
      <c r="J815" s="1" t="s">
        <v>83</v>
      </c>
      <c r="K815" s="1" t="s">
        <v>24</v>
      </c>
      <c r="L815">
        <v>15963.92</v>
      </c>
      <c r="M815" s="2">
        <v>42919</v>
      </c>
      <c r="N815" s="1" t="s">
        <v>75</v>
      </c>
      <c r="O815" s="1" t="s">
        <v>356</v>
      </c>
      <c r="P815" s="1" t="s">
        <v>853</v>
      </c>
      <c r="Q815" s="2">
        <v>43852</v>
      </c>
    </row>
    <row r="816" spans="1:17" x14ac:dyDescent="0.3">
      <c r="A816" s="1" t="s">
        <v>725</v>
      </c>
      <c r="B816" s="1" t="s">
        <v>764</v>
      </c>
      <c r="C816" s="1" t="s">
        <v>35</v>
      </c>
      <c r="D816" s="2">
        <v>43284</v>
      </c>
      <c r="E816" s="2">
        <v>43648</v>
      </c>
      <c r="F816" s="1" t="s">
        <v>249</v>
      </c>
      <c r="G816">
        <v>13</v>
      </c>
      <c r="H816" s="1" t="s">
        <v>36</v>
      </c>
      <c r="I816" s="1" t="s">
        <v>22</v>
      </c>
      <c r="J816" s="1" t="s">
        <v>83</v>
      </c>
      <c r="K816" s="1" t="s">
        <v>24</v>
      </c>
      <c r="L816">
        <v>0</v>
      </c>
      <c r="M816" s="2">
        <v>43284</v>
      </c>
      <c r="N816" s="1" t="s">
        <v>75</v>
      </c>
      <c r="O816" s="1" t="s">
        <v>24</v>
      </c>
      <c r="P816" s="1" t="s">
        <v>853</v>
      </c>
      <c r="Q816" s="2">
        <v>43852</v>
      </c>
    </row>
    <row r="817" spans="1:17" x14ac:dyDescent="0.3">
      <c r="A817" s="1" t="s">
        <v>725</v>
      </c>
      <c r="B817" s="1" t="s">
        <v>765</v>
      </c>
      <c r="C817" s="1" t="s">
        <v>19</v>
      </c>
      <c r="D817" s="2">
        <v>43649</v>
      </c>
      <c r="E817" s="2">
        <v>43740</v>
      </c>
      <c r="F817" s="1" t="s">
        <v>249</v>
      </c>
      <c r="G817">
        <v>13</v>
      </c>
      <c r="H817" s="1" t="s">
        <v>36</v>
      </c>
      <c r="I817" s="1" t="s">
        <v>22</v>
      </c>
      <c r="J817" s="1" t="s">
        <v>83</v>
      </c>
      <c r="K817" s="1" t="s">
        <v>24</v>
      </c>
      <c r="L817">
        <v>956.34</v>
      </c>
      <c r="M817" s="2">
        <v>43649</v>
      </c>
      <c r="N817" s="1" t="s">
        <v>75</v>
      </c>
      <c r="O817" s="1" t="s">
        <v>24</v>
      </c>
      <c r="P817" s="1" t="s">
        <v>853</v>
      </c>
      <c r="Q817" s="2">
        <v>43852</v>
      </c>
    </row>
    <row r="818" spans="1:17" x14ac:dyDescent="0.3">
      <c r="A818" s="1" t="s">
        <v>725</v>
      </c>
      <c r="B818" s="1" t="s">
        <v>766</v>
      </c>
      <c r="C818" s="1" t="s">
        <v>35</v>
      </c>
      <c r="D818" s="2">
        <v>43112</v>
      </c>
      <c r="E818" s="2">
        <v>43476</v>
      </c>
      <c r="F818" s="1" t="s">
        <v>303</v>
      </c>
      <c r="G818">
        <v>13</v>
      </c>
      <c r="H818" s="1" t="s">
        <v>36</v>
      </c>
      <c r="I818" s="1" t="s">
        <v>22</v>
      </c>
      <c r="J818" s="1" t="s">
        <v>116</v>
      </c>
      <c r="K818" s="1" t="s">
        <v>32</v>
      </c>
      <c r="L818">
        <v>5416.62</v>
      </c>
      <c r="M818" s="2">
        <v>43112</v>
      </c>
      <c r="N818" s="1" t="s">
        <v>75</v>
      </c>
      <c r="O818" s="1" t="s">
        <v>356</v>
      </c>
      <c r="P818" s="1" t="s">
        <v>853</v>
      </c>
      <c r="Q818" s="2">
        <v>43852</v>
      </c>
    </row>
    <row r="819" spans="1:17" x14ac:dyDescent="0.3">
      <c r="A819" s="1" t="s">
        <v>725</v>
      </c>
      <c r="B819" s="1" t="s">
        <v>767</v>
      </c>
      <c r="C819" s="1" t="s">
        <v>35</v>
      </c>
      <c r="D819" s="2">
        <v>43112</v>
      </c>
      <c r="E819" s="2">
        <v>43476</v>
      </c>
      <c r="F819" s="1" t="s">
        <v>20</v>
      </c>
      <c r="G819">
        <v>13</v>
      </c>
      <c r="H819" s="1" t="s">
        <v>36</v>
      </c>
      <c r="I819" s="1" t="s">
        <v>22</v>
      </c>
      <c r="J819" s="1" t="s">
        <v>20</v>
      </c>
      <c r="K819" s="1" t="s">
        <v>32</v>
      </c>
      <c r="L819">
        <v>6195.75</v>
      </c>
      <c r="M819" s="2">
        <v>43112</v>
      </c>
      <c r="N819" s="1" t="s">
        <v>75</v>
      </c>
      <c r="O819" s="1" t="s">
        <v>356</v>
      </c>
      <c r="P819" s="1" t="s">
        <v>853</v>
      </c>
      <c r="Q819" s="2">
        <v>43852</v>
      </c>
    </row>
    <row r="820" spans="1:17" x14ac:dyDescent="0.3">
      <c r="A820" s="1" t="s">
        <v>725</v>
      </c>
      <c r="B820" s="1" t="s">
        <v>768</v>
      </c>
      <c r="C820" s="1" t="s">
        <v>35</v>
      </c>
      <c r="D820" s="2">
        <v>43112</v>
      </c>
      <c r="E820" s="2">
        <v>43476</v>
      </c>
      <c r="F820" s="1" t="s">
        <v>249</v>
      </c>
      <c r="G820">
        <v>13</v>
      </c>
      <c r="H820" s="1" t="s">
        <v>36</v>
      </c>
      <c r="I820" s="1" t="s">
        <v>22</v>
      </c>
      <c r="J820" s="1" t="s">
        <v>116</v>
      </c>
      <c r="K820" s="1" t="s">
        <v>37</v>
      </c>
      <c r="L820">
        <v>518.13</v>
      </c>
      <c r="M820" s="2">
        <v>43112</v>
      </c>
      <c r="N820" s="1" t="s">
        <v>75</v>
      </c>
      <c r="O820" s="1" t="s">
        <v>356</v>
      </c>
      <c r="P820" s="1" t="s">
        <v>853</v>
      </c>
      <c r="Q820" s="2">
        <v>43852</v>
      </c>
    </row>
    <row r="821" spans="1:17" x14ac:dyDescent="0.3">
      <c r="A821" s="1" t="s">
        <v>725</v>
      </c>
      <c r="B821" s="1" t="s">
        <v>769</v>
      </c>
      <c r="C821" s="1" t="s">
        <v>35</v>
      </c>
      <c r="D821" s="2">
        <v>43392</v>
      </c>
      <c r="E821" s="2">
        <v>43756</v>
      </c>
      <c r="F821" s="1" t="s">
        <v>249</v>
      </c>
      <c r="G821">
        <v>13</v>
      </c>
      <c r="H821" s="1" t="s">
        <v>36</v>
      </c>
      <c r="I821" s="1" t="s">
        <v>22</v>
      </c>
      <c r="J821" s="1" t="s">
        <v>50</v>
      </c>
      <c r="K821" s="1" t="s">
        <v>37</v>
      </c>
      <c r="L821">
        <v>2767.5</v>
      </c>
      <c r="M821" s="2">
        <v>43392</v>
      </c>
      <c r="N821" s="1" t="s">
        <v>75</v>
      </c>
      <c r="O821" s="1" t="s">
        <v>483</v>
      </c>
      <c r="P821" s="1" t="s">
        <v>601</v>
      </c>
      <c r="Q821" s="2">
        <v>43852</v>
      </c>
    </row>
    <row r="822" spans="1:17" x14ac:dyDescent="0.3">
      <c r="A822" s="1" t="s">
        <v>725</v>
      </c>
      <c r="B822" s="1" t="s">
        <v>770</v>
      </c>
      <c r="C822" s="1" t="s">
        <v>19</v>
      </c>
      <c r="D822" s="2">
        <v>43763</v>
      </c>
      <c r="E822" s="2">
        <v>44128</v>
      </c>
      <c r="F822" s="1" t="s">
        <v>249</v>
      </c>
      <c r="G822">
        <v>13</v>
      </c>
      <c r="H822" s="1" t="s">
        <v>36</v>
      </c>
      <c r="I822" s="1" t="s">
        <v>22</v>
      </c>
      <c r="J822" s="1" t="s">
        <v>50</v>
      </c>
      <c r="K822" s="1" t="s">
        <v>37</v>
      </c>
      <c r="L822">
        <v>8198.25</v>
      </c>
      <c r="M822" s="2">
        <v>43763</v>
      </c>
      <c r="N822" s="1" t="s">
        <v>75</v>
      </c>
      <c r="O822" s="1" t="s">
        <v>356</v>
      </c>
      <c r="P822" s="1" t="s">
        <v>853</v>
      </c>
      <c r="Q822" s="2">
        <v>43852</v>
      </c>
    </row>
    <row r="823" spans="1:17" x14ac:dyDescent="0.3">
      <c r="A823" s="1" t="s">
        <v>725</v>
      </c>
      <c r="B823" s="1" t="s">
        <v>194</v>
      </c>
      <c r="C823" s="1" t="s">
        <v>19</v>
      </c>
      <c r="D823" s="2">
        <v>43477</v>
      </c>
      <c r="E823" s="2">
        <v>43841</v>
      </c>
      <c r="F823" s="1" t="s">
        <v>20</v>
      </c>
      <c r="G823">
        <v>13</v>
      </c>
      <c r="H823" s="1" t="s">
        <v>36</v>
      </c>
      <c r="I823" s="1" t="s">
        <v>22</v>
      </c>
      <c r="J823" s="1" t="s">
        <v>20</v>
      </c>
      <c r="K823" s="1" t="s">
        <v>32</v>
      </c>
      <c r="L823">
        <v>9075</v>
      </c>
      <c r="M823" s="2">
        <v>43477</v>
      </c>
      <c r="N823" s="1" t="s">
        <v>75</v>
      </c>
      <c r="O823" s="1" t="s">
        <v>24</v>
      </c>
      <c r="P823" s="1" t="s">
        <v>853</v>
      </c>
      <c r="Q823" s="2">
        <v>43852</v>
      </c>
    </row>
    <row r="824" spans="1:17" x14ac:dyDescent="0.3">
      <c r="A824" s="1" t="s">
        <v>725</v>
      </c>
      <c r="B824" s="1" t="s">
        <v>194</v>
      </c>
      <c r="C824" s="1" t="s">
        <v>19</v>
      </c>
      <c r="D824" s="2">
        <v>43477</v>
      </c>
      <c r="E824" s="2">
        <v>43841</v>
      </c>
      <c r="F824" s="1" t="s">
        <v>20</v>
      </c>
      <c r="G824">
        <v>13</v>
      </c>
      <c r="H824" s="1" t="s">
        <v>36</v>
      </c>
      <c r="I824" s="1" t="s">
        <v>22</v>
      </c>
      <c r="J824" s="1" t="s">
        <v>20</v>
      </c>
      <c r="K824" s="1" t="s">
        <v>32</v>
      </c>
      <c r="L824">
        <v>9075</v>
      </c>
      <c r="M824" s="2">
        <v>43477</v>
      </c>
      <c r="N824" s="1" t="s">
        <v>75</v>
      </c>
      <c r="O824" s="1" t="s">
        <v>24</v>
      </c>
      <c r="P824" s="1" t="s">
        <v>853</v>
      </c>
      <c r="Q824" s="2">
        <v>43852</v>
      </c>
    </row>
    <row r="825" spans="1:17" x14ac:dyDescent="0.3">
      <c r="A825" s="1" t="s">
        <v>725</v>
      </c>
      <c r="B825" s="1" t="s">
        <v>771</v>
      </c>
      <c r="C825" s="1" t="s">
        <v>19</v>
      </c>
      <c r="D825" s="2">
        <v>43477</v>
      </c>
      <c r="E825" s="2">
        <v>43841</v>
      </c>
      <c r="F825" s="1" t="s">
        <v>249</v>
      </c>
      <c r="G825">
        <v>13</v>
      </c>
      <c r="H825" s="1" t="s">
        <v>36</v>
      </c>
      <c r="I825" s="1" t="s">
        <v>22</v>
      </c>
      <c r="J825" s="1" t="s">
        <v>116</v>
      </c>
      <c r="K825" s="1" t="s">
        <v>37</v>
      </c>
      <c r="L825">
        <v>521.25</v>
      </c>
      <c r="M825" s="2">
        <v>43477</v>
      </c>
      <c r="N825" s="1" t="s">
        <v>75</v>
      </c>
      <c r="O825" s="1" t="s">
        <v>24</v>
      </c>
      <c r="P825" s="1" t="s">
        <v>853</v>
      </c>
      <c r="Q825" s="2">
        <v>43852</v>
      </c>
    </row>
    <row r="826" spans="1:17" x14ac:dyDescent="0.3">
      <c r="A826" s="1" t="s">
        <v>725</v>
      </c>
      <c r="B826" s="1" t="s">
        <v>181</v>
      </c>
      <c r="C826" s="1" t="s">
        <v>19</v>
      </c>
      <c r="D826" s="2">
        <v>43477</v>
      </c>
      <c r="E826" s="2">
        <v>43841</v>
      </c>
      <c r="F826" s="1" t="s">
        <v>303</v>
      </c>
      <c r="G826">
        <v>13</v>
      </c>
      <c r="H826" s="1" t="s">
        <v>36</v>
      </c>
      <c r="I826" s="1" t="s">
        <v>22</v>
      </c>
      <c r="J826" s="1" t="s">
        <v>116</v>
      </c>
      <c r="K826" s="1" t="s">
        <v>32</v>
      </c>
      <c r="L826">
        <v>7889.31</v>
      </c>
      <c r="M826" s="2">
        <v>43477</v>
      </c>
      <c r="N826" s="1" t="s">
        <v>75</v>
      </c>
      <c r="O826" s="1" t="s">
        <v>24</v>
      </c>
      <c r="P826" s="1" t="s">
        <v>853</v>
      </c>
      <c r="Q826" s="2">
        <v>43852</v>
      </c>
    </row>
    <row r="827" spans="1:17" x14ac:dyDescent="0.3">
      <c r="A827" s="1" t="s">
        <v>725</v>
      </c>
      <c r="B827" s="1" t="s">
        <v>772</v>
      </c>
      <c r="C827" s="1" t="s">
        <v>35</v>
      </c>
      <c r="D827" s="2">
        <v>43405</v>
      </c>
      <c r="E827" s="2">
        <v>43769</v>
      </c>
      <c r="F827" s="1" t="s">
        <v>235</v>
      </c>
      <c r="G827">
        <v>10</v>
      </c>
      <c r="H827" s="1" t="s">
        <v>68</v>
      </c>
      <c r="I827" s="1" t="s">
        <v>22</v>
      </c>
      <c r="J827" s="1" t="s">
        <v>83</v>
      </c>
      <c r="K827" s="1" t="s">
        <v>24</v>
      </c>
      <c r="L827">
        <v>90307.75</v>
      </c>
      <c r="M827" s="2">
        <v>43405</v>
      </c>
      <c r="N827" s="1" t="s">
        <v>75</v>
      </c>
      <c r="O827" s="1" t="s">
        <v>356</v>
      </c>
      <c r="P827" s="1" t="s">
        <v>853</v>
      </c>
      <c r="Q827" s="2">
        <v>43852</v>
      </c>
    </row>
    <row r="828" spans="1:17" x14ac:dyDescent="0.3">
      <c r="A828" s="1" t="s">
        <v>725</v>
      </c>
      <c r="B828" s="1" t="s">
        <v>773</v>
      </c>
      <c r="C828" s="1" t="s">
        <v>19</v>
      </c>
      <c r="D828" s="2">
        <v>43770</v>
      </c>
      <c r="E828" s="2">
        <v>44135</v>
      </c>
      <c r="F828" s="1" t="s">
        <v>235</v>
      </c>
      <c r="G828">
        <v>10</v>
      </c>
      <c r="H828" s="1" t="s">
        <v>68</v>
      </c>
      <c r="I828" s="1" t="s">
        <v>22</v>
      </c>
      <c r="J828" s="1" t="s">
        <v>83</v>
      </c>
      <c r="K828" s="1" t="s">
        <v>24</v>
      </c>
      <c r="L828">
        <v>114751.5</v>
      </c>
      <c r="M828" s="2">
        <v>43770</v>
      </c>
      <c r="N828" s="1" t="s">
        <v>75</v>
      </c>
      <c r="O828" s="1" t="s">
        <v>24</v>
      </c>
      <c r="P828" s="1" t="s">
        <v>853</v>
      </c>
      <c r="Q828" s="2">
        <v>43852</v>
      </c>
    </row>
    <row r="829" spans="1:17" x14ac:dyDescent="0.3">
      <c r="A829" s="1" t="s">
        <v>725</v>
      </c>
      <c r="B829" s="1" t="s">
        <v>774</v>
      </c>
      <c r="C829" s="1" t="s">
        <v>19</v>
      </c>
      <c r="D829" s="2">
        <v>43405</v>
      </c>
      <c r="E829" s="2">
        <v>43769</v>
      </c>
      <c r="F829" s="1" t="s">
        <v>50</v>
      </c>
      <c r="G829">
        <v>3</v>
      </c>
      <c r="H829" s="1" t="s">
        <v>21</v>
      </c>
      <c r="I829" s="1" t="s">
        <v>22</v>
      </c>
      <c r="J829" s="1" t="s">
        <v>23</v>
      </c>
      <c r="K829" s="1" t="s">
        <v>24</v>
      </c>
      <c r="L829">
        <v>52751.13</v>
      </c>
      <c r="M829" s="2">
        <v>43405</v>
      </c>
      <c r="N829" s="1" t="s">
        <v>75</v>
      </c>
      <c r="O829" s="1" t="s">
        <v>356</v>
      </c>
      <c r="P829" s="1" t="s">
        <v>853</v>
      </c>
      <c r="Q829" s="2">
        <v>43852</v>
      </c>
    </row>
    <row r="830" spans="1:17" x14ac:dyDescent="0.3">
      <c r="A830" s="1" t="s">
        <v>725</v>
      </c>
      <c r="B830" s="1" t="s">
        <v>775</v>
      </c>
      <c r="C830" s="1" t="s">
        <v>19</v>
      </c>
      <c r="D830" s="2">
        <v>43405</v>
      </c>
      <c r="E830" s="2">
        <v>43769</v>
      </c>
      <c r="F830" s="1" t="s">
        <v>50</v>
      </c>
      <c r="G830">
        <v>3</v>
      </c>
      <c r="H830" s="1" t="s">
        <v>21</v>
      </c>
      <c r="I830" s="1" t="s">
        <v>22</v>
      </c>
      <c r="J830" s="1" t="s">
        <v>23</v>
      </c>
      <c r="K830" s="1" t="s">
        <v>24</v>
      </c>
      <c r="L830">
        <v>53125</v>
      </c>
      <c r="M830" s="2">
        <v>43405</v>
      </c>
      <c r="N830" s="1" t="s">
        <v>75</v>
      </c>
      <c r="O830" s="1" t="s">
        <v>356</v>
      </c>
      <c r="P830" s="1" t="s">
        <v>853</v>
      </c>
      <c r="Q830" s="2">
        <v>43852</v>
      </c>
    </row>
    <row r="831" spans="1:17" x14ac:dyDescent="0.3">
      <c r="A831" s="1" t="s">
        <v>725</v>
      </c>
      <c r="B831" s="1" t="s">
        <v>776</v>
      </c>
      <c r="C831" s="1" t="s">
        <v>19</v>
      </c>
      <c r="D831" s="2">
        <v>43405</v>
      </c>
      <c r="E831" s="2">
        <v>43769</v>
      </c>
      <c r="F831" s="1" t="s">
        <v>249</v>
      </c>
      <c r="G831">
        <v>3</v>
      </c>
      <c r="H831" s="1" t="s">
        <v>21</v>
      </c>
      <c r="I831" s="1" t="s">
        <v>22</v>
      </c>
      <c r="J831" s="1" t="s">
        <v>23</v>
      </c>
      <c r="K831" s="1" t="s">
        <v>24</v>
      </c>
      <c r="L831">
        <v>359.13</v>
      </c>
      <c r="M831" s="2">
        <v>43405</v>
      </c>
      <c r="N831" s="1" t="s">
        <v>75</v>
      </c>
      <c r="O831" s="1" t="s">
        <v>356</v>
      </c>
      <c r="P831" s="1" t="s">
        <v>853</v>
      </c>
      <c r="Q831" s="2">
        <v>43852</v>
      </c>
    </row>
    <row r="832" spans="1:17" x14ac:dyDescent="0.3">
      <c r="A832" s="1" t="s">
        <v>725</v>
      </c>
      <c r="B832" s="1" t="s">
        <v>777</v>
      </c>
      <c r="C832" s="1" t="s">
        <v>19</v>
      </c>
      <c r="D832" s="2">
        <v>43405</v>
      </c>
      <c r="E832" s="2">
        <v>43769</v>
      </c>
      <c r="F832" s="1" t="s">
        <v>249</v>
      </c>
      <c r="G832">
        <v>3</v>
      </c>
      <c r="H832" s="1" t="s">
        <v>21</v>
      </c>
      <c r="I832" s="1" t="s">
        <v>22</v>
      </c>
      <c r="J832" s="1" t="s">
        <v>23</v>
      </c>
      <c r="K832" s="1" t="s">
        <v>24</v>
      </c>
      <c r="L832">
        <v>0</v>
      </c>
      <c r="M832" s="2">
        <v>43405</v>
      </c>
      <c r="N832" s="1" t="s">
        <v>75</v>
      </c>
      <c r="O832" s="1" t="s">
        <v>356</v>
      </c>
      <c r="P832" s="1" t="s">
        <v>853</v>
      </c>
      <c r="Q832" s="2">
        <v>43852</v>
      </c>
    </row>
    <row r="833" spans="1:17" x14ac:dyDescent="0.3">
      <c r="A833" s="1" t="s">
        <v>725</v>
      </c>
      <c r="B833" s="1" t="s">
        <v>778</v>
      </c>
      <c r="C833" s="1" t="s">
        <v>19</v>
      </c>
      <c r="D833" s="2">
        <v>43405</v>
      </c>
      <c r="E833" s="2">
        <v>43769</v>
      </c>
      <c r="F833" s="1" t="s">
        <v>50</v>
      </c>
      <c r="G833">
        <v>3</v>
      </c>
      <c r="H833" s="1" t="s">
        <v>21</v>
      </c>
      <c r="I833" s="1" t="s">
        <v>22</v>
      </c>
      <c r="J833" s="1" t="s">
        <v>23</v>
      </c>
      <c r="K833" s="1" t="s">
        <v>24</v>
      </c>
      <c r="L833">
        <v>0</v>
      </c>
      <c r="M833" s="2">
        <v>43405</v>
      </c>
      <c r="N833" s="1" t="s">
        <v>75</v>
      </c>
      <c r="O833" s="1" t="s">
        <v>356</v>
      </c>
      <c r="P833" s="1" t="s">
        <v>853</v>
      </c>
      <c r="Q833" s="2">
        <v>43852</v>
      </c>
    </row>
    <row r="834" spans="1:17" x14ac:dyDescent="0.3">
      <c r="A834" s="1" t="s">
        <v>725</v>
      </c>
      <c r="B834" s="1" t="s">
        <v>779</v>
      </c>
      <c r="C834" s="1" t="s">
        <v>19</v>
      </c>
      <c r="D834" s="2">
        <v>43405</v>
      </c>
      <c r="E834" s="2">
        <v>43769</v>
      </c>
      <c r="F834" s="1" t="s">
        <v>303</v>
      </c>
      <c r="G834">
        <v>3</v>
      </c>
      <c r="H834" s="1" t="s">
        <v>21</v>
      </c>
      <c r="I834" s="1" t="s">
        <v>22</v>
      </c>
      <c r="J834" s="1" t="s">
        <v>23</v>
      </c>
      <c r="K834" s="1" t="s">
        <v>24</v>
      </c>
      <c r="L834">
        <v>0</v>
      </c>
      <c r="M834" s="2">
        <v>43405</v>
      </c>
      <c r="N834" s="1" t="s">
        <v>75</v>
      </c>
      <c r="O834" s="1" t="s">
        <v>356</v>
      </c>
      <c r="P834" s="1" t="s">
        <v>853</v>
      </c>
      <c r="Q834" s="2">
        <v>43852</v>
      </c>
    </row>
    <row r="835" spans="1:17" x14ac:dyDescent="0.3">
      <c r="A835" s="1" t="s">
        <v>725</v>
      </c>
      <c r="B835" s="1" t="s">
        <v>780</v>
      </c>
      <c r="C835" s="1" t="s">
        <v>19</v>
      </c>
      <c r="D835" s="2">
        <v>43466</v>
      </c>
      <c r="E835" s="2">
        <v>43830</v>
      </c>
      <c r="F835" s="1" t="s">
        <v>235</v>
      </c>
      <c r="G835">
        <v>10</v>
      </c>
      <c r="H835" s="1" t="s">
        <v>68</v>
      </c>
      <c r="I835" s="1" t="s">
        <v>22</v>
      </c>
      <c r="J835" s="1" t="s">
        <v>83</v>
      </c>
      <c r="K835" s="1" t="s">
        <v>24</v>
      </c>
      <c r="L835">
        <v>23387.4</v>
      </c>
      <c r="M835" s="2">
        <v>43466</v>
      </c>
      <c r="N835" s="1" t="s">
        <v>75</v>
      </c>
      <c r="O835" s="1" t="s">
        <v>356</v>
      </c>
      <c r="P835" s="1" t="s">
        <v>853</v>
      </c>
      <c r="Q835" s="2">
        <v>43852</v>
      </c>
    </row>
    <row r="836" spans="1:17" x14ac:dyDescent="0.3">
      <c r="A836" s="1" t="s">
        <v>725</v>
      </c>
      <c r="B836" s="1" t="s">
        <v>89</v>
      </c>
      <c r="C836" s="1" t="s">
        <v>19</v>
      </c>
      <c r="D836" s="2">
        <v>43466</v>
      </c>
      <c r="E836" s="2">
        <v>43830</v>
      </c>
      <c r="F836" s="1" t="s">
        <v>235</v>
      </c>
      <c r="G836">
        <v>10</v>
      </c>
      <c r="H836" s="1" t="s">
        <v>68</v>
      </c>
      <c r="I836" s="1" t="s">
        <v>22</v>
      </c>
      <c r="J836" s="1" t="s">
        <v>83</v>
      </c>
      <c r="K836" s="1" t="s">
        <v>24</v>
      </c>
      <c r="L836">
        <v>914998.58</v>
      </c>
      <c r="M836" s="2">
        <v>43466</v>
      </c>
      <c r="N836" s="1" t="s">
        <v>75</v>
      </c>
      <c r="O836" s="1" t="s">
        <v>26</v>
      </c>
      <c r="P836" s="1" t="s">
        <v>853</v>
      </c>
      <c r="Q836" s="2">
        <v>43852</v>
      </c>
    </row>
    <row r="837" spans="1:17" x14ac:dyDescent="0.3">
      <c r="A837" s="1" t="s">
        <v>725</v>
      </c>
      <c r="B837" s="1" t="s">
        <v>89</v>
      </c>
      <c r="C837" s="1" t="s">
        <v>19</v>
      </c>
      <c r="D837" s="2">
        <v>43466</v>
      </c>
      <c r="E837" s="2">
        <v>43830</v>
      </c>
      <c r="F837" s="1" t="s">
        <v>235</v>
      </c>
      <c r="G837">
        <v>10</v>
      </c>
      <c r="H837" s="1" t="s">
        <v>68</v>
      </c>
      <c r="I837" s="1" t="s">
        <v>22</v>
      </c>
      <c r="J837" s="1" t="s">
        <v>83</v>
      </c>
      <c r="K837" s="1" t="s">
        <v>24</v>
      </c>
      <c r="L837">
        <v>93906.08</v>
      </c>
      <c r="M837" s="2">
        <v>43531</v>
      </c>
      <c r="N837" s="1" t="s">
        <v>25</v>
      </c>
      <c r="O837" s="1" t="s">
        <v>26</v>
      </c>
      <c r="P837" s="1" t="s">
        <v>853</v>
      </c>
      <c r="Q837" s="2">
        <v>43852</v>
      </c>
    </row>
    <row r="838" spans="1:17" x14ac:dyDescent="0.3">
      <c r="A838" s="1" t="s">
        <v>725</v>
      </c>
      <c r="B838" s="1" t="s">
        <v>89</v>
      </c>
      <c r="C838" s="1" t="s">
        <v>19</v>
      </c>
      <c r="D838" s="2">
        <v>43466</v>
      </c>
      <c r="E838" s="2">
        <v>43830</v>
      </c>
      <c r="F838" s="1" t="s">
        <v>235</v>
      </c>
      <c r="G838">
        <v>10</v>
      </c>
      <c r="H838" s="1" t="s">
        <v>68</v>
      </c>
      <c r="I838" s="1" t="s">
        <v>22</v>
      </c>
      <c r="J838" s="1" t="s">
        <v>83</v>
      </c>
      <c r="K838" s="1" t="s">
        <v>24</v>
      </c>
      <c r="L838">
        <v>27435</v>
      </c>
      <c r="M838" s="2">
        <v>43488</v>
      </c>
      <c r="N838" s="1" t="s">
        <v>25</v>
      </c>
      <c r="O838" s="1" t="s">
        <v>26</v>
      </c>
      <c r="P838" s="1" t="s">
        <v>853</v>
      </c>
      <c r="Q838" s="2">
        <v>43852</v>
      </c>
    </row>
    <row r="839" spans="1:17" x14ac:dyDescent="0.3">
      <c r="A839" s="1" t="s">
        <v>725</v>
      </c>
      <c r="B839" s="1" t="s">
        <v>89</v>
      </c>
      <c r="C839" s="1" t="s">
        <v>19</v>
      </c>
      <c r="D839" s="2">
        <v>43466</v>
      </c>
      <c r="E839" s="2">
        <v>43830</v>
      </c>
      <c r="F839" s="1" t="s">
        <v>235</v>
      </c>
      <c r="G839">
        <v>10</v>
      </c>
      <c r="H839" s="1" t="s">
        <v>68</v>
      </c>
      <c r="I839" s="1" t="s">
        <v>22</v>
      </c>
      <c r="J839" s="1" t="s">
        <v>83</v>
      </c>
      <c r="K839" s="1" t="s">
        <v>24</v>
      </c>
      <c r="L839">
        <v>32391.85</v>
      </c>
      <c r="M839" s="2">
        <v>43595</v>
      </c>
      <c r="N839" s="1" t="s">
        <v>25</v>
      </c>
      <c r="O839" s="1" t="s">
        <v>26</v>
      </c>
      <c r="P839" s="1" t="s">
        <v>853</v>
      </c>
      <c r="Q839" s="2">
        <v>43852</v>
      </c>
    </row>
    <row r="840" spans="1:17" x14ac:dyDescent="0.3">
      <c r="A840" s="1" t="s">
        <v>725</v>
      </c>
      <c r="B840" s="1" t="s">
        <v>89</v>
      </c>
      <c r="C840" s="1" t="s">
        <v>19</v>
      </c>
      <c r="D840" s="2">
        <v>43466</v>
      </c>
      <c r="E840" s="2">
        <v>43830</v>
      </c>
      <c r="F840" s="1" t="s">
        <v>235</v>
      </c>
      <c r="G840">
        <v>10</v>
      </c>
      <c r="H840" s="1" t="s">
        <v>68</v>
      </c>
      <c r="I840" s="1" t="s">
        <v>22</v>
      </c>
      <c r="J840" s="1" t="s">
        <v>83</v>
      </c>
      <c r="K840" s="1" t="s">
        <v>24</v>
      </c>
      <c r="L840">
        <v>9941.16</v>
      </c>
      <c r="M840" s="2">
        <v>43656</v>
      </c>
      <c r="N840" s="1" t="s">
        <v>25</v>
      </c>
      <c r="O840" s="1" t="s">
        <v>26</v>
      </c>
      <c r="P840" s="1" t="s">
        <v>853</v>
      </c>
      <c r="Q840" s="2">
        <v>43852</v>
      </c>
    </row>
    <row r="841" spans="1:17" x14ac:dyDescent="0.3">
      <c r="A841" s="1" t="s">
        <v>725</v>
      </c>
      <c r="B841" s="1" t="s">
        <v>89</v>
      </c>
      <c r="C841" s="1" t="s">
        <v>19</v>
      </c>
      <c r="D841" s="2">
        <v>43466</v>
      </c>
      <c r="E841" s="2">
        <v>43830</v>
      </c>
      <c r="F841" s="1" t="s">
        <v>235</v>
      </c>
      <c r="G841">
        <v>10</v>
      </c>
      <c r="H841" s="1" t="s">
        <v>68</v>
      </c>
      <c r="I841" s="1" t="s">
        <v>22</v>
      </c>
      <c r="J841" s="1" t="s">
        <v>83</v>
      </c>
      <c r="K841" s="1" t="s">
        <v>24</v>
      </c>
      <c r="L841">
        <v>27681.48</v>
      </c>
      <c r="M841" s="2">
        <v>43691</v>
      </c>
      <c r="N841" s="1" t="s">
        <v>25</v>
      </c>
      <c r="O841" s="1" t="s">
        <v>26</v>
      </c>
      <c r="P841" s="1" t="s">
        <v>853</v>
      </c>
      <c r="Q841" s="2">
        <v>43852</v>
      </c>
    </row>
    <row r="842" spans="1:17" x14ac:dyDescent="0.3">
      <c r="A842" s="1" t="s">
        <v>725</v>
      </c>
      <c r="B842" s="1" t="s">
        <v>89</v>
      </c>
      <c r="C842" s="1" t="s">
        <v>19</v>
      </c>
      <c r="D842" s="2">
        <v>43466</v>
      </c>
      <c r="E842" s="2">
        <v>43830</v>
      </c>
      <c r="F842" s="1" t="s">
        <v>235</v>
      </c>
      <c r="G842">
        <v>10</v>
      </c>
      <c r="H842" s="1" t="s">
        <v>68</v>
      </c>
      <c r="I842" s="1" t="s">
        <v>22</v>
      </c>
      <c r="J842" s="1" t="s">
        <v>83</v>
      </c>
      <c r="K842" s="1" t="s">
        <v>24</v>
      </c>
      <c r="L842">
        <v>18901.02</v>
      </c>
      <c r="M842" s="2">
        <v>43722</v>
      </c>
      <c r="N842" s="1" t="s">
        <v>25</v>
      </c>
      <c r="O842" s="1" t="s">
        <v>26</v>
      </c>
      <c r="P842" s="1" t="s">
        <v>853</v>
      </c>
      <c r="Q842" s="2">
        <v>43852</v>
      </c>
    </row>
    <row r="843" spans="1:17" x14ac:dyDescent="0.3">
      <c r="A843" s="1" t="s">
        <v>725</v>
      </c>
      <c r="B843" s="1" t="s">
        <v>89</v>
      </c>
      <c r="C843" s="1" t="s">
        <v>19</v>
      </c>
      <c r="D843" s="2">
        <v>43466</v>
      </c>
      <c r="E843" s="2">
        <v>43830</v>
      </c>
      <c r="F843" s="1" t="s">
        <v>235</v>
      </c>
      <c r="G843">
        <v>10</v>
      </c>
      <c r="H843" s="1" t="s">
        <v>68</v>
      </c>
      <c r="I843" s="1" t="s">
        <v>22</v>
      </c>
      <c r="J843" s="1" t="s">
        <v>83</v>
      </c>
      <c r="K843" s="1" t="s">
        <v>24</v>
      </c>
      <c r="L843">
        <v>46994.85</v>
      </c>
      <c r="M843" s="2">
        <v>43494</v>
      </c>
      <c r="N843" s="1" t="s">
        <v>25</v>
      </c>
      <c r="O843" s="1" t="s">
        <v>26</v>
      </c>
      <c r="P843" s="1" t="s">
        <v>853</v>
      </c>
      <c r="Q843" s="2">
        <v>43852</v>
      </c>
    </row>
    <row r="844" spans="1:17" x14ac:dyDescent="0.3">
      <c r="A844" s="1" t="s">
        <v>725</v>
      </c>
      <c r="B844" s="1" t="s">
        <v>89</v>
      </c>
      <c r="C844" s="1" t="s">
        <v>19</v>
      </c>
      <c r="D844" s="2">
        <v>43466</v>
      </c>
      <c r="E844" s="2">
        <v>43830</v>
      </c>
      <c r="F844" s="1" t="s">
        <v>235</v>
      </c>
      <c r="G844">
        <v>10</v>
      </c>
      <c r="H844" s="1" t="s">
        <v>68</v>
      </c>
      <c r="I844" s="1" t="s">
        <v>22</v>
      </c>
      <c r="J844" s="1" t="s">
        <v>83</v>
      </c>
      <c r="K844" s="1" t="s">
        <v>24</v>
      </c>
      <c r="L844">
        <v>17139.5</v>
      </c>
      <c r="M844" s="2">
        <v>43749</v>
      </c>
      <c r="N844" s="1" t="s">
        <v>25</v>
      </c>
      <c r="O844" s="1" t="s">
        <v>26</v>
      </c>
      <c r="P844" s="1" t="s">
        <v>853</v>
      </c>
      <c r="Q844" s="2">
        <v>43852</v>
      </c>
    </row>
    <row r="845" spans="1:17" x14ac:dyDescent="0.3">
      <c r="A845" s="1" t="s">
        <v>725</v>
      </c>
      <c r="B845" s="1" t="s">
        <v>89</v>
      </c>
      <c r="C845" s="1" t="s">
        <v>19</v>
      </c>
      <c r="D845" s="2">
        <v>43466</v>
      </c>
      <c r="E845" s="2">
        <v>43830</v>
      </c>
      <c r="F845" s="1" t="s">
        <v>235</v>
      </c>
      <c r="G845">
        <v>10</v>
      </c>
      <c r="H845" s="1" t="s">
        <v>68</v>
      </c>
      <c r="I845" s="1" t="s">
        <v>22</v>
      </c>
      <c r="J845" s="1" t="s">
        <v>83</v>
      </c>
      <c r="K845" s="1" t="s">
        <v>24</v>
      </c>
      <c r="L845">
        <v>8560.86</v>
      </c>
      <c r="M845" s="2">
        <v>43783</v>
      </c>
      <c r="N845" s="1" t="s">
        <v>25</v>
      </c>
      <c r="O845" s="1" t="s">
        <v>26</v>
      </c>
      <c r="P845" s="1" t="s">
        <v>853</v>
      </c>
      <c r="Q845" s="2">
        <v>43852</v>
      </c>
    </row>
    <row r="846" spans="1:17" x14ac:dyDescent="0.3">
      <c r="A846" s="1" t="s">
        <v>725</v>
      </c>
      <c r="B846" s="1" t="s">
        <v>89</v>
      </c>
      <c r="C846" s="1" t="s">
        <v>19</v>
      </c>
      <c r="D846" s="2">
        <v>43466</v>
      </c>
      <c r="E846" s="2">
        <v>43830</v>
      </c>
      <c r="F846" s="1" t="s">
        <v>235</v>
      </c>
      <c r="G846">
        <v>10</v>
      </c>
      <c r="H846" s="1" t="s">
        <v>68</v>
      </c>
      <c r="I846" s="1" t="s">
        <v>22</v>
      </c>
      <c r="J846" s="1" t="s">
        <v>83</v>
      </c>
      <c r="K846" s="1" t="s">
        <v>24</v>
      </c>
      <c r="L846">
        <v>1288.6600000000001</v>
      </c>
      <c r="M846" s="2">
        <v>43802</v>
      </c>
      <c r="N846" s="1" t="s">
        <v>25</v>
      </c>
      <c r="O846" s="1" t="s">
        <v>26</v>
      </c>
      <c r="P846" s="1" t="s">
        <v>853</v>
      </c>
      <c r="Q846" s="2">
        <v>43852</v>
      </c>
    </row>
    <row r="847" spans="1:17" x14ac:dyDescent="0.3">
      <c r="A847" s="1" t="s">
        <v>725</v>
      </c>
      <c r="B847" s="1" t="s">
        <v>89</v>
      </c>
      <c r="C847" s="1" t="s">
        <v>19</v>
      </c>
      <c r="D847" s="2">
        <v>43466</v>
      </c>
      <c r="E847" s="2">
        <v>43830</v>
      </c>
      <c r="F847" s="1" t="s">
        <v>235</v>
      </c>
      <c r="G847">
        <v>10</v>
      </c>
      <c r="H847" s="1" t="s">
        <v>68</v>
      </c>
      <c r="I847" s="1" t="s">
        <v>22</v>
      </c>
      <c r="J847" s="1" t="s">
        <v>83</v>
      </c>
      <c r="K847" s="1" t="s">
        <v>24</v>
      </c>
      <c r="L847">
        <v>1208.3800000000001</v>
      </c>
      <c r="M847" s="2">
        <v>43818</v>
      </c>
      <c r="N847" s="1" t="s">
        <v>25</v>
      </c>
      <c r="O847" s="1" t="s">
        <v>26</v>
      </c>
      <c r="P847" s="1" t="s">
        <v>853</v>
      </c>
      <c r="Q847" s="2">
        <v>43852</v>
      </c>
    </row>
    <row r="848" spans="1:17" x14ac:dyDescent="0.3">
      <c r="A848" s="1" t="s">
        <v>725</v>
      </c>
      <c r="B848" s="1" t="s">
        <v>89</v>
      </c>
      <c r="C848" s="1" t="s">
        <v>19</v>
      </c>
      <c r="D848" s="2">
        <v>43466</v>
      </c>
      <c r="E848" s="2">
        <v>43830</v>
      </c>
      <c r="F848" s="1" t="s">
        <v>235</v>
      </c>
      <c r="G848">
        <v>10</v>
      </c>
      <c r="H848" s="1" t="s">
        <v>68</v>
      </c>
      <c r="I848" s="1" t="s">
        <v>22</v>
      </c>
      <c r="J848" s="1" t="s">
        <v>83</v>
      </c>
      <c r="K848" s="1" t="s">
        <v>24</v>
      </c>
      <c r="L848">
        <v>18696.68</v>
      </c>
      <c r="M848" s="2">
        <v>43535</v>
      </c>
      <c r="N848" s="1" t="s">
        <v>25</v>
      </c>
      <c r="O848" s="1" t="s">
        <v>26</v>
      </c>
      <c r="P848" s="1" t="s">
        <v>853</v>
      </c>
      <c r="Q848" s="2">
        <v>43852</v>
      </c>
    </row>
    <row r="849" spans="1:17" x14ac:dyDescent="0.3">
      <c r="A849" s="1" t="s">
        <v>725</v>
      </c>
      <c r="B849" s="1" t="s">
        <v>97</v>
      </c>
      <c r="C849" s="1" t="s">
        <v>19</v>
      </c>
      <c r="D849" s="2">
        <v>43466</v>
      </c>
      <c r="E849" s="2">
        <v>43830</v>
      </c>
      <c r="F849" s="1" t="s">
        <v>235</v>
      </c>
      <c r="G849">
        <v>10</v>
      </c>
      <c r="H849" s="1" t="s">
        <v>68</v>
      </c>
      <c r="I849" s="1" t="s">
        <v>22</v>
      </c>
      <c r="J849" s="1" t="s">
        <v>83</v>
      </c>
      <c r="K849" s="1" t="s">
        <v>24</v>
      </c>
      <c r="L849">
        <v>49788.75</v>
      </c>
      <c r="M849" s="2">
        <v>43466</v>
      </c>
      <c r="N849" s="1" t="s">
        <v>75</v>
      </c>
      <c r="O849" s="1" t="s">
        <v>26</v>
      </c>
      <c r="P849" s="1" t="s">
        <v>853</v>
      </c>
      <c r="Q849" s="2">
        <v>43852</v>
      </c>
    </row>
    <row r="850" spans="1:17" x14ac:dyDescent="0.3">
      <c r="A850" s="1" t="s">
        <v>725</v>
      </c>
      <c r="B850" s="1" t="s">
        <v>97</v>
      </c>
      <c r="C850" s="1" t="s">
        <v>19</v>
      </c>
      <c r="D850" s="2">
        <v>43466</v>
      </c>
      <c r="E850" s="2">
        <v>43830</v>
      </c>
      <c r="F850" s="1" t="s">
        <v>235</v>
      </c>
      <c r="G850">
        <v>10</v>
      </c>
      <c r="H850" s="1" t="s">
        <v>68</v>
      </c>
      <c r="I850" s="1" t="s">
        <v>22</v>
      </c>
      <c r="J850" s="1" t="s">
        <v>83</v>
      </c>
      <c r="K850" s="1" t="s">
        <v>24</v>
      </c>
      <c r="L850">
        <v>49026.75</v>
      </c>
      <c r="M850" s="2">
        <v>43494</v>
      </c>
      <c r="N850" s="1" t="s">
        <v>25</v>
      </c>
      <c r="O850" s="1" t="s">
        <v>26</v>
      </c>
      <c r="P850" s="1" t="s">
        <v>853</v>
      </c>
      <c r="Q850" s="2">
        <v>43852</v>
      </c>
    </row>
    <row r="851" spans="1:17" x14ac:dyDescent="0.3">
      <c r="A851" s="1" t="s">
        <v>725</v>
      </c>
      <c r="B851" s="1" t="s">
        <v>97</v>
      </c>
      <c r="C851" s="1" t="s">
        <v>19</v>
      </c>
      <c r="D851" s="2">
        <v>43466</v>
      </c>
      <c r="E851" s="2">
        <v>43830</v>
      </c>
      <c r="F851" s="1" t="s">
        <v>235</v>
      </c>
      <c r="G851">
        <v>10</v>
      </c>
      <c r="H851" s="1" t="s">
        <v>68</v>
      </c>
      <c r="I851" s="1" t="s">
        <v>22</v>
      </c>
      <c r="J851" s="1" t="s">
        <v>83</v>
      </c>
      <c r="K851" s="1" t="s">
        <v>24</v>
      </c>
      <c r="L851">
        <v>1613.78</v>
      </c>
      <c r="M851" s="2">
        <v>43535</v>
      </c>
      <c r="N851" s="1" t="s">
        <v>25</v>
      </c>
      <c r="O851" s="1" t="s">
        <v>26</v>
      </c>
      <c r="P851" s="1" t="s">
        <v>853</v>
      </c>
      <c r="Q851" s="2">
        <v>43852</v>
      </c>
    </row>
    <row r="852" spans="1:17" x14ac:dyDescent="0.3">
      <c r="A852" s="1" t="s">
        <v>725</v>
      </c>
      <c r="B852" s="1" t="s">
        <v>97</v>
      </c>
      <c r="C852" s="1" t="s">
        <v>19</v>
      </c>
      <c r="D852" s="2">
        <v>43466</v>
      </c>
      <c r="E852" s="2">
        <v>43830</v>
      </c>
      <c r="F852" s="1" t="s">
        <v>235</v>
      </c>
      <c r="G852">
        <v>10</v>
      </c>
      <c r="H852" s="1" t="s">
        <v>68</v>
      </c>
      <c r="I852" s="1" t="s">
        <v>22</v>
      </c>
      <c r="J852" s="1" t="s">
        <v>83</v>
      </c>
      <c r="K852" s="1" t="s">
        <v>24</v>
      </c>
      <c r="L852">
        <v>49026.66</v>
      </c>
      <c r="M852" s="2">
        <v>43500</v>
      </c>
      <c r="N852" s="1" t="s">
        <v>25</v>
      </c>
      <c r="O852" s="1" t="s">
        <v>26</v>
      </c>
      <c r="P852" s="1" t="s">
        <v>853</v>
      </c>
      <c r="Q852" s="2">
        <v>43852</v>
      </c>
    </row>
    <row r="853" spans="1:17" x14ac:dyDescent="0.3">
      <c r="A853" s="1" t="s">
        <v>725</v>
      </c>
      <c r="B853" s="1" t="s">
        <v>781</v>
      </c>
      <c r="C853" s="1" t="s">
        <v>19</v>
      </c>
      <c r="D853" s="2">
        <v>43259</v>
      </c>
      <c r="E853" s="2">
        <v>43623</v>
      </c>
      <c r="F853" s="1" t="s">
        <v>249</v>
      </c>
      <c r="G853">
        <v>3</v>
      </c>
      <c r="H853" s="1" t="s">
        <v>21</v>
      </c>
      <c r="I853" s="1" t="s">
        <v>22</v>
      </c>
      <c r="J853" s="1" t="s">
        <v>83</v>
      </c>
      <c r="K853" s="1" t="s">
        <v>24</v>
      </c>
      <c r="L853">
        <v>8117.5</v>
      </c>
      <c r="M853" s="2">
        <v>43259</v>
      </c>
      <c r="N853" s="1" t="s">
        <v>75</v>
      </c>
      <c r="O853" s="1" t="s">
        <v>356</v>
      </c>
      <c r="P853" s="1" t="s">
        <v>853</v>
      </c>
      <c r="Q853" s="2">
        <v>43852</v>
      </c>
    </row>
    <row r="854" spans="1:17" x14ac:dyDescent="0.3">
      <c r="A854" s="1" t="s">
        <v>725</v>
      </c>
      <c r="B854" s="1" t="s">
        <v>782</v>
      </c>
      <c r="C854" s="1" t="s">
        <v>19</v>
      </c>
      <c r="D854" s="2">
        <v>43254</v>
      </c>
      <c r="E854" s="2">
        <v>43618</v>
      </c>
      <c r="F854" s="1" t="s">
        <v>20</v>
      </c>
      <c r="G854">
        <v>3</v>
      </c>
      <c r="H854" s="1" t="s">
        <v>21</v>
      </c>
      <c r="I854" s="1" t="s">
        <v>22</v>
      </c>
      <c r="J854" s="1" t="s">
        <v>23</v>
      </c>
      <c r="K854" s="1" t="s">
        <v>24</v>
      </c>
      <c r="L854">
        <v>21614.86</v>
      </c>
      <c r="M854" s="2">
        <v>43254</v>
      </c>
      <c r="N854" s="1" t="s">
        <v>75</v>
      </c>
      <c r="O854" s="1" t="s">
        <v>356</v>
      </c>
      <c r="P854" s="1" t="s">
        <v>853</v>
      </c>
      <c r="Q854" s="2">
        <v>43852</v>
      </c>
    </row>
    <row r="855" spans="1:17" x14ac:dyDescent="0.3">
      <c r="A855" s="1" t="s">
        <v>725</v>
      </c>
      <c r="B855" s="1" t="s">
        <v>783</v>
      </c>
      <c r="C855" s="1" t="s">
        <v>19</v>
      </c>
      <c r="D855" s="2">
        <v>43254</v>
      </c>
      <c r="E855" s="2">
        <v>43618</v>
      </c>
      <c r="F855" s="1" t="s">
        <v>29</v>
      </c>
      <c r="G855">
        <v>3</v>
      </c>
      <c r="H855" s="1" t="s">
        <v>21</v>
      </c>
      <c r="I855" s="1" t="s">
        <v>22</v>
      </c>
      <c r="J855" s="1" t="s">
        <v>23</v>
      </c>
      <c r="K855" s="1" t="s">
        <v>24</v>
      </c>
      <c r="L855">
        <v>60990.71</v>
      </c>
      <c r="M855" s="2">
        <v>43254</v>
      </c>
      <c r="N855" s="1" t="s">
        <v>75</v>
      </c>
      <c r="O855" s="1" t="s">
        <v>356</v>
      </c>
      <c r="P855" s="1" t="s">
        <v>853</v>
      </c>
      <c r="Q855" s="2">
        <v>43852</v>
      </c>
    </row>
    <row r="856" spans="1:17" x14ac:dyDescent="0.3">
      <c r="A856" s="1" t="s">
        <v>725</v>
      </c>
      <c r="B856" s="1" t="s">
        <v>784</v>
      </c>
      <c r="C856" s="1" t="s">
        <v>19</v>
      </c>
      <c r="D856" s="2">
        <v>43191</v>
      </c>
      <c r="E856" s="2">
        <v>43555</v>
      </c>
      <c r="F856" s="1" t="s">
        <v>249</v>
      </c>
      <c r="G856">
        <v>3</v>
      </c>
      <c r="H856" s="1" t="s">
        <v>21</v>
      </c>
      <c r="I856" s="1" t="s">
        <v>22</v>
      </c>
      <c r="J856" s="1" t="s">
        <v>23</v>
      </c>
      <c r="K856" s="1" t="s">
        <v>24</v>
      </c>
      <c r="L856">
        <v>423.9</v>
      </c>
      <c r="M856" s="2">
        <v>43191</v>
      </c>
      <c r="N856" s="1" t="s">
        <v>75</v>
      </c>
      <c r="O856" s="1" t="s">
        <v>356</v>
      </c>
      <c r="P856" s="1" t="s">
        <v>853</v>
      </c>
      <c r="Q856" s="2">
        <v>43852</v>
      </c>
    </row>
    <row r="857" spans="1:17" x14ac:dyDescent="0.3">
      <c r="A857" s="1" t="s">
        <v>725</v>
      </c>
      <c r="B857" s="1" t="s">
        <v>784</v>
      </c>
      <c r="C857" s="1" t="s">
        <v>19</v>
      </c>
      <c r="D857" s="2">
        <v>43191</v>
      </c>
      <c r="E857" s="2">
        <v>43555</v>
      </c>
      <c r="F857" s="1" t="s">
        <v>249</v>
      </c>
      <c r="G857">
        <v>3</v>
      </c>
      <c r="H857" s="1" t="s">
        <v>21</v>
      </c>
      <c r="I857" s="1" t="s">
        <v>22</v>
      </c>
      <c r="J857" s="1" t="s">
        <v>23</v>
      </c>
      <c r="K857" s="1" t="s">
        <v>24</v>
      </c>
      <c r="L857">
        <v>105.98</v>
      </c>
      <c r="M857" s="2">
        <v>43191</v>
      </c>
      <c r="N857" s="1" t="s">
        <v>75</v>
      </c>
      <c r="O857" s="1" t="s">
        <v>356</v>
      </c>
      <c r="P857" s="1" t="s">
        <v>853</v>
      </c>
      <c r="Q857" s="2">
        <v>43852</v>
      </c>
    </row>
    <row r="858" spans="1:17" x14ac:dyDescent="0.3">
      <c r="A858" s="1" t="s">
        <v>725</v>
      </c>
      <c r="B858" s="1" t="s">
        <v>785</v>
      </c>
      <c r="C858" s="1" t="s">
        <v>19</v>
      </c>
      <c r="D858" s="2">
        <v>43191</v>
      </c>
      <c r="E858" s="2">
        <v>43555</v>
      </c>
      <c r="F858" s="1" t="s">
        <v>249</v>
      </c>
      <c r="G858">
        <v>3</v>
      </c>
      <c r="H858" s="1" t="s">
        <v>21</v>
      </c>
      <c r="I858" s="1" t="s">
        <v>22</v>
      </c>
      <c r="J858" s="1" t="s">
        <v>23</v>
      </c>
      <c r="K858" s="1" t="s">
        <v>24</v>
      </c>
      <c r="L858">
        <v>1897.66</v>
      </c>
      <c r="M858" s="2">
        <v>43191</v>
      </c>
      <c r="N858" s="1" t="s">
        <v>75</v>
      </c>
      <c r="O858" s="1" t="s">
        <v>356</v>
      </c>
      <c r="P858" s="1" t="s">
        <v>853</v>
      </c>
      <c r="Q858" s="2">
        <v>43852</v>
      </c>
    </row>
    <row r="859" spans="1:17" x14ac:dyDescent="0.3">
      <c r="A859" s="1" t="s">
        <v>725</v>
      </c>
      <c r="B859" s="1" t="s">
        <v>785</v>
      </c>
      <c r="C859" s="1" t="s">
        <v>19</v>
      </c>
      <c r="D859" s="2">
        <v>43191</v>
      </c>
      <c r="E859" s="2">
        <v>43555</v>
      </c>
      <c r="F859" s="1" t="s">
        <v>249</v>
      </c>
      <c r="G859">
        <v>3</v>
      </c>
      <c r="H859" s="1" t="s">
        <v>21</v>
      </c>
      <c r="I859" s="1" t="s">
        <v>22</v>
      </c>
      <c r="J859" s="1" t="s">
        <v>23</v>
      </c>
      <c r="K859" s="1" t="s">
        <v>24</v>
      </c>
      <c r="L859">
        <v>474.42</v>
      </c>
      <c r="M859" s="2">
        <v>43191</v>
      </c>
      <c r="N859" s="1" t="s">
        <v>75</v>
      </c>
      <c r="O859" s="1" t="s">
        <v>356</v>
      </c>
      <c r="P859" s="1" t="s">
        <v>853</v>
      </c>
      <c r="Q859" s="2">
        <v>43852</v>
      </c>
    </row>
    <row r="860" spans="1:17" x14ac:dyDescent="0.3">
      <c r="A860" s="1" t="s">
        <v>725</v>
      </c>
      <c r="B860" s="1" t="s">
        <v>786</v>
      </c>
      <c r="C860" s="1" t="s">
        <v>19</v>
      </c>
      <c r="D860" s="2">
        <v>43191</v>
      </c>
      <c r="E860" s="2">
        <v>43555</v>
      </c>
      <c r="F860" s="1" t="s">
        <v>20</v>
      </c>
      <c r="G860">
        <v>3</v>
      </c>
      <c r="H860" s="1" t="s">
        <v>21</v>
      </c>
      <c r="I860" s="1" t="s">
        <v>22</v>
      </c>
      <c r="J860" s="1" t="s">
        <v>20</v>
      </c>
      <c r="K860" s="1" t="s">
        <v>24</v>
      </c>
      <c r="L860">
        <v>44063.25</v>
      </c>
      <c r="M860" s="2">
        <v>43191</v>
      </c>
      <c r="N860" s="1" t="s">
        <v>75</v>
      </c>
      <c r="O860" s="1" t="s">
        <v>356</v>
      </c>
      <c r="P860" s="1" t="s">
        <v>853</v>
      </c>
      <c r="Q860" s="2">
        <v>43852</v>
      </c>
    </row>
    <row r="861" spans="1:17" x14ac:dyDescent="0.3">
      <c r="A861" s="1" t="s">
        <v>725</v>
      </c>
      <c r="B861" s="1" t="s">
        <v>787</v>
      </c>
      <c r="C861" s="1" t="s">
        <v>19</v>
      </c>
      <c r="D861" s="2">
        <v>43388</v>
      </c>
      <c r="E861" s="2">
        <v>43752</v>
      </c>
      <c r="F861" s="1" t="s">
        <v>303</v>
      </c>
      <c r="G861">
        <v>12</v>
      </c>
      <c r="H861" s="1" t="s">
        <v>216</v>
      </c>
      <c r="I861" s="1" t="s">
        <v>22</v>
      </c>
      <c r="J861" s="1" t="s">
        <v>23</v>
      </c>
      <c r="K861" s="1" t="s">
        <v>37</v>
      </c>
      <c r="L861">
        <v>16387.5</v>
      </c>
      <c r="M861" s="2">
        <v>43388</v>
      </c>
      <c r="N861" s="1" t="s">
        <v>75</v>
      </c>
      <c r="O861" s="1" t="s">
        <v>356</v>
      </c>
      <c r="P861" s="1" t="s">
        <v>853</v>
      </c>
      <c r="Q861" s="2">
        <v>43852</v>
      </c>
    </row>
    <row r="862" spans="1:17" x14ac:dyDescent="0.3">
      <c r="A862" s="1" t="s">
        <v>725</v>
      </c>
      <c r="B862" s="1" t="s">
        <v>788</v>
      </c>
      <c r="C862" s="1" t="s">
        <v>19</v>
      </c>
      <c r="D862" s="2">
        <v>43191</v>
      </c>
      <c r="E862" s="2">
        <v>43555</v>
      </c>
      <c r="F862" s="1" t="s">
        <v>303</v>
      </c>
      <c r="G862">
        <v>3</v>
      </c>
      <c r="H862" s="1" t="s">
        <v>21</v>
      </c>
      <c r="I862" s="1" t="s">
        <v>22</v>
      </c>
      <c r="J862" s="1" t="s">
        <v>23</v>
      </c>
      <c r="K862" s="1" t="s">
        <v>24</v>
      </c>
      <c r="L862">
        <v>15899.07</v>
      </c>
      <c r="M862" s="2">
        <v>43191</v>
      </c>
      <c r="N862" s="1" t="s">
        <v>75</v>
      </c>
      <c r="O862" s="1" t="s">
        <v>356</v>
      </c>
      <c r="P862" s="1" t="s">
        <v>853</v>
      </c>
      <c r="Q862" s="2">
        <v>43852</v>
      </c>
    </row>
    <row r="863" spans="1:17" x14ac:dyDescent="0.3">
      <c r="A863" s="1" t="s">
        <v>725</v>
      </c>
      <c r="B863" s="1" t="s">
        <v>788</v>
      </c>
      <c r="C863" s="1" t="s">
        <v>19</v>
      </c>
      <c r="D863" s="2">
        <v>43191</v>
      </c>
      <c r="E863" s="2">
        <v>43555</v>
      </c>
      <c r="F863" s="1" t="s">
        <v>303</v>
      </c>
      <c r="G863">
        <v>3</v>
      </c>
      <c r="H863" s="1" t="s">
        <v>21</v>
      </c>
      <c r="I863" s="1" t="s">
        <v>22</v>
      </c>
      <c r="J863" s="1" t="s">
        <v>23</v>
      </c>
      <c r="K863" s="1" t="s">
        <v>24</v>
      </c>
      <c r="L863">
        <v>3974.77</v>
      </c>
      <c r="M863" s="2">
        <v>43191</v>
      </c>
      <c r="N863" s="1" t="s">
        <v>75</v>
      </c>
      <c r="O863" s="1" t="s">
        <v>356</v>
      </c>
      <c r="P863" s="1" t="s">
        <v>853</v>
      </c>
      <c r="Q863" s="2">
        <v>43852</v>
      </c>
    </row>
    <row r="864" spans="1:17" x14ac:dyDescent="0.3">
      <c r="A864" s="1" t="s">
        <v>725</v>
      </c>
      <c r="B864" s="1" t="s">
        <v>789</v>
      </c>
      <c r="C864" s="1" t="s">
        <v>19</v>
      </c>
      <c r="D864" s="2">
        <v>43191</v>
      </c>
      <c r="E864" s="2">
        <v>43555</v>
      </c>
      <c r="F864" s="1" t="s">
        <v>303</v>
      </c>
      <c r="G864">
        <v>3</v>
      </c>
      <c r="H864" s="1" t="s">
        <v>21</v>
      </c>
      <c r="I864" s="1" t="s">
        <v>22</v>
      </c>
      <c r="J864" s="1" t="s">
        <v>23</v>
      </c>
      <c r="K864" s="1" t="s">
        <v>24</v>
      </c>
      <c r="L864">
        <v>6120.48</v>
      </c>
      <c r="M864" s="2">
        <v>43191</v>
      </c>
      <c r="N864" s="1" t="s">
        <v>75</v>
      </c>
      <c r="O864" s="1" t="s">
        <v>356</v>
      </c>
      <c r="P864" s="1" t="s">
        <v>853</v>
      </c>
      <c r="Q864" s="2">
        <v>43852</v>
      </c>
    </row>
    <row r="865" spans="1:17" x14ac:dyDescent="0.3">
      <c r="A865" s="1" t="s">
        <v>725</v>
      </c>
      <c r="B865" s="1" t="s">
        <v>789</v>
      </c>
      <c r="C865" s="1" t="s">
        <v>19</v>
      </c>
      <c r="D865" s="2">
        <v>43191</v>
      </c>
      <c r="E865" s="2">
        <v>43555</v>
      </c>
      <c r="F865" s="1" t="s">
        <v>303</v>
      </c>
      <c r="G865">
        <v>3</v>
      </c>
      <c r="H865" s="1" t="s">
        <v>21</v>
      </c>
      <c r="I865" s="1" t="s">
        <v>22</v>
      </c>
      <c r="J865" s="1" t="s">
        <v>23</v>
      </c>
      <c r="K865" s="1" t="s">
        <v>24</v>
      </c>
      <c r="L865">
        <v>1530.12</v>
      </c>
      <c r="M865" s="2">
        <v>43191</v>
      </c>
      <c r="N865" s="1" t="s">
        <v>75</v>
      </c>
      <c r="O865" s="1" t="s">
        <v>356</v>
      </c>
      <c r="P865" s="1" t="s">
        <v>853</v>
      </c>
      <c r="Q865" s="2">
        <v>43852</v>
      </c>
    </row>
    <row r="866" spans="1:17" x14ac:dyDescent="0.3">
      <c r="A866" s="1" t="s">
        <v>725</v>
      </c>
      <c r="B866" s="1" t="s">
        <v>790</v>
      </c>
      <c r="C866" s="1" t="s">
        <v>19</v>
      </c>
      <c r="D866" s="2">
        <v>43191</v>
      </c>
      <c r="E866" s="2">
        <v>43555</v>
      </c>
      <c r="F866" s="1" t="s">
        <v>303</v>
      </c>
      <c r="G866">
        <v>3</v>
      </c>
      <c r="H866" s="1" t="s">
        <v>21</v>
      </c>
      <c r="I866" s="1" t="s">
        <v>22</v>
      </c>
      <c r="J866" s="1" t="s">
        <v>23</v>
      </c>
      <c r="K866" s="1" t="s">
        <v>24</v>
      </c>
      <c r="L866">
        <v>32171.200000000001</v>
      </c>
      <c r="M866" s="2">
        <v>43191</v>
      </c>
      <c r="N866" s="1" t="s">
        <v>75</v>
      </c>
      <c r="O866" s="1" t="s">
        <v>356</v>
      </c>
      <c r="P866" s="1" t="s">
        <v>853</v>
      </c>
      <c r="Q866" s="2">
        <v>43852</v>
      </c>
    </row>
    <row r="867" spans="1:17" x14ac:dyDescent="0.3">
      <c r="A867" s="1" t="s">
        <v>725</v>
      </c>
      <c r="B867" s="1" t="s">
        <v>790</v>
      </c>
      <c r="C867" s="1" t="s">
        <v>19</v>
      </c>
      <c r="D867" s="2">
        <v>43191</v>
      </c>
      <c r="E867" s="2">
        <v>43555</v>
      </c>
      <c r="F867" s="1" t="s">
        <v>303</v>
      </c>
      <c r="G867">
        <v>3</v>
      </c>
      <c r="H867" s="1" t="s">
        <v>21</v>
      </c>
      <c r="I867" s="1" t="s">
        <v>22</v>
      </c>
      <c r="J867" s="1" t="s">
        <v>23</v>
      </c>
      <c r="K867" s="1" t="s">
        <v>24</v>
      </c>
      <c r="L867">
        <v>8042.8</v>
      </c>
      <c r="M867" s="2">
        <v>43191</v>
      </c>
      <c r="N867" s="1" t="s">
        <v>75</v>
      </c>
      <c r="O867" s="1" t="s">
        <v>356</v>
      </c>
      <c r="P867" s="1" t="s">
        <v>853</v>
      </c>
      <c r="Q867" s="2">
        <v>43852</v>
      </c>
    </row>
    <row r="868" spans="1:17" x14ac:dyDescent="0.3">
      <c r="A868" s="1" t="s">
        <v>725</v>
      </c>
      <c r="B868" s="1" t="s">
        <v>791</v>
      </c>
      <c r="C868" s="1" t="s">
        <v>19</v>
      </c>
      <c r="D868" s="2">
        <v>43191</v>
      </c>
      <c r="E868" s="2">
        <v>43555</v>
      </c>
      <c r="F868" s="1" t="s">
        <v>249</v>
      </c>
      <c r="G868">
        <v>3</v>
      </c>
      <c r="H868" s="1" t="s">
        <v>21</v>
      </c>
      <c r="I868" s="1" t="s">
        <v>22</v>
      </c>
      <c r="J868" s="1" t="s">
        <v>23</v>
      </c>
      <c r="K868" s="1" t="s">
        <v>24</v>
      </c>
      <c r="L868">
        <v>2925</v>
      </c>
      <c r="M868" s="2">
        <v>43191</v>
      </c>
      <c r="N868" s="1" t="s">
        <v>75</v>
      </c>
      <c r="O868" s="1" t="s">
        <v>356</v>
      </c>
      <c r="P868" s="1" t="s">
        <v>853</v>
      </c>
      <c r="Q868" s="2">
        <v>43852</v>
      </c>
    </row>
    <row r="869" spans="1:17" x14ac:dyDescent="0.3">
      <c r="A869" s="1" t="s">
        <v>725</v>
      </c>
      <c r="B869" s="1" t="s">
        <v>791</v>
      </c>
      <c r="C869" s="1" t="s">
        <v>19</v>
      </c>
      <c r="D869" s="2">
        <v>43191</v>
      </c>
      <c r="E869" s="2">
        <v>43555</v>
      </c>
      <c r="F869" s="1" t="s">
        <v>249</v>
      </c>
      <c r="G869">
        <v>3</v>
      </c>
      <c r="H869" s="1" t="s">
        <v>21</v>
      </c>
      <c r="I869" s="1" t="s">
        <v>22</v>
      </c>
      <c r="J869" s="1" t="s">
        <v>23</v>
      </c>
      <c r="K869" s="1" t="s">
        <v>24</v>
      </c>
      <c r="L869">
        <v>731.25</v>
      </c>
      <c r="M869" s="2">
        <v>43191</v>
      </c>
      <c r="N869" s="1" t="s">
        <v>75</v>
      </c>
      <c r="O869" s="1" t="s">
        <v>356</v>
      </c>
      <c r="P869" s="1" t="s">
        <v>853</v>
      </c>
      <c r="Q869" s="2">
        <v>43852</v>
      </c>
    </row>
    <row r="870" spans="1:17" x14ac:dyDescent="0.3">
      <c r="A870" s="1" t="s">
        <v>725</v>
      </c>
      <c r="B870" s="1" t="s">
        <v>792</v>
      </c>
      <c r="C870" s="1" t="s">
        <v>19</v>
      </c>
      <c r="D870" s="2">
        <v>43191</v>
      </c>
      <c r="E870" s="2">
        <v>43555</v>
      </c>
      <c r="F870" s="1" t="s">
        <v>249</v>
      </c>
      <c r="G870">
        <v>3</v>
      </c>
      <c r="H870" s="1" t="s">
        <v>21</v>
      </c>
      <c r="I870" s="1" t="s">
        <v>22</v>
      </c>
      <c r="J870" s="1" t="s">
        <v>23</v>
      </c>
      <c r="K870" s="1" t="s">
        <v>24</v>
      </c>
      <c r="L870">
        <v>627</v>
      </c>
      <c r="M870" s="2">
        <v>43191</v>
      </c>
      <c r="N870" s="1" t="s">
        <v>75</v>
      </c>
      <c r="O870" s="1" t="s">
        <v>356</v>
      </c>
      <c r="P870" s="1" t="s">
        <v>853</v>
      </c>
      <c r="Q870" s="2">
        <v>43852</v>
      </c>
    </row>
    <row r="871" spans="1:17" x14ac:dyDescent="0.3">
      <c r="A871" s="1" t="s">
        <v>725</v>
      </c>
      <c r="B871" s="1" t="s">
        <v>792</v>
      </c>
      <c r="C871" s="1" t="s">
        <v>19</v>
      </c>
      <c r="D871" s="2">
        <v>43191</v>
      </c>
      <c r="E871" s="2">
        <v>43555</v>
      </c>
      <c r="F871" s="1" t="s">
        <v>249</v>
      </c>
      <c r="G871">
        <v>3</v>
      </c>
      <c r="H871" s="1" t="s">
        <v>21</v>
      </c>
      <c r="I871" s="1" t="s">
        <v>22</v>
      </c>
      <c r="J871" s="1" t="s">
        <v>23</v>
      </c>
      <c r="K871" s="1" t="s">
        <v>24</v>
      </c>
      <c r="L871">
        <v>156.75</v>
      </c>
      <c r="M871" s="2">
        <v>43191</v>
      </c>
      <c r="N871" s="1" t="s">
        <v>75</v>
      </c>
      <c r="O871" s="1" t="s">
        <v>356</v>
      </c>
      <c r="P871" s="1" t="s">
        <v>853</v>
      </c>
      <c r="Q871" s="2">
        <v>43852</v>
      </c>
    </row>
    <row r="872" spans="1:17" x14ac:dyDescent="0.3">
      <c r="A872" s="1" t="s">
        <v>725</v>
      </c>
      <c r="B872" s="1" t="s">
        <v>793</v>
      </c>
      <c r="C872" s="1" t="s">
        <v>19</v>
      </c>
      <c r="D872" s="2">
        <v>43191</v>
      </c>
      <c r="E872" s="2">
        <v>43555</v>
      </c>
      <c r="F872" s="1" t="s">
        <v>249</v>
      </c>
      <c r="G872">
        <v>3</v>
      </c>
      <c r="H872" s="1" t="s">
        <v>21</v>
      </c>
      <c r="I872" s="1" t="s">
        <v>22</v>
      </c>
      <c r="J872" s="1" t="s">
        <v>23</v>
      </c>
      <c r="K872" s="1" t="s">
        <v>24</v>
      </c>
      <c r="L872">
        <v>1186</v>
      </c>
      <c r="M872" s="2">
        <v>43191</v>
      </c>
      <c r="N872" s="1" t="s">
        <v>75</v>
      </c>
      <c r="O872" s="1" t="s">
        <v>356</v>
      </c>
      <c r="P872" s="1" t="s">
        <v>853</v>
      </c>
      <c r="Q872" s="2">
        <v>43852</v>
      </c>
    </row>
    <row r="873" spans="1:17" x14ac:dyDescent="0.3">
      <c r="A873" s="1" t="s">
        <v>725</v>
      </c>
      <c r="B873" s="1" t="s">
        <v>794</v>
      </c>
      <c r="C873" s="1" t="s">
        <v>19</v>
      </c>
      <c r="D873" s="2">
        <v>43191</v>
      </c>
      <c r="E873" s="2">
        <v>43468</v>
      </c>
      <c r="F873" s="1" t="s">
        <v>249</v>
      </c>
      <c r="G873">
        <v>3</v>
      </c>
      <c r="H873" s="1" t="s">
        <v>21</v>
      </c>
      <c r="I873" s="1" t="s">
        <v>22</v>
      </c>
      <c r="J873" s="1" t="s">
        <v>23</v>
      </c>
      <c r="K873" s="1" t="s">
        <v>24</v>
      </c>
      <c r="L873">
        <v>465.9</v>
      </c>
      <c r="M873" s="2">
        <v>43191</v>
      </c>
      <c r="N873" s="1" t="s">
        <v>75</v>
      </c>
      <c r="O873" s="1" t="s">
        <v>356</v>
      </c>
      <c r="P873" s="1" t="s">
        <v>853</v>
      </c>
      <c r="Q873" s="2">
        <v>43852</v>
      </c>
    </row>
    <row r="874" spans="1:17" x14ac:dyDescent="0.3">
      <c r="A874" s="1" t="s">
        <v>725</v>
      </c>
      <c r="B874" s="1" t="s">
        <v>794</v>
      </c>
      <c r="C874" s="1" t="s">
        <v>19</v>
      </c>
      <c r="D874" s="2">
        <v>43191</v>
      </c>
      <c r="E874" s="2">
        <v>43468</v>
      </c>
      <c r="F874" s="1" t="s">
        <v>249</v>
      </c>
      <c r="G874">
        <v>3</v>
      </c>
      <c r="H874" s="1" t="s">
        <v>21</v>
      </c>
      <c r="I874" s="1" t="s">
        <v>22</v>
      </c>
      <c r="J874" s="1" t="s">
        <v>23</v>
      </c>
      <c r="K874" s="1" t="s">
        <v>24</v>
      </c>
      <c r="L874">
        <v>116.48</v>
      </c>
      <c r="M874" s="2">
        <v>43191</v>
      </c>
      <c r="N874" s="1" t="s">
        <v>75</v>
      </c>
      <c r="O874" s="1" t="s">
        <v>356</v>
      </c>
      <c r="P874" s="1" t="s">
        <v>853</v>
      </c>
      <c r="Q874" s="2">
        <v>43852</v>
      </c>
    </row>
    <row r="875" spans="1:17" x14ac:dyDescent="0.3">
      <c r="A875" s="1" t="s">
        <v>725</v>
      </c>
      <c r="B875" s="1" t="s">
        <v>795</v>
      </c>
      <c r="C875" s="1" t="s">
        <v>19</v>
      </c>
      <c r="D875" s="2">
        <v>43191</v>
      </c>
      <c r="E875" s="2">
        <v>43555</v>
      </c>
      <c r="F875" s="1" t="s">
        <v>249</v>
      </c>
      <c r="G875">
        <v>3</v>
      </c>
      <c r="H875" s="1" t="s">
        <v>21</v>
      </c>
      <c r="I875" s="1" t="s">
        <v>22</v>
      </c>
      <c r="J875" s="1" t="s">
        <v>23</v>
      </c>
      <c r="K875" s="1" t="s">
        <v>24</v>
      </c>
      <c r="L875">
        <v>3456.13</v>
      </c>
      <c r="M875" s="2">
        <v>43191</v>
      </c>
      <c r="N875" s="1" t="s">
        <v>75</v>
      </c>
      <c r="O875" s="1" t="s">
        <v>356</v>
      </c>
      <c r="P875" s="1" t="s">
        <v>853</v>
      </c>
      <c r="Q875" s="2">
        <v>43852</v>
      </c>
    </row>
    <row r="876" spans="1:17" x14ac:dyDescent="0.3">
      <c r="A876" s="1" t="s">
        <v>725</v>
      </c>
      <c r="B876" s="1" t="s">
        <v>796</v>
      </c>
      <c r="C876" s="1" t="s">
        <v>35</v>
      </c>
      <c r="D876" s="2">
        <v>43191</v>
      </c>
      <c r="E876" s="2">
        <v>43555</v>
      </c>
      <c r="F876" s="1" t="s">
        <v>235</v>
      </c>
      <c r="G876">
        <v>10</v>
      </c>
      <c r="H876" s="1" t="s">
        <v>68</v>
      </c>
      <c r="I876" s="1" t="s">
        <v>22</v>
      </c>
      <c r="J876" s="1" t="s">
        <v>83</v>
      </c>
      <c r="K876" s="1" t="s">
        <v>24</v>
      </c>
      <c r="L876">
        <v>0</v>
      </c>
      <c r="M876" s="2">
        <v>43191</v>
      </c>
      <c r="N876" s="1" t="s">
        <v>75</v>
      </c>
      <c r="O876" s="1" t="s">
        <v>356</v>
      </c>
      <c r="P876" s="1" t="s">
        <v>853</v>
      </c>
      <c r="Q876" s="2">
        <v>43852</v>
      </c>
    </row>
    <row r="877" spans="1:17" x14ac:dyDescent="0.3">
      <c r="A877" s="1" t="s">
        <v>725</v>
      </c>
      <c r="B877" s="1" t="s">
        <v>797</v>
      </c>
      <c r="C877" s="1" t="s">
        <v>19</v>
      </c>
      <c r="D877" s="2">
        <v>43229</v>
      </c>
      <c r="E877" s="2">
        <v>43593</v>
      </c>
      <c r="F877" s="1" t="s">
        <v>303</v>
      </c>
      <c r="G877">
        <v>3</v>
      </c>
      <c r="H877" s="1" t="s">
        <v>21</v>
      </c>
      <c r="I877" s="1" t="s">
        <v>22</v>
      </c>
      <c r="J877" s="1" t="s">
        <v>23</v>
      </c>
      <c r="K877" s="1" t="s">
        <v>24</v>
      </c>
      <c r="L877">
        <v>976.81</v>
      </c>
      <c r="M877" s="2">
        <v>43229</v>
      </c>
      <c r="N877" s="1" t="s">
        <v>75</v>
      </c>
      <c r="O877" s="1" t="s">
        <v>356</v>
      </c>
      <c r="P877" s="1" t="s">
        <v>853</v>
      </c>
      <c r="Q877" s="2">
        <v>43852</v>
      </c>
    </row>
    <row r="878" spans="1:17" x14ac:dyDescent="0.3">
      <c r="A878" s="1" t="s">
        <v>725</v>
      </c>
      <c r="B878" s="1" t="s">
        <v>798</v>
      </c>
      <c r="C878" s="1" t="s">
        <v>35</v>
      </c>
      <c r="D878" s="2">
        <v>43295</v>
      </c>
      <c r="E878" s="2">
        <v>43659</v>
      </c>
      <c r="F878" s="1" t="s">
        <v>235</v>
      </c>
      <c r="G878">
        <v>10</v>
      </c>
      <c r="H878" s="1" t="s">
        <v>68</v>
      </c>
      <c r="I878" s="1" t="s">
        <v>22</v>
      </c>
      <c r="J878" s="1" t="s">
        <v>83</v>
      </c>
      <c r="K878" s="1" t="s">
        <v>24</v>
      </c>
      <c r="L878">
        <v>26250</v>
      </c>
      <c r="M878" s="2">
        <v>43295</v>
      </c>
      <c r="N878" s="1" t="s">
        <v>75</v>
      </c>
      <c r="O878" s="1" t="s">
        <v>356</v>
      </c>
      <c r="P878" s="1" t="s">
        <v>853</v>
      </c>
      <c r="Q878" s="2">
        <v>43852</v>
      </c>
    </row>
    <row r="879" spans="1:17" x14ac:dyDescent="0.3">
      <c r="A879" s="1" t="s">
        <v>725</v>
      </c>
      <c r="B879" s="1" t="s">
        <v>130</v>
      </c>
      <c r="C879" s="1" t="s">
        <v>19</v>
      </c>
      <c r="D879" s="2">
        <v>43660</v>
      </c>
      <c r="E879" s="2">
        <v>44025</v>
      </c>
      <c r="F879" s="1" t="s">
        <v>235</v>
      </c>
      <c r="G879">
        <v>10</v>
      </c>
      <c r="H879" s="1" t="s">
        <v>68</v>
      </c>
      <c r="I879" s="1" t="s">
        <v>22</v>
      </c>
      <c r="J879" s="1" t="s">
        <v>83</v>
      </c>
      <c r="K879" s="1" t="s">
        <v>24</v>
      </c>
      <c r="L879">
        <v>22245.75</v>
      </c>
      <c r="M879" s="2">
        <v>43660</v>
      </c>
      <c r="N879" s="1" t="s">
        <v>75</v>
      </c>
      <c r="O879" s="1" t="s">
        <v>24</v>
      </c>
      <c r="P879" s="1" t="s">
        <v>853</v>
      </c>
      <c r="Q879" s="2">
        <v>43852</v>
      </c>
    </row>
    <row r="880" spans="1:17" x14ac:dyDescent="0.3">
      <c r="A880" s="1" t="s">
        <v>725</v>
      </c>
      <c r="B880" s="1" t="s">
        <v>141</v>
      </c>
      <c r="C880" s="1" t="s">
        <v>19</v>
      </c>
      <c r="D880" s="2">
        <v>43556</v>
      </c>
      <c r="E880" s="2">
        <v>43921</v>
      </c>
      <c r="F880" s="1" t="s">
        <v>235</v>
      </c>
      <c r="G880">
        <v>10</v>
      </c>
      <c r="H880" s="1" t="s">
        <v>68</v>
      </c>
      <c r="I880" s="1" t="s">
        <v>22</v>
      </c>
      <c r="J880" s="1" t="s">
        <v>83</v>
      </c>
      <c r="K880" s="1" t="s">
        <v>24</v>
      </c>
      <c r="L880">
        <v>3346.95</v>
      </c>
      <c r="M880" s="2">
        <v>43556</v>
      </c>
      <c r="N880" s="1" t="s">
        <v>75</v>
      </c>
      <c r="O880" s="1" t="s">
        <v>24</v>
      </c>
      <c r="P880" s="1" t="s">
        <v>853</v>
      </c>
      <c r="Q880" s="2">
        <v>43852</v>
      </c>
    </row>
    <row r="881" spans="1:17" x14ac:dyDescent="0.3">
      <c r="A881" s="1" t="s">
        <v>725</v>
      </c>
      <c r="B881" s="1" t="s">
        <v>799</v>
      </c>
      <c r="C881" s="1" t="s">
        <v>35</v>
      </c>
      <c r="D881" s="2">
        <v>43304</v>
      </c>
      <c r="E881" s="2">
        <v>43666</v>
      </c>
      <c r="F881" s="1" t="s">
        <v>50</v>
      </c>
      <c r="G881">
        <v>3</v>
      </c>
      <c r="H881" s="1" t="s">
        <v>21</v>
      </c>
      <c r="I881" s="1" t="s">
        <v>22</v>
      </c>
      <c r="J881" s="1" t="s">
        <v>23</v>
      </c>
      <c r="K881" s="1" t="s">
        <v>24</v>
      </c>
      <c r="L881">
        <v>0</v>
      </c>
      <c r="M881" s="2">
        <v>43304</v>
      </c>
      <c r="N881" s="1" t="s">
        <v>75</v>
      </c>
      <c r="O881" s="1" t="s">
        <v>356</v>
      </c>
      <c r="P881" s="1" t="s">
        <v>853</v>
      </c>
      <c r="Q881" s="2">
        <v>43852</v>
      </c>
    </row>
    <row r="882" spans="1:17" x14ac:dyDescent="0.3">
      <c r="A882" s="1" t="s">
        <v>725</v>
      </c>
      <c r="B882" s="1" t="s">
        <v>158</v>
      </c>
      <c r="C882" s="1" t="s">
        <v>19</v>
      </c>
      <c r="D882" s="2">
        <v>43669</v>
      </c>
      <c r="E882" s="2">
        <v>44032</v>
      </c>
      <c r="F882" s="1" t="s">
        <v>50</v>
      </c>
      <c r="G882">
        <v>3</v>
      </c>
      <c r="H882" s="1" t="s">
        <v>21</v>
      </c>
      <c r="I882" s="1" t="s">
        <v>22</v>
      </c>
      <c r="J882" s="1" t="s">
        <v>23</v>
      </c>
      <c r="K882" s="1" t="s">
        <v>24</v>
      </c>
      <c r="L882">
        <v>0</v>
      </c>
      <c r="M882" s="2">
        <v>43669</v>
      </c>
      <c r="N882" s="1" t="s">
        <v>75</v>
      </c>
      <c r="O882" s="1" t="s">
        <v>24</v>
      </c>
      <c r="P882" s="1" t="s">
        <v>853</v>
      </c>
      <c r="Q882" s="2">
        <v>43852</v>
      </c>
    </row>
    <row r="883" spans="1:17" x14ac:dyDescent="0.3">
      <c r="A883" s="1" t="s">
        <v>725</v>
      </c>
      <c r="B883" s="1" t="s">
        <v>99</v>
      </c>
      <c r="C883" s="1" t="s">
        <v>19</v>
      </c>
      <c r="D883" s="2">
        <v>43466</v>
      </c>
      <c r="E883" s="2">
        <v>43830</v>
      </c>
      <c r="F883" s="1" t="s">
        <v>50</v>
      </c>
      <c r="G883">
        <v>3</v>
      </c>
      <c r="H883" s="1" t="s">
        <v>21</v>
      </c>
      <c r="I883" s="1" t="s">
        <v>22</v>
      </c>
      <c r="J883" s="1" t="s">
        <v>23</v>
      </c>
      <c r="K883" s="1" t="s">
        <v>24</v>
      </c>
      <c r="L883">
        <v>19910.88</v>
      </c>
      <c r="M883" s="2">
        <v>43466</v>
      </c>
      <c r="N883" s="1" t="s">
        <v>75</v>
      </c>
      <c r="O883" s="1" t="s">
        <v>26</v>
      </c>
      <c r="P883" s="1" t="s">
        <v>853</v>
      </c>
      <c r="Q883" s="2">
        <v>43852</v>
      </c>
    </row>
    <row r="884" spans="1:17" x14ac:dyDescent="0.3">
      <c r="A884" s="1" t="s">
        <v>725</v>
      </c>
      <c r="B884" s="1" t="s">
        <v>99</v>
      </c>
      <c r="C884" s="1" t="s">
        <v>19</v>
      </c>
      <c r="D884" s="2">
        <v>43466</v>
      </c>
      <c r="E884" s="2">
        <v>43830</v>
      </c>
      <c r="F884" s="1" t="s">
        <v>50</v>
      </c>
      <c r="G884">
        <v>3</v>
      </c>
      <c r="H884" s="1" t="s">
        <v>21</v>
      </c>
      <c r="I884" s="1" t="s">
        <v>22</v>
      </c>
      <c r="J884" s="1" t="s">
        <v>23</v>
      </c>
      <c r="K884" s="1" t="s">
        <v>24</v>
      </c>
      <c r="L884">
        <v>2139.63</v>
      </c>
      <c r="M884" s="2">
        <v>43495</v>
      </c>
      <c r="N884" s="1" t="s">
        <v>25</v>
      </c>
      <c r="O884" s="1" t="s">
        <v>26</v>
      </c>
      <c r="P884" s="1" t="s">
        <v>853</v>
      </c>
      <c r="Q884" s="2">
        <v>43852</v>
      </c>
    </row>
    <row r="885" spans="1:17" x14ac:dyDescent="0.3">
      <c r="A885" s="1" t="s">
        <v>725</v>
      </c>
      <c r="B885" s="1" t="s">
        <v>800</v>
      </c>
      <c r="C885" s="1" t="s">
        <v>35</v>
      </c>
      <c r="D885" s="2">
        <v>43101</v>
      </c>
      <c r="E885" s="2">
        <v>43465</v>
      </c>
      <c r="F885" s="1" t="s">
        <v>50</v>
      </c>
      <c r="G885">
        <v>3</v>
      </c>
      <c r="H885" s="1" t="s">
        <v>21</v>
      </c>
      <c r="I885" s="1" t="s">
        <v>22</v>
      </c>
      <c r="J885" s="1" t="s">
        <v>23</v>
      </c>
      <c r="K885" s="1" t="s">
        <v>24</v>
      </c>
      <c r="L885">
        <v>20814.38</v>
      </c>
      <c r="M885" s="2">
        <v>43101</v>
      </c>
      <c r="N885" s="1" t="s">
        <v>75</v>
      </c>
      <c r="O885" s="1" t="s">
        <v>356</v>
      </c>
      <c r="P885" s="1" t="s">
        <v>853</v>
      </c>
      <c r="Q885" s="2">
        <v>43852</v>
      </c>
    </row>
    <row r="886" spans="1:17" x14ac:dyDescent="0.3">
      <c r="A886" s="1" t="s">
        <v>725</v>
      </c>
      <c r="B886" s="1" t="s">
        <v>801</v>
      </c>
      <c r="C886" s="1" t="s">
        <v>19</v>
      </c>
      <c r="D886" s="2">
        <v>43160</v>
      </c>
      <c r="E886" s="2">
        <v>43524</v>
      </c>
      <c r="F886" s="1" t="s">
        <v>20</v>
      </c>
      <c r="G886">
        <v>3</v>
      </c>
      <c r="H886" s="1" t="s">
        <v>21</v>
      </c>
      <c r="I886" s="1" t="s">
        <v>22</v>
      </c>
      <c r="J886" s="1" t="s">
        <v>23</v>
      </c>
      <c r="K886" s="1" t="s">
        <v>24</v>
      </c>
      <c r="L886">
        <v>126225</v>
      </c>
      <c r="M886" s="2">
        <v>43160</v>
      </c>
      <c r="N886" s="1" t="s">
        <v>75</v>
      </c>
      <c r="O886" s="1" t="s">
        <v>356</v>
      </c>
      <c r="P886" s="1" t="s">
        <v>853</v>
      </c>
      <c r="Q886" s="2">
        <v>43852</v>
      </c>
    </row>
    <row r="887" spans="1:17" x14ac:dyDescent="0.3">
      <c r="A887" s="1" t="s">
        <v>725</v>
      </c>
      <c r="B887" s="1" t="s">
        <v>802</v>
      </c>
      <c r="C887" s="1" t="s">
        <v>35</v>
      </c>
      <c r="D887" s="2">
        <v>43160</v>
      </c>
      <c r="E887" s="2">
        <v>43524</v>
      </c>
      <c r="F887" s="1" t="s">
        <v>20</v>
      </c>
      <c r="G887">
        <v>3</v>
      </c>
      <c r="H887" s="1" t="s">
        <v>21</v>
      </c>
      <c r="I887" s="1" t="s">
        <v>22</v>
      </c>
      <c r="J887" s="1" t="s">
        <v>23</v>
      </c>
      <c r="K887" s="1" t="s">
        <v>24</v>
      </c>
      <c r="L887">
        <v>63112.5</v>
      </c>
      <c r="M887" s="2">
        <v>43160</v>
      </c>
      <c r="N887" s="1" t="s">
        <v>75</v>
      </c>
      <c r="O887" s="1" t="s">
        <v>356</v>
      </c>
      <c r="P887" s="1" t="s">
        <v>853</v>
      </c>
      <c r="Q887" s="2">
        <v>43852</v>
      </c>
    </row>
    <row r="888" spans="1:17" x14ac:dyDescent="0.3">
      <c r="A888" s="1" t="s">
        <v>725</v>
      </c>
      <c r="B888" s="1" t="s">
        <v>79</v>
      </c>
      <c r="C888" s="1" t="s">
        <v>19</v>
      </c>
      <c r="D888" s="2">
        <v>43525</v>
      </c>
      <c r="E888" s="2">
        <v>43890</v>
      </c>
      <c r="F888" s="1" t="s">
        <v>20</v>
      </c>
      <c r="G888">
        <v>3</v>
      </c>
      <c r="H888" s="1" t="s">
        <v>21</v>
      </c>
      <c r="I888" s="1" t="s">
        <v>22</v>
      </c>
      <c r="J888" s="1" t="s">
        <v>23</v>
      </c>
      <c r="K888" s="1" t="s">
        <v>24</v>
      </c>
      <c r="L888">
        <v>148500</v>
      </c>
      <c r="M888" s="2">
        <v>43525</v>
      </c>
      <c r="N888" s="1" t="s">
        <v>75</v>
      </c>
      <c r="O888" s="1" t="s">
        <v>24</v>
      </c>
      <c r="P888" s="1" t="s">
        <v>853</v>
      </c>
      <c r="Q888" s="2">
        <v>43852</v>
      </c>
    </row>
    <row r="889" spans="1:17" x14ac:dyDescent="0.3">
      <c r="A889" s="1" t="s">
        <v>725</v>
      </c>
      <c r="B889" s="1" t="s">
        <v>803</v>
      </c>
      <c r="C889" s="1" t="s">
        <v>19</v>
      </c>
      <c r="D889" s="2">
        <v>43281</v>
      </c>
      <c r="E889" s="2">
        <v>43645</v>
      </c>
      <c r="F889" s="1" t="s">
        <v>303</v>
      </c>
      <c r="G889">
        <v>1</v>
      </c>
      <c r="H889" s="1" t="s">
        <v>30</v>
      </c>
      <c r="I889" s="1" t="s">
        <v>22</v>
      </c>
      <c r="J889" s="1" t="s">
        <v>116</v>
      </c>
      <c r="K889" s="1" t="s">
        <v>24</v>
      </c>
      <c r="L889">
        <v>39762.71</v>
      </c>
      <c r="M889" s="2">
        <v>43281</v>
      </c>
      <c r="N889" s="1" t="s">
        <v>75</v>
      </c>
      <c r="O889" s="1" t="s">
        <v>356</v>
      </c>
      <c r="P889" s="1" t="s">
        <v>853</v>
      </c>
      <c r="Q889" s="2">
        <v>43852</v>
      </c>
    </row>
    <row r="890" spans="1:17" x14ac:dyDescent="0.3">
      <c r="A890" s="1" t="s">
        <v>725</v>
      </c>
      <c r="B890" s="1" t="s">
        <v>804</v>
      </c>
      <c r="C890" s="1" t="s">
        <v>19</v>
      </c>
      <c r="D890" s="2">
        <v>43448</v>
      </c>
      <c r="E890" s="2">
        <v>43812</v>
      </c>
      <c r="F890" s="1" t="s">
        <v>20</v>
      </c>
      <c r="G890">
        <v>2</v>
      </c>
      <c r="H890" s="1" t="s">
        <v>51</v>
      </c>
      <c r="I890" s="1" t="s">
        <v>22</v>
      </c>
      <c r="J890" s="1" t="s">
        <v>20</v>
      </c>
      <c r="K890" s="1" t="s">
        <v>37</v>
      </c>
      <c r="L890">
        <v>28050</v>
      </c>
      <c r="M890" s="2">
        <v>43448</v>
      </c>
      <c r="N890" s="1" t="s">
        <v>75</v>
      </c>
      <c r="O890" s="1" t="s">
        <v>26</v>
      </c>
      <c r="P890" s="1" t="s">
        <v>853</v>
      </c>
      <c r="Q890" s="2">
        <v>43852</v>
      </c>
    </row>
    <row r="891" spans="1:17" x14ac:dyDescent="0.3">
      <c r="A891" s="1" t="s">
        <v>725</v>
      </c>
      <c r="B891" s="1" t="s">
        <v>804</v>
      </c>
      <c r="C891" s="1" t="s">
        <v>19</v>
      </c>
      <c r="D891" s="2">
        <v>43448</v>
      </c>
      <c r="E891" s="2">
        <v>43812</v>
      </c>
      <c r="F891" s="1" t="s">
        <v>20</v>
      </c>
      <c r="G891">
        <v>2</v>
      </c>
      <c r="H891" s="1" t="s">
        <v>51</v>
      </c>
      <c r="I891" s="1" t="s">
        <v>22</v>
      </c>
      <c r="J891" s="1" t="s">
        <v>20</v>
      </c>
      <c r="K891" s="1" t="s">
        <v>37</v>
      </c>
      <c r="L891">
        <v>56100</v>
      </c>
      <c r="M891" s="2">
        <v>43532</v>
      </c>
      <c r="N891" s="1" t="s">
        <v>25</v>
      </c>
      <c r="O891" s="1" t="s">
        <v>26</v>
      </c>
      <c r="P891" s="1" t="s">
        <v>853</v>
      </c>
      <c r="Q891" s="2">
        <v>43852</v>
      </c>
    </row>
    <row r="892" spans="1:17" x14ac:dyDescent="0.3">
      <c r="A892" s="1" t="s">
        <v>725</v>
      </c>
      <c r="B892" s="1" t="s">
        <v>804</v>
      </c>
      <c r="C892" s="1" t="s">
        <v>19</v>
      </c>
      <c r="D892" s="2">
        <v>43448</v>
      </c>
      <c r="E892" s="2">
        <v>43812</v>
      </c>
      <c r="F892" s="1" t="s">
        <v>20</v>
      </c>
      <c r="G892">
        <v>2</v>
      </c>
      <c r="H892" s="1" t="s">
        <v>51</v>
      </c>
      <c r="I892" s="1" t="s">
        <v>22</v>
      </c>
      <c r="J892" s="1" t="s">
        <v>20</v>
      </c>
      <c r="K892" s="1" t="s">
        <v>37</v>
      </c>
      <c r="L892">
        <v>56100</v>
      </c>
      <c r="M892" s="2">
        <v>43532</v>
      </c>
      <c r="N892" s="1" t="s">
        <v>25</v>
      </c>
      <c r="O892" s="1" t="s">
        <v>26</v>
      </c>
      <c r="P892" s="1" t="s">
        <v>853</v>
      </c>
      <c r="Q892" s="2">
        <v>43852</v>
      </c>
    </row>
    <row r="893" spans="1:17" x14ac:dyDescent="0.3">
      <c r="A893" s="1" t="s">
        <v>725</v>
      </c>
      <c r="B893" s="1" t="s">
        <v>804</v>
      </c>
      <c r="C893" s="1" t="s">
        <v>19</v>
      </c>
      <c r="D893" s="2">
        <v>43448</v>
      </c>
      <c r="E893" s="2">
        <v>43812</v>
      </c>
      <c r="F893" s="1" t="s">
        <v>20</v>
      </c>
      <c r="G893">
        <v>2</v>
      </c>
      <c r="H893" s="1" t="s">
        <v>51</v>
      </c>
      <c r="I893" s="1" t="s">
        <v>22</v>
      </c>
      <c r="J893" s="1" t="s">
        <v>20</v>
      </c>
      <c r="K893" s="1" t="s">
        <v>37</v>
      </c>
      <c r="L893">
        <v>14025</v>
      </c>
      <c r="M893" s="2">
        <v>43760</v>
      </c>
      <c r="N893" s="1" t="s">
        <v>25</v>
      </c>
      <c r="O893" s="1" t="s">
        <v>26</v>
      </c>
      <c r="P893" s="1" t="s">
        <v>853</v>
      </c>
      <c r="Q893" s="2">
        <v>43852</v>
      </c>
    </row>
    <row r="894" spans="1:17" x14ac:dyDescent="0.3">
      <c r="A894" s="1" t="s">
        <v>725</v>
      </c>
      <c r="B894" s="1" t="s">
        <v>804</v>
      </c>
      <c r="C894" s="1" t="s">
        <v>19</v>
      </c>
      <c r="D894" s="2">
        <v>43448</v>
      </c>
      <c r="E894" s="2">
        <v>43812</v>
      </c>
      <c r="F894" s="1" t="s">
        <v>20</v>
      </c>
      <c r="G894">
        <v>2</v>
      </c>
      <c r="H894" s="1" t="s">
        <v>51</v>
      </c>
      <c r="I894" s="1" t="s">
        <v>22</v>
      </c>
      <c r="J894" s="1" t="s">
        <v>20</v>
      </c>
      <c r="K894" s="1" t="s">
        <v>37</v>
      </c>
      <c r="L894">
        <v>14025</v>
      </c>
      <c r="M894" s="2">
        <v>43760</v>
      </c>
      <c r="N894" s="1" t="s">
        <v>25</v>
      </c>
      <c r="O894" s="1" t="s">
        <v>26</v>
      </c>
      <c r="P894" s="1" t="s">
        <v>853</v>
      </c>
      <c r="Q894" s="2">
        <v>43852</v>
      </c>
    </row>
    <row r="895" spans="1:17" x14ac:dyDescent="0.3">
      <c r="A895" s="1" t="s">
        <v>725</v>
      </c>
      <c r="B895" s="1" t="s">
        <v>805</v>
      </c>
      <c r="C895" s="1" t="s">
        <v>35</v>
      </c>
      <c r="D895" s="2">
        <v>43199</v>
      </c>
      <c r="E895" s="2">
        <v>43563</v>
      </c>
      <c r="F895" s="1" t="s">
        <v>50</v>
      </c>
      <c r="G895">
        <v>11</v>
      </c>
      <c r="H895" s="1" t="s">
        <v>220</v>
      </c>
      <c r="I895" s="1" t="s">
        <v>22</v>
      </c>
      <c r="J895" s="1" t="s">
        <v>50</v>
      </c>
      <c r="K895" s="1" t="s">
        <v>24</v>
      </c>
      <c r="L895">
        <v>59851.63</v>
      </c>
      <c r="M895" s="2">
        <v>43199</v>
      </c>
      <c r="N895" s="1" t="s">
        <v>75</v>
      </c>
      <c r="O895" s="1" t="s">
        <v>356</v>
      </c>
      <c r="P895" s="1" t="s">
        <v>853</v>
      </c>
      <c r="Q895" s="2">
        <v>43852</v>
      </c>
    </row>
    <row r="896" spans="1:17" x14ac:dyDescent="0.3">
      <c r="A896" s="1" t="s">
        <v>725</v>
      </c>
      <c r="B896" s="1" t="s">
        <v>806</v>
      </c>
      <c r="C896" s="1" t="s">
        <v>19</v>
      </c>
      <c r="D896" s="2">
        <v>43564</v>
      </c>
      <c r="E896" s="2">
        <v>43929</v>
      </c>
      <c r="F896" s="1" t="s">
        <v>50</v>
      </c>
      <c r="G896">
        <v>1</v>
      </c>
      <c r="H896" s="1" t="s">
        <v>30</v>
      </c>
      <c r="I896" s="1" t="s">
        <v>22</v>
      </c>
      <c r="J896" s="1" t="s">
        <v>50</v>
      </c>
      <c r="K896" s="1" t="s">
        <v>24</v>
      </c>
      <c r="L896">
        <v>74250</v>
      </c>
      <c r="M896" s="2">
        <v>43564</v>
      </c>
      <c r="N896" s="1" t="s">
        <v>75</v>
      </c>
      <c r="O896" s="1" t="s">
        <v>356</v>
      </c>
      <c r="P896" s="1" t="s">
        <v>853</v>
      </c>
      <c r="Q896" s="2">
        <v>43852</v>
      </c>
    </row>
    <row r="897" spans="1:17" x14ac:dyDescent="0.3">
      <c r="A897" s="1" t="s">
        <v>725</v>
      </c>
      <c r="B897" s="1" t="s">
        <v>807</v>
      </c>
      <c r="C897" s="1" t="s">
        <v>19</v>
      </c>
      <c r="D897" s="2">
        <v>43564</v>
      </c>
      <c r="E897" s="2">
        <v>43929</v>
      </c>
      <c r="F897" s="1" t="s">
        <v>50</v>
      </c>
      <c r="G897">
        <v>11</v>
      </c>
      <c r="H897" s="1" t="s">
        <v>220</v>
      </c>
      <c r="I897" s="1" t="s">
        <v>22</v>
      </c>
      <c r="J897" s="1" t="s">
        <v>50</v>
      </c>
      <c r="K897" s="1" t="s">
        <v>24</v>
      </c>
      <c r="L897">
        <v>68125</v>
      </c>
      <c r="M897" s="2">
        <v>43564</v>
      </c>
      <c r="N897" s="1" t="s">
        <v>75</v>
      </c>
      <c r="O897" s="1" t="s">
        <v>24</v>
      </c>
      <c r="P897" s="1" t="s">
        <v>853</v>
      </c>
      <c r="Q897" s="2">
        <v>43852</v>
      </c>
    </row>
    <row r="898" spans="1:17" x14ac:dyDescent="0.3">
      <c r="A898" s="1" t="s">
        <v>725</v>
      </c>
      <c r="B898" s="1" t="s">
        <v>808</v>
      </c>
      <c r="C898" s="1" t="s">
        <v>35</v>
      </c>
      <c r="D898" s="2">
        <v>43191</v>
      </c>
      <c r="E898" s="2">
        <v>43555</v>
      </c>
      <c r="F898" s="1" t="s">
        <v>50</v>
      </c>
      <c r="G898">
        <v>6</v>
      </c>
      <c r="H898" s="1" t="s">
        <v>66</v>
      </c>
      <c r="I898" s="1" t="s">
        <v>22</v>
      </c>
      <c r="J898" s="1" t="s">
        <v>50</v>
      </c>
      <c r="K898" s="1" t="s">
        <v>32</v>
      </c>
      <c r="L898">
        <v>117812.5</v>
      </c>
      <c r="M898" s="2">
        <v>43191</v>
      </c>
      <c r="N898" s="1" t="s">
        <v>75</v>
      </c>
      <c r="O898" s="1" t="s">
        <v>356</v>
      </c>
      <c r="P898" s="1" t="s">
        <v>853</v>
      </c>
      <c r="Q898" s="2">
        <v>43852</v>
      </c>
    </row>
    <row r="899" spans="1:17" x14ac:dyDescent="0.3">
      <c r="A899" s="1" t="s">
        <v>725</v>
      </c>
      <c r="B899" s="1" t="s">
        <v>809</v>
      </c>
      <c r="C899" s="1" t="s">
        <v>19</v>
      </c>
      <c r="D899" s="2">
        <v>43556</v>
      </c>
      <c r="E899" s="2">
        <v>43921</v>
      </c>
      <c r="F899" s="1" t="s">
        <v>50</v>
      </c>
      <c r="G899">
        <v>6</v>
      </c>
      <c r="H899" s="1" t="s">
        <v>66</v>
      </c>
      <c r="I899" s="1" t="s">
        <v>22</v>
      </c>
      <c r="J899" s="1" t="s">
        <v>50</v>
      </c>
      <c r="K899" s="1" t="s">
        <v>24</v>
      </c>
      <c r="L899">
        <v>115625</v>
      </c>
      <c r="M899" s="2">
        <v>43556</v>
      </c>
      <c r="N899" s="1" t="s">
        <v>75</v>
      </c>
      <c r="O899" s="1" t="s">
        <v>24</v>
      </c>
      <c r="P899" s="1" t="s">
        <v>853</v>
      </c>
      <c r="Q899" s="2">
        <v>43852</v>
      </c>
    </row>
    <row r="900" spans="1:17" x14ac:dyDescent="0.3">
      <c r="A900" s="1" t="s">
        <v>725</v>
      </c>
      <c r="B900" s="1" t="s">
        <v>810</v>
      </c>
      <c r="C900" s="1" t="s">
        <v>19</v>
      </c>
      <c r="D900" s="2">
        <v>43588</v>
      </c>
      <c r="E900" s="2">
        <v>43953</v>
      </c>
      <c r="F900" s="1" t="s">
        <v>303</v>
      </c>
      <c r="G900">
        <v>1</v>
      </c>
      <c r="H900" s="1" t="s">
        <v>30</v>
      </c>
      <c r="I900" s="1" t="s">
        <v>22</v>
      </c>
      <c r="J900" s="1" t="s">
        <v>50</v>
      </c>
      <c r="K900" s="1" t="s">
        <v>24</v>
      </c>
      <c r="L900">
        <v>10427</v>
      </c>
      <c r="M900" s="2">
        <v>43588</v>
      </c>
      <c r="N900" s="1" t="s">
        <v>75</v>
      </c>
      <c r="O900" s="1" t="s">
        <v>356</v>
      </c>
      <c r="P900" s="1" t="s">
        <v>853</v>
      </c>
      <c r="Q900" s="2">
        <v>43852</v>
      </c>
    </row>
    <row r="901" spans="1:17" x14ac:dyDescent="0.3">
      <c r="A901" s="1" t="s">
        <v>725</v>
      </c>
      <c r="B901" s="1" t="s">
        <v>811</v>
      </c>
      <c r="C901" s="1" t="s">
        <v>35</v>
      </c>
      <c r="D901" s="2">
        <v>43254</v>
      </c>
      <c r="E901" s="2">
        <v>43618</v>
      </c>
      <c r="F901" s="1" t="s">
        <v>50</v>
      </c>
      <c r="G901">
        <v>13</v>
      </c>
      <c r="H901" s="1" t="s">
        <v>36</v>
      </c>
      <c r="I901" s="1" t="s">
        <v>22</v>
      </c>
      <c r="J901" s="1" t="s">
        <v>50</v>
      </c>
      <c r="K901" s="1" t="s">
        <v>24</v>
      </c>
      <c r="L901">
        <v>2930.9</v>
      </c>
      <c r="M901" s="2">
        <v>43254</v>
      </c>
      <c r="N901" s="1" t="s">
        <v>75</v>
      </c>
      <c r="O901" s="1" t="s">
        <v>356</v>
      </c>
      <c r="P901" s="1" t="s">
        <v>853</v>
      </c>
      <c r="Q901" s="2">
        <v>43852</v>
      </c>
    </row>
    <row r="902" spans="1:17" x14ac:dyDescent="0.3">
      <c r="A902" s="1" t="s">
        <v>725</v>
      </c>
      <c r="B902" s="1" t="s">
        <v>812</v>
      </c>
      <c r="C902" s="1" t="s">
        <v>19</v>
      </c>
      <c r="D902" s="2">
        <v>43649</v>
      </c>
      <c r="E902" s="2">
        <v>44014</v>
      </c>
      <c r="F902" s="1" t="s">
        <v>50</v>
      </c>
      <c r="G902">
        <v>13</v>
      </c>
      <c r="H902" s="1" t="s">
        <v>36</v>
      </c>
      <c r="I902" s="1" t="s">
        <v>22</v>
      </c>
      <c r="J902" s="1" t="s">
        <v>50</v>
      </c>
      <c r="K902" s="1" t="s">
        <v>24</v>
      </c>
      <c r="L902">
        <v>6213.24</v>
      </c>
      <c r="M902" s="2">
        <v>43649</v>
      </c>
      <c r="N902" s="1" t="s">
        <v>75</v>
      </c>
      <c r="O902" s="1" t="s">
        <v>24</v>
      </c>
      <c r="P902" s="1" t="s">
        <v>853</v>
      </c>
      <c r="Q902" s="2">
        <v>43852</v>
      </c>
    </row>
    <row r="903" spans="1:17" x14ac:dyDescent="0.3">
      <c r="A903" s="1" t="s">
        <v>725</v>
      </c>
      <c r="B903" s="1" t="s">
        <v>813</v>
      </c>
      <c r="C903" s="1" t="s">
        <v>35</v>
      </c>
      <c r="D903" s="2">
        <v>43365</v>
      </c>
      <c r="E903" s="2">
        <v>43729</v>
      </c>
      <c r="F903" s="1" t="s">
        <v>249</v>
      </c>
      <c r="G903">
        <v>3</v>
      </c>
      <c r="H903" s="1" t="s">
        <v>21</v>
      </c>
      <c r="I903" s="1" t="s">
        <v>22</v>
      </c>
      <c r="J903" s="1" t="s">
        <v>23</v>
      </c>
      <c r="K903" s="1" t="s">
        <v>24</v>
      </c>
      <c r="L903">
        <v>1772.75</v>
      </c>
      <c r="M903" s="2">
        <v>43730</v>
      </c>
      <c r="N903" s="1" t="s">
        <v>75</v>
      </c>
      <c r="O903" s="1" t="s">
        <v>356</v>
      </c>
      <c r="P903" s="1" t="s">
        <v>853</v>
      </c>
      <c r="Q903" s="2">
        <v>43852</v>
      </c>
    </row>
    <row r="904" spans="1:17" x14ac:dyDescent="0.3">
      <c r="A904" s="1" t="s">
        <v>725</v>
      </c>
      <c r="B904" s="1" t="s">
        <v>814</v>
      </c>
      <c r="C904" s="1" t="s">
        <v>19</v>
      </c>
      <c r="D904" s="2">
        <v>43730</v>
      </c>
      <c r="E904" s="2">
        <v>44095</v>
      </c>
      <c r="F904" s="1" t="s">
        <v>249</v>
      </c>
      <c r="G904">
        <v>3</v>
      </c>
      <c r="H904" s="1" t="s">
        <v>21</v>
      </c>
      <c r="I904" s="1" t="s">
        <v>22</v>
      </c>
      <c r="J904" s="1" t="s">
        <v>23</v>
      </c>
      <c r="K904" s="1" t="s">
        <v>24</v>
      </c>
      <c r="L904">
        <v>2970</v>
      </c>
      <c r="M904" s="2">
        <v>43730</v>
      </c>
      <c r="N904" s="1" t="s">
        <v>75</v>
      </c>
      <c r="O904" s="1" t="s">
        <v>24</v>
      </c>
      <c r="P904" s="1" t="s">
        <v>853</v>
      </c>
      <c r="Q904" s="2">
        <v>43852</v>
      </c>
    </row>
    <row r="905" spans="1:17" x14ac:dyDescent="0.3">
      <c r="A905" s="1" t="s">
        <v>725</v>
      </c>
      <c r="B905" s="1" t="s">
        <v>184</v>
      </c>
      <c r="C905" s="1" t="s">
        <v>35</v>
      </c>
      <c r="D905" s="2">
        <v>43364</v>
      </c>
      <c r="E905" s="2">
        <v>43728</v>
      </c>
      <c r="F905" s="1" t="s">
        <v>20</v>
      </c>
      <c r="G905">
        <v>3</v>
      </c>
      <c r="H905" s="1" t="s">
        <v>21</v>
      </c>
      <c r="I905" s="1" t="s">
        <v>22</v>
      </c>
      <c r="J905" s="1" t="s">
        <v>23</v>
      </c>
      <c r="K905" s="1" t="s">
        <v>24</v>
      </c>
      <c r="L905">
        <v>5610</v>
      </c>
      <c r="M905" s="2">
        <v>43729</v>
      </c>
      <c r="N905" s="1" t="s">
        <v>75</v>
      </c>
      <c r="O905" s="1" t="s">
        <v>26</v>
      </c>
      <c r="P905" s="1" t="s">
        <v>853</v>
      </c>
      <c r="Q905" s="2">
        <v>43852</v>
      </c>
    </row>
    <row r="906" spans="1:17" x14ac:dyDescent="0.3">
      <c r="A906" s="1" t="s">
        <v>725</v>
      </c>
      <c r="B906" s="1" t="s">
        <v>184</v>
      </c>
      <c r="C906" s="1" t="s">
        <v>35</v>
      </c>
      <c r="D906" s="2">
        <v>43364</v>
      </c>
      <c r="E906" s="2">
        <v>43728</v>
      </c>
      <c r="F906" s="1" t="s">
        <v>20</v>
      </c>
      <c r="G906">
        <v>3</v>
      </c>
      <c r="H906" s="1" t="s">
        <v>21</v>
      </c>
      <c r="I906" s="1" t="s">
        <v>22</v>
      </c>
      <c r="J906" s="1" t="s">
        <v>23</v>
      </c>
      <c r="K906" s="1" t="s">
        <v>24</v>
      </c>
      <c r="L906">
        <v>1980</v>
      </c>
      <c r="M906" s="2">
        <v>43630</v>
      </c>
      <c r="N906" s="1" t="s">
        <v>25</v>
      </c>
      <c r="O906" s="1" t="s">
        <v>26</v>
      </c>
      <c r="P906" s="1" t="s">
        <v>853</v>
      </c>
      <c r="Q906" s="2">
        <v>43852</v>
      </c>
    </row>
    <row r="907" spans="1:17" x14ac:dyDescent="0.3">
      <c r="A907" s="1" t="s">
        <v>725</v>
      </c>
      <c r="B907" s="1" t="s">
        <v>815</v>
      </c>
      <c r="C907" s="1" t="s">
        <v>35</v>
      </c>
      <c r="D907" s="2">
        <v>43364</v>
      </c>
      <c r="E907" s="2">
        <v>43728</v>
      </c>
      <c r="F907" s="1" t="s">
        <v>249</v>
      </c>
      <c r="G907">
        <v>3</v>
      </c>
      <c r="H907" s="1" t="s">
        <v>21</v>
      </c>
      <c r="I907" s="1" t="s">
        <v>22</v>
      </c>
      <c r="J907" s="1" t="s">
        <v>23</v>
      </c>
      <c r="K907" s="1" t="s">
        <v>24</v>
      </c>
      <c r="L907">
        <v>3861.25</v>
      </c>
      <c r="M907" s="2">
        <v>43364</v>
      </c>
      <c r="N907" s="1" t="s">
        <v>75</v>
      </c>
      <c r="O907" s="1" t="s">
        <v>356</v>
      </c>
      <c r="P907" s="1" t="s">
        <v>853</v>
      </c>
      <c r="Q907" s="2">
        <v>43852</v>
      </c>
    </row>
    <row r="908" spans="1:17" x14ac:dyDescent="0.3">
      <c r="A908" s="1" t="s">
        <v>725</v>
      </c>
      <c r="B908" s="1" t="s">
        <v>816</v>
      </c>
      <c r="C908" s="1" t="s">
        <v>35</v>
      </c>
      <c r="D908" s="2">
        <v>43364</v>
      </c>
      <c r="E908" s="2">
        <v>43728</v>
      </c>
      <c r="F908" s="1" t="s">
        <v>249</v>
      </c>
      <c r="G908">
        <v>3</v>
      </c>
      <c r="H908" s="1" t="s">
        <v>21</v>
      </c>
      <c r="I908" s="1" t="s">
        <v>22</v>
      </c>
      <c r="J908" s="1" t="s">
        <v>23</v>
      </c>
      <c r="K908" s="1" t="s">
        <v>24</v>
      </c>
      <c r="L908">
        <v>13036.5</v>
      </c>
      <c r="M908" s="2">
        <v>43364</v>
      </c>
      <c r="N908" s="1" t="s">
        <v>75</v>
      </c>
      <c r="O908" s="1" t="s">
        <v>356</v>
      </c>
      <c r="P908" s="1" t="s">
        <v>853</v>
      </c>
      <c r="Q908" s="2">
        <v>43852</v>
      </c>
    </row>
    <row r="909" spans="1:17" x14ac:dyDescent="0.3">
      <c r="A909" s="1" t="s">
        <v>725</v>
      </c>
      <c r="B909" s="1" t="s">
        <v>817</v>
      </c>
      <c r="C909" s="1" t="s">
        <v>35</v>
      </c>
      <c r="D909" s="2">
        <v>43364</v>
      </c>
      <c r="E909" s="2">
        <v>43728</v>
      </c>
      <c r="F909" s="1" t="s">
        <v>249</v>
      </c>
      <c r="G909">
        <v>3</v>
      </c>
      <c r="H909" s="1" t="s">
        <v>21</v>
      </c>
      <c r="I909" s="1" t="s">
        <v>22</v>
      </c>
      <c r="J909" s="1" t="s">
        <v>23</v>
      </c>
      <c r="K909" s="1" t="s">
        <v>24</v>
      </c>
      <c r="L909">
        <v>8194.25</v>
      </c>
      <c r="M909" s="2">
        <v>43364</v>
      </c>
      <c r="N909" s="1" t="s">
        <v>75</v>
      </c>
      <c r="O909" s="1" t="s">
        <v>356</v>
      </c>
      <c r="P909" s="1" t="s">
        <v>853</v>
      </c>
      <c r="Q909" s="2">
        <v>43852</v>
      </c>
    </row>
    <row r="910" spans="1:17" x14ac:dyDescent="0.3">
      <c r="A910" s="1" t="s">
        <v>725</v>
      </c>
      <c r="B910" s="1" t="s">
        <v>166</v>
      </c>
      <c r="C910" s="1" t="s">
        <v>19</v>
      </c>
      <c r="D910" s="2">
        <v>43729</v>
      </c>
      <c r="E910" s="2">
        <v>44094</v>
      </c>
      <c r="F910" s="1" t="s">
        <v>20</v>
      </c>
      <c r="G910">
        <v>3</v>
      </c>
      <c r="H910" s="1" t="s">
        <v>21</v>
      </c>
      <c r="I910" s="1" t="s">
        <v>22</v>
      </c>
      <c r="J910" s="1" t="s">
        <v>23</v>
      </c>
      <c r="K910" s="1" t="s">
        <v>24</v>
      </c>
      <c r="L910">
        <v>8580</v>
      </c>
      <c r="M910" s="2">
        <v>43729</v>
      </c>
      <c r="N910" s="1" t="s">
        <v>75</v>
      </c>
      <c r="O910" s="1" t="s">
        <v>24</v>
      </c>
      <c r="P910" s="1" t="s">
        <v>853</v>
      </c>
      <c r="Q910" s="2">
        <v>43852</v>
      </c>
    </row>
    <row r="911" spans="1:17" x14ac:dyDescent="0.3">
      <c r="A911" s="1" t="s">
        <v>725</v>
      </c>
      <c r="B911" s="1" t="s">
        <v>183</v>
      </c>
      <c r="C911" s="1" t="s">
        <v>19</v>
      </c>
      <c r="D911" s="2">
        <v>43729</v>
      </c>
      <c r="E911" s="2">
        <v>44094</v>
      </c>
      <c r="F911" s="1" t="s">
        <v>249</v>
      </c>
      <c r="G911">
        <v>3</v>
      </c>
      <c r="H911" s="1" t="s">
        <v>21</v>
      </c>
      <c r="I911" s="1" t="s">
        <v>22</v>
      </c>
      <c r="J911" s="1" t="s">
        <v>23</v>
      </c>
      <c r="K911" s="1" t="s">
        <v>24</v>
      </c>
      <c r="L911">
        <v>4579</v>
      </c>
      <c r="M911" s="2">
        <v>43729</v>
      </c>
      <c r="N911" s="1" t="s">
        <v>75</v>
      </c>
      <c r="O911" s="1" t="s">
        <v>24</v>
      </c>
      <c r="P911" s="1" t="s">
        <v>853</v>
      </c>
      <c r="Q911" s="2">
        <v>43852</v>
      </c>
    </row>
    <row r="912" spans="1:17" x14ac:dyDescent="0.3">
      <c r="A912" s="1" t="s">
        <v>725</v>
      </c>
      <c r="B912" s="1" t="s">
        <v>185</v>
      </c>
      <c r="C912" s="1" t="s">
        <v>19</v>
      </c>
      <c r="D912" s="2">
        <v>43729</v>
      </c>
      <c r="E912" s="2">
        <v>44094</v>
      </c>
      <c r="F912" s="1" t="s">
        <v>249</v>
      </c>
      <c r="G912">
        <v>3</v>
      </c>
      <c r="H912" s="1" t="s">
        <v>21</v>
      </c>
      <c r="I912" s="1" t="s">
        <v>22</v>
      </c>
      <c r="J912" s="1" t="s">
        <v>23</v>
      </c>
      <c r="K912" s="1" t="s">
        <v>24</v>
      </c>
      <c r="L912">
        <v>3330</v>
      </c>
      <c r="M912" s="2">
        <v>43729</v>
      </c>
      <c r="N912" s="1" t="s">
        <v>75</v>
      </c>
      <c r="O912" s="1" t="s">
        <v>24</v>
      </c>
      <c r="P912" s="1" t="s">
        <v>853</v>
      </c>
      <c r="Q912" s="2">
        <v>43852</v>
      </c>
    </row>
    <row r="913" spans="1:17" x14ac:dyDescent="0.3">
      <c r="A913" s="1" t="s">
        <v>725</v>
      </c>
      <c r="B913" s="1" t="s">
        <v>182</v>
      </c>
      <c r="C913" s="1" t="s">
        <v>19</v>
      </c>
      <c r="D913" s="2">
        <v>43729</v>
      </c>
      <c r="E913" s="2">
        <v>44094</v>
      </c>
      <c r="F913" s="1" t="s">
        <v>249</v>
      </c>
      <c r="G913">
        <v>3</v>
      </c>
      <c r="H913" s="1" t="s">
        <v>21</v>
      </c>
      <c r="I913" s="1" t="s">
        <v>22</v>
      </c>
      <c r="J913" s="1" t="s">
        <v>23</v>
      </c>
      <c r="K913" s="1" t="s">
        <v>24</v>
      </c>
      <c r="L913">
        <v>8625.3799999999992</v>
      </c>
      <c r="M913" s="2">
        <v>43729</v>
      </c>
      <c r="N913" s="1" t="s">
        <v>75</v>
      </c>
      <c r="O913" s="1" t="s">
        <v>24</v>
      </c>
      <c r="P913" s="1" t="s">
        <v>853</v>
      </c>
      <c r="Q913" s="2">
        <v>43852</v>
      </c>
    </row>
    <row r="914" spans="1:17" x14ac:dyDescent="0.3">
      <c r="A914" s="1" t="s">
        <v>725</v>
      </c>
      <c r="B914" s="1" t="s">
        <v>818</v>
      </c>
      <c r="C914" s="1" t="s">
        <v>19</v>
      </c>
      <c r="D914" s="2">
        <v>43574</v>
      </c>
      <c r="E914" s="2">
        <v>43939</v>
      </c>
      <c r="F914" s="1" t="s">
        <v>20</v>
      </c>
      <c r="G914">
        <v>1</v>
      </c>
      <c r="H914" s="1" t="s">
        <v>30</v>
      </c>
      <c r="I914" s="1" t="s">
        <v>22</v>
      </c>
      <c r="J914" s="1" t="s">
        <v>20</v>
      </c>
      <c r="K914" s="1" t="s">
        <v>37</v>
      </c>
      <c r="L914">
        <v>150.65</v>
      </c>
      <c r="M914" s="2">
        <v>43574</v>
      </c>
      <c r="N914" s="1" t="s">
        <v>75</v>
      </c>
      <c r="O914" s="1" t="s">
        <v>356</v>
      </c>
      <c r="P914" s="1" t="s">
        <v>853</v>
      </c>
      <c r="Q914" s="2">
        <v>43852</v>
      </c>
    </row>
    <row r="915" spans="1:17" x14ac:dyDescent="0.3">
      <c r="A915" s="1" t="s">
        <v>819</v>
      </c>
      <c r="B915" s="1" t="s">
        <v>820</v>
      </c>
      <c r="C915" s="1" t="s">
        <v>19</v>
      </c>
      <c r="D915" s="2">
        <v>43433</v>
      </c>
      <c r="E915" s="2">
        <v>43797</v>
      </c>
      <c r="F915" s="1" t="s">
        <v>50</v>
      </c>
      <c r="G915">
        <v>6</v>
      </c>
      <c r="H915" s="1" t="s">
        <v>66</v>
      </c>
      <c r="I915" s="1" t="s">
        <v>22</v>
      </c>
      <c r="J915" s="1" t="s">
        <v>50</v>
      </c>
      <c r="K915" s="1" t="s">
        <v>32</v>
      </c>
      <c r="L915">
        <v>115173.38</v>
      </c>
      <c r="M915" s="2">
        <v>43433</v>
      </c>
      <c r="N915" s="1" t="s">
        <v>75</v>
      </c>
      <c r="O915" s="1" t="s">
        <v>356</v>
      </c>
      <c r="P915" s="1" t="s">
        <v>853</v>
      </c>
      <c r="Q915" s="2">
        <v>43852</v>
      </c>
    </row>
    <row r="916" spans="1:17" x14ac:dyDescent="0.3">
      <c r="A916" s="1" t="s">
        <v>819</v>
      </c>
      <c r="B916" s="1" t="s">
        <v>821</v>
      </c>
      <c r="C916" s="1" t="s">
        <v>19</v>
      </c>
      <c r="D916" s="2">
        <v>43471</v>
      </c>
      <c r="E916" s="2">
        <v>43835</v>
      </c>
      <c r="F916" s="1" t="s">
        <v>20</v>
      </c>
      <c r="G916">
        <v>11</v>
      </c>
      <c r="H916" s="1" t="s">
        <v>220</v>
      </c>
      <c r="I916" s="1" t="s">
        <v>22</v>
      </c>
      <c r="J916" s="1" t="s">
        <v>20</v>
      </c>
      <c r="K916" s="1" t="s">
        <v>37</v>
      </c>
      <c r="L916">
        <v>825</v>
      </c>
      <c r="M916" s="2">
        <v>43471</v>
      </c>
      <c r="N916" s="1" t="s">
        <v>75</v>
      </c>
      <c r="O916" s="1" t="s">
        <v>356</v>
      </c>
      <c r="P916" s="1" t="s">
        <v>853</v>
      </c>
      <c r="Q916" s="2">
        <v>43852</v>
      </c>
    </row>
    <row r="917" spans="1:17" x14ac:dyDescent="0.3">
      <c r="A917" s="1" t="s">
        <v>819</v>
      </c>
      <c r="B917" s="1" t="s">
        <v>822</v>
      </c>
      <c r="C917" s="1" t="s">
        <v>19</v>
      </c>
      <c r="D917" s="2">
        <v>43264</v>
      </c>
      <c r="E917" s="2">
        <v>43628</v>
      </c>
      <c r="F917" s="1" t="s">
        <v>20</v>
      </c>
      <c r="G917">
        <v>11</v>
      </c>
      <c r="H917" s="1" t="s">
        <v>220</v>
      </c>
      <c r="I917" s="1" t="s">
        <v>22</v>
      </c>
      <c r="J917" s="1" t="s">
        <v>20</v>
      </c>
      <c r="K917" s="1" t="s">
        <v>24</v>
      </c>
      <c r="L917">
        <v>20625</v>
      </c>
      <c r="M917" s="2">
        <v>43264</v>
      </c>
      <c r="N917" s="1" t="s">
        <v>75</v>
      </c>
      <c r="O917" s="1" t="s">
        <v>356</v>
      </c>
      <c r="P917" s="1" t="s">
        <v>853</v>
      </c>
      <c r="Q917" s="2">
        <v>43852</v>
      </c>
    </row>
    <row r="918" spans="1:17" x14ac:dyDescent="0.3">
      <c r="A918" s="1" t="s">
        <v>819</v>
      </c>
      <c r="B918" s="1" t="s">
        <v>823</v>
      </c>
      <c r="C918" s="1" t="s">
        <v>19</v>
      </c>
      <c r="D918" s="2">
        <v>43563</v>
      </c>
      <c r="E918" s="2">
        <v>43928</v>
      </c>
      <c r="F918" s="1" t="s">
        <v>20</v>
      </c>
      <c r="G918">
        <v>11</v>
      </c>
      <c r="H918" s="1" t="s">
        <v>220</v>
      </c>
      <c r="I918" s="1" t="s">
        <v>22</v>
      </c>
      <c r="J918" s="1" t="s">
        <v>20</v>
      </c>
      <c r="K918" s="1" t="s">
        <v>37</v>
      </c>
      <c r="L918">
        <v>2598.75</v>
      </c>
      <c r="M918" s="2">
        <v>43563</v>
      </c>
      <c r="N918" s="1" t="s">
        <v>75</v>
      </c>
      <c r="O918" s="1" t="s">
        <v>356</v>
      </c>
      <c r="P918" s="1" t="s">
        <v>853</v>
      </c>
      <c r="Q918" s="2">
        <v>43852</v>
      </c>
    </row>
    <row r="919" spans="1:17" x14ac:dyDescent="0.3">
      <c r="A919" s="1" t="s">
        <v>819</v>
      </c>
      <c r="B919" s="1" t="s">
        <v>824</v>
      </c>
      <c r="C919" s="1" t="s">
        <v>19</v>
      </c>
      <c r="D919" s="2">
        <v>43563</v>
      </c>
      <c r="E919" s="2">
        <v>43928</v>
      </c>
      <c r="F919" s="1" t="s">
        <v>20</v>
      </c>
      <c r="G919">
        <v>11</v>
      </c>
      <c r="H919" s="1" t="s">
        <v>220</v>
      </c>
      <c r="I919" s="1" t="s">
        <v>22</v>
      </c>
      <c r="J919" s="1" t="s">
        <v>20</v>
      </c>
      <c r="K919" s="1" t="s">
        <v>37</v>
      </c>
      <c r="L919">
        <v>693</v>
      </c>
      <c r="M919" s="2">
        <v>43563</v>
      </c>
      <c r="N919" s="1" t="s">
        <v>75</v>
      </c>
      <c r="O919" s="1" t="s">
        <v>356</v>
      </c>
      <c r="P919" s="1" t="s">
        <v>853</v>
      </c>
      <c r="Q919" s="2">
        <v>43852</v>
      </c>
    </row>
    <row r="920" spans="1:17" x14ac:dyDescent="0.3">
      <c r="A920" s="1" t="s">
        <v>819</v>
      </c>
      <c r="B920" s="1" t="s">
        <v>825</v>
      </c>
      <c r="C920" s="1" t="s">
        <v>19</v>
      </c>
      <c r="D920" s="2">
        <v>43577</v>
      </c>
      <c r="E920" s="2">
        <v>43942</v>
      </c>
      <c r="F920" s="1" t="s">
        <v>20</v>
      </c>
      <c r="G920">
        <v>11</v>
      </c>
      <c r="H920" s="1" t="s">
        <v>220</v>
      </c>
      <c r="I920" s="1" t="s">
        <v>22</v>
      </c>
      <c r="J920" s="1" t="s">
        <v>20</v>
      </c>
      <c r="K920" s="1" t="s">
        <v>37</v>
      </c>
      <c r="L920">
        <v>357.06</v>
      </c>
      <c r="M920" s="2">
        <v>43577</v>
      </c>
      <c r="N920" s="1" t="s">
        <v>75</v>
      </c>
      <c r="O920" s="1" t="s">
        <v>356</v>
      </c>
      <c r="P920" s="1" t="s">
        <v>853</v>
      </c>
      <c r="Q920" s="2">
        <v>43852</v>
      </c>
    </row>
    <row r="921" spans="1:17" x14ac:dyDescent="0.3">
      <c r="A921" s="1" t="s">
        <v>819</v>
      </c>
      <c r="B921" s="1" t="s">
        <v>826</v>
      </c>
      <c r="C921" s="1" t="s">
        <v>19</v>
      </c>
      <c r="D921" s="2">
        <v>43531</v>
      </c>
      <c r="E921" s="2">
        <v>43896</v>
      </c>
      <c r="F921" s="1" t="s">
        <v>249</v>
      </c>
      <c r="G921">
        <v>11</v>
      </c>
      <c r="H921" s="1" t="s">
        <v>220</v>
      </c>
      <c r="I921" s="1" t="s">
        <v>22</v>
      </c>
      <c r="J921" s="1" t="s">
        <v>114</v>
      </c>
      <c r="K921" s="1" t="s">
        <v>24</v>
      </c>
      <c r="L921">
        <v>41625</v>
      </c>
      <c r="M921" s="2">
        <v>43652</v>
      </c>
      <c r="N921" s="1" t="s">
        <v>75</v>
      </c>
      <c r="O921" s="1" t="s">
        <v>356</v>
      </c>
      <c r="P921" s="1" t="s">
        <v>853</v>
      </c>
      <c r="Q921" s="2">
        <v>43852</v>
      </c>
    </row>
    <row r="922" spans="1:17" x14ac:dyDescent="0.3">
      <c r="A922" s="1" t="s">
        <v>819</v>
      </c>
      <c r="B922" s="1" t="s">
        <v>826</v>
      </c>
      <c r="C922" s="1" t="s">
        <v>19</v>
      </c>
      <c r="D922" s="2">
        <v>43531</v>
      </c>
      <c r="E922" s="2">
        <v>43896</v>
      </c>
      <c r="F922" s="1" t="s">
        <v>249</v>
      </c>
      <c r="G922">
        <v>11</v>
      </c>
      <c r="H922" s="1" t="s">
        <v>220</v>
      </c>
      <c r="I922" s="1" t="s">
        <v>22</v>
      </c>
      <c r="J922" s="1" t="s">
        <v>114</v>
      </c>
      <c r="K922" s="1" t="s">
        <v>24</v>
      </c>
      <c r="L922">
        <v>41625</v>
      </c>
      <c r="M922" s="2">
        <v>43773</v>
      </c>
      <c r="N922" s="1" t="s">
        <v>75</v>
      </c>
      <c r="O922" s="1" t="s">
        <v>356</v>
      </c>
      <c r="P922" s="1" t="s">
        <v>853</v>
      </c>
      <c r="Q922" s="2">
        <v>43852</v>
      </c>
    </row>
    <row r="923" spans="1:17" x14ac:dyDescent="0.3">
      <c r="A923" s="1" t="s">
        <v>819</v>
      </c>
      <c r="B923" s="1" t="s">
        <v>826</v>
      </c>
      <c r="C923" s="1" t="s">
        <v>19</v>
      </c>
      <c r="D923" s="2">
        <v>43531</v>
      </c>
      <c r="E923" s="2">
        <v>43896</v>
      </c>
      <c r="F923" s="1" t="s">
        <v>249</v>
      </c>
      <c r="G923">
        <v>11</v>
      </c>
      <c r="H923" s="1" t="s">
        <v>220</v>
      </c>
      <c r="I923" s="1" t="s">
        <v>22</v>
      </c>
      <c r="J923" s="1" t="s">
        <v>114</v>
      </c>
      <c r="K923" s="1" t="s">
        <v>24</v>
      </c>
      <c r="L923">
        <v>124875</v>
      </c>
      <c r="M923" s="2">
        <v>43531</v>
      </c>
      <c r="N923" s="1" t="s">
        <v>75</v>
      </c>
      <c r="O923" s="1" t="s">
        <v>356</v>
      </c>
      <c r="P923" s="1" t="s">
        <v>853</v>
      </c>
      <c r="Q923" s="2">
        <v>43852</v>
      </c>
    </row>
    <row r="924" spans="1:17" x14ac:dyDescent="0.3">
      <c r="A924" s="1" t="s">
        <v>819</v>
      </c>
      <c r="B924" s="1" t="s">
        <v>827</v>
      </c>
      <c r="C924" s="1" t="s">
        <v>19</v>
      </c>
      <c r="D924" s="2">
        <v>43705</v>
      </c>
      <c r="E924" s="2">
        <v>44070</v>
      </c>
      <c r="F924" s="1" t="s">
        <v>50</v>
      </c>
      <c r="G924">
        <v>1</v>
      </c>
      <c r="H924" s="1" t="s">
        <v>30</v>
      </c>
      <c r="I924" s="1" t="s">
        <v>22</v>
      </c>
      <c r="J924" s="1" t="s">
        <v>50</v>
      </c>
      <c r="K924" s="1" t="s">
        <v>24</v>
      </c>
      <c r="L924">
        <v>42900</v>
      </c>
      <c r="M924" s="2">
        <v>43340</v>
      </c>
      <c r="N924" s="1" t="s">
        <v>75</v>
      </c>
      <c r="O924" s="1" t="s">
        <v>356</v>
      </c>
      <c r="P924" s="1" t="s">
        <v>853</v>
      </c>
      <c r="Q924" s="2">
        <v>43852</v>
      </c>
    </row>
    <row r="925" spans="1:17" x14ac:dyDescent="0.3">
      <c r="A925" s="1" t="s">
        <v>819</v>
      </c>
      <c r="B925" s="1" t="s">
        <v>828</v>
      </c>
      <c r="C925" s="1" t="s">
        <v>19</v>
      </c>
      <c r="D925" s="2">
        <v>43705</v>
      </c>
      <c r="E925" s="2">
        <v>44070</v>
      </c>
      <c r="F925" s="1" t="s">
        <v>50</v>
      </c>
      <c r="G925">
        <v>1</v>
      </c>
      <c r="H925" s="1" t="s">
        <v>30</v>
      </c>
      <c r="I925" s="1" t="s">
        <v>22</v>
      </c>
      <c r="J925" s="1" t="s">
        <v>50</v>
      </c>
      <c r="K925" s="1" t="s">
        <v>24</v>
      </c>
      <c r="L925">
        <v>52800</v>
      </c>
      <c r="M925" s="2">
        <v>43705</v>
      </c>
      <c r="N925" s="1" t="s">
        <v>75</v>
      </c>
      <c r="O925" s="1" t="s">
        <v>356</v>
      </c>
      <c r="P925" s="1" t="s">
        <v>853</v>
      </c>
      <c r="Q925" s="2">
        <v>43852</v>
      </c>
    </row>
    <row r="926" spans="1:17" x14ac:dyDescent="0.3">
      <c r="A926" s="1" t="s">
        <v>819</v>
      </c>
      <c r="B926" s="1" t="s">
        <v>829</v>
      </c>
      <c r="C926" s="1" t="s">
        <v>19</v>
      </c>
      <c r="D926" s="2">
        <v>43705</v>
      </c>
      <c r="E926" s="2">
        <v>44070</v>
      </c>
      <c r="F926" s="1" t="s">
        <v>50</v>
      </c>
      <c r="G926">
        <v>1</v>
      </c>
      <c r="H926" s="1" t="s">
        <v>30</v>
      </c>
      <c r="I926" s="1" t="s">
        <v>22</v>
      </c>
      <c r="J926" s="1" t="s">
        <v>50</v>
      </c>
      <c r="K926" s="1" t="s">
        <v>24</v>
      </c>
      <c r="L926">
        <v>44130.41</v>
      </c>
      <c r="M926" s="2">
        <v>43705</v>
      </c>
      <c r="N926" s="1" t="s">
        <v>75</v>
      </c>
      <c r="O926" s="1" t="s">
        <v>356</v>
      </c>
      <c r="P926" s="1" t="s">
        <v>853</v>
      </c>
      <c r="Q926" s="2">
        <v>43852</v>
      </c>
    </row>
    <row r="927" spans="1:17" x14ac:dyDescent="0.3">
      <c r="A927" s="1" t="s">
        <v>819</v>
      </c>
      <c r="B927" s="1" t="s">
        <v>106</v>
      </c>
      <c r="C927" s="1" t="s">
        <v>19</v>
      </c>
      <c r="D927" s="2">
        <v>43469</v>
      </c>
      <c r="E927" s="2">
        <v>43833</v>
      </c>
      <c r="F927" s="1" t="s">
        <v>235</v>
      </c>
      <c r="G927">
        <v>10</v>
      </c>
      <c r="H927" s="1" t="s">
        <v>68</v>
      </c>
      <c r="I927" s="1" t="s">
        <v>22</v>
      </c>
      <c r="J927" s="1" t="s">
        <v>83</v>
      </c>
      <c r="K927" s="1" t="s">
        <v>24</v>
      </c>
      <c r="L927">
        <v>156000</v>
      </c>
      <c r="M927" s="2">
        <v>43469</v>
      </c>
      <c r="N927" s="1" t="s">
        <v>75</v>
      </c>
      <c r="O927" s="1" t="s">
        <v>26</v>
      </c>
      <c r="P927" s="1" t="s">
        <v>853</v>
      </c>
      <c r="Q927" s="2">
        <v>43852</v>
      </c>
    </row>
    <row r="928" spans="1:17" x14ac:dyDescent="0.3">
      <c r="A928" s="1" t="s">
        <v>819</v>
      </c>
      <c r="B928" s="1" t="s">
        <v>106</v>
      </c>
      <c r="C928" s="1" t="s">
        <v>19</v>
      </c>
      <c r="D928" s="2">
        <v>43469</v>
      </c>
      <c r="E928" s="2">
        <v>43833</v>
      </c>
      <c r="F928" s="1" t="s">
        <v>235</v>
      </c>
      <c r="G928">
        <v>10</v>
      </c>
      <c r="H928" s="1" t="s">
        <v>68</v>
      </c>
      <c r="I928" s="1" t="s">
        <v>22</v>
      </c>
      <c r="J928" s="1" t="s">
        <v>83</v>
      </c>
      <c r="K928" s="1" t="s">
        <v>24</v>
      </c>
      <c r="L928">
        <v>5253.23</v>
      </c>
      <c r="M928" s="2">
        <v>43514</v>
      </c>
      <c r="N928" s="1" t="s">
        <v>25</v>
      </c>
      <c r="O928" s="1" t="s">
        <v>26</v>
      </c>
      <c r="P928" s="1" t="s">
        <v>853</v>
      </c>
      <c r="Q928" s="2">
        <v>43852</v>
      </c>
    </row>
    <row r="929" spans="1:17" x14ac:dyDescent="0.3">
      <c r="A929" s="1" t="s">
        <v>819</v>
      </c>
      <c r="B929" s="1" t="s">
        <v>106</v>
      </c>
      <c r="C929" s="1" t="s">
        <v>19</v>
      </c>
      <c r="D929" s="2">
        <v>43469</v>
      </c>
      <c r="E929" s="2">
        <v>43833</v>
      </c>
      <c r="F929" s="1" t="s">
        <v>235</v>
      </c>
      <c r="G929">
        <v>10</v>
      </c>
      <c r="H929" s="1" t="s">
        <v>68</v>
      </c>
      <c r="I929" s="1" t="s">
        <v>22</v>
      </c>
      <c r="J929" s="1" t="s">
        <v>83</v>
      </c>
      <c r="K929" s="1" t="s">
        <v>24</v>
      </c>
      <c r="L929">
        <v>6769.65</v>
      </c>
      <c r="M929" s="2">
        <v>43631</v>
      </c>
      <c r="N929" s="1" t="s">
        <v>25</v>
      </c>
      <c r="O929" s="1" t="s">
        <v>26</v>
      </c>
      <c r="P929" s="1" t="s">
        <v>853</v>
      </c>
      <c r="Q929" s="2">
        <v>43852</v>
      </c>
    </row>
    <row r="930" spans="1:17" x14ac:dyDescent="0.3">
      <c r="A930" s="1" t="s">
        <v>819</v>
      </c>
      <c r="B930" s="1" t="s">
        <v>106</v>
      </c>
      <c r="C930" s="1" t="s">
        <v>19</v>
      </c>
      <c r="D930" s="2">
        <v>43469</v>
      </c>
      <c r="E930" s="2">
        <v>43833</v>
      </c>
      <c r="F930" s="1" t="s">
        <v>235</v>
      </c>
      <c r="G930">
        <v>10</v>
      </c>
      <c r="H930" s="1" t="s">
        <v>68</v>
      </c>
      <c r="I930" s="1" t="s">
        <v>22</v>
      </c>
      <c r="J930" s="1" t="s">
        <v>83</v>
      </c>
      <c r="K930" s="1" t="s">
        <v>24</v>
      </c>
      <c r="L930">
        <v>8961.98</v>
      </c>
      <c r="M930" s="2">
        <v>43641</v>
      </c>
      <c r="N930" s="1" t="s">
        <v>25</v>
      </c>
      <c r="O930" s="1" t="s">
        <v>26</v>
      </c>
      <c r="P930" s="1" t="s">
        <v>853</v>
      </c>
      <c r="Q930" s="2">
        <v>43852</v>
      </c>
    </row>
    <row r="931" spans="1:17" x14ac:dyDescent="0.3">
      <c r="A931" s="1" t="s">
        <v>819</v>
      </c>
      <c r="B931" s="1" t="s">
        <v>830</v>
      </c>
      <c r="C931" s="1" t="s">
        <v>35</v>
      </c>
      <c r="D931" s="2">
        <v>43102</v>
      </c>
      <c r="E931" s="2">
        <v>43466</v>
      </c>
      <c r="F931" s="1" t="s">
        <v>235</v>
      </c>
      <c r="G931">
        <v>10</v>
      </c>
      <c r="H931" s="1" t="s">
        <v>68</v>
      </c>
      <c r="I931" s="1" t="s">
        <v>22</v>
      </c>
      <c r="J931" s="1" t="s">
        <v>83</v>
      </c>
      <c r="K931" s="1" t="s">
        <v>24</v>
      </c>
      <c r="L931">
        <v>64155.3</v>
      </c>
      <c r="M931" s="2">
        <v>43102</v>
      </c>
      <c r="N931" s="1" t="s">
        <v>75</v>
      </c>
      <c r="O931" s="1" t="s">
        <v>483</v>
      </c>
      <c r="P931" s="1" t="s">
        <v>484</v>
      </c>
      <c r="Q931" s="2">
        <v>43852</v>
      </c>
    </row>
    <row r="932" spans="1:17" x14ac:dyDescent="0.3">
      <c r="A932" s="1" t="s">
        <v>819</v>
      </c>
      <c r="B932" s="1" t="s">
        <v>831</v>
      </c>
      <c r="C932" s="1" t="s">
        <v>35</v>
      </c>
      <c r="D932" s="2">
        <v>43102</v>
      </c>
      <c r="E932" s="2">
        <v>43466</v>
      </c>
      <c r="F932" s="1" t="s">
        <v>235</v>
      </c>
      <c r="G932">
        <v>10</v>
      </c>
      <c r="H932" s="1" t="s">
        <v>68</v>
      </c>
      <c r="I932" s="1" t="s">
        <v>22</v>
      </c>
      <c r="J932" s="1" t="s">
        <v>83</v>
      </c>
      <c r="K932" s="1" t="s">
        <v>24</v>
      </c>
      <c r="L932">
        <v>5404.95</v>
      </c>
      <c r="M932" s="2">
        <v>43102</v>
      </c>
      <c r="N932" s="1" t="s">
        <v>75</v>
      </c>
      <c r="O932" s="1" t="s">
        <v>483</v>
      </c>
      <c r="P932" s="1" t="s">
        <v>484</v>
      </c>
      <c r="Q932" s="2">
        <v>43852</v>
      </c>
    </row>
    <row r="933" spans="1:17" x14ac:dyDescent="0.3">
      <c r="A933" s="1" t="s">
        <v>819</v>
      </c>
      <c r="B933" s="1" t="s">
        <v>196</v>
      </c>
      <c r="C933" s="1" t="s">
        <v>19</v>
      </c>
      <c r="D933" s="2">
        <v>43469</v>
      </c>
      <c r="E933" s="2">
        <v>43833</v>
      </c>
      <c r="F933" s="1" t="s">
        <v>235</v>
      </c>
      <c r="G933">
        <v>10</v>
      </c>
      <c r="H933" s="1" t="s">
        <v>68</v>
      </c>
      <c r="I933" s="1" t="s">
        <v>22</v>
      </c>
      <c r="J933" s="1" t="s">
        <v>83</v>
      </c>
      <c r="K933" s="1" t="s">
        <v>24</v>
      </c>
      <c r="L933">
        <v>5550</v>
      </c>
      <c r="M933" s="2">
        <v>43469</v>
      </c>
      <c r="N933" s="1" t="s">
        <v>75</v>
      </c>
      <c r="O933" s="1" t="s">
        <v>356</v>
      </c>
      <c r="P933" s="1" t="s">
        <v>853</v>
      </c>
      <c r="Q933" s="2">
        <v>43852</v>
      </c>
    </row>
    <row r="934" spans="1:17" x14ac:dyDescent="0.3">
      <c r="A934" s="1" t="s">
        <v>819</v>
      </c>
      <c r="B934" s="1" t="s">
        <v>832</v>
      </c>
      <c r="C934" s="1" t="s">
        <v>19</v>
      </c>
      <c r="D934" s="2">
        <v>43716</v>
      </c>
      <c r="E934" s="2">
        <v>44081</v>
      </c>
      <c r="F934" s="1" t="s">
        <v>50</v>
      </c>
      <c r="G934">
        <v>13</v>
      </c>
      <c r="H934" s="1" t="s">
        <v>36</v>
      </c>
      <c r="I934" s="1" t="s">
        <v>22</v>
      </c>
      <c r="J934" s="1" t="s">
        <v>50</v>
      </c>
      <c r="K934" s="1" t="s">
        <v>24</v>
      </c>
      <c r="L934">
        <v>18750</v>
      </c>
      <c r="M934" s="2">
        <v>43716</v>
      </c>
      <c r="N934" s="1" t="s">
        <v>75</v>
      </c>
      <c r="O934" s="1" t="s">
        <v>356</v>
      </c>
      <c r="P934" s="1" t="s">
        <v>853</v>
      </c>
      <c r="Q934" s="2">
        <v>43852</v>
      </c>
    </row>
    <row r="935" spans="1:17" x14ac:dyDescent="0.3">
      <c r="A935" s="1" t="s">
        <v>819</v>
      </c>
      <c r="B935" s="1" t="s">
        <v>833</v>
      </c>
      <c r="C935" s="1" t="s">
        <v>19</v>
      </c>
      <c r="D935" s="2">
        <v>43556</v>
      </c>
      <c r="E935" s="2">
        <v>43921</v>
      </c>
      <c r="F935" s="1" t="s">
        <v>50</v>
      </c>
      <c r="G935">
        <v>13</v>
      </c>
      <c r="H935" s="1" t="s">
        <v>36</v>
      </c>
      <c r="I935" s="1" t="s">
        <v>22</v>
      </c>
      <c r="J935" s="1" t="s">
        <v>50</v>
      </c>
      <c r="K935" s="1" t="s">
        <v>37</v>
      </c>
      <c r="L935">
        <v>74250</v>
      </c>
      <c r="M935" s="2">
        <v>43556</v>
      </c>
      <c r="N935" s="1" t="s">
        <v>75</v>
      </c>
      <c r="O935" s="1" t="s">
        <v>356</v>
      </c>
      <c r="P935" s="1" t="s">
        <v>853</v>
      </c>
      <c r="Q935" s="2">
        <v>43852</v>
      </c>
    </row>
    <row r="936" spans="1:17" x14ac:dyDescent="0.3">
      <c r="A936" s="1" t="s">
        <v>819</v>
      </c>
      <c r="B936" s="1" t="s">
        <v>834</v>
      </c>
      <c r="C936" s="1" t="s">
        <v>19</v>
      </c>
      <c r="D936" s="2">
        <v>43191</v>
      </c>
      <c r="E936" s="2">
        <v>43555</v>
      </c>
      <c r="F936" s="1" t="s">
        <v>50</v>
      </c>
      <c r="G936">
        <v>12</v>
      </c>
      <c r="H936" s="1" t="s">
        <v>216</v>
      </c>
      <c r="I936" s="1" t="s">
        <v>22</v>
      </c>
      <c r="J936" s="1" t="s">
        <v>23</v>
      </c>
      <c r="K936" s="1" t="s">
        <v>24</v>
      </c>
      <c r="L936">
        <v>48652.25</v>
      </c>
      <c r="M936" s="2">
        <v>43191</v>
      </c>
      <c r="N936" s="1" t="s">
        <v>75</v>
      </c>
      <c r="O936" s="1" t="s">
        <v>356</v>
      </c>
      <c r="P936" s="1" t="s">
        <v>853</v>
      </c>
      <c r="Q936" s="2">
        <v>43852</v>
      </c>
    </row>
    <row r="937" spans="1:17" x14ac:dyDescent="0.3">
      <c r="A937" s="1" t="s">
        <v>819</v>
      </c>
      <c r="B937" s="1" t="s">
        <v>835</v>
      </c>
      <c r="C937" s="1" t="s">
        <v>19</v>
      </c>
      <c r="D937" s="2">
        <v>43703</v>
      </c>
      <c r="E937" s="2">
        <v>44068</v>
      </c>
      <c r="F937" s="1" t="s">
        <v>249</v>
      </c>
      <c r="G937">
        <v>3</v>
      </c>
      <c r="H937" s="1" t="s">
        <v>21</v>
      </c>
      <c r="I937" s="1" t="s">
        <v>22</v>
      </c>
      <c r="J937" s="1" t="s">
        <v>23</v>
      </c>
      <c r="K937" s="1" t="s">
        <v>37</v>
      </c>
      <c r="L937">
        <v>1501.88</v>
      </c>
      <c r="M937" s="2">
        <v>43703</v>
      </c>
      <c r="N937" s="1" t="s">
        <v>75</v>
      </c>
      <c r="O937" s="1" t="s">
        <v>356</v>
      </c>
      <c r="P937" s="1" t="s">
        <v>853</v>
      </c>
      <c r="Q937" s="2">
        <v>43852</v>
      </c>
    </row>
    <row r="938" spans="1:17" x14ac:dyDescent="0.3">
      <c r="A938" s="1" t="s">
        <v>819</v>
      </c>
      <c r="B938" s="1" t="s">
        <v>107</v>
      </c>
      <c r="C938" s="1" t="s">
        <v>19</v>
      </c>
      <c r="D938" s="2">
        <v>43466</v>
      </c>
      <c r="E938" s="2">
        <v>43830</v>
      </c>
      <c r="F938" s="1" t="s">
        <v>20</v>
      </c>
      <c r="G938">
        <v>3</v>
      </c>
      <c r="H938" s="1" t="s">
        <v>21</v>
      </c>
      <c r="I938" s="1" t="s">
        <v>22</v>
      </c>
      <c r="J938" s="1" t="s">
        <v>23</v>
      </c>
      <c r="K938" s="1" t="s">
        <v>37</v>
      </c>
      <c r="L938">
        <v>21157.34</v>
      </c>
      <c r="M938" s="2">
        <v>43466</v>
      </c>
      <c r="N938" s="1" t="s">
        <v>75</v>
      </c>
      <c r="O938" s="1" t="s">
        <v>356</v>
      </c>
      <c r="P938" s="1" t="s">
        <v>853</v>
      </c>
      <c r="Q938" s="2">
        <v>43852</v>
      </c>
    </row>
    <row r="939" spans="1:17" x14ac:dyDescent="0.3">
      <c r="A939" s="1" t="s">
        <v>819</v>
      </c>
      <c r="B939" s="1" t="s">
        <v>81</v>
      </c>
      <c r="C939" s="1" t="s">
        <v>19</v>
      </c>
      <c r="D939" s="2">
        <v>43466</v>
      </c>
      <c r="E939" s="2">
        <v>43830</v>
      </c>
      <c r="F939" s="1" t="s">
        <v>50</v>
      </c>
      <c r="G939">
        <v>3</v>
      </c>
      <c r="H939" s="1" t="s">
        <v>21</v>
      </c>
      <c r="I939" s="1" t="s">
        <v>22</v>
      </c>
      <c r="J939" s="1" t="s">
        <v>23</v>
      </c>
      <c r="K939" s="1" t="s">
        <v>37</v>
      </c>
      <c r="L939">
        <v>12019.2</v>
      </c>
      <c r="M939" s="2">
        <v>43466</v>
      </c>
      <c r="N939" s="1" t="s">
        <v>75</v>
      </c>
      <c r="O939" s="1" t="s">
        <v>356</v>
      </c>
      <c r="P939" s="1" t="s">
        <v>853</v>
      </c>
      <c r="Q939" s="2">
        <v>43852</v>
      </c>
    </row>
    <row r="940" spans="1:17" x14ac:dyDescent="0.3">
      <c r="A940" s="1" t="s">
        <v>819</v>
      </c>
      <c r="B940" s="1" t="s">
        <v>836</v>
      </c>
      <c r="C940" s="1" t="s">
        <v>19</v>
      </c>
      <c r="D940" s="2">
        <v>43334</v>
      </c>
      <c r="E940" s="2">
        <v>43698</v>
      </c>
      <c r="F940" s="1" t="s">
        <v>303</v>
      </c>
      <c r="G940">
        <v>3</v>
      </c>
      <c r="H940" s="1" t="s">
        <v>21</v>
      </c>
      <c r="I940" s="1" t="s">
        <v>22</v>
      </c>
      <c r="J940" s="1" t="s">
        <v>23</v>
      </c>
      <c r="K940" s="1" t="s">
        <v>24</v>
      </c>
      <c r="L940">
        <v>7324.12</v>
      </c>
      <c r="M940" s="2">
        <v>43334</v>
      </c>
      <c r="N940" s="1" t="s">
        <v>75</v>
      </c>
      <c r="O940" s="1" t="s">
        <v>356</v>
      </c>
      <c r="P940" s="1" t="s">
        <v>853</v>
      </c>
      <c r="Q940" s="2">
        <v>43852</v>
      </c>
    </row>
    <row r="941" spans="1:17" x14ac:dyDescent="0.3">
      <c r="A941" s="1" t="s">
        <v>819</v>
      </c>
      <c r="B941" s="1" t="s">
        <v>837</v>
      </c>
      <c r="C941" s="1" t="s">
        <v>19</v>
      </c>
      <c r="D941" s="2">
        <v>43334</v>
      </c>
      <c r="E941" s="2">
        <v>43698</v>
      </c>
      <c r="F941" s="1" t="s">
        <v>303</v>
      </c>
      <c r="G941">
        <v>3</v>
      </c>
      <c r="H941" s="1" t="s">
        <v>21</v>
      </c>
      <c r="I941" s="1" t="s">
        <v>22</v>
      </c>
      <c r="J941" s="1" t="s">
        <v>23</v>
      </c>
      <c r="K941" s="1" t="s">
        <v>24</v>
      </c>
      <c r="L941">
        <v>19316.669999999998</v>
      </c>
      <c r="M941" s="2">
        <v>43334</v>
      </c>
      <c r="N941" s="1" t="s">
        <v>75</v>
      </c>
      <c r="O941" s="1" t="s">
        <v>356</v>
      </c>
      <c r="P941" s="1" t="s">
        <v>853</v>
      </c>
      <c r="Q941" s="2">
        <v>43852</v>
      </c>
    </row>
    <row r="942" spans="1:17" x14ac:dyDescent="0.3">
      <c r="A942" s="1" t="s">
        <v>819</v>
      </c>
      <c r="B942" s="1" t="s">
        <v>838</v>
      </c>
      <c r="C942" s="1" t="s">
        <v>35</v>
      </c>
      <c r="D942" s="2">
        <v>43157</v>
      </c>
      <c r="E942" s="2">
        <v>43521</v>
      </c>
      <c r="F942" s="1" t="s">
        <v>235</v>
      </c>
      <c r="G942">
        <v>10</v>
      </c>
      <c r="H942" s="1" t="s">
        <v>68</v>
      </c>
      <c r="I942" s="1" t="s">
        <v>22</v>
      </c>
      <c r="J942" s="1" t="s">
        <v>83</v>
      </c>
      <c r="K942" s="1" t="s">
        <v>24</v>
      </c>
      <c r="L942">
        <v>23115.200000000001</v>
      </c>
      <c r="M942" s="2">
        <v>43157</v>
      </c>
      <c r="N942" s="1" t="s">
        <v>75</v>
      </c>
      <c r="O942" s="1" t="s">
        <v>356</v>
      </c>
      <c r="P942" s="1" t="s">
        <v>853</v>
      </c>
      <c r="Q942" s="2">
        <v>43852</v>
      </c>
    </row>
    <row r="943" spans="1:17" x14ac:dyDescent="0.3">
      <c r="A943" s="1" t="s">
        <v>819</v>
      </c>
      <c r="B943" s="1" t="s">
        <v>103</v>
      </c>
      <c r="C943" s="1" t="s">
        <v>19</v>
      </c>
      <c r="D943" s="2">
        <v>43522</v>
      </c>
      <c r="E943" s="2">
        <v>43886</v>
      </c>
      <c r="F943" s="1" t="s">
        <v>235</v>
      </c>
      <c r="G943">
        <v>10</v>
      </c>
      <c r="H943" s="1" t="s">
        <v>68</v>
      </c>
      <c r="I943" s="1" t="s">
        <v>22</v>
      </c>
      <c r="J943" s="1" t="s">
        <v>83</v>
      </c>
      <c r="K943" s="1" t="s">
        <v>24</v>
      </c>
      <c r="L943">
        <v>25336.44</v>
      </c>
      <c r="M943" s="2">
        <v>43522</v>
      </c>
      <c r="N943" s="1" t="s">
        <v>75</v>
      </c>
      <c r="O943" s="1" t="s">
        <v>24</v>
      </c>
      <c r="P943" s="1" t="s">
        <v>853</v>
      </c>
      <c r="Q943" s="2">
        <v>43852</v>
      </c>
    </row>
    <row r="944" spans="1:17" x14ac:dyDescent="0.3">
      <c r="A944" s="1" t="s">
        <v>819</v>
      </c>
      <c r="B944" s="1" t="s">
        <v>839</v>
      </c>
      <c r="C944" s="1" t="s">
        <v>35</v>
      </c>
      <c r="D944" s="2">
        <v>43159</v>
      </c>
      <c r="E944" s="2">
        <v>43523</v>
      </c>
      <c r="F944" s="1" t="s">
        <v>235</v>
      </c>
      <c r="G944">
        <v>10</v>
      </c>
      <c r="H944" s="1" t="s">
        <v>68</v>
      </c>
      <c r="I944" s="1" t="s">
        <v>22</v>
      </c>
      <c r="J944" s="1" t="s">
        <v>83</v>
      </c>
      <c r="K944" s="1" t="s">
        <v>24</v>
      </c>
      <c r="L944">
        <v>12699.7</v>
      </c>
      <c r="M944" s="2">
        <v>43159</v>
      </c>
      <c r="N944" s="1" t="s">
        <v>75</v>
      </c>
      <c r="O944" s="1" t="s">
        <v>26</v>
      </c>
      <c r="P944" s="1" t="s">
        <v>853</v>
      </c>
      <c r="Q944" s="2">
        <v>43852</v>
      </c>
    </row>
    <row r="945" spans="1:17" x14ac:dyDescent="0.3">
      <c r="A945" s="1" t="s">
        <v>819</v>
      </c>
      <c r="B945" s="1" t="s">
        <v>839</v>
      </c>
      <c r="C945" s="1" t="s">
        <v>35</v>
      </c>
      <c r="D945" s="2">
        <v>43159</v>
      </c>
      <c r="E945" s="2">
        <v>43523</v>
      </c>
      <c r="F945" s="1" t="s">
        <v>235</v>
      </c>
      <c r="G945">
        <v>10</v>
      </c>
      <c r="H945" s="1" t="s">
        <v>68</v>
      </c>
      <c r="I945" s="1" t="s">
        <v>22</v>
      </c>
      <c r="J945" s="1" t="s">
        <v>83</v>
      </c>
      <c r="K945" s="1" t="s">
        <v>24</v>
      </c>
      <c r="L945">
        <v>0</v>
      </c>
      <c r="M945" s="2">
        <v>43206</v>
      </c>
      <c r="N945" s="1" t="s">
        <v>25</v>
      </c>
      <c r="O945" s="1" t="s">
        <v>26</v>
      </c>
      <c r="P945" s="1" t="s">
        <v>853</v>
      </c>
      <c r="Q945" s="2">
        <v>43852</v>
      </c>
    </row>
    <row r="946" spans="1:17" x14ac:dyDescent="0.3">
      <c r="A946" s="1" t="s">
        <v>819</v>
      </c>
      <c r="B946" s="1" t="s">
        <v>840</v>
      </c>
      <c r="C946" s="1" t="s">
        <v>35</v>
      </c>
      <c r="D946" s="2">
        <v>43159</v>
      </c>
      <c r="E946" s="2">
        <v>43523</v>
      </c>
      <c r="F946" s="1" t="s">
        <v>235</v>
      </c>
      <c r="G946">
        <v>10</v>
      </c>
      <c r="H946" s="1" t="s">
        <v>68</v>
      </c>
      <c r="I946" s="1" t="s">
        <v>22</v>
      </c>
      <c r="J946" s="1" t="s">
        <v>83</v>
      </c>
      <c r="K946" s="1" t="s">
        <v>24</v>
      </c>
      <c r="L946">
        <v>177405.38</v>
      </c>
      <c r="M946" s="2">
        <v>43159</v>
      </c>
      <c r="N946" s="1" t="s">
        <v>75</v>
      </c>
      <c r="O946" s="1" t="s">
        <v>26</v>
      </c>
      <c r="P946" s="1" t="s">
        <v>853</v>
      </c>
      <c r="Q946" s="2">
        <v>43852</v>
      </c>
    </row>
    <row r="947" spans="1:17" x14ac:dyDescent="0.3">
      <c r="A947" s="1" t="s">
        <v>819</v>
      </c>
      <c r="B947" s="1" t="s">
        <v>840</v>
      </c>
      <c r="C947" s="1" t="s">
        <v>35</v>
      </c>
      <c r="D947" s="2">
        <v>43159</v>
      </c>
      <c r="E947" s="2">
        <v>43523</v>
      </c>
      <c r="F947" s="1" t="s">
        <v>235</v>
      </c>
      <c r="G947">
        <v>10</v>
      </c>
      <c r="H947" s="1" t="s">
        <v>68</v>
      </c>
      <c r="I947" s="1" t="s">
        <v>22</v>
      </c>
      <c r="J947" s="1" t="s">
        <v>83</v>
      </c>
      <c r="K947" s="1" t="s">
        <v>24</v>
      </c>
      <c r="L947">
        <v>0</v>
      </c>
      <c r="M947" s="2">
        <v>43299</v>
      </c>
      <c r="N947" s="1" t="s">
        <v>25</v>
      </c>
      <c r="O947" s="1" t="s">
        <v>26</v>
      </c>
      <c r="P947" s="1" t="s">
        <v>853</v>
      </c>
      <c r="Q947" s="2">
        <v>43852</v>
      </c>
    </row>
    <row r="948" spans="1:17" x14ac:dyDescent="0.3">
      <c r="A948" s="1" t="s">
        <v>819</v>
      </c>
      <c r="B948" s="1" t="s">
        <v>840</v>
      </c>
      <c r="C948" s="1" t="s">
        <v>35</v>
      </c>
      <c r="D948" s="2">
        <v>43159</v>
      </c>
      <c r="E948" s="2">
        <v>43523</v>
      </c>
      <c r="F948" s="1" t="s">
        <v>235</v>
      </c>
      <c r="G948">
        <v>10</v>
      </c>
      <c r="H948" s="1" t="s">
        <v>68</v>
      </c>
      <c r="I948" s="1" t="s">
        <v>22</v>
      </c>
      <c r="J948" s="1" t="s">
        <v>83</v>
      </c>
      <c r="K948" s="1" t="s">
        <v>24</v>
      </c>
      <c r="L948">
        <v>0</v>
      </c>
      <c r="M948" s="2">
        <v>43348</v>
      </c>
      <c r="N948" s="1" t="s">
        <v>25</v>
      </c>
      <c r="O948" s="1" t="s">
        <v>26</v>
      </c>
      <c r="P948" s="1" t="s">
        <v>853</v>
      </c>
      <c r="Q948" s="2">
        <v>43852</v>
      </c>
    </row>
    <row r="949" spans="1:17" x14ac:dyDescent="0.3">
      <c r="A949" s="1" t="s">
        <v>819</v>
      </c>
      <c r="B949" s="1" t="s">
        <v>840</v>
      </c>
      <c r="C949" s="1" t="s">
        <v>35</v>
      </c>
      <c r="D949" s="2">
        <v>43159</v>
      </c>
      <c r="E949" s="2">
        <v>43523</v>
      </c>
      <c r="F949" s="1" t="s">
        <v>235</v>
      </c>
      <c r="G949">
        <v>10</v>
      </c>
      <c r="H949" s="1" t="s">
        <v>68</v>
      </c>
      <c r="I949" s="1" t="s">
        <v>22</v>
      </c>
      <c r="J949" s="1" t="s">
        <v>83</v>
      </c>
      <c r="K949" s="1" t="s">
        <v>24</v>
      </c>
      <c r="L949">
        <v>0</v>
      </c>
      <c r="M949" s="2">
        <v>43200</v>
      </c>
      <c r="N949" s="1" t="s">
        <v>25</v>
      </c>
      <c r="O949" s="1" t="s">
        <v>26</v>
      </c>
      <c r="P949" s="1" t="s">
        <v>853</v>
      </c>
      <c r="Q949" s="2">
        <v>43852</v>
      </c>
    </row>
    <row r="950" spans="1:17" x14ac:dyDescent="0.3">
      <c r="A950" s="1" t="s">
        <v>819</v>
      </c>
      <c r="B950" s="1" t="s">
        <v>841</v>
      </c>
      <c r="C950" s="1" t="s">
        <v>35</v>
      </c>
      <c r="D950" s="2">
        <v>43263</v>
      </c>
      <c r="E950" s="2">
        <v>43627</v>
      </c>
      <c r="F950" s="1" t="s">
        <v>235</v>
      </c>
      <c r="G950">
        <v>10</v>
      </c>
      <c r="H950" s="1" t="s">
        <v>68</v>
      </c>
      <c r="I950" s="1" t="s">
        <v>22</v>
      </c>
      <c r="J950" s="1" t="s">
        <v>83</v>
      </c>
      <c r="K950" s="1" t="s">
        <v>37</v>
      </c>
      <c r="L950">
        <v>63872.4</v>
      </c>
      <c r="M950" s="2">
        <v>43263</v>
      </c>
      <c r="N950" s="1" t="s">
        <v>75</v>
      </c>
      <c r="O950" s="1" t="s">
        <v>483</v>
      </c>
      <c r="P950" s="1" t="s">
        <v>484</v>
      </c>
      <c r="Q950" s="2">
        <v>43852</v>
      </c>
    </row>
    <row r="951" spans="1:17" x14ac:dyDescent="0.3">
      <c r="A951" s="1" t="s">
        <v>819</v>
      </c>
      <c r="B951" s="1" t="s">
        <v>841</v>
      </c>
      <c r="C951" s="1" t="s">
        <v>35</v>
      </c>
      <c r="D951" s="2">
        <v>43263</v>
      </c>
      <c r="E951" s="2">
        <v>43627</v>
      </c>
      <c r="F951" s="1" t="s">
        <v>235</v>
      </c>
      <c r="G951">
        <v>10</v>
      </c>
      <c r="H951" s="1" t="s">
        <v>68</v>
      </c>
      <c r="I951" s="1" t="s">
        <v>22</v>
      </c>
      <c r="J951" s="1" t="s">
        <v>83</v>
      </c>
      <c r="K951" s="1" t="s">
        <v>37</v>
      </c>
      <c r="L951">
        <v>0</v>
      </c>
      <c r="M951" s="2">
        <v>43318</v>
      </c>
      <c r="N951" s="1" t="s">
        <v>25</v>
      </c>
      <c r="O951" s="1" t="s">
        <v>483</v>
      </c>
      <c r="P951" s="1" t="s">
        <v>853</v>
      </c>
      <c r="Q951" s="2">
        <v>43852</v>
      </c>
    </row>
    <row r="952" spans="1:17" x14ac:dyDescent="0.3">
      <c r="A952" s="1" t="s">
        <v>819</v>
      </c>
      <c r="B952" s="1" t="s">
        <v>842</v>
      </c>
      <c r="C952" s="1" t="s">
        <v>19</v>
      </c>
      <c r="D952" s="2">
        <v>43524</v>
      </c>
      <c r="E952" s="2">
        <v>43888</v>
      </c>
      <c r="F952" s="1" t="s">
        <v>235</v>
      </c>
      <c r="G952">
        <v>10</v>
      </c>
      <c r="H952" s="1" t="s">
        <v>68</v>
      </c>
      <c r="I952" s="1" t="s">
        <v>22</v>
      </c>
      <c r="J952" s="1" t="s">
        <v>83</v>
      </c>
      <c r="K952" s="1" t="s">
        <v>24</v>
      </c>
      <c r="L952">
        <v>11111.4</v>
      </c>
      <c r="M952" s="2">
        <v>43524</v>
      </c>
      <c r="N952" s="1" t="s">
        <v>75</v>
      </c>
      <c r="O952" s="1" t="s">
        <v>24</v>
      </c>
      <c r="P952" s="1" t="s">
        <v>853</v>
      </c>
      <c r="Q952" s="2">
        <v>43852</v>
      </c>
    </row>
    <row r="953" spans="1:17" x14ac:dyDescent="0.3">
      <c r="A953" s="1" t="s">
        <v>819</v>
      </c>
      <c r="B953" s="1" t="s">
        <v>104</v>
      </c>
      <c r="C953" s="1" t="s">
        <v>19</v>
      </c>
      <c r="D953" s="2">
        <v>43524</v>
      </c>
      <c r="E953" s="2">
        <v>43888</v>
      </c>
      <c r="F953" s="1" t="s">
        <v>235</v>
      </c>
      <c r="G953">
        <v>10</v>
      </c>
      <c r="H953" s="1" t="s">
        <v>68</v>
      </c>
      <c r="I953" s="1" t="s">
        <v>22</v>
      </c>
      <c r="J953" s="1" t="s">
        <v>83</v>
      </c>
      <c r="K953" s="1" t="s">
        <v>24</v>
      </c>
      <c r="L953">
        <v>329250</v>
      </c>
      <c r="M953" s="2">
        <v>43524</v>
      </c>
      <c r="N953" s="1" t="s">
        <v>75</v>
      </c>
      <c r="O953" s="1" t="s">
        <v>26</v>
      </c>
      <c r="P953" s="1" t="s">
        <v>853</v>
      </c>
      <c r="Q953" s="2">
        <v>43852</v>
      </c>
    </row>
    <row r="954" spans="1:17" x14ac:dyDescent="0.3">
      <c r="A954" s="1" t="s">
        <v>819</v>
      </c>
      <c r="B954" s="1" t="s">
        <v>104</v>
      </c>
      <c r="C954" s="1" t="s">
        <v>19</v>
      </c>
      <c r="D954" s="2">
        <v>43524</v>
      </c>
      <c r="E954" s="2">
        <v>43888</v>
      </c>
      <c r="F954" s="1" t="s">
        <v>235</v>
      </c>
      <c r="G954">
        <v>10</v>
      </c>
      <c r="H954" s="1" t="s">
        <v>68</v>
      </c>
      <c r="I954" s="1" t="s">
        <v>22</v>
      </c>
      <c r="J954" s="1" t="s">
        <v>83</v>
      </c>
      <c r="K954" s="1" t="s">
        <v>24</v>
      </c>
      <c r="L954">
        <v>10772.33</v>
      </c>
      <c r="M954" s="2">
        <v>43538</v>
      </c>
      <c r="N954" s="1" t="s">
        <v>25</v>
      </c>
      <c r="O954" s="1" t="s">
        <v>26</v>
      </c>
      <c r="P954" s="1" t="s">
        <v>853</v>
      </c>
      <c r="Q954" s="2">
        <v>43852</v>
      </c>
    </row>
    <row r="955" spans="1:17" x14ac:dyDescent="0.3">
      <c r="A955" s="1" t="s">
        <v>819</v>
      </c>
      <c r="B955" s="1" t="s">
        <v>104</v>
      </c>
      <c r="C955" s="1" t="s">
        <v>19</v>
      </c>
      <c r="D955" s="2">
        <v>43524</v>
      </c>
      <c r="E955" s="2">
        <v>43888</v>
      </c>
      <c r="F955" s="1" t="s">
        <v>235</v>
      </c>
      <c r="G955">
        <v>10</v>
      </c>
      <c r="H955" s="1" t="s">
        <v>68</v>
      </c>
      <c r="I955" s="1" t="s">
        <v>22</v>
      </c>
      <c r="J955" s="1" t="s">
        <v>83</v>
      </c>
      <c r="K955" s="1" t="s">
        <v>24</v>
      </c>
      <c r="L955">
        <v>9283.0499999999993</v>
      </c>
      <c r="M955" s="2">
        <v>43573</v>
      </c>
      <c r="N955" s="1" t="s">
        <v>25</v>
      </c>
      <c r="O955" s="1" t="s">
        <v>26</v>
      </c>
      <c r="P955" s="1" t="s">
        <v>853</v>
      </c>
      <c r="Q955" s="2">
        <v>43852</v>
      </c>
    </row>
    <row r="956" spans="1:17" x14ac:dyDescent="0.3">
      <c r="A956" s="1" t="s">
        <v>819</v>
      </c>
      <c r="B956" s="1" t="s">
        <v>104</v>
      </c>
      <c r="C956" s="1" t="s">
        <v>19</v>
      </c>
      <c r="D956" s="2">
        <v>43524</v>
      </c>
      <c r="E956" s="2">
        <v>43888</v>
      </c>
      <c r="F956" s="1" t="s">
        <v>235</v>
      </c>
      <c r="G956">
        <v>10</v>
      </c>
      <c r="H956" s="1" t="s">
        <v>68</v>
      </c>
      <c r="I956" s="1" t="s">
        <v>22</v>
      </c>
      <c r="J956" s="1" t="s">
        <v>83</v>
      </c>
      <c r="K956" s="1" t="s">
        <v>24</v>
      </c>
      <c r="L956">
        <v>6903.45</v>
      </c>
      <c r="M956" s="2">
        <v>43615</v>
      </c>
      <c r="N956" s="1" t="s">
        <v>25</v>
      </c>
      <c r="O956" s="1" t="s">
        <v>26</v>
      </c>
      <c r="P956" s="1" t="s">
        <v>853</v>
      </c>
      <c r="Q956" s="2">
        <v>43852</v>
      </c>
    </row>
    <row r="957" spans="1:17" x14ac:dyDescent="0.3">
      <c r="A957" s="1" t="s">
        <v>819</v>
      </c>
      <c r="B957" s="1" t="s">
        <v>104</v>
      </c>
      <c r="C957" s="1" t="s">
        <v>19</v>
      </c>
      <c r="D957" s="2">
        <v>43524</v>
      </c>
      <c r="E957" s="2">
        <v>43888</v>
      </c>
      <c r="F957" s="1" t="s">
        <v>235</v>
      </c>
      <c r="G957">
        <v>10</v>
      </c>
      <c r="H957" s="1" t="s">
        <v>68</v>
      </c>
      <c r="I957" s="1" t="s">
        <v>22</v>
      </c>
      <c r="J957" s="1" t="s">
        <v>83</v>
      </c>
      <c r="K957" s="1" t="s">
        <v>24</v>
      </c>
      <c r="L957">
        <v>399.23</v>
      </c>
      <c r="M957" s="2">
        <v>43637</v>
      </c>
      <c r="N957" s="1" t="s">
        <v>25</v>
      </c>
      <c r="O957" s="1" t="s">
        <v>26</v>
      </c>
      <c r="P957" s="1" t="s">
        <v>853</v>
      </c>
      <c r="Q957" s="2">
        <v>43852</v>
      </c>
    </row>
    <row r="958" spans="1:17" x14ac:dyDescent="0.3">
      <c r="A958" s="1" t="s">
        <v>819</v>
      </c>
      <c r="B958" s="1" t="s">
        <v>104</v>
      </c>
      <c r="C958" s="1" t="s">
        <v>19</v>
      </c>
      <c r="D958" s="2">
        <v>43524</v>
      </c>
      <c r="E958" s="2">
        <v>43888</v>
      </c>
      <c r="F958" s="1" t="s">
        <v>235</v>
      </c>
      <c r="G958">
        <v>10</v>
      </c>
      <c r="H958" s="1" t="s">
        <v>68</v>
      </c>
      <c r="I958" s="1" t="s">
        <v>22</v>
      </c>
      <c r="J958" s="1" t="s">
        <v>83</v>
      </c>
      <c r="K958" s="1" t="s">
        <v>24</v>
      </c>
      <c r="L958">
        <v>6259.35</v>
      </c>
      <c r="M958" s="2">
        <v>43637</v>
      </c>
      <c r="N958" s="1" t="s">
        <v>25</v>
      </c>
      <c r="O958" s="1" t="s">
        <v>26</v>
      </c>
      <c r="P958" s="1" t="s">
        <v>853</v>
      </c>
      <c r="Q958" s="2">
        <v>43852</v>
      </c>
    </row>
    <row r="959" spans="1:17" x14ac:dyDescent="0.3">
      <c r="A959" s="1" t="s">
        <v>819</v>
      </c>
      <c r="B959" s="1" t="s">
        <v>104</v>
      </c>
      <c r="C959" s="1" t="s">
        <v>19</v>
      </c>
      <c r="D959" s="2">
        <v>43524</v>
      </c>
      <c r="E959" s="2">
        <v>43888</v>
      </c>
      <c r="F959" s="1" t="s">
        <v>235</v>
      </c>
      <c r="G959">
        <v>10</v>
      </c>
      <c r="H959" s="1" t="s">
        <v>68</v>
      </c>
      <c r="I959" s="1" t="s">
        <v>22</v>
      </c>
      <c r="J959" s="1" t="s">
        <v>83</v>
      </c>
      <c r="K959" s="1" t="s">
        <v>24</v>
      </c>
      <c r="L959">
        <v>7110.45</v>
      </c>
      <c r="M959" s="2">
        <v>43675</v>
      </c>
      <c r="N959" s="1" t="s">
        <v>25</v>
      </c>
      <c r="O959" s="1" t="s">
        <v>26</v>
      </c>
      <c r="P959" s="1" t="s">
        <v>853</v>
      </c>
      <c r="Q959" s="2">
        <v>43852</v>
      </c>
    </row>
    <row r="960" spans="1:17" x14ac:dyDescent="0.3">
      <c r="A960" s="1" t="s">
        <v>819</v>
      </c>
      <c r="B960" s="1" t="s">
        <v>104</v>
      </c>
      <c r="C960" s="1" t="s">
        <v>19</v>
      </c>
      <c r="D960" s="2">
        <v>43524</v>
      </c>
      <c r="E960" s="2">
        <v>43888</v>
      </c>
      <c r="F960" s="1" t="s">
        <v>235</v>
      </c>
      <c r="G960">
        <v>10</v>
      </c>
      <c r="H960" s="1" t="s">
        <v>68</v>
      </c>
      <c r="I960" s="1" t="s">
        <v>22</v>
      </c>
      <c r="J960" s="1" t="s">
        <v>83</v>
      </c>
      <c r="K960" s="1" t="s">
        <v>24</v>
      </c>
      <c r="L960">
        <v>5501.03</v>
      </c>
      <c r="M960" s="2">
        <v>43759</v>
      </c>
      <c r="N960" s="1" t="s">
        <v>25</v>
      </c>
      <c r="O960" s="1" t="s">
        <v>26</v>
      </c>
      <c r="P960" s="1" t="s">
        <v>853</v>
      </c>
      <c r="Q960" s="2">
        <v>43852</v>
      </c>
    </row>
    <row r="961" spans="1:17" x14ac:dyDescent="0.3">
      <c r="A961" s="1" t="s">
        <v>819</v>
      </c>
      <c r="B961" s="1" t="s">
        <v>843</v>
      </c>
      <c r="C961" s="1" t="s">
        <v>19</v>
      </c>
      <c r="D961" s="2">
        <v>43777</v>
      </c>
      <c r="E961" s="2">
        <v>44142</v>
      </c>
      <c r="F961" s="1" t="s">
        <v>235</v>
      </c>
      <c r="G961">
        <v>10</v>
      </c>
      <c r="H961" s="1" t="s">
        <v>68</v>
      </c>
      <c r="I961" s="1" t="s">
        <v>22</v>
      </c>
      <c r="J961" s="1" t="s">
        <v>83</v>
      </c>
      <c r="K961" s="1" t="s">
        <v>24</v>
      </c>
      <c r="L961">
        <v>24311.1</v>
      </c>
      <c r="M961" s="2">
        <v>43777</v>
      </c>
      <c r="N961" s="1" t="s">
        <v>75</v>
      </c>
      <c r="O961" s="1" t="s">
        <v>356</v>
      </c>
      <c r="P961" s="1" t="s">
        <v>853</v>
      </c>
      <c r="Q961" s="2">
        <v>43852</v>
      </c>
    </row>
    <row r="962" spans="1:17" x14ac:dyDescent="0.3">
      <c r="A962" s="1" t="s">
        <v>819</v>
      </c>
      <c r="B962" s="1" t="s">
        <v>844</v>
      </c>
      <c r="C962" s="1" t="s">
        <v>19</v>
      </c>
      <c r="D962" s="2">
        <v>43312</v>
      </c>
      <c r="E962" s="2">
        <v>43647</v>
      </c>
      <c r="F962" s="1" t="s">
        <v>50</v>
      </c>
      <c r="G962">
        <v>3</v>
      </c>
      <c r="H962" s="1" t="s">
        <v>21</v>
      </c>
      <c r="I962" s="1" t="s">
        <v>22</v>
      </c>
      <c r="J962" s="1" t="s">
        <v>23</v>
      </c>
      <c r="K962" s="1" t="s">
        <v>24</v>
      </c>
      <c r="L962">
        <v>42416.75</v>
      </c>
      <c r="M962" s="2">
        <v>43647</v>
      </c>
      <c r="N962" s="1" t="s">
        <v>75</v>
      </c>
      <c r="O962" s="1" t="s">
        <v>356</v>
      </c>
      <c r="P962" s="1" t="s">
        <v>853</v>
      </c>
      <c r="Q962" s="2">
        <v>43852</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DBD46F-7E7F-4828-B16C-FF747CC08F22}">
  <dimension ref="B13:U14"/>
  <sheetViews>
    <sheetView showGridLines="0" tabSelected="1" zoomScale="72" zoomScaleNormal="100" workbookViewId="0">
      <selection activeCell="X33" sqref="X33:X34"/>
    </sheetView>
  </sheetViews>
  <sheetFormatPr defaultRowHeight="14.4" x14ac:dyDescent="0.3"/>
  <cols>
    <col min="2" max="2" width="10.33203125" bestFit="1" customWidth="1"/>
  </cols>
  <sheetData>
    <row r="13" spans="2:21" ht="14.4" customHeight="1" x14ac:dyDescent="0.3">
      <c r="B13" s="9">
        <f>'New Target KPI'!H65</f>
        <v>-0.64936419960035074</v>
      </c>
      <c r="C13" s="9"/>
      <c r="E13" s="9">
        <f>'New Target KPI'!H69</f>
        <v>-0.14210158973876108</v>
      </c>
      <c r="F13" s="9"/>
      <c r="G13" s="9"/>
      <c r="I13" s="9">
        <f>'New Target KPI'!I65</f>
        <v>1.5183199808757775</v>
      </c>
      <c r="J13" s="9"/>
      <c r="L13" s="9">
        <f>'New Target KPI'!I69</f>
        <v>-0.66921061037196861</v>
      </c>
      <c r="M13" s="9"/>
      <c r="N13" s="9"/>
      <c r="P13" s="9">
        <f>'New Target KPI'!J65</f>
        <v>-0.95075081251490245</v>
      </c>
      <c r="Q13" s="9"/>
      <c r="S13" s="9">
        <f>'New Target KPI'!J69</f>
        <v>-2.8963149098905329E-2</v>
      </c>
      <c r="T13" s="9"/>
      <c r="U13" s="9"/>
    </row>
    <row r="14" spans="2:21" ht="14.4" customHeight="1" x14ac:dyDescent="0.3">
      <c r="B14" s="9"/>
      <c r="C14" s="9"/>
      <c r="E14" s="9"/>
      <c r="F14" s="9"/>
      <c r="G14" s="9"/>
      <c r="I14" s="9"/>
      <c r="J14" s="9"/>
      <c r="L14" s="9"/>
      <c r="M14" s="9"/>
      <c r="N14" s="9"/>
      <c r="P14" s="9"/>
      <c r="Q14" s="9"/>
      <c r="S14" s="9"/>
      <c r="T14" s="9"/>
      <c r="U14" s="9"/>
    </row>
  </sheetData>
  <mergeCells count="6">
    <mergeCell ref="L13:N14"/>
    <mergeCell ref="B13:C14"/>
    <mergeCell ref="I13:J14"/>
    <mergeCell ref="P13:Q14"/>
    <mergeCell ref="S13:U14"/>
    <mergeCell ref="E13:G14"/>
  </mergeCells>
  <conditionalFormatting sqref="B13:C14">
    <cfRule type="cellIs" dxfId="28" priority="1" operator="lessThan">
      <formula>0</formula>
    </cfRule>
    <cfRule type="cellIs" dxfId="27" priority="28" operator="greaterThan">
      <formula>0</formula>
    </cfRule>
    <cfRule type="cellIs" dxfId="26" priority="32" operator="greaterThan">
      <formula>0.6494</formula>
    </cfRule>
  </conditionalFormatting>
  <conditionalFormatting sqref="E13">
    <cfRule type="cellIs" dxfId="25" priority="15" operator="lessThan">
      <formula>0</formula>
    </cfRule>
    <cfRule type="cellIs" dxfId="24" priority="16" operator="greaterThan">
      <formula>0</formula>
    </cfRule>
    <cfRule type="cellIs" dxfId="23" priority="18" operator="greaterThan">
      <formula>0.6494</formula>
    </cfRule>
  </conditionalFormatting>
  <conditionalFormatting sqref="E13:G14">
    <cfRule type="cellIs" dxfId="22" priority="2" operator="lessThan">
      <formula>0</formula>
    </cfRule>
  </conditionalFormatting>
  <conditionalFormatting sqref="I13:J14">
    <cfRule type="cellIs" dxfId="21" priority="5" operator="lessThan">
      <formula>0</formula>
    </cfRule>
    <cfRule type="cellIs" dxfId="20" priority="24" operator="greaterThan">
      <formula>0</formula>
    </cfRule>
    <cfRule type="cellIs" dxfId="19" priority="26" operator="greaterThan">
      <formula>0.6494</formula>
    </cfRule>
  </conditionalFormatting>
  <conditionalFormatting sqref="L13">
    <cfRule type="cellIs" dxfId="18" priority="6" operator="lessThan">
      <formula>0</formula>
    </cfRule>
    <cfRule type="cellIs" dxfId="17" priority="8" operator="greaterThan">
      <formula>0</formula>
    </cfRule>
    <cfRule type="cellIs" dxfId="16" priority="10" operator="greaterThan">
      <formula>0.6494</formula>
    </cfRule>
  </conditionalFormatting>
  <conditionalFormatting sqref="P13:Q14">
    <cfRule type="cellIs" dxfId="15" priority="4" operator="lessThan">
      <formula>0</formula>
    </cfRule>
    <cfRule type="cellIs" dxfId="14" priority="20" operator="greaterThan">
      <formula>0</formula>
    </cfRule>
    <cfRule type="cellIs" dxfId="13" priority="22" operator="greaterThan">
      <formula>0.6494</formula>
    </cfRule>
  </conditionalFormatting>
  <conditionalFormatting sqref="S13">
    <cfRule type="cellIs" dxfId="12" priority="11" operator="lessThan">
      <formula>0</formula>
    </cfRule>
    <cfRule type="cellIs" dxfId="11" priority="12" operator="greaterThan">
      <formula>0</formula>
    </cfRule>
    <cfRule type="cellIs" dxfId="10" priority="14" operator="greaterThan">
      <formula>0.6494</formula>
    </cfRule>
  </conditionalFormatting>
  <conditionalFormatting sqref="S13:U14">
    <cfRule type="cellIs" dxfId="9" priority="3" operator="lessThan">
      <formula>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52" r:id="rId3" name="Button 4">
              <controlPr defaultSize="0" print="0" autoFill="0" autoPict="0" macro="[0]!FilterClear">
                <anchor moveWithCells="1" sizeWithCells="1">
                  <from>
                    <xdr:col>18</xdr:col>
                    <xdr:colOff>495300</xdr:colOff>
                    <xdr:row>0</xdr:row>
                    <xdr:rowOff>114300</xdr:rowOff>
                  </from>
                  <to>
                    <xdr:col>21</xdr:col>
                    <xdr:colOff>45720</xdr:colOff>
                    <xdr:row>3</xdr:row>
                    <xdr:rowOff>7620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iconSet" priority="31" id="{89637292-D649-4F29-BB0C-DCB4F62891C2}">
            <x14:iconSet iconSet="3Triangles" custom="1">
              <x14:cfvo type="percent">
                <xm:f>0</xm:f>
              </x14:cfvo>
              <x14:cfvo type="num">
                <xm:f>0</xm:f>
              </x14:cfvo>
              <x14:cfvo type="num">
                <xm:f>0</xm:f>
              </x14:cfvo>
              <x14:cfIcon iconSet="3Triangles" iconId="0"/>
              <x14:cfIcon iconSet="NoIcons" iconId="0"/>
              <x14:cfIcon iconSet="3Triangles" iconId="2"/>
            </x14:iconSet>
          </x14:cfRule>
          <xm:sqref>B13:C14</xm:sqref>
        </x14:conditionalFormatting>
        <x14:conditionalFormatting xmlns:xm="http://schemas.microsoft.com/office/excel/2006/main">
          <x14:cfRule type="iconSet" priority="17" id="{A674C586-3DED-426B-934C-99D76386BDD6}">
            <x14:iconSet iconSet="3Triangles" custom="1">
              <x14:cfvo type="percent">
                <xm:f>0</xm:f>
              </x14:cfvo>
              <x14:cfvo type="num">
                <xm:f>0</xm:f>
              </x14:cfvo>
              <x14:cfvo type="num">
                <xm:f>0</xm:f>
              </x14:cfvo>
              <x14:cfIcon iconSet="3Triangles" iconId="0"/>
              <x14:cfIcon iconSet="NoIcons" iconId="0"/>
              <x14:cfIcon iconSet="3Triangles" iconId="2"/>
            </x14:iconSet>
          </x14:cfRule>
          <xm:sqref>E13</xm:sqref>
        </x14:conditionalFormatting>
        <x14:conditionalFormatting xmlns:xm="http://schemas.microsoft.com/office/excel/2006/main">
          <x14:cfRule type="iconSet" priority="25" id="{4E31F1EC-D299-4F9B-8E00-4F7152C5E2AE}">
            <x14:iconSet iconSet="3Triangles" custom="1">
              <x14:cfvo type="percent">
                <xm:f>0</xm:f>
              </x14:cfvo>
              <x14:cfvo type="num">
                <xm:f>0</xm:f>
              </x14:cfvo>
              <x14:cfvo type="num">
                <xm:f>0</xm:f>
              </x14:cfvo>
              <x14:cfIcon iconSet="3Triangles" iconId="0"/>
              <x14:cfIcon iconSet="NoIcons" iconId="0"/>
              <x14:cfIcon iconSet="3Triangles" iconId="2"/>
            </x14:iconSet>
          </x14:cfRule>
          <xm:sqref>I13:J14</xm:sqref>
        </x14:conditionalFormatting>
        <x14:conditionalFormatting xmlns:xm="http://schemas.microsoft.com/office/excel/2006/main">
          <x14:cfRule type="iconSet" priority="9" id="{097C20E6-8F6C-45BE-B11E-13F3C33DAAAB}">
            <x14:iconSet iconSet="3Triangles" custom="1">
              <x14:cfvo type="percent">
                <xm:f>0</xm:f>
              </x14:cfvo>
              <x14:cfvo type="num">
                <xm:f>0</xm:f>
              </x14:cfvo>
              <x14:cfvo type="num">
                <xm:f>0</xm:f>
              </x14:cfvo>
              <x14:cfIcon iconSet="3Triangles" iconId="0"/>
              <x14:cfIcon iconSet="NoIcons" iconId="0"/>
              <x14:cfIcon iconSet="3Triangles" iconId="2"/>
            </x14:iconSet>
          </x14:cfRule>
          <xm:sqref>L13</xm:sqref>
        </x14:conditionalFormatting>
        <x14:conditionalFormatting xmlns:xm="http://schemas.microsoft.com/office/excel/2006/main">
          <x14:cfRule type="iconSet" priority="21" id="{E643C44A-85F9-4103-A422-62070EE6C491}">
            <x14:iconSet iconSet="3Triangles" custom="1">
              <x14:cfvo type="percent">
                <xm:f>0</xm:f>
              </x14:cfvo>
              <x14:cfvo type="num">
                <xm:f>0</xm:f>
              </x14:cfvo>
              <x14:cfvo type="num">
                <xm:f>0</xm:f>
              </x14:cfvo>
              <x14:cfIcon iconSet="3Triangles" iconId="0"/>
              <x14:cfIcon iconSet="NoIcons" iconId="0"/>
              <x14:cfIcon iconSet="3Triangles" iconId="2"/>
            </x14:iconSet>
          </x14:cfRule>
          <xm:sqref>P13:Q14</xm:sqref>
        </x14:conditionalFormatting>
        <x14:conditionalFormatting xmlns:xm="http://schemas.microsoft.com/office/excel/2006/main">
          <x14:cfRule type="iconSet" priority="13" id="{ACB572F5-AA93-4B52-8C02-5E9AAF2E7258}">
            <x14:iconSet iconSet="3Triangles" custom="1">
              <x14:cfvo type="percent">
                <xm:f>0</xm:f>
              </x14:cfvo>
              <x14:cfvo type="num">
                <xm:f>0</xm:f>
              </x14:cfvo>
              <x14:cfvo type="num">
                <xm:f>0</xm:f>
              </x14:cfvo>
              <x14:cfIcon iconSet="3Triangles" iconId="0"/>
              <x14:cfIcon iconSet="NoIcons" iconId="0"/>
              <x14:cfIcon iconSet="3Triangles" iconId="2"/>
            </x14:iconSet>
          </x14:cfRule>
          <xm:sqref>S13</xm:sqref>
        </x14:conditionalFormatting>
      </x14:conditionalFormattings>
    </ext>
    <ext xmlns:x14="http://schemas.microsoft.com/office/spreadsheetml/2009/9/main" uri="{A8765BA9-456A-4dab-B4F3-ACF838C121DE}">
      <x14:slicerList>
        <x14:slicer r:id="rId4"/>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FF5820-2C40-4460-A259-676A79B3FCB5}">
  <dimension ref="A11:N75"/>
  <sheetViews>
    <sheetView topLeftCell="A52" zoomScale="121" zoomScaleNormal="100" workbookViewId="0">
      <selection activeCell="L69" sqref="L69"/>
    </sheetView>
  </sheetViews>
  <sheetFormatPr defaultRowHeight="14.4" x14ac:dyDescent="0.3"/>
  <cols>
    <col min="1" max="1" width="15.88671875" bestFit="1" customWidth="1"/>
    <col min="2" max="2" width="15.5546875" bestFit="1" customWidth="1"/>
    <col min="3" max="4" width="7" bestFit="1" customWidth="1"/>
    <col min="5" max="5" width="8.109375" bestFit="1" customWidth="1"/>
    <col min="6" max="6" width="10.5546875" bestFit="1" customWidth="1"/>
    <col min="7" max="7" width="13.88671875" bestFit="1" customWidth="1"/>
    <col min="8" max="8" width="15.5546875" bestFit="1" customWidth="1"/>
    <col min="9" max="9" width="7" bestFit="1" customWidth="1"/>
    <col min="10" max="10" width="8.109375" bestFit="1" customWidth="1"/>
    <col min="11" max="11" width="12" bestFit="1" customWidth="1"/>
    <col min="12" max="12" width="16.88671875" bestFit="1" customWidth="1"/>
    <col min="13" max="13" width="21.44140625" bestFit="1" customWidth="1"/>
    <col min="14" max="14" width="9.21875" bestFit="1" customWidth="1"/>
    <col min="15" max="15" width="21.44140625" bestFit="1" customWidth="1"/>
    <col min="16" max="16" width="16.88671875" bestFit="1" customWidth="1"/>
    <col min="17" max="17" width="21.44140625" bestFit="1" customWidth="1"/>
    <col min="18" max="18" width="16.88671875" bestFit="1" customWidth="1"/>
    <col min="19" max="19" width="21.44140625" bestFit="1" customWidth="1"/>
    <col min="20" max="20" width="21.5546875" bestFit="1" customWidth="1"/>
    <col min="21" max="21" width="26" bestFit="1" customWidth="1"/>
  </cols>
  <sheetData>
    <row r="11" spans="1:4" x14ac:dyDescent="0.3">
      <c r="A11" t="s">
        <v>859</v>
      </c>
      <c r="B11" t="s">
        <v>854</v>
      </c>
      <c r="C11" t="s">
        <v>855</v>
      </c>
      <c r="D11" t="s">
        <v>856</v>
      </c>
    </row>
    <row r="12" spans="1:4" x14ac:dyDescent="0.3">
      <c r="A12" t="s">
        <v>37</v>
      </c>
      <c r="B12">
        <f>GETPIVOTDATA("[Measures].[Sum of Cross sell bugdet]",$G$38)</f>
        <v>20083111</v>
      </c>
      <c r="C12">
        <f>G60</f>
        <v>0</v>
      </c>
      <c r="D12">
        <f>GETPIVOTDATA("[Measures].[Sum of Amount]",$A$37,"[Invoice].[income_class]","[Invoice].[income_class].&amp;[Cross Sell]")</f>
        <v>2853842</v>
      </c>
    </row>
    <row r="13" spans="1:4" x14ac:dyDescent="0.3">
      <c r="A13" t="s">
        <v>24</v>
      </c>
      <c r="B13">
        <f>GETPIVOTDATA("[Measures].[Sum of Renewal Budget]",$G$38)</f>
        <v>12319455</v>
      </c>
      <c r="C13">
        <f>I60</f>
        <v>3531629.31</v>
      </c>
      <c r="D13">
        <f>GETPIVOTDATA("[Measures].[Sum of Amount]",$A$37,"[Invoice].[income_class]","[Invoice].[income_class].&amp;[Renewal]")</f>
        <v>8244310</v>
      </c>
    </row>
    <row r="14" spans="1:4" x14ac:dyDescent="0.3">
      <c r="A14" t="s">
        <v>32</v>
      </c>
      <c r="B14">
        <f>GETPIVOTDATA("[Measures].[Sum of New Budget]",$G$38)</f>
        <v>19673793</v>
      </c>
      <c r="C14">
        <f>H60</f>
        <v>13041253.300000001</v>
      </c>
      <c r="D14">
        <f>GETPIVOTDATA("[Measures].[Sum of Amount]",$A$37,"[Invoice].[income_class]","[Invoice].[income_class].&amp;[New]")</f>
        <v>569815</v>
      </c>
    </row>
    <row r="20" spans="1:6" x14ac:dyDescent="0.3">
      <c r="A20" s="3" t="s">
        <v>861</v>
      </c>
      <c r="B20" s="3" t="s">
        <v>847</v>
      </c>
    </row>
    <row r="21" spans="1:6" x14ac:dyDescent="0.3">
      <c r="A21" s="3" t="s">
        <v>845</v>
      </c>
      <c r="B21" t="s">
        <v>37</v>
      </c>
      <c r="C21" t="s">
        <v>32</v>
      </c>
      <c r="D21" t="s">
        <v>860</v>
      </c>
      <c r="E21" t="s">
        <v>24</v>
      </c>
      <c r="F21" t="s">
        <v>846</v>
      </c>
    </row>
    <row r="22" spans="1:6" x14ac:dyDescent="0.3">
      <c r="A22" s="4" t="s">
        <v>73</v>
      </c>
      <c r="B22" s="1"/>
      <c r="C22" s="1">
        <v>1</v>
      </c>
      <c r="D22" s="1"/>
      <c r="E22" s="1"/>
      <c r="F22" s="1">
        <v>1</v>
      </c>
    </row>
    <row r="23" spans="1:6" x14ac:dyDescent="0.3">
      <c r="A23" s="4" t="s">
        <v>68</v>
      </c>
      <c r="B23" s="1">
        <v>2</v>
      </c>
      <c r="C23" s="1"/>
      <c r="D23" s="1"/>
      <c r="E23" s="1"/>
      <c r="F23" s="1">
        <v>2</v>
      </c>
    </row>
    <row r="24" spans="1:6" x14ac:dyDescent="0.3">
      <c r="A24" s="4" t="s">
        <v>115</v>
      </c>
      <c r="B24" s="1"/>
      <c r="C24" s="1"/>
      <c r="D24" s="1">
        <v>1</v>
      </c>
      <c r="E24" s="1">
        <v>3</v>
      </c>
      <c r="F24" s="1">
        <v>4</v>
      </c>
    </row>
    <row r="25" spans="1:6" x14ac:dyDescent="0.3">
      <c r="A25" s="4" t="s">
        <v>51</v>
      </c>
      <c r="B25" s="1">
        <v>10</v>
      </c>
      <c r="C25" s="1"/>
      <c r="D25" s="1"/>
      <c r="E25" s="1"/>
      <c r="F25" s="1">
        <v>10</v>
      </c>
    </row>
    <row r="26" spans="1:6" x14ac:dyDescent="0.3">
      <c r="A26" s="4" t="s">
        <v>84</v>
      </c>
      <c r="B26" s="1"/>
      <c r="C26" s="1">
        <v>7</v>
      </c>
      <c r="D26" s="1"/>
      <c r="E26" s="1">
        <v>3</v>
      </c>
      <c r="F26" s="1">
        <v>10</v>
      </c>
    </row>
    <row r="27" spans="1:6" x14ac:dyDescent="0.3">
      <c r="A27" s="4" t="s">
        <v>143</v>
      </c>
      <c r="B27" s="1"/>
      <c r="C27" s="1">
        <v>8</v>
      </c>
      <c r="D27" s="1">
        <v>4</v>
      </c>
      <c r="E27" s="1"/>
      <c r="F27" s="1">
        <v>12</v>
      </c>
    </row>
    <row r="28" spans="1:6" x14ac:dyDescent="0.3">
      <c r="A28" s="4" t="s">
        <v>30</v>
      </c>
      <c r="B28" s="1">
        <v>19</v>
      </c>
      <c r="C28" s="1"/>
      <c r="D28" s="1"/>
      <c r="E28" s="1"/>
      <c r="F28" s="1">
        <v>19</v>
      </c>
    </row>
    <row r="29" spans="1:6" x14ac:dyDescent="0.3">
      <c r="A29" s="4" t="s">
        <v>21</v>
      </c>
      <c r="B29" s="1">
        <v>20</v>
      </c>
      <c r="C29" s="1"/>
      <c r="D29" s="1"/>
      <c r="E29" s="1"/>
      <c r="F29" s="1">
        <v>20</v>
      </c>
    </row>
    <row r="30" spans="1:6" x14ac:dyDescent="0.3">
      <c r="A30" s="4" t="s">
        <v>69</v>
      </c>
      <c r="B30" s="1">
        <v>12</v>
      </c>
      <c r="C30" s="1"/>
      <c r="D30" s="1"/>
      <c r="E30" s="1">
        <v>15</v>
      </c>
      <c r="F30" s="1">
        <v>27</v>
      </c>
    </row>
    <row r="31" spans="1:6" x14ac:dyDescent="0.3">
      <c r="A31" s="4" t="s">
        <v>88</v>
      </c>
      <c r="B31" s="1"/>
      <c r="C31" s="1"/>
      <c r="D31" s="1">
        <v>18</v>
      </c>
      <c r="E31" s="1">
        <v>18</v>
      </c>
      <c r="F31" s="1">
        <v>36</v>
      </c>
    </row>
    <row r="32" spans="1:6" x14ac:dyDescent="0.3">
      <c r="A32" s="4" t="s">
        <v>76</v>
      </c>
      <c r="B32" s="1"/>
      <c r="C32" s="1"/>
      <c r="D32" s="1">
        <v>5</v>
      </c>
      <c r="E32" s="1">
        <v>58</v>
      </c>
      <c r="F32" s="1">
        <v>63</v>
      </c>
    </row>
    <row r="33" spans="1:14" x14ac:dyDescent="0.3">
      <c r="A33" s="4" t="s">
        <v>846</v>
      </c>
      <c r="B33" s="1">
        <v>63</v>
      </c>
      <c r="C33" s="1">
        <v>16</v>
      </c>
      <c r="D33" s="1">
        <v>28</v>
      </c>
      <c r="E33" s="1">
        <v>97</v>
      </c>
      <c r="F33" s="1">
        <v>204</v>
      </c>
    </row>
    <row r="36" spans="1:14" x14ac:dyDescent="0.3">
      <c r="A36" s="4" t="s">
        <v>862</v>
      </c>
    </row>
    <row r="37" spans="1:14" x14ac:dyDescent="0.3">
      <c r="A37" s="3" t="s">
        <v>848</v>
      </c>
      <c r="B37" s="3" t="s">
        <v>847</v>
      </c>
      <c r="G37" s="4" t="s">
        <v>854</v>
      </c>
    </row>
    <row r="38" spans="1:14" x14ac:dyDescent="0.3">
      <c r="A38" s="3" t="s">
        <v>845</v>
      </c>
      <c r="B38" t="s">
        <v>37</v>
      </c>
      <c r="C38" t="s">
        <v>32</v>
      </c>
      <c r="D38" t="s">
        <v>860</v>
      </c>
      <c r="E38" t="s">
        <v>24</v>
      </c>
      <c r="G38" s="3" t="s">
        <v>845</v>
      </c>
      <c r="H38" t="s">
        <v>32</v>
      </c>
      <c r="I38" t="s">
        <v>37</v>
      </c>
      <c r="J38" t="s">
        <v>24</v>
      </c>
      <c r="N38" t="s">
        <v>66</v>
      </c>
    </row>
    <row r="39" spans="1:14" x14ac:dyDescent="0.3">
      <c r="A39" s="4" t="s">
        <v>51</v>
      </c>
      <c r="B39" s="1">
        <v>1012346</v>
      </c>
      <c r="C39" s="1"/>
      <c r="D39" s="1"/>
      <c r="E39" s="1"/>
      <c r="G39" s="4" t="s">
        <v>51</v>
      </c>
      <c r="H39" s="1">
        <v>129902</v>
      </c>
      <c r="I39" s="1">
        <v>129000</v>
      </c>
      <c r="J39" s="1">
        <v>1289000</v>
      </c>
    </row>
    <row r="40" spans="1:14" x14ac:dyDescent="0.3">
      <c r="A40" s="4" t="s">
        <v>21</v>
      </c>
      <c r="B40" s="1">
        <v>443901</v>
      </c>
      <c r="C40" s="1"/>
      <c r="D40" s="1"/>
      <c r="E40" s="1"/>
      <c r="G40" s="4" t="s">
        <v>21</v>
      </c>
      <c r="H40" s="1">
        <v>1278023</v>
      </c>
      <c r="I40" s="1">
        <v>12365300</v>
      </c>
      <c r="J40" s="1">
        <v>12900</v>
      </c>
    </row>
    <row r="41" spans="1:14" x14ac:dyDescent="0.3">
      <c r="A41" s="4" t="s">
        <v>88</v>
      </c>
      <c r="B41" s="1"/>
      <c r="C41" s="1"/>
      <c r="D41" s="1">
        <v>398119</v>
      </c>
      <c r="E41" s="1">
        <v>1981422</v>
      </c>
      <c r="G41" s="4" t="s">
        <v>61</v>
      </c>
      <c r="H41" s="1">
        <v>1000000</v>
      </c>
      <c r="I41" s="1">
        <v>500000</v>
      </c>
      <c r="J41" s="1">
        <v>1010000</v>
      </c>
    </row>
    <row r="42" spans="1:14" x14ac:dyDescent="0.3">
      <c r="A42" s="4" t="s">
        <v>76</v>
      </c>
      <c r="B42" s="1"/>
      <c r="C42" s="1"/>
      <c r="D42" s="1">
        <v>99926</v>
      </c>
      <c r="E42" s="1">
        <v>4351921</v>
      </c>
      <c r="G42" s="4" t="s">
        <v>63</v>
      </c>
      <c r="H42" s="1">
        <v>1250000</v>
      </c>
      <c r="I42" s="1">
        <v>3500000</v>
      </c>
      <c r="J42" s="1">
        <v>750000</v>
      </c>
    </row>
    <row r="43" spans="1:14" x14ac:dyDescent="0.3">
      <c r="A43" s="4" t="s">
        <v>115</v>
      </c>
      <c r="B43" s="1"/>
      <c r="C43" s="1"/>
      <c r="D43" s="1">
        <v>8174</v>
      </c>
      <c r="E43" s="1">
        <v>305707</v>
      </c>
      <c r="G43" s="4" t="s">
        <v>66</v>
      </c>
      <c r="H43" s="1">
        <v>500000</v>
      </c>
      <c r="I43" s="1">
        <v>1250000</v>
      </c>
      <c r="J43" s="1">
        <v>500000</v>
      </c>
    </row>
    <row r="44" spans="1:14" x14ac:dyDescent="0.3">
      <c r="A44" s="4" t="s">
        <v>68</v>
      </c>
      <c r="B44" s="1">
        <v>90530</v>
      </c>
      <c r="C44" s="1"/>
      <c r="D44" s="1"/>
      <c r="E44" s="1"/>
      <c r="G44" s="4" t="s">
        <v>64</v>
      </c>
      <c r="H44" s="1">
        <v>1345000</v>
      </c>
      <c r="I44" s="1">
        <v>170034</v>
      </c>
      <c r="J44" s="1">
        <v>1298673</v>
      </c>
    </row>
    <row r="45" spans="1:14" x14ac:dyDescent="0.3">
      <c r="A45" s="4" t="s">
        <v>73</v>
      </c>
      <c r="B45" s="1"/>
      <c r="C45" s="1">
        <v>84746</v>
      </c>
      <c r="D45" s="1"/>
      <c r="E45" s="1"/>
      <c r="G45" s="4" t="s">
        <v>67</v>
      </c>
      <c r="H45" s="1">
        <v>1350000</v>
      </c>
      <c r="I45" s="1">
        <v>750000</v>
      </c>
      <c r="J45" s="1">
        <v>750000</v>
      </c>
    </row>
    <row r="46" spans="1:14" x14ac:dyDescent="0.3">
      <c r="A46" s="4" t="s">
        <v>84</v>
      </c>
      <c r="B46" s="1"/>
      <c r="C46" s="1">
        <v>224533</v>
      </c>
      <c r="D46" s="1"/>
      <c r="E46" s="1">
        <v>56098</v>
      </c>
      <c r="G46" s="4" t="s">
        <v>68</v>
      </c>
      <c r="H46" s="1">
        <v>19888</v>
      </c>
      <c r="I46" s="1">
        <v>128777</v>
      </c>
      <c r="J46" s="1">
        <v>198882</v>
      </c>
    </row>
    <row r="47" spans="1:14" x14ac:dyDescent="0.3">
      <c r="A47" s="4" t="s">
        <v>143</v>
      </c>
      <c r="B47" s="1"/>
      <c r="C47" s="1">
        <v>260536</v>
      </c>
      <c r="D47" s="1">
        <v>88520</v>
      </c>
      <c r="E47" s="1"/>
      <c r="G47" s="4" t="s">
        <v>69</v>
      </c>
      <c r="H47" s="1">
        <v>12888</v>
      </c>
      <c r="I47" s="1">
        <v>1040000</v>
      </c>
      <c r="J47" s="1">
        <v>5010000</v>
      </c>
    </row>
    <row r="48" spans="1:14" x14ac:dyDescent="0.3">
      <c r="A48" s="4" t="s">
        <v>69</v>
      </c>
      <c r="B48" s="1">
        <v>895232</v>
      </c>
      <c r="C48" s="1"/>
      <c r="D48" s="1"/>
      <c r="E48" s="1">
        <v>1549162</v>
      </c>
      <c r="G48" s="4" t="s">
        <v>30</v>
      </c>
      <c r="H48" s="1">
        <v>12788092</v>
      </c>
      <c r="I48" s="1">
        <v>250000</v>
      </c>
      <c r="J48" s="1">
        <v>1500000</v>
      </c>
    </row>
    <row r="49" spans="1:10" x14ac:dyDescent="0.3">
      <c r="A49" s="4" t="s">
        <v>30</v>
      </c>
      <c r="B49" s="1">
        <v>411833</v>
      </c>
      <c r="C49" s="1"/>
      <c r="D49" s="1"/>
      <c r="E49" s="1"/>
      <c r="G49" s="4" t="s">
        <v>846</v>
      </c>
      <c r="H49" s="1">
        <v>19673793</v>
      </c>
      <c r="I49" s="1">
        <v>20083111</v>
      </c>
      <c r="J49" s="1">
        <v>12319455</v>
      </c>
    </row>
    <row r="50" spans="1:10" x14ac:dyDescent="0.3">
      <c r="A50" s="4" t="s">
        <v>846</v>
      </c>
      <c r="B50" s="1">
        <v>2853842</v>
      </c>
      <c r="C50" s="1">
        <v>569815</v>
      </c>
      <c r="D50" s="1">
        <v>594739</v>
      </c>
      <c r="E50" s="1">
        <v>8244310</v>
      </c>
    </row>
    <row r="51" spans="1:10" x14ac:dyDescent="0.3">
      <c r="A51" s="4"/>
      <c r="B51" s="1"/>
      <c r="C51" s="1"/>
      <c r="D51" s="1"/>
      <c r="E51" s="1"/>
    </row>
    <row r="52" spans="1:10" x14ac:dyDescent="0.3">
      <c r="A52" s="4" t="s">
        <v>75</v>
      </c>
      <c r="G52" t="s">
        <v>866</v>
      </c>
    </row>
    <row r="53" spans="1:10" x14ac:dyDescent="0.3">
      <c r="A53" s="3" t="s">
        <v>848</v>
      </c>
      <c r="B53" s="3" t="s">
        <v>847</v>
      </c>
      <c r="G53" s="3" t="s">
        <v>848</v>
      </c>
      <c r="H53" s="3" t="s">
        <v>847</v>
      </c>
    </row>
    <row r="54" spans="1:10" x14ac:dyDescent="0.3">
      <c r="A54" s="3" t="s">
        <v>845</v>
      </c>
      <c r="B54" t="s">
        <v>852</v>
      </c>
      <c r="C54" t="s">
        <v>37</v>
      </c>
      <c r="D54" t="s">
        <v>32</v>
      </c>
      <c r="E54" t="s">
        <v>24</v>
      </c>
      <c r="G54" s="3" t="s">
        <v>845</v>
      </c>
      <c r="H54" t="s">
        <v>37</v>
      </c>
      <c r="I54" t="s">
        <v>32</v>
      </c>
      <c r="J54" t="s">
        <v>24</v>
      </c>
    </row>
    <row r="55" spans="1:10" x14ac:dyDescent="0.3">
      <c r="A55" s="4" t="s">
        <v>51</v>
      </c>
      <c r="B55" s="1"/>
      <c r="C55" s="1">
        <v>276419.28999999998</v>
      </c>
      <c r="D55" s="1">
        <v>642953.46</v>
      </c>
      <c r="E55" s="1">
        <v>109812.12</v>
      </c>
      <c r="G55" s="4" t="s">
        <v>51</v>
      </c>
      <c r="H55" s="1"/>
      <c r="I55" s="1">
        <v>100000</v>
      </c>
      <c r="J55" s="1"/>
    </row>
    <row r="56" spans="1:10" x14ac:dyDescent="0.3">
      <c r="A56" s="4" t="s">
        <v>21</v>
      </c>
      <c r="B56" s="1"/>
      <c r="C56" s="1">
        <v>593114.78</v>
      </c>
      <c r="D56" s="1">
        <v>55107.13</v>
      </c>
      <c r="E56" s="1">
        <v>6611035.4500000002</v>
      </c>
      <c r="G56" s="4" t="s">
        <v>41</v>
      </c>
      <c r="H56" s="1">
        <v>396480</v>
      </c>
      <c r="I56" s="1"/>
      <c r="J56" s="1"/>
    </row>
    <row r="57" spans="1:10" x14ac:dyDescent="0.3">
      <c r="A57" s="4" t="s">
        <v>61</v>
      </c>
      <c r="B57" s="1"/>
      <c r="C57" s="1"/>
      <c r="D57" s="1"/>
      <c r="E57" s="1">
        <v>386738.25</v>
      </c>
      <c r="G57" s="4" t="s">
        <v>30</v>
      </c>
      <c r="H57" s="1"/>
      <c r="I57" s="1"/>
      <c r="J57" s="1">
        <v>18051</v>
      </c>
    </row>
    <row r="58" spans="1:10" x14ac:dyDescent="0.3">
      <c r="A58" s="4" t="s">
        <v>63</v>
      </c>
      <c r="B58" s="1"/>
      <c r="C58" s="1">
        <v>417</v>
      </c>
      <c r="D58" s="1">
        <v>150230.04999999999</v>
      </c>
      <c r="E58" s="1">
        <v>149485.39000000001</v>
      </c>
      <c r="G58" s="4" t="s">
        <v>846</v>
      </c>
      <c r="H58" s="1">
        <v>396480</v>
      </c>
      <c r="I58" s="1">
        <v>100000</v>
      </c>
      <c r="J58" s="1">
        <v>18051</v>
      </c>
    </row>
    <row r="59" spans="1:10" x14ac:dyDescent="0.3">
      <c r="A59" s="4" t="s">
        <v>66</v>
      </c>
      <c r="B59" s="1"/>
      <c r="C59" s="1">
        <v>28087.5</v>
      </c>
      <c r="D59" s="1">
        <v>743804.31</v>
      </c>
      <c r="E59" s="1">
        <v>369095.49</v>
      </c>
    </row>
    <row r="60" spans="1:10" x14ac:dyDescent="0.3">
      <c r="A60" s="4" t="s">
        <v>64</v>
      </c>
      <c r="B60" s="1"/>
      <c r="C60" s="1"/>
      <c r="D60" s="1"/>
      <c r="E60" s="1">
        <v>130049.5</v>
      </c>
      <c r="H60">
        <f>GETPIVOTDATA("[Measures].[Sum of Amount 3]",$G$53,"[Fees].[income_class]","[Fees].[income_class].&amp;[Cross Sell]")+GETPIVOTDATA("[Measures].[Sum of Amount 2]",$A$53,"[Brokerage].[income_class]","[Brokerage].[income_class].&amp;[Cross Sell]")</f>
        <v>13041253.300000001</v>
      </c>
      <c r="I60">
        <f>GETPIVOTDATA("[Measures].[Sum of Amount 3]",$G$53,"[Fees].[income_class]","[Fees].[income_class].&amp;[New]")+GETPIVOTDATA("[Measures].[Sum of Amount 2]",$A$53,"[Brokerage].[income_class]","[Brokerage].[income_class].&amp;[New]")</f>
        <v>3531629.31</v>
      </c>
      <c r="J60">
        <f>GETPIVOTDATA("[Measures].[Sum of Amount 3]",$G$53,"[Fees].[income_class]","[Fees].[income_class].&amp;[Renewal]")+GETPIVOTDATA("[Measures].[Sum of Amount 2]",$A$53,"[Brokerage].[income_class]","[Brokerage].[income_class].&amp;[Renewal]")</f>
        <v>18704874.68</v>
      </c>
    </row>
    <row r="61" spans="1:10" x14ac:dyDescent="0.3">
      <c r="A61" s="4" t="s">
        <v>67</v>
      </c>
      <c r="B61" s="1"/>
      <c r="C61" s="1">
        <v>36357.089999999997</v>
      </c>
      <c r="D61" s="1"/>
      <c r="E61" s="1">
        <v>29928.34</v>
      </c>
    </row>
    <row r="62" spans="1:10" x14ac:dyDescent="0.3">
      <c r="A62" s="4" t="s">
        <v>68</v>
      </c>
      <c r="B62" s="1"/>
      <c r="C62" s="1">
        <v>63872.4</v>
      </c>
      <c r="D62" s="1"/>
      <c r="E62" s="1">
        <v>5061503.1500000004</v>
      </c>
    </row>
    <row r="63" spans="1:10" x14ac:dyDescent="0.3">
      <c r="A63" s="4" t="s">
        <v>220</v>
      </c>
      <c r="B63" s="1"/>
      <c r="C63" s="1">
        <v>821261.22</v>
      </c>
      <c r="D63" s="1">
        <v>100000</v>
      </c>
      <c r="E63" s="1">
        <v>452577.19</v>
      </c>
    </row>
    <row r="64" spans="1:10" x14ac:dyDescent="0.3">
      <c r="A64" s="4" t="s">
        <v>216</v>
      </c>
      <c r="B64" s="1"/>
      <c r="C64" s="1">
        <v>22047</v>
      </c>
      <c r="D64" s="1"/>
      <c r="E64" s="1">
        <v>902809.59999999998</v>
      </c>
      <c r="G64" s="7"/>
      <c r="H64" t="s">
        <v>37</v>
      </c>
      <c r="I64" t="s">
        <v>24</v>
      </c>
      <c r="J64" t="s">
        <v>32</v>
      </c>
    </row>
    <row r="65" spans="1:10" x14ac:dyDescent="0.3">
      <c r="A65" s="4" t="s">
        <v>36</v>
      </c>
      <c r="B65" s="1">
        <v>1558.76</v>
      </c>
      <c r="C65" s="1">
        <v>1129398.1499999999</v>
      </c>
      <c r="D65" s="1">
        <v>328465.82</v>
      </c>
      <c r="E65" s="1">
        <v>144957.51</v>
      </c>
      <c r="G65" s="7" t="s">
        <v>863</v>
      </c>
      <c r="H65" s="6">
        <f>IF(H60&lt;I49,-H60/I49,H60/I49)</f>
        <v>-0.64936419960035074</v>
      </c>
      <c r="I65" s="6">
        <f>IF(J60&lt;J49,-J60/J49,J60/J49)</f>
        <v>1.5183199808757775</v>
      </c>
      <c r="J65" s="6">
        <f>IF(J60&lt;H49,-J60/H49,J60/H49)</f>
        <v>-0.95075081251490245</v>
      </c>
    </row>
    <row r="66" spans="1:10" x14ac:dyDescent="0.3">
      <c r="A66" s="4" t="s">
        <v>30</v>
      </c>
      <c r="B66" s="1"/>
      <c r="C66" s="1">
        <v>9673798.8699999992</v>
      </c>
      <c r="D66" s="1">
        <v>1411068.54</v>
      </c>
      <c r="E66" s="1">
        <v>4338831.6900000004</v>
      </c>
    </row>
    <row r="67" spans="1:10" x14ac:dyDescent="0.3">
      <c r="A67" s="4" t="s">
        <v>846</v>
      </c>
      <c r="B67" s="1">
        <v>1558.76</v>
      </c>
      <c r="C67" s="1">
        <v>12644773.300000001</v>
      </c>
      <c r="D67" s="1">
        <v>3431629.31</v>
      </c>
      <c r="E67" s="1">
        <v>18686823.68</v>
      </c>
    </row>
    <row r="68" spans="1:10" x14ac:dyDescent="0.3">
      <c r="G68" s="7" t="s">
        <v>865</v>
      </c>
      <c r="H68" t="s">
        <v>37</v>
      </c>
      <c r="I68" t="s">
        <v>24</v>
      </c>
      <c r="J68" t="s">
        <v>32</v>
      </c>
    </row>
    <row r="69" spans="1:10" x14ac:dyDescent="0.3">
      <c r="G69" s="7" t="s">
        <v>864</v>
      </c>
      <c r="H69" s="8">
        <f>IF(B50&lt;I49,-B50/I49,B50/I49)</f>
        <v>-0.14210158973876108</v>
      </c>
      <c r="I69" s="8">
        <f>IF(E50&lt;J49,-E50/J49,E50/J49)</f>
        <v>-0.66921061037196861</v>
      </c>
      <c r="J69" s="8">
        <f>IF(C50&lt;H49,-C50/H49,C50/H49)</f>
        <v>-2.8963149098905329E-2</v>
      </c>
    </row>
    <row r="70" spans="1:10" x14ac:dyDescent="0.3">
      <c r="A70" s="3" t="s">
        <v>845</v>
      </c>
      <c r="B70" t="s">
        <v>849</v>
      </c>
    </row>
    <row r="71" spans="1:10" x14ac:dyDescent="0.3">
      <c r="A71" s="4" t="s">
        <v>276</v>
      </c>
      <c r="B71" s="1">
        <v>350000</v>
      </c>
      <c r="H71" s="6">
        <f>IF(H60&lt;I49,-H60/I49,H60/I49)</f>
        <v>-0.64936419960035074</v>
      </c>
    </row>
    <row r="72" spans="1:10" x14ac:dyDescent="0.3">
      <c r="A72" s="4" t="s">
        <v>327</v>
      </c>
      <c r="B72" s="1">
        <v>400000</v>
      </c>
      <c r="H72" s="6"/>
    </row>
    <row r="73" spans="1:10" x14ac:dyDescent="0.3">
      <c r="A73" s="4" t="s">
        <v>232</v>
      </c>
      <c r="B73" s="1">
        <v>400000</v>
      </c>
      <c r="H73" t="s">
        <v>869</v>
      </c>
    </row>
    <row r="74" spans="1:10" x14ac:dyDescent="0.3">
      <c r="A74" s="4" t="s">
        <v>303</v>
      </c>
      <c r="B74" s="1">
        <v>500000</v>
      </c>
    </row>
    <row r="75" spans="1:10" x14ac:dyDescent="0.3">
      <c r="A75" s="4" t="s">
        <v>846</v>
      </c>
      <c r="B75" s="1">
        <v>1650000</v>
      </c>
    </row>
  </sheetData>
  <conditionalFormatting sqref="I65:J65">
    <cfRule type="cellIs" dxfId="8" priority="5" operator="lessThan">
      <formula>0</formula>
    </cfRule>
    <cfRule type="cellIs" dxfId="7" priority="6" operator="greaterThan">
      <formula>0</formula>
    </cfRule>
  </conditionalFormatting>
  <conditionalFormatting sqref="H69:J69">
    <cfRule type="cellIs" dxfId="6" priority="2" operator="lessThan">
      <formula>0</formula>
    </cfRule>
    <cfRule type="cellIs" dxfId="5" priority="3" operator="greaterThan">
      <formula>0</formula>
    </cfRule>
  </conditionalFormatting>
  <dataValidations disablePrompts="1" count="2">
    <dataValidation type="list" allowBlank="1" showInputMessage="1" showErrorMessage="1" sqref="N38" xr:uid="{96730162-5694-4650-8112-A6AC31C22A52}">
      <formula1>$G$39:$G$48</formula1>
    </dataValidation>
    <dataValidation type="list" allowBlank="1" showInputMessage="1" showErrorMessage="1" promptTitle="Employee_Name" sqref="L53" xr:uid="{EF9982B9-6172-4A84-81B0-BF9D5EF5D2BA}">
      <formula1>$G$39:$G$48</formula1>
    </dataValidation>
  </dataValidations>
  <pageMargins left="0.7" right="0.7" top="0.75" bottom="0.75" header="0.3" footer="0.3"/>
  <pageSetup orientation="portrait" r:id="rId7"/>
  <ignoredErrors>
    <ignoredError sqref="H64" calculatedColumn="1"/>
  </ignoredErrors>
  <drawing r:id="rId8"/>
  <tableParts count="3">
    <tablePart r:id="rId9"/>
    <tablePart r:id="rId10"/>
    <tablePart r:id="rId11"/>
  </tableParts>
  <extLst>
    <ext xmlns:x14="http://schemas.microsoft.com/office/spreadsheetml/2009/9/main" uri="{78C0D931-6437-407d-A8EE-F0AAD7539E65}">
      <x14:conditionalFormattings>
        <x14:conditionalFormatting xmlns:xm="http://schemas.microsoft.com/office/excel/2006/main">
          <x14:cfRule type="iconSet" priority="4" id="{CDFF3810-8BE1-48A9-AD73-1EE08751392F}">
            <x14:iconSet iconSet="3Triangles" custom="1">
              <x14:cfvo type="percent">
                <xm:f>0</xm:f>
              </x14:cfvo>
              <x14:cfvo type="num">
                <xm:f>0</xm:f>
              </x14:cfvo>
              <x14:cfvo type="num">
                <xm:f>0</xm:f>
              </x14:cfvo>
              <x14:cfIcon iconSet="3Triangles" iconId="0"/>
              <x14:cfIcon iconSet="NoIcons" iconId="0"/>
              <x14:cfIcon iconSet="3Triangles" iconId="2"/>
            </x14:iconSet>
          </x14:cfRule>
          <xm:sqref>I65:J65</xm:sqref>
        </x14:conditionalFormatting>
        <x14:conditionalFormatting xmlns:xm="http://schemas.microsoft.com/office/excel/2006/main">
          <x14:cfRule type="iconSet" priority="1" id="{E3E2718C-2854-4169-BB21-F8996C591E67}">
            <x14:iconSet iconSet="3Triangles" custom="1">
              <x14:cfvo type="percent">
                <xm:f>0</xm:f>
              </x14:cfvo>
              <x14:cfvo type="num">
                <xm:f>0</xm:f>
              </x14:cfvo>
              <x14:cfvo type="num">
                <xm:f>0</xm:f>
              </x14:cfvo>
              <x14:cfIcon iconSet="3Triangles" iconId="0"/>
              <x14:cfIcon iconSet="NoIcons" iconId="0"/>
              <x14:cfIcon iconSet="3Triangles" iconId="2"/>
            </x14:iconSet>
          </x14:cfRule>
          <xm:sqref>H69:J69</xm:sqref>
        </x14:conditionalFormatting>
      </x14:conditionalFormattings>
    </ext>
    <ext xmlns:x14="http://schemas.microsoft.com/office/spreadsheetml/2009/9/main" uri="{A8765BA9-456A-4dab-B4F3-ACF838C121DE}">
      <x14:slicerList>
        <x14:slicer r:id="rId12"/>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63C48-C898-4416-93AC-659FA8E059B2}">
  <dimension ref="A3:P72"/>
  <sheetViews>
    <sheetView zoomScale="77" zoomScaleNormal="280" workbookViewId="0">
      <selection activeCell="K48" sqref="K48"/>
    </sheetView>
  </sheetViews>
  <sheetFormatPr defaultRowHeight="14.4" x14ac:dyDescent="0.3"/>
  <cols>
    <col min="1" max="1" width="13.77734375" bestFit="1" customWidth="1"/>
    <col min="2" max="2" width="22.77734375" bestFit="1" customWidth="1"/>
    <col min="3" max="3" width="4.6640625" bestFit="1" customWidth="1"/>
    <col min="4" max="4" width="4.44140625" bestFit="1" customWidth="1"/>
    <col min="5" max="5" width="8" bestFit="1" customWidth="1"/>
    <col min="6" max="6" width="10.5546875" bestFit="1" customWidth="1"/>
  </cols>
  <sheetData>
    <row r="3" spans="1:16" x14ac:dyDescent="0.3">
      <c r="A3" s="3" t="s">
        <v>845</v>
      </c>
      <c r="B3" t="s">
        <v>848</v>
      </c>
    </row>
    <row r="4" spans="1:16" x14ac:dyDescent="0.3">
      <c r="A4" s="4" t="s">
        <v>23</v>
      </c>
      <c r="B4" s="1">
        <v>4813520</v>
      </c>
      <c r="O4" t="s">
        <v>857</v>
      </c>
      <c r="P4" t="s">
        <v>858</v>
      </c>
    </row>
    <row r="5" spans="1:16" x14ac:dyDescent="0.3">
      <c r="A5" s="4" t="s">
        <v>83</v>
      </c>
      <c r="B5" s="1">
        <v>2576616</v>
      </c>
      <c r="O5" s="5">
        <v>49</v>
      </c>
      <c r="P5" s="5">
        <v>44</v>
      </c>
    </row>
    <row r="6" spans="1:16" x14ac:dyDescent="0.3">
      <c r="A6" s="4" t="s">
        <v>50</v>
      </c>
      <c r="B6" s="1">
        <v>1857765</v>
      </c>
    </row>
    <row r="7" spans="1:16" x14ac:dyDescent="0.3">
      <c r="A7" s="4" t="s">
        <v>31</v>
      </c>
      <c r="B7" s="1">
        <v>1686179</v>
      </c>
    </row>
    <row r="8" spans="1:16" x14ac:dyDescent="0.3">
      <c r="A8" s="4" t="s">
        <v>116</v>
      </c>
      <c r="B8" s="1">
        <v>611670</v>
      </c>
    </row>
    <row r="9" spans="1:16" x14ac:dyDescent="0.3">
      <c r="A9" s="4" t="s">
        <v>846</v>
      </c>
      <c r="B9" s="1">
        <v>11545750</v>
      </c>
    </row>
    <row r="20" spans="1:2" x14ac:dyDescent="0.3">
      <c r="A20" s="3" t="s">
        <v>845</v>
      </c>
      <c r="B20" t="s">
        <v>850</v>
      </c>
    </row>
    <row r="21" spans="1:2" x14ac:dyDescent="0.3">
      <c r="A21" s="4" t="s">
        <v>235</v>
      </c>
      <c r="B21" s="1">
        <v>15</v>
      </c>
    </row>
    <row r="22" spans="1:2" x14ac:dyDescent="0.3">
      <c r="A22" s="4" t="s">
        <v>29</v>
      </c>
      <c r="B22" s="1">
        <v>6</v>
      </c>
    </row>
    <row r="23" spans="1:2" x14ac:dyDescent="0.3">
      <c r="A23" s="4" t="s">
        <v>303</v>
      </c>
      <c r="B23" s="1">
        <v>13</v>
      </c>
    </row>
    <row r="24" spans="1:2" x14ac:dyDescent="0.3">
      <c r="A24" s="4" t="s">
        <v>50</v>
      </c>
      <c r="B24" s="1">
        <v>5</v>
      </c>
    </row>
    <row r="25" spans="1:2" x14ac:dyDescent="0.3">
      <c r="A25" s="4" t="s">
        <v>20</v>
      </c>
      <c r="B25" s="1">
        <v>7</v>
      </c>
    </row>
    <row r="26" spans="1:2" x14ac:dyDescent="0.3">
      <c r="A26" s="4" t="s">
        <v>249</v>
      </c>
      <c r="B26" s="1">
        <v>2</v>
      </c>
    </row>
    <row r="27" spans="1:2" x14ac:dyDescent="0.3">
      <c r="A27" s="4" t="s">
        <v>332</v>
      </c>
      <c r="B27" s="1">
        <v>1</v>
      </c>
    </row>
    <row r="28" spans="1:2" x14ac:dyDescent="0.3">
      <c r="A28" s="4" t="s">
        <v>846</v>
      </c>
      <c r="B28" s="1">
        <v>49</v>
      </c>
    </row>
    <row r="31" spans="1:2" x14ac:dyDescent="0.3">
      <c r="A31" s="3" t="s">
        <v>845</v>
      </c>
      <c r="B31" t="s">
        <v>849</v>
      </c>
    </row>
    <row r="32" spans="1:2" x14ac:dyDescent="0.3">
      <c r="A32" s="4" t="s">
        <v>234</v>
      </c>
      <c r="B32" s="1">
        <v>5919500</v>
      </c>
    </row>
    <row r="33" spans="1:6" x14ac:dyDescent="0.3">
      <c r="A33" s="4" t="s">
        <v>280</v>
      </c>
      <c r="B33" s="1">
        <v>899000</v>
      </c>
    </row>
    <row r="34" spans="1:6" x14ac:dyDescent="0.3">
      <c r="A34" s="4" t="s">
        <v>308</v>
      </c>
      <c r="B34" s="1">
        <v>60000</v>
      </c>
    </row>
    <row r="35" spans="1:6" x14ac:dyDescent="0.3">
      <c r="A35" s="4" t="s">
        <v>846</v>
      </c>
      <c r="B35" s="1">
        <v>6878500</v>
      </c>
    </row>
    <row r="40" spans="1:6" x14ac:dyDescent="0.3">
      <c r="A40" s="3" t="s">
        <v>861</v>
      </c>
      <c r="B40" s="3" t="s">
        <v>847</v>
      </c>
    </row>
    <row r="41" spans="1:6" x14ac:dyDescent="0.3">
      <c r="A41" s="3" t="s">
        <v>845</v>
      </c>
      <c r="B41" t="s">
        <v>37</v>
      </c>
      <c r="C41" t="s">
        <v>32</v>
      </c>
      <c r="D41" t="s">
        <v>860</v>
      </c>
      <c r="E41" t="s">
        <v>24</v>
      </c>
      <c r="F41" t="s">
        <v>846</v>
      </c>
    </row>
    <row r="42" spans="1:6" x14ac:dyDescent="0.3">
      <c r="A42" s="4" t="s">
        <v>76</v>
      </c>
      <c r="B42" s="1"/>
      <c r="C42" s="1"/>
      <c r="D42" s="1">
        <v>5</v>
      </c>
      <c r="E42" s="1">
        <v>58</v>
      </c>
      <c r="F42" s="1">
        <v>63</v>
      </c>
    </row>
    <row r="43" spans="1:6" x14ac:dyDescent="0.3">
      <c r="A43" s="4" t="s">
        <v>88</v>
      </c>
      <c r="B43" s="1"/>
      <c r="C43" s="1"/>
      <c r="D43" s="1">
        <v>18</v>
      </c>
      <c r="E43" s="1">
        <v>18</v>
      </c>
      <c r="F43" s="1">
        <v>36</v>
      </c>
    </row>
    <row r="44" spans="1:6" x14ac:dyDescent="0.3">
      <c r="A44" s="4" t="s">
        <v>69</v>
      </c>
      <c r="B44" s="1">
        <v>12</v>
      </c>
      <c r="C44" s="1"/>
      <c r="D44" s="1"/>
      <c r="E44" s="1">
        <v>15</v>
      </c>
      <c r="F44" s="1">
        <v>27</v>
      </c>
    </row>
    <row r="45" spans="1:6" x14ac:dyDescent="0.3">
      <c r="A45" s="4" t="s">
        <v>21</v>
      </c>
      <c r="B45" s="1">
        <v>20</v>
      </c>
      <c r="C45" s="1"/>
      <c r="D45" s="1"/>
      <c r="E45" s="1"/>
      <c r="F45" s="1">
        <v>20</v>
      </c>
    </row>
    <row r="46" spans="1:6" x14ac:dyDescent="0.3">
      <c r="A46" s="4" t="s">
        <v>30</v>
      </c>
      <c r="B46" s="1">
        <v>19</v>
      </c>
      <c r="C46" s="1"/>
      <c r="D46" s="1"/>
      <c r="E46" s="1"/>
      <c r="F46" s="1">
        <v>19</v>
      </c>
    </row>
    <row r="47" spans="1:6" x14ac:dyDescent="0.3">
      <c r="A47" s="4" t="s">
        <v>143</v>
      </c>
      <c r="B47" s="1"/>
      <c r="C47" s="1">
        <v>8</v>
      </c>
      <c r="D47" s="1">
        <v>4</v>
      </c>
      <c r="E47" s="1"/>
      <c r="F47" s="1">
        <v>12</v>
      </c>
    </row>
    <row r="48" spans="1:6" x14ac:dyDescent="0.3">
      <c r="A48" s="4" t="s">
        <v>51</v>
      </c>
      <c r="B48" s="1">
        <v>10</v>
      </c>
      <c r="C48" s="1"/>
      <c r="D48" s="1"/>
      <c r="E48" s="1"/>
      <c r="F48" s="1">
        <v>10</v>
      </c>
    </row>
    <row r="49" spans="1:6" x14ac:dyDescent="0.3">
      <c r="A49" s="4" t="s">
        <v>84</v>
      </c>
      <c r="B49" s="1"/>
      <c r="C49" s="1">
        <v>7</v>
      </c>
      <c r="D49" s="1"/>
      <c r="E49" s="1">
        <v>3</v>
      </c>
      <c r="F49" s="1">
        <v>10</v>
      </c>
    </row>
    <row r="50" spans="1:6" x14ac:dyDescent="0.3">
      <c r="A50" s="4" t="s">
        <v>115</v>
      </c>
      <c r="B50" s="1"/>
      <c r="C50" s="1"/>
      <c r="D50" s="1">
        <v>1</v>
      </c>
      <c r="E50" s="1">
        <v>3</v>
      </c>
      <c r="F50" s="1">
        <v>4</v>
      </c>
    </row>
    <row r="51" spans="1:6" x14ac:dyDescent="0.3">
      <c r="A51" s="4" t="s">
        <v>68</v>
      </c>
      <c r="B51" s="1">
        <v>2</v>
      </c>
      <c r="C51" s="1"/>
      <c r="D51" s="1"/>
      <c r="E51" s="1"/>
      <c r="F51" s="1">
        <v>2</v>
      </c>
    </row>
    <row r="52" spans="1:6" x14ac:dyDescent="0.3">
      <c r="A52" s="4" t="s">
        <v>73</v>
      </c>
      <c r="B52" s="1"/>
      <c r="C52" s="1">
        <v>1</v>
      </c>
      <c r="D52" s="1"/>
      <c r="E52" s="1"/>
      <c r="F52" s="1">
        <v>1</v>
      </c>
    </row>
    <row r="53" spans="1:6" x14ac:dyDescent="0.3">
      <c r="A53" s="4" t="s">
        <v>846</v>
      </c>
      <c r="B53" s="1">
        <v>63</v>
      </c>
      <c r="C53" s="1">
        <v>16</v>
      </c>
      <c r="D53" s="1">
        <v>28</v>
      </c>
      <c r="E53" s="1">
        <v>97</v>
      </c>
      <c r="F53" s="1">
        <v>204</v>
      </c>
    </row>
    <row r="55" spans="1:6" x14ac:dyDescent="0.3">
      <c r="A55" s="3" t="s">
        <v>845</v>
      </c>
      <c r="B55" t="s">
        <v>851</v>
      </c>
    </row>
    <row r="56" spans="1:6" x14ac:dyDescent="0.3">
      <c r="A56" s="4" t="s">
        <v>220</v>
      </c>
      <c r="B56" s="1">
        <v>1</v>
      </c>
    </row>
    <row r="57" spans="1:6" x14ac:dyDescent="0.3">
      <c r="A57" s="4" t="s">
        <v>61</v>
      </c>
      <c r="B57" s="1">
        <v>2</v>
      </c>
    </row>
    <row r="58" spans="1:6" x14ac:dyDescent="0.3">
      <c r="A58" s="4" t="s">
        <v>66</v>
      </c>
      <c r="B58" s="1">
        <v>2</v>
      </c>
    </row>
    <row r="59" spans="1:6" x14ac:dyDescent="0.3">
      <c r="A59" s="4" t="s">
        <v>68</v>
      </c>
      <c r="B59" s="1">
        <v>2</v>
      </c>
    </row>
    <row r="60" spans="1:6" x14ac:dyDescent="0.3">
      <c r="A60" s="4" t="s">
        <v>67</v>
      </c>
      <c r="B60" s="1">
        <v>3</v>
      </c>
    </row>
    <row r="61" spans="1:6" x14ac:dyDescent="0.3">
      <c r="A61" s="4" t="s">
        <v>21</v>
      </c>
      <c r="B61" s="1">
        <v>3</v>
      </c>
    </row>
    <row r="62" spans="1:6" x14ac:dyDescent="0.3">
      <c r="A62" s="4" t="s">
        <v>216</v>
      </c>
      <c r="B62" s="1">
        <v>4</v>
      </c>
    </row>
    <row r="63" spans="1:6" x14ac:dyDescent="0.3">
      <c r="A63" s="4" t="s">
        <v>30</v>
      </c>
      <c r="B63" s="1">
        <v>5</v>
      </c>
    </row>
    <row r="64" spans="1:6" x14ac:dyDescent="0.3">
      <c r="A64" s="4" t="s">
        <v>51</v>
      </c>
      <c r="B64" s="1">
        <v>6</v>
      </c>
    </row>
    <row r="65" spans="1:2" x14ac:dyDescent="0.3">
      <c r="A65" s="4" t="s">
        <v>846</v>
      </c>
      <c r="B65" s="1">
        <v>28</v>
      </c>
    </row>
    <row r="69" spans="1:2" x14ac:dyDescent="0.3">
      <c r="A69" s="3" t="s">
        <v>845</v>
      </c>
    </row>
    <row r="70" spans="1:2" x14ac:dyDescent="0.3">
      <c r="A70" s="4" t="s">
        <v>867</v>
      </c>
    </row>
    <row r="71" spans="1:2" x14ac:dyDescent="0.3">
      <c r="A71" s="4" t="s">
        <v>868</v>
      </c>
    </row>
    <row r="72" spans="1:2" x14ac:dyDescent="0.3">
      <c r="A72" s="4" t="s">
        <v>846</v>
      </c>
    </row>
  </sheetData>
  <pageMargins left="0.7" right="0.7" top="0.75" bottom="0.75" header="0.3" footer="0.3"/>
  <drawing r:id="rId7"/>
  <tableParts count="1">
    <tablePart r:id="rId8"/>
  </tableParts>
  <extLst>
    <ext xmlns:x14="http://schemas.microsoft.com/office/spreadsheetml/2009/9/main" uri="{A8765BA9-456A-4dab-B4F3-ACF838C121DE}">
      <x14:slicerList>
        <x14:slicer r:id="rId9"/>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Props1.xml><?xml version="1.0" encoding="utf-8"?>
<ds:datastoreItem xmlns:ds="http://schemas.openxmlformats.org/officeDocument/2006/customXml" ds:itemID="{12F893CC-DB99-4DF8-8021-F7B7C0C5F405}">
  <ds:schemaRefs/>
</ds:datastoreItem>
</file>

<file path=customXml/itemProps2.xml><?xml version="1.0" encoding="utf-8"?>
<ds:datastoreItem xmlns:ds="http://schemas.openxmlformats.org/officeDocument/2006/customXml" ds:itemID="{A5481A0B-F66E-4231-B28F-3E15E00637FC}">
  <ds:schemaRefs/>
</ds:datastoreItem>
</file>

<file path=customXml/itemProps3.xml><?xml version="1.0" encoding="utf-8"?>
<ds:datastoreItem xmlns:ds="http://schemas.openxmlformats.org/officeDocument/2006/customXml" ds:itemID="{489DF00C-843D-4E90-A833-B4DC6A6DE3D1}">
  <ds:schemaRefs/>
</ds:datastoreItem>
</file>

<file path=customXml/itemProps4.xml><?xml version="1.0" encoding="utf-8"?>
<ds:datastoreItem xmlns:ds="http://schemas.openxmlformats.org/officeDocument/2006/customXml" ds:itemID="{A9FD4598-1CD1-47D2-94A0-EE26D5108693}">
  <ds:schemaRefs/>
</ds:datastoreItem>
</file>

<file path=customXml/itemProps5.xml><?xml version="1.0" encoding="utf-8"?>
<ds:datastoreItem xmlns:ds="http://schemas.openxmlformats.org/officeDocument/2006/customXml" ds:itemID="{9E497B9C-9449-4DD8-B3D2-A14813F5F83D}">
  <ds:schemaRefs>
    <ds:schemaRef ds:uri="http://schemas.microsoft.com/DataMashup"/>
  </ds:schemaRefs>
</ds:datastoreItem>
</file>

<file path=customXml/itemProps6.xml><?xml version="1.0" encoding="utf-8"?>
<ds:datastoreItem xmlns:ds="http://schemas.openxmlformats.org/officeDocument/2006/customXml" ds:itemID="{AB20FFFB-2D49-430F-89BB-CD7A1A415BF8}">
  <ds:schemaRefs/>
</ds:datastoreItem>
</file>

<file path=customXml/itemProps7.xml><?xml version="1.0" encoding="utf-8"?>
<ds:datastoreItem xmlns:ds="http://schemas.openxmlformats.org/officeDocument/2006/customXml" ds:itemID="{4E1CCDB4-BD3C-4D92-A940-EB113A98C2DD}">
  <ds:schemaRefs/>
</ds:datastoreItem>
</file>

<file path=customXml/itemProps8.xml><?xml version="1.0" encoding="utf-8"?>
<ds:datastoreItem xmlns:ds="http://schemas.openxmlformats.org/officeDocument/2006/customXml" ds:itemID="{AB616C4C-2142-463F-B079-4BD0D293B425}">
  <ds:schemaRefs/>
</ds:datastoreItem>
</file>

<file path=customXml/itemProps9.xml><?xml version="1.0" encoding="utf-8"?>
<ds:datastoreItem xmlns:ds="http://schemas.openxmlformats.org/officeDocument/2006/customXml" ds:itemID="{E9FDDD80-F972-4E8D-B422-F25DF355F29D}">
  <ds:schemaRefs/>
</ds:datastoreItem>
</file>

<file path=customXml/itemProps10.xml><?xml version="1.0" encoding="utf-8"?>
<ds:datastoreItem xmlns:ds="http://schemas.openxmlformats.org/officeDocument/2006/customXml" ds:itemID="{799B3B29-A496-454D-846E-3E37FBA5ECE5}">
  <ds:schemaRefs/>
</ds:datastoreItem>
</file>

<file path=customXml/itemProps11.xml><?xml version="1.0" encoding="utf-8"?>
<ds:datastoreItem xmlns:ds="http://schemas.openxmlformats.org/officeDocument/2006/customXml" ds:itemID="{C5104CC4-D243-4213-BD0E-6E6632FFFD7F}">
  <ds:schemaRefs/>
</ds:datastoreItem>
</file>

<file path=customXml/itemProps12.xml><?xml version="1.0" encoding="utf-8"?>
<ds:datastoreItem xmlns:ds="http://schemas.openxmlformats.org/officeDocument/2006/customXml" ds:itemID="{A0033362-1C6C-4BAD-9B47-7284B30C881A}">
  <ds:schemaRefs/>
</ds:datastoreItem>
</file>

<file path=customXml/itemProps13.xml><?xml version="1.0" encoding="utf-8"?>
<ds:datastoreItem xmlns:ds="http://schemas.openxmlformats.org/officeDocument/2006/customXml" ds:itemID="{B03E3484-AD7C-4D36-97D0-B52C1E53E3E1}">
  <ds:schemaRefs/>
</ds:datastoreItem>
</file>

<file path=customXml/itemProps14.xml><?xml version="1.0" encoding="utf-8"?>
<ds:datastoreItem xmlns:ds="http://schemas.openxmlformats.org/officeDocument/2006/customXml" ds:itemID="{B56FA504-91FD-42A2-A902-43AEAB1016BD}">
  <ds:schemaRefs/>
</ds:datastoreItem>
</file>

<file path=customXml/itemProps15.xml><?xml version="1.0" encoding="utf-8"?>
<ds:datastoreItem xmlns:ds="http://schemas.openxmlformats.org/officeDocument/2006/customXml" ds:itemID="{D2C5CAF7-7023-4630-BFCF-910B52B9465F}">
  <ds:schemaRefs/>
</ds:datastoreItem>
</file>

<file path=customXml/itemProps16.xml><?xml version="1.0" encoding="utf-8"?>
<ds:datastoreItem xmlns:ds="http://schemas.openxmlformats.org/officeDocument/2006/customXml" ds:itemID="{A82D32F9-0A43-4F8B-856D-930A5094FFE8}">
  <ds:schemaRefs/>
</ds:datastoreItem>
</file>

<file path=customXml/itemProps17.xml><?xml version="1.0" encoding="utf-8"?>
<ds:datastoreItem xmlns:ds="http://schemas.openxmlformats.org/officeDocument/2006/customXml" ds:itemID="{604349A1-3208-40DC-963C-0E4F84A9B3E8}">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Opportunity</vt:lpstr>
      <vt:lpstr>Meeting list</vt:lpstr>
      <vt:lpstr>Invoice</vt:lpstr>
      <vt:lpstr>Individual Budget</vt:lpstr>
      <vt:lpstr>Fees</vt:lpstr>
      <vt:lpstr>Brokerage</vt:lpstr>
      <vt:lpstr>New Dashboard</vt:lpstr>
      <vt:lpstr>New Target KPI</vt:lpstr>
      <vt:lpstr>NEw opport.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Pratham Chavan</dc:creator>
  <cp:lastModifiedBy>Pratham Chavan</cp:lastModifiedBy>
  <dcterms:created xsi:type="dcterms:W3CDTF">2025-01-24T09:54:32Z</dcterms:created>
  <dcterms:modified xsi:type="dcterms:W3CDTF">2025-02-19T17:13:23Z</dcterms:modified>
</cp:coreProperties>
</file>