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2.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drawings/drawing3.xml" ContentType="application/vnd.openxmlformats-officedocument.drawing+xml"/>
  <Override PartName="/xl/drawings/drawing4.xml" ContentType="application/vnd.openxmlformats-officedocument.drawing+xml"/>
  <Override PartName="/xl/tables/table6.xml" ContentType="application/vnd.openxmlformats-officedocument.spreadsheetml.table+xml"/>
  <Override PartName="/xl/tables/table7.xml" ContentType="application/vnd.openxmlformats-officedocument.spreadsheetml.table+xml"/>
  <Override PartName="/xl/drawings/drawing5.xml" ContentType="application/vnd.openxmlformats-officedocument.drawing+xml"/>
  <Override PartName="/xl/tables/table8.xml" ContentType="application/vnd.openxmlformats-officedocument.spreadsheetml.table+xml"/>
  <Override PartName="/xl/tables/table9.xml" ContentType="application/vnd.openxmlformats-officedocument.spreadsheetml.table+xml"/>
  <Override PartName="/xl/comments1.xml" ContentType="application/vnd.openxmlformats-officedocument.spreadsheetml.comments+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priya\OneDrive\Desktop\Studies\BAN630 Optimization\week1\"/>
    </mc:Choice>
  </mc:AlternateContent>
  <xr:revisionPtr revIDLastSave="0" documentId="13_ncr:1_{982E2D2C-39B3-4383-AF78-7BB11F789014}" xr6:coauthVersionLast="46" xr6:coauthVersionMax="46" xr10:uidLastSave="{00000000-0000-0000-0000-000000000000}"/>
  <bookViews>
    <workbookView xWindow="-120" yWindow="-120" windowWidth="20730" windowHeight="11160" activeTab="5" xr2:uid="{B977E92B-3D14-4927-879F-45BB87E7F095}"/>
  </bookViews>
  <sheets>
    <sheet name="Question_1 (Extra credit)" sheetId="2" r:id="rId1"/>
    <sheet name="Question_2" sheetId="1" r:id="rId2"/>
    <sheet name="Question_3" sheetId="10" r:id="rId3"/>
    <sheet name="Question_4" sheetId="12" r:id="rId4"/>
    <sheet name="Question_4_STS" sheetId="13" state="veryHidden" r:id="rId5"/>
    <sheet name="Question_5" sheetId="17" r:id="rId6"/>
  </sheets>
  <definedNames>
    <definedName name="ChartData" localSheetId="5">Question_5!$I$5:$I$35</definedName>
    <definedName name="InputValues" localSheetId="5">Question_5!$A$5:$A$35</definedName>
    <definedName name="OutputAddresses" localSheetId="5">Question_5!$B$4:$G$4</definedName>
    <definedName name="OutputValues" localSheetId="5">Question_5!$B$5:$G$35</definedName>
    <definedName name="solver_adj" localSheetId="1" hidden="1">Question_2!$F$5:$F$9</definedName>
    <definedName name="solver_adj" localSheetId="3" hidden="1">Question_4!$F$5:$F$9</definedName>
    <definedName name="solver_cvg" localSheetId="1" hidden="1">0.0001</definedName>
    <definedName name="solver_cvg" localSheetId="3" hidden="1">0.0001</definedName>
    <definedName name="solver_drv" localSheetId="1" hidden="1">1</definedName>
    <definedName name="solver_drv" localSheetId="3" hidden="1">1</definedName>
    <definedName name="solver_eng" localSheetId="1" hidden="1">2</definedName>
    <definedName name="solver_eng" localSheetId="3" hidden="1">2</definedName>
    <definedName name="solver_est" localSheetId="1" hidden="1">1</definedName>
    <definedName name="solver_est" localSheetId="3" hidden="1">1</definedName>
    <definedName name="solver_itr" localSheetId="1" hidden="1">2147483647</definedName>
    <definedName name="solver_itr" localSheetId="3" hidden="1">2147483647</definedName>
    <definedName name="solver_lhs1" localSheetId="1" hidden="1">Question_2!$B$16:$B$18</definedName>
    <definedName name="solver_lhs1" localSheetId="3" hidden="1">Question_4!$B$16:$B$18</definedName>
    <definedName name="solver_lhs2" localSheetId="1" hidden="1">Question_2!$B$19:$B$23</definedName>
    <definedName name="solver_lhs2" localSheetId="3" hidden="1">Question_4!$B$19:$B$23</definedName>
    <definedName name="solver_lhs3" localSheetId="1" hidden="1">Question_2!$B$24:$B$25</definedName>
    <definedName name="solver_lhs3" localSheetId="3" hidden="1">Question_4!$B$24:$B$26</definedName>
    <definedName name="solver_mip" localSheetId="1" hidden="1">2147483647</definedName>
    <definedName name="solver_mip" localSheetId="3" hidden="1">2147483647</definedName>
    <definedName name="solver_mni" localSheetId="1" hidden="1">30</definedName>
    <definedName name="solver_mni" localSheetId="3" hidden="1">30</definedName>
    <definedName name="solver_mrt" localSheetId="1" hidden="1">0.075</definedName>
    <definedName name="solver_mrt" localSheetId="3" hidden="1">0.075</definedName>
    <definedName name="solver_msl" localSheetId="1" hidden="1">2</definedName>
    <definedName name="solver_msl" localSheetId="3" hidden="1">2</definedName>
    <definedName name="solver_neg" localSheetId="1" hidden="1">1</definedName>
    <definedName name="solver_neg" localSheetId="3" hidden="1">1</definedName>
    <definedName name="solver_nod" localSheetId="1" hidden="1">2147483647</definedName>
    <definedName name="solver_nod" localSheetId="3" hidden="1">2147483647</definedName>
    <definedName name="solver_num" localSheetId="1" hidden="1">3</definedName>
    <definedName name="solver_num" localSheetId="3" hidden="1">3</definedName>
    <definedName name="solver_nwt" localSheetId="1" hidden="1">1</definedName>
    <definedName name="solver_nwt" localSheetId="3" hidden="1">1</definedName>
    <definedName name="solver_opt" localSheetId="1" hidden="1">Question_2!$B$13</definedName>
    <definedName name="solver_opt" localSheetId="3" hidden="1">Question_4!$B$13</definedName>
    <definedName name="solver_pre" localSheetId="1" hidden="1">0.000001</definedName>
    <definedName name="solver_pre" localSheetId="3" hidden="1">0.000001</definedName>
    <definedName name="solver_rbv" localSheetId="1" hidden="1">1</definedName>
    <definedName name="solver_rbv" localSheetId="3" hidden="1">1</definedName>
    <definedName name="solver_rel1" localSheetId="1" hidden="1">3</definedName>
    <definedName name="solver_rel1" localSheetId="3" hidden="1">3</definedName>
    <definedName name="solver_rel2" localSheetId="1" hidden="1">1</definedName>
    <definedName name="solver_rel2" localSheetId="3" hidden="1">1</definedName>
    <definedName name="solver_rel3" localSheetId="1" hidden="1">3</definedName>
    <definedName name="solver_rel3" localSheetId="3" hidden="1">3</definedName>
    <definedName name="solver_rhs1" localSheetId="1" hidden="1">Question_2!$D$16:$D$18</definedName>
    <definedName name="solver_rhs1" localSheetId="3" hidden="1">Question_4!$D$16:$D$18</definedName>
    <definedName name="solver_rhs2" localSheetId="1" hidden="1">Question_2!$D$19:$D$23</definedName>
    <definedName name="solver_rhs2" localSheetId="3" hidden="1">Question_4!$D$19:$D$23</definedName>
    <definedName name="solver_rhs3" localSheetId="1" hidden="1">Question_2!$D$24:$D$25</definedName>
    <definedName name="solver_rhs3" localSheetId="3" hidden="1">Question_4!$D$24:$D$26</definedName>
    <definedName name="solver_rlx" localSheetId="1" hidden="1">2</definedName>
    <definedName name="solver_rlx" localSheetId="3" hidden="1">2</definedName>
    <definedName name="solver_rsd" localSheetId="1" hidden="1">0</definedName>
    <definedName name="solver_rsd" localSheetId="3" hidden="1">0</definedName>
    <definedName name="solver_scl" localSheetId="1" hidden="1">1</definedName>
    <definedName name="solver_scl" localSheetId="3" hidden="1">1</definedName>
    <definedName name="solver_sho" localSheetId="1" hidden="1">2</definedName>
    <definedName name="solver_sho" localSheetId="3" hidden="1">2</definedName>
    <definedName name="solver_ssz" localSheetId="1" hidden="1">100</definedName>
    <definedName name="solver_ssz" localSheetId="3" hidden="1">100</definedName>
    <definedName name="solver_tim" localSheetId="1" hidden="1">2147483647</definedName>
    <definedName name="solver_tim" localSheetId="3" hidden="1">2147483647</definedName>
    <definedName name="solver_tol" localSheetId="1" hidden="1">0.01</definedName>
    <definedName name="solver_tol" localSheetId="3" hidden="1">0.01</definedName>
    <definedName name="solver_typ" localSheetId="1" hidden="1">2</definedName>
    <definedName name="solver_typ" localSheetId="3" hidden="1">2</definedName>
    <definedName name="solver_val" localSheetId="1" hidden="1">0</definedName>
    <definedName name="solver_val" localSheetId="3" hidden="1">0</definedName>
    <definedName name="solver_ver" localSheetId="1" hidden="1">3</definedName>
    <definedName name="solver_ver" localSheetId="3"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3" i="2" l="1" a="1"/>
  <c r="B13" i="2" s="1"/>
  <c r="B12" i="2"/>
  <c r="I1" i="17"/>
  <c r="H4" i="17"/>
  <c r="I28" i="17" s="1"/>
  <c r="B12" i="12"/>
  <c r="B12" i="1"/>
  <c r="B13" i="1" a="1"/>
  <c r="B13" i="1" s="1"/>
  <c r="B25" i="2" a="1"/>
  <c r="B25" i="2" s="1"/>
  <c r="B24" i="2" a="1"/>
  <c r="B24" i="2" s="1"/>
  <c r="B23" i="2" a="1"/>
  <c r="B23" i="2" s="1"/>
  <c r="B22" i="2" a="1"/>
  <c r="B22" i="2" s="1"/>
  <c r="B21" i="2" a="1"/>
  <c r="B21" i="2" s="1"/>
  <c r="B20" i="2" a="1"/>
  <c r="B20" i="2" s="1"/>
  <c r="B19" i="2" a="1"/>
  <c r="B19" i="2" s="1"/>
  <c r="D18" i="2"/>
  <c r="B18" i="2" a="1"/>
  <c r="B18" i="2" s="1"/>
  <c r="D17" i="2"/>
  <c r="B17" i="2" a="1"/>
  <c r="B17" i="2" s="1"/>
  <c r="D16" i="2"/>
  <c r="B16" i="2" a="1"/>
  <c r="B16" i="2" s="1"/>
  <c r="B26" i="12" a="1"/>
  <c r="B26" i="12" s="1"/>
  <c r="B25" i="12" a="1"/>
  <c r="B25" i="12" s="1"/>
  <c r="B24" i="12" a="1"/>
  <c r="B24" i="12" s="1"/>
  <c r="B23" i="12" a="1"/>
  <c r="B23" i="12" s="1"/>
  <c r="B22" i="12" a="1"/>
  <c r="B22" i="12" s="1"/>
  <c r="B21" i="12" a="1"/>
  <c r="B21" i="12" s="1"/>
  <c r="B20" i="12" a="1"/>
  <c r="B20" i="12" s="1"/>
  <c r="B19" i="12" a="1"/>
  <c r="B19" i="12" s="1"/>
  <c r="D18" i="12"/>
  <c r="B18" i="12" a="1"/>
  <c r="B18" i="12" s="1"/>
  <c r="D17" i="12"/>
  <c r="B17" i="12" a="1"/>
  <c r="B17" i="12" s="1"/>
  <c r="D16" i="12"/>
  <c r="B16" i="12" a="1"/>
  <c r="B16" i="12" s="1"/>
  <c r="B13" i="12" a="1"/>
  <c r="B13" i="12" s="1"/>
  <c r="B25" i="1" a="1"/>
  <c r="B25" i="1" s="1"/>
  <c r="B24" i="1" a="1"/>
  <c r="B24" i="1" s="1"/>
  <c r="B20" i="1" a="1"/>
  <c r="B20" i="1" s="1"/>
  <c r="B21" i="1" a="1"/>
  <c r="B21" i="1" s="1"/>
  <c r="B22" i="1" a="1"/>
  <c r="B22" i="1" s="1"/>
  <c r="B23" i="1" a="1"/>
  <c r="B23" i="1" s="1"/>
  <c r="B19" i="1" a="1"/>
  <c r="B19" i="1" s="1"/>
  <c r="B16" i="1" a="1"/>
  <c r="B16" i="1" s="1"/>
  <c r="B17" i="1" a="1"/>
  <c r="B17" i="1" s="1"/>
  <c r="B18" i="1" a="1"/>
  <c r="B18" i="1" s="1"/>
  <c r="D18" i="1"/>
  <c r="D17" i="1"/>
  <c r="D16" i="1"/>
  <c r="I13" i="17" l="1"/>
  <c r="I21" i="17"/>
  <c r="I29" i="17"/>
  <c r="I11" i="17"/>
  <c r="I27" i="17"/>
  <c r="I12" i="17"/>
  <c r="I20" i="17"/>
  <c r="I5" i="17"/>
  <c r="I6" i="17"/>
  <c r="I14" i="17"/>
  <c r="I22" i="17"/>
  <c r="I30" i="17"/>
  <c r="I31" i="17"/>
  <c r="I32" i="17"/>
  <c r="I7" i="17"/>
  <c r="I23" i="17"/>
  <c r="I8" i="17"/>
  <c r="I16" i="17"/>
  <c r="I24" i="17"/>
  <c r="I9" i="17"/>
  <c r="I17" i="17"/>
  <c r="I25" i="17"/>
  <c r="I33" i="17"/>
  <c r="I15" i="17"/>
  <c r="I10" i="17"/>
  <c r="I18" i="17"/>
  <c r="I26" i="17"/>
  <c r="I34" i="17"/>
  <c r="I19" i="17"/>
  <c r="I35"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priya</author>
  </authors>
  <commentList>
    <comment ref="B5" authorId="0" shapeId="0" xr:uid="{52371C66-2EBB-4085-A6C7-58E1ECD00AFB}">
      <text>
        <r>
          <rPr>
            <sz val="9"/>
            <color indexed="81"/>
            <rFont val="Tahoma"/>
            <family val="2"/>
          </rPr>
          <t>Solver could not find a feasible solution.</t>
        </r>
      </text>
    </comment>
    <comment ref="B6" authorId="0" shapeId="0" xr:uid="{D07AD59D-6C05-4C19-94FD-B9B0385D87C4}">
      <text>
        <r>
          <rPr>
            <sz val="9"/>
            <color indexed="81"/>
            <rFont val="Tahoma"/>
            <family val="2"/>
          </rPr>
          <t>Solver could not find a feasible solution.</t>
        </r>
      </text>
    </comment>
    <comment ref="B7" authorId="0" shapeId="0" xr:uid="{A6717E1F-2002-441B-9DEE-B79CA9FE4AB8}">
      <text>
        <r>
          <rPr>
            <sz val="9"/>
            <color indexed="81"/>
            <rFont val="Tahoma"/>
            <family val="2"/>
          </rPr>
          <t>Solver could not find a feasible solution.</t>
        </r>
      </text>
    </comment>
    <comment ref="B8" authorId="0" shapeId="0" xr:uid="{561C5D06-7C07-4038-9934-F81DE24C9AE5}">
      <text>
        <r>
          <rPr>
            <sz val="9"/>
            <color indexed="81"/>
            <rFont val="Tahoma"/>
            <family val="2"/>
          </rPr>
          <t>Solver could not find a feasible solution.</t>
        </r>
      </text>
    </comment>
    <comment ref="B9" authorId="0" shapeId="0" xr:uid="{8170DA6D-FD58-43D8-855E-34A17C7EF4FC}">
      <text>
        <r>
          <rPr>
            <sz val="9"/>
            <color indexed="81"/>
            <rFont val="Tahoma"/>
            <family val="2"/>
          </rPr>
          <t>Solver could not find a feasible solution.</t>
        </r>
      </text>
    </comment>
    <comment ref="B10" authorId="0" shapeId="0" xr:uid="{BC8AB4E1-84F8-45D7-B6ED-EC947168DAA2}">
      <text>
        <r>
          <rPr>
            <sz val="9"/>
            <color indexed="81"/>
            <rFont val="Tahoma"/>
            <family val="2"/>
          </rPr>
          <t>Solver could not find a feasible solution.</t>
        </r>
      </text>
    </comment>
    <comment ref="B11" authorId="0" shapeId="0" xr:uid="{A4E4A070-8A50-4A49-9C52-FDCBD4DC6EFB}">
      <text>
        <r>
          <rPr>
            <sz val="9"/>
            <color indexed="81"/>
            <rFont val="Tahoma"/>
            <family val="2"/>
          </rPr>
          <t>Solver could not find a feasible solution.</t>
        </r>
      </text>
    </comment>
    <comment ref="B12" authorId="0" shapeId="0" xr:uid="{D351DFC4-2783-4248-916A-41CB8F67D56B}">
      <text>
        <r>
          <rPr>
            <sz val="9"/>
            <color indexed="81"/>
            <rFont val="Tahoma"/>
            <family val="2"/>
          </rPr>
          <t>Solver could not find a feasible solution.</t>
        </r>
      </text>
    </comment>
    <comment ref="B13" authorId="0" shapeId="0" xr:uid="{75382953-7513-4A06-9C1F-34AC84745142}">
      <text>
        <r>
          <rPr>
            <sz val="9"/>
            <color indexed="81"/>
            <rFont val="Tahoma"/>
            <family val="2"/>
          </rPr>
          <t>Solver found a solution. All constraints and optimality conditions are satisfied.</t>
        </r>
      </text>
    </comment>
    <comment ref="B14" authorId="0" shapeId="0" xr:uid="{9B549695-010C-444A-B75F-6CB956ECB6CB}">
      <text>
        <r>
          <rPr>
            <sz val="9"/>
            <color indexed="81"/>
            <rFont val="Tahoma"/>
            <family val="2"/>
          </rPr>
          <t>Solver found a solution. All constraints and optimality conditions are satisfied.</t>
        </r>
      </text>
    </comment>
    <comment ref="B15" authorId="0" shapeId="0" xr:uid="{CC24F505-2447-4625-9B2D-BC3BC3EDCAE6}">
      <text>
        <r>
          <rPr>
            <sz val="9"/>
            <color indexed="81"/>
            <rFont val="Tahoma"/>
            <family val="2"/>
          </rPr>
          <t>Solver found a solution. All constraints and optimality conditions are satisfied.</t>
        </r>
      </text>
    </comment>
    <comment ref="B16" authorId="0" shapeId="0" xr:uid="{8BFE6394-6DFA-4DCA-AACE-224E42843314}">
      <text>
        <r>
          <rPr>
            <sz val="9"/>
            <color indexed="81"/>
            <rFont val="Tahoma"/>
            <family val="2"/>
          </rPr>
          <t>Solver found a solution. All constraints and optimality conditions are satisfied.</t>
        </r>
      </text>
    </comment>
    <comment ref="B17" authorId="0" shapeId="0" xr:uid="{1009DAA7-6319-41FF-BAEC-116F2ADD3C82}">
      <text>
        <r>
          <rPr>
            <sz val="9"/>
            <color indexed="81"/>
            <rFont val="Tahoma"/>
            <family val="2"/>
          </rPr>
          <t>Solver found a solution. All constraints and optimality conditions are satisfied.</t>
        </r>
      </text>
    </comment>
    <comment ref="B18" authorId="0" shapeId="0" xr:uid="{2CA2F3A4-E477-4011-AFC5-ED65879E7C91}">
      <text>
        <r>
          <rPr>
            <sz val="9"/>
            <color indexed="81"/>
            <rFont val="Tahoma"/>
            <family val="2"/>
          </rPr>
          <t>Solver found a solution. All constraints and optimality conditions are satisfied.</t>
        </r>
      </text>
    </comment>
    <comment ref="B19" authorId="0" shapeId="0" xr:uid="{73612C6D-AEF2-4AAD-8044-1071AF332CBA}">
      <text>
        <r>
          <rPr>
            <sz val="9"/>
            <color indexed="81"/>
            <rFont val="Tahoma"/>
            <family val="2"/>
          </rPr>
          <t>Solver found a solution. All constraints and optimality conditions are satisfied.</t>
        </r>
      </text>
    </comment>
    <comment ref="B20" authorId="0" shapeId="0" xr:uid="{066F450A-859F-4AEC-8CB0-E77AB781B39E}">
      <text>
        <r>
          <rPr>
            <sz val="9"/>
            <color indexed="81"/>
            <rFont val="Tahoma"/>
            <family val="2"/>
          </rPr>
          <t>Solver found a solution. All constraints and optimality conditions are satisfied.</t>
        </r>
      </text>
    </comment>
    <comment ref="B21" authorId="0" shapeId="0" xr:uid="{6F69DA45-E460-47C3-B723-80DFE68A5226}">
      <text>
        <r>
          <rPr>
            <sz val="9"/>
            <color indexed="81"/>
            <rFont val="Tahoma"/>
            <family val="2"/>
          </rPr>
          <t>Solver found a solution. All constraints and optimality conditions are satisfied.</t>
        </r>
      </text>
    </comment>
    <comment ref="B22" authorId="0" shapeId="0" xr:uid="{E86829B9-5960-4637-AE28-6D4CD2458BAF}">
      <text>
        <r>
          <rPr>
            <sz val="9"/>
            <color indexed="81"/>
            <rFont val="Tahoma"/>
            <family val="2"/>
          </rPr>
          <t>Solver found a solution. All constraints and optimality conditions are satisfied.</t>
        </r>
      </text>
    </comment>
    <comment ref="B23" authorId="0" shapeId="0" xr:uid="{03A7EE67-64CA-4267-846A-18EE8D5D6609}">
      <text>
        <r>
          <rPr>
            <sz val="9"/>
            <color indexed="81"/>
            <rFont val="Tahoma"/>
            <family val="2"/>
          </rPr>
          <t>Solver found a solution. All constraints and optimality conditions are satisfied.</t>
        </r>
      </text>
    </comment>
    <comment ref="B24" authorId="0" shapeId="0" xr:uid="{BF5599A0-7365-4911-B88F-90315E547364}">
      <text>
        <r>
          <rPr>
            <sz val="9"/>
            <color indexed="81"/>
            <rFont val="Tahoma"/>
            <family val="2"/>
          </rPr>
          <t>Solver found a solution. All constraints and optimality conditions are satisfied.</t>
        </r>
      </text>
    </comment>
    <comment ref="B25" authorId="0" shapeId="0" xr:uid="{7381F6EB-8C84-4DD1-ABB1-8CD9A61DCEF9}">
      <text>
        <r>
          <rPr>
            <sz val="9"/>
            <color indexed="81"/>
            <rFont val="Tahoma"/>
            <family val="2"/>
          </rPr>
          <t>Solver found a solution. All constraints and optimality conditions are satisfied.</t>
        </r>
      </text>
    </comment>
    <comment ref="B26" authorId="0" shapeId="0" xr:uid="{769CA834-7218-4C09-9C85-4186DBF2E11E}">
      <text>
        <r>
          <rPr>
            <sz val="9"/>
            <color indexed="81"/>
            <rFont val="Tahoma"/>
            <family val="2"/>
          </rPr>
          <t>Solver found a solution. All constraints and optimality conditions are satisfied.</t>
        </r>
      </text>
    </comment>
    <comment ref="B27" authorId="0" shapeId="0" xr:uid="{63ED3E78-D3EF-48FA-9C1B-673255EC4C26}">
      <text>
        <r>
          <rPr>
            <sz val="9"/>
            <color indexed="81"/>
            <rFont val="Tahoma"/>
            <family val="2"/>
          </rPr>
          <t>Solver found a solution. All constraints and optimality conditions are satisfied.</t>
        </r>
      </text>
    </comment>
    <comment ref="B28" authorId="0" shapeId="0" xr:uid="{604F99FE-4DC0-4960-92DF-F71C740766D0}">
      <text>
        <r>
          <rPr>
            <sz val="9"/>
            <color indexed="81"/>
            <rFont val="Tahoma"/>
            <family val="2"/>
          </rPr>
          <t>Solver found a solution. All constraints and optimality conditions are satisfied.</t>
        </r>
      </text>
    </comment>
    <comment ref="B29" authorId="0" shapeId="0" xr:uid="{0FD4CBFE-EC83-4415-88A7-ED5C8BA6D39C}">
      <text>
        <r>
          <rPr>
            <sz val="9"/>
            <color indexed="81"/>
            <rFont val="Tahoma"/>
            <family val="2"/>
          </rPr>
          <t>Solver found a solution. All constraints and optimality conditions are satisfied.</t>
        </r>
      </text>
    </comment>
    <comment ref="B30" authorId="0" shapeId="0" xr:uid="{76F8AAAD-B541-470D-86B2-2143E8C8FE41}">
      <text>
        <r>
          <rPr>
            <sz val="9"/>
            <color indexed="81"/>
            <rFont val="Tahoma"/>
            <family val="2"/>
          </rPr>
          <t>Solver found a solution. All constraints and optimality conditions are satisfied.</t>
        </r>
      </text>
    </comment>
    <comment ref="B31" authorId="0" shapeId="0" xr:uid="{33F1CD68-D356-4CF1-8140-1DDA766C6093}">
      <text>
        <r>
          <rPr>
            <sz val="9"/>
            <color indexed="81"/>
            <rFont val="Tahoma"/>
            <family val="2"/>
          </rPr>
          <t>Solver found a solution. All constraints and optimality conditions are satisfied.</t>
        </r>
      </text>
    </comment>
    <comment ref="B32" authorId="0" shapeId="0" xr:uid="{4883AAA7-B3DE-44ED-9BA5-E6A963EE93BC}">
      <text>
        <r>
          <rPr>
            <sz val="9"/>
            <color indexed="81"/>
            <rFont val="Tahoma"/>
            <family val="2"/>
          </rPr>
          <t>Solver found a solution. All constraints and optimality conditions are satisfied.</t>
        </r>
      </text>
    </comment>
    <comment ref="B33" authorId="0" shapeId="0" xr:uid="{F35F937E-C5F3-4C39-AB30-48746668C61F}">
      <text>
        <r>
          <rPr>
            <sz val="9"/>
            <color indexed="81"/>
            <rFont val="Tahoma"/>
            <family val="2"/>
          </rPr>
          <t>Solver found a solution. All constraints and optimality conditions are satisfied.</t>
        </r>
      </text>
    </comment>
    <comment ref="B34" authorId="0" shapeId="0" xr:uid="{323BA6F8-85A2-4396-9D5E-813725459CE6}">
      <text>
        <r>
          <rPr>
            <sz val="9"/>
            <color indexed="81"/>
            <rFont val="Tahoma"/>
            <family val="2"/>
          </rPr>
          <t>Solver found a solution. All constraints and optimality conditions are satisfied.</t>
        </r>
      </text>
    </comment>
    <comment ref="B35" authorId="0" shapeId="0" xr:uid="{691042E4-B75F-4818-AC86-1D45448A0A3C}">
      <text>
        <r>
          <rPr>
            <sz val="9"/>
            <color indexed="81"/>
            <rFont val="Tahoma"/>
            <family val="2"/>
          </rPr>
          <t>Solver found a solution. All constraints and optimality conditions are satisfied.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<sst xmlns="http://schemas.openxmlformats.org/spreadsheetml/2006/main" count="239" uniqueCount="109">
  <si>
    <t>Constraints</t>
  </si>
  <si>
    <t>&lt;=</t>
  </si>
  <si>
    <t>&gt;=</t>
  </si>
  <si>
    <t>Outsourcing Heart valve model</t>
  </si>
  <si>
    <t>Inputs</t>
  </si>
  <si>
    <t>Proportion of small valves</t>
  </si>
  <si>
    <t>Proportion of Medium valves</t>
  </si>
  <si>
    <t>Proportion of Large valves</t>
  </si>
  <si>
    <t>Supplier 1</t>
  </si>
  <si>
    <t>Supplier 2</t>
  </si>
  <si>
    <t>Supplier 3</t>
  </si>
  <si>
    <t>Supplier 4</t>
  </si>
  <si>
    <t>Supplier 5</t>
  </si>
  <si>
    <t>Objective to minimize total cost</t>
  </si>
  <si>
    <t>Constraints on numbers of heart valves</t>
  </si>
  <si>
    <t>Number of orders of large valves &gt;= 500</t>
  </si>
  <si>
    <t>Number of orders of valves from suppliers 1</t>
  </si>
  <si>
    <t>Number of orders of valves from suppliers 2</t>
  </si>
  <si>
    <t xml:space="preserve">LHS </t>
  </si>
  <si>
    <t xml:space="preserve">RHS </t>
  </si>
  <si>
    <t>Number of orders from supplier 1 &lt;= 600</t>
  </si>
  <si>
    <t>Number of orders from supplier 2 &lt;= 600</t>
  </si>
  <si>
    <t>Number of orders from supplier 3 &lt;= 600</t>
  </si>
  <si>
    <t>Number of orders from supplier 4 &lt;= 600</t>
  </si>
  <si>
    <t>Number of orders from supplier 5 &lt;= 600</t>
  </si>
  <si>
    <t>Microsoft Excel 16.0 Sensitivity Report</t>
  </si>
  <si>
    <t>Worksheet: [Book1]Sheet1</t>
  </si>
  <si>
    <t>Variable Cells</t>
  </si>
  <si>
    <t>Cell</t>
  </si>
  <si>
    <t>Name</t>
  </si>
  <si>
    <t>Final</t>
  </si>
  <si>
    <t>Value</t>
  </si>
  <si>
    <t>Reduced</t>
  </si>
  <si>
    <t>$B$17</t>
  </si>
  <si>
    <t>$B$18</t>
  </si>
  <si>
    <t>$B$19</t>
  </si>
  <si>
    <t>$B$20</t>
  </si>
  <si>
    <t xml:space="preserve">Number of orders from supplier 1 &lt;= 600 LHS </t>
  </si>
  <si>
    <t>$B$21</t>
  </si>
  <si>
    <t xml:space="preserve">Number of orders from supplier 2 &lt;= 600 LHS </t>
  </si>
  <si>
    <t>$B$22</t>
  </si>
  <si>
    <t xml:space="preserve">Number of orders from supplier 3 &lt;= 600 LHS </t>
  </si>
  <si>
    <t>$B$23</t>
  </si>
  <si>
    <t xml:space="preserve">Number of orders from supplier 4 &lt;= 600 LHS </t>
  </si>
  <si>
    <t xml:space="preserve">Number of orders from supplier 5 &lt;= 600 LHS </t>
  </si>
  <si>
    <t xml:space="preserve">Number of orders of valves from suppliers 1 LHS </t>
  </si>
  <si>
    <t xml:space="preserve">Number of orders of valves from suppliers 2 LHS </t>
  </si>
  <si>
    <t>Cost</t>
  </si>
  <si>
    <t>Objective</t>
  </si>
  <si>
    <t>Coefficient</t>
  </si>
  <si>
    <t>Allowable</t>
  </si>
  <si>
    <t>Increase</t>
  </si>
  <si>
    <t>Decrease</t>
  </si>
  <si>
    <t>Shadow</t>
  </si>
  <si>
    <t>Price</t>
  </si>
  <si>
    <t>Constraint</t>
  </si>
  <si>
    <t>R.H. Side</t>
  </si>
  <si>
    <t>Number of orders of small valves  &gt;= 400</t>
  </si>
  <si>
    <t>Number of orders of medium valves  &gt;= 400</t>
  </si>
  <si>
    <t>Report Created: 2/1/2021 12:51:08 AM</t>
  </si>
  <si>
    <t>$F$5</t>
  </si>
  <si>
    <t>Supplier 1 Number of valves purchased</t>
  </si>
  <si>
    <t>$F$6</t>
  </si>
  <si>
    <t>Supplier 2 Number of valves purchased</t>
  </si>
  <si>
    <t>$F$7</t>
  </si>
  <si>
    <t>Supplier 3 Number of valves purchased</t>
  </si>
  <si>
    <t>$F$8</t>
  </si>
  <si>
    <t>Supplier 4 Number of valves purchased</t>
  </si>
  <si>
    <t>$F$9</t>
  </si>
  <si>
    <t>Supplier 5 Number of valves purchased</t>
  </si>
  <si>
    <t>$B$14</t>
  </si>
  <si>
    <t xml:space="preserve">Number of orders of small valves  &gt;= 400 LHS </t>
  </si>
  <si>
    <t>$B$15</t>
  </si>
  <si>
    <t xml:space="preserve">Number of orders of medium valves  &gt;= 400 LHS </t>
  </si>
  <si>
    <t>$B$16</t>
  </si>
  <si>
    <t xml:space="preserve">Number of orders of large valves &gt;= 500 LHS </t>
  </si>
  <si>
    <t>Number of orders of valves from suppliers 4</t>
  </si>
  <si>
    <t>maximum number of valves purchased from Supplier 2</t>
  </si>
  <si>
    <t>Oneway analysis for Solver model in Question_4 worksheet</t>
  </si>
  <si>
    <t>Data for chart</t>
  </si>
  <si>
    <t>Not feasible</t>
  </si>
  <si>
    <r>
      <t xml:space="preserve">Minimal number of order </t>
    </r>
    <r>
      <rPr>
        <b/>
        <i/>
        <sz val="11"/>
        <color theme="1"/>
        <rFont val="Calibri"/>
        <family val="2"/>
        <scheme val="minor"/>
      </rPr>
      <t>(M</t>
    </r>
    <r>
      <rPr>
        <b/>
        <i/>
        <sz val="8"/>
        <color theme="1"/>
        <rFont val="Calibri"/>
        <family val="2"/>
        <scheme val="minor"/>
      </rPr>
      <t>j)</t>
    </r>
  </si>
  <si>
    <r>
      <t xml:space="preserve">Number of valves purchased </t>
    </r>
    <r>
      <rPr>
        <b/>
        <i/>
        <sz val="11"/>
        <color theme="1"/>
        <rFont val="Calibri"/>
        <family val="2"/>
        <scheme val="minor"/>
      </rPr>
      <t>(N</t>
    </r>
    <r>
      <rPr>
        <b/>
        <i/>
        <sz val="8"/>
        <color theme="1"/>
        <rFont val="Calibri"/>
        <family val="2"/>
        <scheme val="minor"/>
      </rPr>
      <t>i)</t>
    </r>
  </si>
  <si>
    <r>
      <t xml:space="preserve">Cost per valve </t>
    </r>
    <r>
      <rPr>
        <b/>
        <i/>
        <sz val="11"/>
        <color theme="1"/>
        <rFont val="Calibri"/>
        <family val="2"/>
        <scheme val="minor"/>
      </rPr>
      <t>(C</t>
    </r>
    <r>
      <rPr>
        <b/>
        <i/>
        <sz val="8"/>
        <color theme="1"/>
        <rFont val="Calibri"/>
        <family val="2"/>
        <scheme val="minor"/>
      </rPr>
      <t>i</t>
    </r>
    <r>
      <rPr>
        <b/>
        <i/>
        <sz val="11"/>
        <color theme="1"/>
        <rFont val="Calibri"/>
        <family val="2"/>
        <scheme val="minor"/>
      </rPr>
      <t>)</t>
    </r>
  </si>
  <si>
    <r>
      <t xml:space="preserve">Minimal number of order </t>
    </r>
    <r>
      <rPr>
        <b/>
        <i/>
        <sz val="11"/>
        <color theme="1"/>
        <rFont val="Calibri"/>
        <family val="2"/>
        <scheme val="minor"/>
      </rPr>
      <t>(M</t>
    </r>
    <r>
      <rPr>
        <b/>
        <i/>
        <sz val="8"/>
        <color theme="1"/>
        <rFont val="Calibri"/>
        <family val="2"/>
        <scheme val="minor"/>
      </rPr>
      <t>j</t>
    </r>
    <r>
      <rPr>
        <b/>
        <i/>
        <sz val="11"/>
        <color theme="1"/>
        <rFont val="Calibri"/>
        <family val="2"/>
        <scheme val="minor"/>
      </rPr>
      <t>)</t>
    </r>
  </si>
  <si>
    <r>
      <t>Number of valves purchased</t>
    </r>
    <r>
      <rPr>
        <b/>
        <i/>
        <sz val="11"/>
        <color theme="1"/>
        <rFont val="Calibri"/>
        <family val="2"/>
        <scheme val="minor"/>
      </rPr>
      <t xml:space="preserve"> (N</t>
    </r>
    <r>
      <rPr>
        <b/>
        <i/>
        <sz val="8"/>
        <color theme="1"/>
        <rFont val="Calibri"/>
        <family val="2"/>
        <scheme val="minor"/>
      </rPr>
      <t>i</t>
    </r>
    <r>
      <rPr>
        <b/>
        <i/>
        <sz val="11"/>
        <color theme="1"/>
        <rFont val="Calibri"/>
        <family val="2"/>
        <scheme val="minor"/>
      </rPr>
      <t>)</t>
    </r>
  </si>
  <si>
    <t>Total Number of valves purchased from all suppliers</t>
  </si>
  <si>
    <r>
      <t xml:space="preserve">Minimal number of order in different sizes of valve </t>
    </r>
    <r>
      <rPr>
        <b/>
        <i/>
        <sz val="11"/>
        <color theme="1"/>
        <rFont val="Calibri"/>
        <family val="2"/>
        <scheme val="minor"/>
      </rPr>
      <t>(M</t>
    </r>
    <r>
      <rPr>
        <b/>
        <i/>
        <sz val="8"/>
        <color theme="1"/>
        <rFont val="Calibri"/>
        <family val="2"/>
        <scheme val="minor"/>
      </rPr>
      <t>j)</t>
    </r>
  </si>
  <si>
    <t>Mathematical expression for Number of orders of valves from suppliers 4:</t>
  </si>
  <si>
    <t>0.3N2 + 0.5N2 + 0.2N2 &gt;= 400</t>
  </si>
  <si>
    <t>binding</t>
  </si>
  <si>
    <t>non-binding</t>
  </si>
  <si>
    <t>$D$20</t>
  </si>
  <si>
    <t>$F$5:$F$9,$B$13</t>
  </si>
  <si>
    <t>maximum number of valves purchased from Supplier 2 (cell $D$20) values along side, output cell(s) along top</t>
  </si>
  <si>
    <t>$B$13</t>
  </si>
  <si>
    <t>Number of valves purchased from supplier 1</t>
  </si>
  <si>
    <t>Number of valves purchased from supplier 2</t>
  </si>
  <si>
    <t>Number of valves purchased from supplier 3</t>
  </si>
  <si>
    <t>Number of valves purchased from supplier 4</t>
  </si>
  <si>
    <t>Number of valves purchased from supplier 5</t>
  </si>
  <si>
    <t>valve size</t>
  </si>
  <si>
    <t>Size Scale</t>
  </si>
  <si>
    <t>Small</t>
  </si>
  <si>
    <t>Medium</t>
  </si>
  <si>
    <t>Large</t>
  </si>
  <si>
    <t>Symbol</t>
  </si>
  <si>
    <t>Suppliers</t>
  </si>
  <si>
    <t>supplier2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</si>
</sst>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7" formatCode="&quot;$&quot;#,##0.00_);\(&quot;$&quot;#,##0.00\)"/>
    <numFmt numFmtId="44" formatCode="_(&quot;$&quot;* #,##0.00_);_(&quot;$&quot;* \(#,##0.00\);_(&quot;$&quot;* &quot;-&quot;??_);_(@_)"/>
    <numFmt numFmtId="164" formatCode="0.000"/>
    <numFmt numFmtId="165" formatCode="&quot;$&quot;#,##0.00;\-&quot;$&quot;#,##0.00"/>
    <numFmt numFmtId="166" formatCode="&quot;$&quot;#,##0.00"/>
  </numFmts>
  <fonts count="15" x14ac:knownFonts="1">
    <font>
      <sz val="11"/>
      <color theme="1"/>
      <name val="Calibri"/>
      <family val="2"/>
      <scheme val="minor"/>
    </font>
    <font>
      <b/>
      <sz val="11"/>
      <color theme="1"/>
      <name val="Calibri"/>
      <family val="2"/>
      <scheme val="minor"/>
    </font>
    <font>
      <sz val="10"/>
      <name val="Arial"/>
    </font>
    <font>
      <b/>
      <sz val="10"/>
      <name val="Arial"/>
      <family val="2"/>
    </font>
    <font>
      <sz val="10"/>
      <name val="Arial"/>
      <family val="2"/>
    </font>
    <font>
      <b/>
      <sz val="10"/>
      <color rgb="FFFF0000"/>
      <name val="Arial"/>
      <family val="2"/>
    </font>
    <font>
      <b/>
      <i/>
      <sz val="10"/>
      <name val="Arial"/>
      <family val="2"/>
    </font>
    <font>
      <b/>
      <i/>
      <sz val="10"/>
      <color rgb="FF0000FF"/>
      <name val="Arial"/>
      <family val="2"/>
    </font>
    <font>
      <sz val="9"/>
      <color indexed="81"/>
      <name val="Tahoma"/>
      <family val="2"/>
    </font>
    <font>
      <sz val="8"/>
      <name val="Calibri"/>
      <family val="2"/>
      <scheme val="minor"/>
    </font>
    <font>
      <b/>
      <sz val="11"/>
      <color rgb="FFFF0000"/>
      <name val="Calibri"/>
      <family val="2"/>
      <scheme val="minor"/>
    </font>
    <font>
      <b/>
      <sz val="11"/>
      <color indexed="18"/>
      <name val="Calibri"/>
      <family val="2"/>
      <scheme val="minor"/>
    </font>
    <font>
      <sz val="11"/>
      <color rgb="FFFFFFFF"/>
      <name val="Calibri"/>
      <family val="2"/>
      <scheme val="minor"/>
    </font>
    <font>
      <b/>
      <i/>
      <sz val="8"/>
      <color theme="1"/>
      <name val="Calibri"/>
      <family val="2"/>
      <scheme val="minor"/>
    </font>
    <font>
      <b/>
      <i/>
      <sz val="11"/>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indexed="47"/>
        <bgColor indexed="64"/>
      </patternFill>
    </fill>
  </fills>
  <borders count="17">
    <border>
      <left/>
      <right/>
      <top/>
      <bottom/>
      <diagonal/>
    </border>
    <border>
      <left/>
      <right/>
      <top style="thin">
        <color indexed="23"/>
      </top>
      <bottom/>
      <diagonal/>
    </border>
    <border>
      <left/>
      <right/>
      <top style="thin">
        <color indexed="23"/>
      </top>
      <bottom style="medium">
        <color indexed="23"/>
      </bottom>
      <diagonal/>
    </border>
    <border>
      <left/>
      <right/>
      <top style="medium">
        <color indexed="23"/>
      </top>
      <bottom/>
      <diagonal/>
    </border>
    <border>
      <left/>
      <right/>
      <top/>
      <bottom style="medium">
        <color indexed="23"/>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4">
    <xf numFmtId="0" fontId="0" fillId="0" borderId="0"/>
    <xf numFmtId="0" fontId="2" fillId="0" borderId="0"/>
    <xf numFmtId="0" fontId="4" fillId="0" borderId="0"/>
    <xf numFmtId="44" fontId="4" fillId="0" borderId="0" applyFont="0" applyFill="0" applyBorder="0" applyAlignment="0" applyProtection="0"/>
  </cellStyleXfs>
  <cellXfs count="78">
    <xf numFmtId="0" fontId="0" fillId="0" borderId="0" xfId="0"/>
    <xf numFmtId="0" fontId="0" fillId="0" borderId="0" xfId="0" applyAlignment="1">
      <alignment wrapText="1"/>
    </xf>
    <xf numFmtId="0" fontId="7" fillId="0" borderId="5" xfId="2" applyFont="1" applyBorder="1"/>
    <xf numFmtId="2" fontId="0" fillId="0" borderId="0" xfId="0" applyNumberFormat="1"/>
    <xf numFmtId="0" fontId="6" fillId="0" borderId="5" xfId="0" quotePrefix="1" applyFont="1" applyBorder="1" applyAlignment="1">
      <alignment horizontal="left" wrapText="1"/>
    </xf>
    <xf numFmtId="165" fontId="5" fillId="2" borderId="5" xfId="0" applyNumberFormat="1" applyFont="1" applyFill="1" applyBorder="1" applyAlignment="1">
      <alignment horizontal="center"/>
    </xf>
    <xf numFmtId="164" fontId="3" fillId="3" borderId="5" xfId="0" applyNumberFormat="1" applyFont="1" applyFill="1" applyBorder="1" applyAlignment="1">
      <alignment horizontal="center"/>
    </xf>
    <xf numFmtId="0" fontId="3" fillId="0" borderId="5" xfId="0" applyFont="1" applyBorder="1" applyAlignment="1">
      <alignment horizontal="center"/>
    </xf>
    <xf numFmtId="0" fontId="3" fillId="3" borderId="5" xfId="0" applyFont="1" applyFill="1" applyBorder="1" applyAlignment="1">
      <alignment horizontal="center"/>
    </xf>
    <xf numFmtId="0" fontId="7" fillId="0" borderId="11" xfId="2" applyFont="1" applyBorder="1"/>
    <xf numFmtId="2" fontId="0" fillId="0" borderId="5" xfId="0" applyNumberFormat="1" applyBorder="1" applyAlignment="1">
      <alignment horizontal="center" vertical="center"/>
    </xf>
    <xf numFmtId="0" fontId="1" fillId="0" borderId="5" xfId="0" applyFont="1" applyBorder="1"/>
    <xf numFmtId="0" fontId="1" fillId="0" borderId="0" xfId="0" applyFont="1"/>
    <xf numFmtId="2" fontId="1" fillId="0" borderId="5" xfId="0" applyNumberFormat="1" applyFont="1" applyBorder="1" applyAlignment="1">
      <alignment horizontal="center" vertical="center"/>
    </xf>
    <xf numFmtId="166" fontId="1" fillId="0" borderId="5" xfId="0" applyNumberFormat="1" applyFont="1" applyBorder="1" applyAlignment="1">
      <alignment horizontal="center" vertical="center"/>
    </xf>
    <xf numFmtId="0" fontId="0" fillId="0" borderId="1" xfId="0" applyFill="1" applyBorder="1" applyAlignment="1"/>
    <xf numFmtId="0" fontId="0" fillId="0" borderId="2" xfId="0" applyFill="1" applyBorder="1" applyAlignment="1"/>
    <xf numFmtId="0" fontId="11" fillId="0" borderId="3" xfId="0" applyFont="1" applyFill="1" applyBorder="1" applyAlignment="1">
      <alignment horizontal="center"/>
    </xf>
    <xf numFmtId="0" fontId="11" fillId="0" borderId="4" xfId="0" applyFont="1" applyFill="1" applyBorder="1" applyAlignment="1">
      <alignment horizontal="center"/>
    </xf>
    <xf numFmtId="2" fontId="1" fillId="0" borderId="5" xfId="0" applyNumberFormat="1" applyFont="1" applyFill="1" applyBorder="1" applyAlignment="1">
      <alignment horizontal="center" vertical="center"/>
    </xf>
    <xf numFmtId="2" fontId="3" fillId="3" borderId="5" xfId="0" applyNumberFormat="1" applyFont="1" applyFill="1" applyBorder="1" applyAlignment="1">
      <alignment horizontal="center"/>
    </xf>
    <xf numFmtId="7" fontId="0" fillId="0" borderId="0" xfId="0" applyNumberFormat="1"/>
    <xf numFmtId="49" fontId="0" fillId="0" borderId="0" xfId="0" applyNumberFormat="1"/>
    <xf numFmtId="0" fontId="12" fillId="0" borderId="0" xfId="0" applyFont="1"/>
    <xf numFmtId="2" fontId="1" fillId="0" borderId="0" xfId="0" applyNumberFormat="1" applyFont="1" applyAlignment="1">
      <alignment horizontal="center" vertical="center"/>
    </xf>
    <xf numFmtId="2" fontId="5" fillId="2" borderId="5" xfId="0" applyNumberFormat="1" applyFont="1" applyFill="1" applyBorder="1" applyAlignment="1">
      <alignment horizontal="center"/>
    </xf>
    <xf numFmtId="0" fontId="1" fillId="0" borderId="0" xfId="0" applyFont="1" applyFill="1" applyBorder="1"/>
    <xf numFmtId="0" fontId="0" fillId="0" borderId="5" xfId="0" applyBorder="1" applyAlignment="1">
      <alignment horizontal="center" vertical="center"/>
    </xf>
    <xf numFmtId="0" fontId="0" fillId="5" borderId="5" xfId="0" applyFill="1" applyBorder="1" applyAlignment="1">
      <alignment horizontal="center" vertical="center"/>
    </xf>
    <xf numFmtId="0" fontId="0" fillId="0" borderId="0" xfId="0" applyAlignment="1">
      <alignment horizontal="center" vertical="center"/>
    </xf>
    <xf numFmtId="0" fontId="12" fillId="0" borderId="0" xfId="0" applyFont="1" applyBorder="1" applyAlignment="1">
      <alignment horizontal="center" vertical="center"/>
    </xf>
    <xf numFmtId="0" fontId="0" fillId="0" borderId="0" xfId="0" applyBorder="1" applyAlignment="1">
      <alignment horizontal="center" vertical="center"/>
    </xf>
    <xf numFmtId="0" fontId="6" fillId="0" borderId="5" xfId="0" quotePrefix="1" applyFont="1" applyBorder="1" applyAlignment="1">
      <alignment horizontal="left"/>
    </xf>
    <xf numFmtId="0" fontId="1" fillId="0" borderId="13" xfId="0" applyFont="1" applyBorder="1"/>
    <xf numFmtId="2" fontId="10" fillId="0" borderId="6" xfId="0" applyNumberFormat="1" applyFont="1" applyFill="1" applyBorder="1" applyAlignment="1">
      <alignment horizontal="center" vertical="center"/>
    </xf>
    <xf numFmtId="0" fontId="1" fillId="0" borderId="8" xfId="0" applyFont="1" applyBorder="1"/>
    <xf numFmtId="2" fontId="1" fillId="0" borderId="11" xfId="0" applyNumberFormat="1" applyFont="1" applyBorder="1" applyAlignment="1">
      <alignment horizontal="center" vertical="center"/>
    </xf>
    <xf numFmtId="166" fontId="1" fillId="0" borderId="11" xfId="0" applyNumberFormat="1" applyFont="1" applyBorder="1" applyAlignment="1">
      <alignment horizontal="center" vertical="center"/>
    </xf>
    <xf numFmtId="2" fontId="10" fillId="0" borderId="7" xfId="0" applyNumberFormat="1" applyFont="1" applyFill="1" applyBorder="1" applyAlignment="1">
      <alignment horizontal="center" vertical="center"/>
    </xf>
    <xf numFmtId="0" fontId="1" fillId="0" borderId="6" xfId="0" applyFont="1" applyBorder="1"/>
    <xf numFmtId="0" fontId="6" fillId="0" borderId="10" xfId="0" applyFont="1" applyBorder="1"/>
    <xf numFmtId="0" fontId="6" fillId="0" borderId="12" xfId="0" applyFont="1" applyBorder="1" applyAlignment="1">
      <alignment horizontal="center" wrapText="1"/>
    </xf>
    <xf numFmtId="0" fontId="3" fillId="0" borderId="12" xfId="0" applyFont="1" applyBorder="1" applyAlignment="1">
      <alignment horizontal="center" wrapText="1"/>
    </xf>
    <xf numFmtId="0" fontId="1" fillId="0" borderId="9" xfId="0" applyFont="1" applyBorder="1"/>
    <xf numFmtId="2" fontId="3" fillId="3" borderId="11" xfId="0" applyNumberFormat="1" applyFont="1" applyFill="1" applyBorder="1" applyAlignment="1">
      <alignment horizontal="center"/>
    </xf>
    <xf numFmtId="0" fontId="3" fillId="0" borderId="11" xfId="0" applyFont="1" applyBorder="1" applyAlignment="1">
      <alignment horizontal="center"/>
    </xf>
    <xf numFmtId="0" fontId="3" fillId="3" borderId="11" xfId="0" applyFont="1" applyFill="1" applyBorder="1" applyAlignment="1">
      <alignment horizontal="center"/>
    </xf>
    <xf numFmtId="0" fontId="1" fillId="0" borderId="7" xfId="0" applyFont="1" applyBorder="1"/>
    <xf numFmtId="0" fontId="1" fillId="0" borderId="12" xfId="0" applyFont="1" applyBorder="1" applyAlignment="1">
      <alignment horizontal="center" vertical="center" wrapText="1"/>
    </xf>
    <xf numFmtId="0" fontId="1" fillId="0" borderId="9" xfId="0" applyFont="1" applyBorder="1" applyAlignment="1">
      <alignment horizontal="center" wrapText="1"/>
    </xf>
    <xf numFmtId="164" fontId="3" fillId="3" borderId="11" xfId="0" applyNumberFormat="1" applyFont="1" applyFill="1" applyBorder="1" applyAlignment="1">
      <alignment horizontal="center"/>
    </xf>
    <xf numFmtId="0" fontId="1" fillId="0" borderId="10" xfId="0" applyFont="1" applyBorder="1" applyAlignment="1">
      <alignment horizontal="center" vertical="center"/>
    </xf>
    <xf numFmtId="0" fontId="1" fillId="0" borderId="9" xfId="0" applyFont="1" applyBorder="1" applyAlignment="1">
      <alignment horizontal="center" vertical="center" wrapText="1"/>
    </xf>
    <xf numFmtId="0" fontId="1" fillId="0" borderId="13" xfId="0" applyFont="1" applyBorder="1" applyAlignment="1">
      <alignment horizontal="left" vertical="center"/>
    </xf>
    <xf numFmtId="0" fontId="1" fillId="0" borderId="8" xfId="0" applyFont="1" applyBorder="1" applyAlignment="1">
      <alignment horizontal="left" vertical="center"/>
    </xf>
    <xf numFmtId="0" fontId="1" fillId="0" borderId="5" xfId="0" applyFont="1" applyBorder="1" applyAlignment="1">
      <alignment horizontal="left" vertical="center"/>
    </xf>
    <xf numFmtId="2" fontId="3" fillId="3" borderId="6" xfId="0" applyNumberFormat="1" applyFont="1" applyFill="1" applyBorder="1" applyAlignment="1">
      <alignment horizontal="center"/>
    </xf>
    <xf numFmtId="0" fontId="3" fillId="3" borderId="6" xfId="0" applyFont="1" applyFill="1" applyBorder="1" applyAlignment="1">
      <alignment horizontal="center"/>
    </xf>
    <xf numFmtId="0" fontId="6" fillId="0" borderId="9" xfId="0" applyFont="1" applyBorder="1" applyAlignment="1">
      <alignment horizontal="center" wrapText="1"/>
    </xf>
    <xf numFmtId="0" fontId="3" fillId="3" borderId="7" xfId="0" applyFont="1" applyFill="1" applyBorder="1" applyAlignment="1">
      <alignment horizontal="center"/>
    </xf>
    <xf numFmtId="0" fontId="3" fillId="0" borderId="13" xfId="2" applyFont="1" applyBorder="1"/>
    <xf numFmtId="0" fontId="3" fillId="0" borderId="6" xfId="2" applyFont="1" applyBorder="1" applyAlignment="1">
      <alignment horizontal="center"/>
    </xf>
    <xf numFmtId="0" fontId="6" fillId="0" borderId="10" xfId="2" applyFont="1" applyBorder="1" applyAlignment="1">
      <alignment horizontal="center" vertical="center"/>
    </xf>
    <xf numFmtId="0" fontId="6" fillId="0" borderId="9" xfId="2" applyFont="1" applyBorder="1" applyAlignment="1">
      <alignment horizontal="center" vertical="center"/>
    </xf>
    <xf numFmtId="0" fontId="3" fillId="0" borderId="8" xfId="2" applyFont="1" applyBorder="1"/>
    <xf numFmtId="0" fontId="3" fillId="0" borderId="7" xfId="2" applyFont="1" applyBorder="1" applyAlignment="1">
      <alignment horizontal="center"/>
    </xf>
    <xf numFmtId="0" fontId="0" fillId="0" borderId="13" xfId="0" applyNumberFormat="1" applyBorder="1" applyAlignment="1">
      <alignment horizontal="center" vertical="center"/>
    </xf>
    <xf numFmtId="0" fontId="0" fillId="0" borderId="6" xfId="0" applyBorder="1" applyAlignment="1">
      <alignment horizontal="center" vertical="center"/>
    </xf>
    <xf numFmtId="165" fontId="0" fillId="0" borderId="6" xfId="0" applyNumberFormat="1" applyBorder="1" applyAlignment="1">
      <alignment horizontal="center" vertical="center"/>
    </xf>
    <xf numFmtId="0" fontId="0" fillId="0" borderId="10" xfId="0" applyBorder="1" applyAlignment="1">
      <alignment horizontal="center" vertical="center"/>
    </xf>
    <xf numFmtId="0" fontId="0" fillId="0" borderId="12" xfId="0" applyBorder="1" applyAlignment="1">
      <alignment horizontal="center" vertical="center" textRotation="90"/>
    </xf>
    <xf numFmtId="0" fontId="0" fillId="0" borderId="9" xfId="0" applyBorder="1" applyAlignment="1">
      <alignment horizontal="center" vertical="center" textRotation="90"/>
    </xf>
    <xf numFmtId="0" fontId="0" fillId="0" borderId="8" xfId="0" applyBorder="1" applyAlignment="1">
      <alignment horizontal="center" vertical="center"/>
    </xf>
    <xf numFmtId="0" fontId="1" fillId="0" borderId="11" xfId="0" applyFont="1" applyBorder="1" applyAlignment="1">
      <alignment horizontal="center" vertical="center" wrapText="1"/>
    </xf>
    <xf numFmtId="0" fontId="1" fillId="0" borderId="7" xfId="0" quotePrefix="1" applyFont="1" applyBorder="1" applyAlignment="1">
      <alignment horizontal="center" vertical="center" wrapText="1"/>
    </xf>
    <xf numFmtId="0" fontId="0" fillId="0" borderId="16" xfId="0" applyBorder="1" applyAlignment="1">
      <alignment horizontal="center" vertical="center"/>
    </xf>
    <xf numFmtId="0" fontId="0" fillId="4" borderId="15" xfId="0" applyFill="1" applyBorder="1" applyAlignment="1">
      <alignment horizontal="center" vertical="center" textRotation="90"/>
    </xf>
    <xf numFmtId="0" fontId="0" fillId="0" borderId="14" xfId="0" applyBorder="1" applyAlignment="1">
      <alignment horizontal="center" vertical="center"/>
    </xf>
  </cellXfs>
  <cellStyles count="4">
    <cellStyle name="Currency 2" xfId="3" xr:uid="{920EEA1B-141D-4F1B-B1D1-55E2A47D999B}"/>
    <cellStyle name="Normal" xfId="0" builtinId="0"/>
    <cellStyle name="Normal 2" xfId="2" xr:uid="{140B4624-BB31-4328-916D-5DBDD9D86EFE}"/>
    <cellStyle name="Normal 3" xfId="1" xr:uid="{231D0A32-010B-462C-A6D0-750019E78BB9}"/>
  </cellStyles>
  <dxfs count="80">
    <dxf>
      <fill>
        <patternFill patternType="solid">
          <fgColor indexed="64"/>
          <bgColor theme="9" tint="0.59999389629810485"/>
        </patternFill>
      </fill>
      <alignment horizontal="center" vertical="center" textRotation="9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border diagonalUp="0" diagonalDown="0">
        <left/>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alignment horizontal="center" vertical="center" textRotation="9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dxf>
    <dxf>
      <numFmt numFmtId="165" formatCode="&quot;$&quot;#,##0.00;\-&quot;$&quot;#,##0.00"/>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numFmt numFmtId="2" formatCode="0.0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2" formatCode="0.0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2" formatCode="0.0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2" formatCode="0.0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2" formatCode="0.0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family val="2"/>
        <scheme val="minor"/>
      </font>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0"/>
        <color auto="1"/>
        <name val="Arial"/>
        <family val="2"/>
        <scheme val="none"/>
      </font>
      <fill>
        <patternFill patternType="solid">
          <fgColor indexed="64"/>
          <bgColor theme="6" tint="0.79998168889431442"/>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0"/>
        <color auto="1"/>
        <name val="Arial"/>
        <family val="2"/>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0"/>
        <color auto="1"/>
        <name val="Arial"/>
        <family val="2"/>
        <scheme val="none"/>
      </font>
      <numFmt numFmtId="164" formatCode="0.000"/>
      <fill>
        <patternFill patternType="solid">
          <fgColor indexed="64"/>
          <bgColor theme="6" tint="0.79998168889431442"/>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rgb="FFFF0000"/>
        <name val="Calibri"/>
        <family val="2"/>
        <scheme val="minor"/>
      </font>
      <numFmt numFmtId="2" formatCode="0.0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numFmt numFmtId="166" formatCode="&quot;$&quot;#,##0.0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numFmt numFmtId="2" formatCode="0.0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numFmt numFmtId="2" formatCode="0.0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numFmt numFmtId="2" formatCode="0.0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family val="2"/>
        <scheme val="minor"/>
      </font>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1"/>
        <color theme="1"/>
        <name val="Calibri"/>
        <family val="2"/>
        <scheme val="minor"/>
      </font>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0"/>
        <color auto="1"/>
        <name val="Arial"/>
        <family val="2"/>
        <scheme val="none"/>
      </font>
      <fill>
        <patternFill patternType="solid">
          <fgColor indexed="64"/>
          <bgColor theme="6" tint="0.79998168889431442"/>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0"/>
        <color auto="1"/>
        <name val="Arial"/>
        <family val="2"/>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0"/>
        <color auto="1"/>
        <name val="Arial"/>
        <family val="2"/>
        <scheme val="none"/>
      </font>
      <numFmt numFmtId="2" formatCode="0.00"/>
      <fill>
        <patternFill patternType="solid">
          <fgColor indexed="64"/>
          <bgColor theme="6" tint="0.79998168889431442"/>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rgb="FFFF0000"/>
        <name val="Calibri"/>
        <family val="2"/>
        <scheme val="minor"/>
      </font>
      <numFmt numFmtId="2" formatCode="0.0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numFmt numFmtId="166" formatCode="&quot;$&quot;#,##0.0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numFmt numFmtId="2" formatCode="0.0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numFmt numFmtId="2" formatCode="0.0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numFmt numFmtId="2" formatCode="0.0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0"/>
        <color auto="1"/>
        <name val="Arial"/>
        <family val="2"/>
        <scheme val="none"/>
      </font>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0"/>
        <color auto="1"/>
        <name val="Arial"/>
        <family val="2"/>
        <scheme val="none"/>
      </font>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strike val="0"/>
        <condense val="0"/>
        <extend val="0"/>
        <outline val="0"/>
        <shadow val="0"/>
        <u val="none"/>
        <vertAlign val="baseline"/>
        <sz val="10"/>
        <color auto="1"/>
        <name val="Arial"/>
        <family val="2"/>
        <scheme val="none"/>
      </font>
      <alignment horizontal="center" vertical="center" textRotation="0" wrapText="0"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0"/>
        <color auto="1"/>
        <name val="Arial"/>
        <family val="2"/>
        <scheme val="none"/>
      </font>
      <fill>
        <patternFill patternType="solid">
          <fgColor indexed="64"/>
          <bgColor theme="6" tint="0.79998168889431442"/>
        </patternFill>
      </fill>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0"/>
        <color auto="1"/>
        <name val="Arial"/>
        <family val="2"/>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0"/>
        <color auto="1"/>
        <name val="Arial"/>
        <family val="2"/>
        <scheme val="none"/>
      </font>
      <numFmt numFmtId="2" formatCode="0.00"/>
      <fill>
        <patternFill patternType="solid">
          <fgColor indexed="64"/>
          <bgColor theme="6" tint="0.79998168889431442"/>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rgb="FFFF0000"/>
        <name val="Calibri"/>
        <family val="2"/>
        <scheme val="minor"/>
      </font>
      <numFmt numFmtId="2" formatCode="0.0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numFmt numFmtId="166" formatCode="&quot;$&quot;#,##0.0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numFmt numFmtId="2" formatCode="0.0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numFmt numFmtId="2" formatCode="0.0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numFmt numFmtId="2" formatCode="0.00"/>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Question_5!$I$1</c:f>
          <c:strCache>
            <c:ptCount val="1"/>
            <c:pt idx="0">
              <c:v>Sensitivity of $F$6 to maximum number of valves purchased from Supplier 2</c:v>
            </c:pt>
          </c:strCache>
        </c:strRef>
      </c:tx>
      <c:overlay val="0"/>
      <c:txPr>
        <a:bodyPr/>
        <a:lstStyle/>
        <a:p>
          <a:pPr>
            <a:defRPr sz="1200"/>
          </a:pPr>
          <a:endParaRPr lang="en-US"/>
        </a:p>
      </c:txPr>
    </c:title>
    <c:autoTitleDeleted val="0"/>
    <c:plotArea>
      <c:layout/>
      <c:lineChart>
        <c:grouping val="standard"/>
        <c:varyColors val="0"/>
        <c:ser>
          <c:idx val="0"/>
          <c:order val="0"/>
          <c:cat>
            <c:numRef>
              <c:f>Question_5!$A$5:$A$35</c:f>
              <c:numCache>
                <c:formatCode>General</c:formatCode>
                <c:ptCount val="31"/>
                <c:pt idx="0">
                  <c:v>0</c:v>
                </c:pt>
                <c:pt idx="1">
                  <c:v>20</c:v>
                </c:pt>
                <c:pt idx="2">
                  <c:v>40</c:v>
                </c:pt>
                <c:pt idx="3">
                  <c:v>60</c:v>
                </c:pt>
                <c:pt idx="4">
                  <c:v>80</c:v>
                </c:pt>
                <c:pt idx="5">
                  <c:v>100</c:v>
                </c:pt>
                <c:pt idx="6">
                  <c:v>120</c:v>
                </c:pt>
                <c:pt idx="7">
                  <c:v>140</c:v>
                </c:pt>
                <c:pt idx="8">
                  <c:v>160</c:v>
                </c:pt>
                <c:pt idx="9">
                  <c:v>180</c:v>
                </c:pt>
                <c:pt idx="10">
                  <c:v>200</c:v>
                </c:pt>
                <c:pt idx="11">
                  <c:v>220</c:v>
                </c:pt>
                <c:pt idx="12">
                  <c:v>240</c:v>
                </c:pt>
                <c:pt idx="13">
                  <c:v>260</c:v>
                </c:pt>
                <c:pt idx="14">
                  <c:v>280</c:v>
                </c:pt>
                <c:pt idx="15">
                  <c:v>300</c:v>
                </c:pt>
                <c:pt idx="16">
                  <c:v>320</c:v>
                </c:pt>
                <c:pt idx="17">
                  <c:v>340</c:v>
                </c:pt>
                <c:pt idx="18">
                  <c:v>360</c:v>
                </c:pt>
                <c:pt idx="19">
                  <c:v>380</c:v>
                </c:pt>
                <c:pt idx="20">
                  <c:v>400</c:v>
                </c:pt>
                <c:pt idx="21">
                  <c:v>420</c:v>
                </c:pt>
                <c:pt idx="22">
                  <c:v>440</c:v>
                </c:pt>
                <c:pt idx="23">
                  <c:v>460</c:v>
                </c:pt>
                <c:pt idx="24">
                  <c:v>480</c:v>
                </c:pt>
                <c:pt idx="25">
                  <c:v>500</c:v>
                </c:pt>
                <c:pt idx="26">
                  <c:v>520</c:v>
                </c:pt>
                <c:pt idx="27">
                  <c:v>540</c:v>
                </c:pt>
                <c:pt idx="28">
                  <c:v>560</c:v>
                </c:pt>
                <c:pt idx="29">
                  <c:v>580</c:v>
                </c:pt>
                <c:pt idx="30">
                  <c:v>600</c:v>
                </c:pt>
              </c:numCache>
            </c:numRef>
          </c:cat>
          <c:val>
            <c:numRef>
              <c:f>Question_5!$I$5:$I$35</c:f>
              <c:numCache>
                <c:formatCode>General</c:formatCode>
                <c:ptCount val="31"/>
                <c:pt idx="0">
                  <c:v>0</c:v>
                </c:pt>
                <c:pt idx="1">
                  <c:v>0</c:v>
                </c:pt>
                <c:pt idx="2">
                  <c:v>0</c:v>
                </c:pt>
                <c:pt idx="3">
                  <c:v>0</c:v>
                </c:pt>
                <c:pt idx="4">
                  <c:v>0</c:v>
                </c:pt>
                <c:pt idx="5">
                  <c:v>0</c:v>
                </c:pt>
                <c:pt idx="6">
                  <c:v>0</c:v>
                </c:pt>
                <c:pt idx="7">
                  <c:v>0</c:v>
                </c:pt>
                <c:pt idx="8">
                  <c:v>150</c:v>
                </c:pt>
                <c:pt idx="9">
                  <c:v>150</c:v>
                </c:pt>
                <c:pt idx="10">
                  <c:v>150</c:v>
                </c:pt>
                <c:pt idx="11">
                  <c:v>150</c:v>
                </c:pt>
                <c:pt idx="12">
                  <c:v>150</c:v>
                </c:pt>
                <c:pt idx="13">
                  <c:v>150</c:v>
                </c:pt>
                <c:pt idx="14">
                  <c:v>150</c:v>
                </c:pt>
                <c:pt idx="15">
                  <c:v>150</c:v>
                </c:pt>
                <c:pt idx="16">
                  <c:v>150</c:v>
                </c:pt>
                <c:pt idx="17">
                  <c:v>150</c:v>
                </c:pt>
                <c:pt idx="18">
                  <c:v>150</c:v>
                </c:pt>
                <c:pt idx="19">
                  <c:v>150</c:v>
                </c:pt>
                <c:pt idx="20">
                  <c:v>150</c:v>
                </c:pt>
                <c:pt idx="21">
                  <c:v>150</c:v>
                </c:pt>
                <c:pt idx="22">
                  <c:v>150</c:v>
                </c:pt>
                <c:pt idx="23">
                  <c:v>150</c:v>
                </c:pt>
                <c:pt idx="24">
                  <c:v>150</c:v>
                </c:pt>
                <c:pt idx="25">
                  <c:v>150</c:v>
                </c:pt>
                <c:pt idx="26">
                  <c:v>150</c:v>
                </c:pt>
                <c:pt idx="27">
                  <c:v>150</c:v>
                </c:pt>
                <c:pt idx="28">
                  <c:v>150</c:v>
                </c:pt>
                <c:pt idx="29">
                  <c:v>150</c:v>
                </c:pt>
                <c:pt idx="30">
                  <c:v>149.99999999999989</c:v>
                </c:pt>
              </c:numCache>
            </c:numRef>
          </c:val>
          <c:smooth val="0"/>
          <c:extLst>
            <c:ext xmlns:c16="http://schemas.microsoft.com/office/drawing/2014/chart" uri="{C3380CC4-5D6E-409C-BE32-E72D297353CC}">
              <c16:uniqueId val="{00000001-D8A8-4140-B445-D6AD18D570EB}"/>
            </c:ext>
          </c:extLst>
        </c:ser>
        <c:dLbls>
          <c:showLegendKey val="0"/>
          <c:showVal val="0"/>
          <c:showCatName val="0"/>
          <c:showSerName val="0"/>
          <c:showPercent val="0"/>
          <c:showBubbleSize val="0"/>
        </c:dLbls>
        <c:marker val="1"/>
        <c:smooth val="0"/>
        <c:axId val="993603856"/>
        <c:axId val="993621328"/>
      </c:lineChart>
      <c:catAx>
        <c:axId val="993603856"/>
        <c:scaling>
          <c:orientation val="minMax"/>
        </c:scaling>
        <c:delete val="0"/>
        <c:axPos val="b"/>
        <c:title>
          <c:tx>
            <c:rich>
              <a:bodyPr/>
              <a:lstStyle/>
              <a:p>
                <a:pPr>
                  <a:defRPr/>
                </a:pPr>
                <a:r>
                  <a:rPr lang="en-US"/>
                  <a:t>maximum number of valves purchased from Supplier 2 ($D$20)</a:t>
                </a:r>
              </a:p>
            </c:rich>
          </c:tx>
          <c:overlay val="0"/>
        </c:title>
        <c:numFmt formatCode="General" sourceLinked="1"/>
        <c:majorTickMark val="out"/>
        <c:minorTickMark val="none"/>
        <c:tickLblPos val="nextTo"/>
        <c:crossAx val="993621328"/>
        <c:crosses val="autoZero"/>
        <c:auto val="1"/>
        <c:lblAlgn val="ctr"/>
        <c:lblOffset val="100"/>
        <c:noMultiLvlLbl val="0"/>
      </c:catAx>
      <c:valAx>
        <c:axId val="993621328"/>
        <c:scaling>
          <c:orientation val="minMax"/>
        </c:scaling>
        <c:delete val="0"/>
        <c:axPos val="l"/>
        <c:majorGridlines/>
        <c:numFmt formatCode="General" sourceLinked="1"/>
        <c:majorTickMark val="out"/>
        <c:minorTickMark val="none"/>
        <c:tickLblPos val="nextTo"/>
        <c:crossAx val="993603856"/>
        <c:crosses val="autoZero"/>
        <c:crossBetween val="between"/>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ln w="15875" cap="flat" cmpd="sng" algn="ctr">
      <a:solidFill>
        <a:schemeClr val="accent1">
          <a:lumMod val="100000"/>
        </a:schemeClr>
      </a:solidFill>
      <a:prstDash val="solid"/>
      <a:round/>
      <a:headEnd type="none" w="med" len="med"/>
      <a:tailEnd type="none" w="med" len="med"/>
    </a:ln>
  </c:spPr>
  <c:printSettings>
    <c:headerFooter/>
    <c:pageMargins b="0.75" l="0.7" r="0.7" t="0.75" header="0.3" footer="0.3"/>
    <c:pageSetup/>
  </c:printSettings>
</c:chartSpace>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133350</xdr:colOff>
      <xdr:row>0</xdr:row>
      <xdr:rowOff>133350</xdr:rowOff>
    </xdr:from>
    <xdr:to>
      <xdr:col>16</xdr:col>
      <xdr:colOff>133350</xdr:colOff>
      <xdr:row>19</xdr:row>
      <xdr:rowOff>180974</xdr:rowOff>
    </xdr:to>
    <xdr:sp macro="" textlink="">
      <xdr:nvSpPr>
        <xdr:cNvPr id="2" name="TextBox 1">
          <a:extLst>
            <a:ext uri="{FF2B5EF4-FFF2-40B4-BE49-F238E27FC236}">
              <a16:creationId xmlns:a16="http://schemas.microsoft.com/office/drawing/2014/main" id="{5EF3A587-605F-4376-9A1B-2774A42CFDA7}"/>
            </a:ext>
          </a:extLst>
        </xdr:cNvPr>
        <xdr:cNvSpPr txBox="1">
          <a:spLocks noChangeArrowheads="1"/>
        </xdr:cNvSpPr>
      </xdr:nvSpPr>
      <xdr:spPr>
        <a:xfrm>
          <a:off x="8372475" y="133350"/>
          <a:ext cx="4267200" cy="4057649"/>
        </a:xfrm>
        <a:prstGeom prst="rect">
          <a:avLst/>
        </a:prstGeom>
      </xdr:spPr>
      <xdr:txBody>
        <a:bodyPr wrap="square"/>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indent="0" algn="l">
            <a:buNone/>
          </a:pPr>
          <a:r>
            <a:rPr lang="en-US" sz="1200" b="1" i="1">
              <a:solidFill>
                <a:srgbClr val="0070C0"/>
              </a:solidFill>
              <a:ea typeface="MS Mincho" pitchFamily="49" charset="-128"/>
            </a:rPr>
            <a:t>Input variables:</a:t>
          </a:r>
        </a:p>
        <a:p>
          <a:pPr marL="0" indent="0" algn="l">
            <a:buNone/>
          </a:pPr>
          <a:r>
            <a:rPr lang="en-US" sz="1200" b="1" i="1">
              <a:ea typeface="MS Mincho" pitchFamily="49" charset="-128"/>
            </a:rPr>
            <a:t>X1 = heart valves from supplier 1</a:t>
          </a:r>
        </a:p>
        <a:p>
          <a:pPr marL="0" indent="0">
            <a:buNone/>
          </a:pPr>
          <a:r>
            <a:rPr lang="en-US" sz="1200" b="1" i="1">
              <a:ea typeface="MS Mincho" pitchFamily="49" charset="-128"/>
            </a:rPr>
            <a:t>X2 = heart valves from supplier 2</a:t>
          </a:r>
        </a:p>
        <a:p>
          <a:pPr marL="0" indent="0">
            <a:buNone/>
          </a:pPr>
          <a:r>
            <a:rPr lang="en-US" sz="1200" b="1" i="1">
              <a:ea typeface="MS Mincho" pitchFamily="49" charset="-128"/>
            </a:rPr>
            <a:t>X3 = heart valves from supplier 3</a:t>
          </a:r>
        </a:p>
        <a:p>
          <a:pPr marL="0" indent="0">
            <a:buNone/>
          </a:pPr>
          <a:r>
            <a:rPr lang="en-US" sz="1200" b="1" i="1">
              <a:ea typeface="MS Mincho" pitchFamily="49" charset="-128"/>
            </a:rPr>
            <a:t>X4 = heart valves from supplier 4</a:t>
          </a:r>
        </a:p>
        <a:p>
          <a:pPr marL="0" indent="0">
            <a:buNone/>
          </a:pPr>
          <a:r>
            <a:rPr lang="en-US" sz="1200" b="1" i="1">
              <a:ea typeface="MS Mincho" pitchFamily="49" charset="-128"/>
            </a:rPr>
            <a:t>X5 = heart valves from supplier 5</a:t>
          </a:r>
        </a:p>
        <a:p>
          <a:pPr marL="0" indent="0" algn="l">
            <a:buNone/>
          </a:pPr>
          <a:r>
            <a:rPr lang="en-US" sz="1200" b="1" i="1">
              <a:ea typeface="MS Mincho" pitchFamily="49" charset="-128"/>
            </a:rPr>
            <a:t>Y1 = Small size of valve</a:t>
          </a:r>
        </a:p>
        <a:p>
          <a:pPr marL="0" indent="0">
            <a:buNone/>
          </a:pPr>
          <a:r>
            <a:rPr lang="en-US" sz="1200" b="1" i="1">
              <a:ea typeface="MS Mincho" pitchFamily="49" charset="-128"/>
            </a:rPr>
            <a:t>Y2 = Medium size of valve</a:t>
          </a:r>
        </a:p>
        <a:p>
          <a:pPr marL="0" indent="0">
            <a:buNone/>
          </a:pPr>
          <a:r>
            <a:rPr lang="en-US" sz="1200" b="1" i="1">
              <a:ea typeface="MS Mincho" pitchFamily="49" charset="-128"/>
            </a:rPr>
            <a:t>Y3 = Large size of valve</a:t>
          </a:r>
        </a:p>
        <a:p>
          <a:pPr marL="0" indent="0">
            <a:buNone/>
          </a:pPr>
          <a:r>
            <a:rPr lang="en-US" sz="1200" b="1" i="1">
              <a:ea typeface="MS Mincho" pitchFamily="49" charset="-128"/>
            </a:rPr>
            <a:t>C1 = cost per valve from supplier 1</a:t>
          </a:r>
        </a:p>
        <a:p>
          <a:pPr marL="0" marR="0" lvl="0" indent="0" algn="l" defTabSz="914400" rtl="0" eaLnBrk="1" fontAlgn="auto" latinLnBrk="0" hangingPunct="1">
            <a:lnSpc>
              <a:spcPct val="100000"/>
            </a:lnSpc>
            <a:spcBef>
              <a:spcPts val="0"/>
            </a:spcBef>
            <a:spcAft>
              <a:spcPts val="0"/>
            </a:spcAft>
            <a:buClrTx/>
            <a:buSzTx/>
            <a:buFontTx/>
            <a:buNone/>
            <a:tabLst/>
            <a:defRPr/>
          </a:pPr>
          <a:r>
            <a:rPr lang="en-US" sz="1200" b="1" i="1" kern="1200">
              <a:solidFill>
                <a:schemeClr val="tx1"/>
              </a:solidFill>
              <a:latin typeface="+mn-lt"/>
              <a:ea typeface="MS Mincho" pitchFamily="49" charset="-128"/>
              <a:cs typeface="+mn-cs"/>
            </a:rPr>
            <a:t>C2 = cost per valve from supplier 2</a:t>
          </a:r>
        </a:p>
        <a:p>
          <a:pPr marL="0" marR="0" lvl="0" indent="0" algn="l" defTabSz="914400" rtl="0" eaLnBrk="1" fontAlgn="auto" latinLnBrk="0" hangingPunct="1">
            <a:lnSpc>
              <a:spcPct val="100000"/>
            </a:lnSpc>
            <a:spcBef>
              <a:spcPts val="0"/>
            </a:spcBef>
            <a:spcAft>
              <a:spcPts val="0"/>
            </a:spcAft>
            <a:buClrTx/>
            <a:buSzTx/>
            <a:buFontTx/>
            <a:buNone/>
            <a:tabLst/>
            <a:defRPr/>
          </a:pPr>
          <a:r>
            <a:rPr lang="en-US" sz="1200" b="1" i="1" kern="1200">
              <a:solidFill>
                <a:schemeClr val="tx1"/>
              </a:solidFill>
              <a:latin typeface="+mn-lt"/>
              <a:ea typeface="MS Mincho" pitchFamily="49" charset="-128"/>
              <a:cs typeface="+mn-cs"/>
            </a:rPr>
            <a:t>C3 = cost per valve from supplier 3</a:t>
          </a:r>
        </a:p>
        <a:p>
          <a:pPr marL="0" marR="0" lvl="0" indent="0" algn="l" defTabSz="914400" rtl="0" eaLnBrk="1" fontAlgn="auto" latinLnBrk="0" hangingPunct="1">
            <a:lnSpc>
              <a:spcPct val="100000"/>
            </a:lnSpc>
            <a:spcBef>
              <a:spcPts val="0"/>
            </a:spcBef>
            <a:spcAft>
              <a:spcPts val="0"/>
            </a:spcAft>
            <a:buClrTx/>
            <a:buSzTx/>
            <a:buFontTx/>
            <a:buNone/>
            <a:tabLst/>
            <a:defRPr/>
          </a:pPr>
          <a:r>
            <a:rPr lang="en-US" sz="1200" b="1" i="1" kern="1200">
              <a:solidFill>
                <a:schemeClr val="tx1"/>
              </a:solidFill>
              <a:latin typeface="+mn-lt"/>
              <a:ea typeface="MS Mincho" pitchFamily="49" charset="-128"/>
              <a:cs typeface="+mn-cs"/>
            </a:rPr>
            <a:t>C4 = cost per valve from supplier 4</a:t>
          </a:r>
        </a:p>
        <a:p>
          <a:pPr marL="0" marR="0" lvl="0" indent="0" algn="l" defTabSz="914400" rtl="0" eaLnBrk="1" fontAlgn="auto" latinLnBrk="0" hangingPunct="1">
            <a:lnSpc>
              <a:spcPct val="100000"/>
            </a:lnSpc>
            <a:spcBef>
              <a:spcPts val="0"/>
            </a:spcBef>
            <a:spcAft>
              <a:spcPts val="0"/>
            </a:spcAft>
            <a:buClrTx/>
            <a:buSzTx/>
            <a:buFontTx/>
            <a:buNone/>
            <a:tabLst/>
            <a:defRPr/>
          </a:pPr>
          <a:r>
            <a:rPr lang="en-US" sz="1200" b="1" i="1" kern="1200">
              <a:solidFill>
                <a:schemeClr val="tx1"/>
              </a:solidFill>
              <a:latin typeface="+mn-lt"/>
              <a:ea typeface="MS Mincho" pitchFamily="49" charset="-128"/>
              <a:cs typeface="+mn-cs"/>
            </a:rPr>
            <a:t>C5 = cost per valve from supplier 5</a:t>
          </a:r>
        </a:p>
        <a:p>
          <a:pPr marL="0" indent="0">
            <a:buNone/>
          </a:pPr>
          <a:endParaRPr lang="en-US" sz="1200" b="1" i="1">
            <a:ea typeface="MS Mincho" pitchFamily="49" charset="-128"/>
          </a:endParaRPr>
        </a:p>
        <a:p>
          <a:pPr marL="0" marR="0" lvl="0" indent="0" algn="l" defTabSz="914400" rtl="0" eaLnBrk="1" fontAlgn="auto" latinLnBrk="0" hangingPunct="1">
            <a:lnSpc>
              <a:spcPct val="100000"/>
            </a:lnSpc>
            <a:spcBef>
              <a:spcPts val="0"/>
            </a:spcBef>
            <a:spcAft>
              <a:spcPts val="0"/>
            </a:spcAft>
            <a:buClrTx/>
            <a:buSzTx/>
            <a:buFontTx/>
            <a:buNone/>
            <a:tabLst/>
            <a:defRPr/>
          </a:pPr>
          <a:r>
            <a:rPr lang="en-US" sz="1200" b="1" i="1" kern="1200">
              <a:solidFill>
                <a:srgbClr val="0070C0"/>
              </a:solidFill>
              <a:latin typeface="+mn-lt"/>
              <a:ea typeface="MS Mincho" pitchFamily="49" charset="-128"/>
              <a:cs typeface="+mn-cs"/>
            </a:rPr>
            <a:t>Decision variables:</a:t>
          </a:r>
        </a:p>
        <a:p>
          <a:pPr marL="0" indent="0" algn="l" defTabSz="914400" rtl="0" eaLnBrk="1" latinLnBrk="0" hangingPunct="1">
            <a:buNone/>
          </a:pPr>
          <a:r>
            <a:rPr lang="en-US" sz="1200" b="1" i="1" kern="1200">
              <a:solidFill>
                <a:schemeClr val="tx1"/>
              </a:solidFill>
              <a:latin typeface="+mn-lt"/>
              <a:ea typeface="MS Mincho" pitchFamily="49" charset="-128"/>
              <a:cs typeface="+mn-cs"/>
            </a:rPr>
            <a:t>N1 = Number of valves purchased from supplier 1</a:t>
          </a:r>
        </a:p>
        <a:p>
          <a:pPr marL="0" marR="0" lvl="0" indent="0" algn="l" defTabSz="914400" rtl="0" eaLnBrk="1" fontAlgn="auto" latinLnBrk="0" hangingPunct="1">
            <a:lnSpc>
              <a:spcPct val="100000"/>
            </a:lnSpc>
            <a:spcBef>
              <a:spcPts val="0"/>
            </a:spcBef>
            <a:spcAft>
              <a:spcPts val="0"/>
            </a:spcAft>
            <a:buClrTx/>
            <a:buSzTx/>
            <a:buFontTx/>
            <a:buNone/>
            <a:tabLst/>
            <a:defRPr/>
          </a:pPr>
          <a:r>
            <a:rPr lang="en-US" sz="1200" b="1" i="1" kern="1200">
              <a:solidFill>
                <a:schemeClr val="tx1"/>
              </a:solidFill>
              <a:latin typeface="+mn-lt"/>
              <a:ea typeface="MS Mincho" pitchFamily="49" charset="-128"/>
              <a:cs typeface="+mn-cs"/>
            </a:rPr>
            <a:t>N2 = Number of valves purchased from supplier 2</a:t>
          </a:r>
        </a:p>
        <a:p>
          <a:pPr marL="0" marR="0" lvl="0" indent="0" algn="l" defTabSz="914400" rtl="0" eaLnBrk="1" fontAlgn="auto" latinLnBrk="0" hangingPunct="1">
            <a:lnSpc>
              <a:spcPct val="100000"/>
            </a:lnSpc>
            <a:spcBef>
              <a:spcPts val="0"/>
            </a:spcBef>
            <a:spcAft>
              <a:spcPts val="0"/>
            </a:spcAft>
            <a:buClrTx/>
            <a:buSzTx/>
            <a:buFontTx/>
            <a:buNone/>
            <a:tabLst/>
            <a:defRPr/>
          </a:pPr>
          <a:r>
            <a:rPr lang="en-US" sz="1200" b="1" i="1" kern="1200">
              <a:solidFill>
                <a:schemeClr val="tx1"/>
              </a:solidFill>
              <a:latin typeface="+mn-lt"/>
              <a:ea typeface="MS Mincho" pitchFamily="49" charset="-128"/>
              <a:cs typeface="+mn-cs"/>
            </a:rPr>
            <a:t>N3 = Number of valves purchased from supplier 3</a:t>
          </a:r>
        </a:p>
        <a:p>
          <a:pPr marL="0" marR="0" lvl="0" indent="0" algn="l" defTabSz="914400" rtl="0" eaLnBrk="1" fontAlgn="auto" latinLnBrk="0" hangingPunct="1">
            <a:lnSpc>
              <a:spcPct val="100000"/>
            </a:lnSpc>
            <a:spcBef>
              <a:spcPts val="0"/>
            </a:spcBef>
            <a:spcAft>
              <a:spcPts val="0"/>
            </a:spcAft>
            <a:buClrTx/>
            <a:buSzTx/>
            <a:buFontTx/>
            <a:buNone/>
            <a:tabLst/>
            <a:defRPr/>
          </a:pPr>
          <a:r>
            <a:rPr lang="en-US" sz="1200" b="1" i="1" kern="1200">
              <a:solidFill>
                <a:schemeClr val="tx1"/>
              </a:solidFill>
              <a:latin typeface="+mn-lt"/>
              <a:ea typeface="MS Mincho" pitchFamily="49" charset="-128"/>
              <a:cs typeface="+mn-cs"/>
            </a:rPr>
            <a:t>N4 = Number of valves purchased from supplier 4</a:t>
          </a:r>
        </a:p>
        <a:p>
          <a:pPr marL="0" marR="0" lvl="0" indent="0" algn="l" defTabSz="914400" rtl="0" eaLnBrk="1" fontAlgn="auto" latinLnBrk="0" hangingPunct="1">
            <a:lnSpc>
              <a:spcPct val="100000"/>
            </a:lnSpc>
            <a:spcBef>
              <a:spcPts val="0"/>
            </a:spcBef>
            <a:spcAft>
              <a:spcPts val="0"/>
            </a:spcAft>
            <a:buClrTx/>
            <a:buSzTx/>
            <a:buFontTx/>
            <a:buNone/>
            <a:tabLst/>
            <a:defRPr/>
          </a:pPr>
          <a:r>
            <a:rPr lang="en-US" sz="1200" b="1" i="1" kern="1200">
              <a:solidFill>
                <a:schemeClr val="tx1"/>
              </a:solidFill>
              <a:latin typeface="+mn-lt"/>
              <a:ea typeface="MS Mincho" pitchFamily="49" charset="-128"/>
              <a:cs typeface="+mn-cs"/>
            </a:rPr>
            <a:t>N5 = Number of valves purchased from supplier 5</a:t>
          </a:r>
        </a:p>
        <a:p>
          <a:pPr marL="0" indent="0" algn="l" defTabSz="914400" rtl="0" eaLnBrk="1" latinLnBrk="0" hangingPunct="1">
            <a:buNone/>
          </a:pPr>
          <a:endParaRPr lang="en-US" sz="1200" b="1" i="1" kern="1200">
            <a:solidFill>
              <a:schemeClr val="tx1"/>
            </a:solidFill>
            <a:latin typeface="+mn-lt"/>
            <a:ea typeface="MS Mincho" pitchFamily="49" charset="-128"/>
            <a:cs typeface="+mn-cs"/>
          </a:endParaRPr>
        </a:p>
        <a:p>
          <a:pPr marL="0" indent="0" algn="l">
            <a:buNone/>
          </a:pPr>
          <a:r>
            <a:rPr lang="en-US" sz="1200" b="1" i="1">
              <a:solidFill>
                <a:srgbClr val="0070C0"/>
              </a:solidFill>
              <a:ea typeface="MS Mincho" pitchFamily="49" charset="-128"/>
            </a:rPr>
            <a:t>Objective to minimize total monthly cost of the valve: </a:t>
          </a:r>
        </a:p>
        <a:p>
          <a:pPr>
            <a:buFont typeface="Arial" panose="020B0604020202020204" pitchFamily="34" charset="0"/>
            <a:buNone/>
          </a:pPr>
          <a:r>
            <a:rPr lang="en-US" sz="1200" b="1" i="1">
              <a:cs typeface="Courier New" pitchFamily="49" charset="0"/>
            </a:rPr>
            <a:t>Min C1N1 + C2N2 + C3N3 + C4N4 + C5N5</a:t>
          </a:r>
        </a:p>
      </xdr:txBody>
    </xdr:sp>
    <xdr:clientData/>
  </xdr:twoCellAnchor>
  <xdr:twoCellAnchor>
    <xdr:from>
      <xdr:col>9</xdr:col>
      <xdr:colOff>152400</xdr:colOff>
      <xdr:row>22</xdr:row>
      <xdr:rowOff>142875</xdr:rowOff>
    </xdr:from>
    <xdr:to>
      <xdr:col>16</xdr:col>
      <xdr:colOff>114300</xdr:colOff>
      <xdr:row>55</xdr:row>
      <xdr:rowOff>114714</xdr:rowOff>
    </xdr:to>
    <xdr:sp macro="" textlink="">
      <xdr:nvSpPr>
        <xdr:cNvPr id="3" name="Content Placeholder 1">
          <a:extLst>
            <a:ext uri="{FF2B5EF4-FFF2-40B4-BE49-F238E27FC236}">
              <a16:creationId xmlns:a16="http://schemas.microsoft.com/office/drawing/2014/main" id="{26E3C91D-59AF-4C6C-B392-9F12E2C0C833}"/>
            </a:ext>
          </a:extLst>
        </xdr:cNvPr>
        <xdr:cNvSpPr txBox="1">
          <a:spLocks/>
        </xdr:cNvSpPr>
      </xdr:nvSpPr>
      <xdr:spPr>
        <a:xfrm>
          <a:off x="11229975" y="4724400"/>
          <a:ext cx="4229100" cy="6258339"/>
        </a:xfrm>
        <a:prstGeom prst="rect">
          <a:avLst/>
        </a:prstGeom>
      </xdr:spPr>
      <xdr:txBody>
        <a:bodyPr wrap="square"/>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buFont typeface="Arial" panose="020B0604020202020204" pitchFamily="34" charset="0"/>
            <a:buNone/>
          </a:pPr>
          <a:r>
            <a:rPr lang="en-US" sz="1200" b="1" i="1">
              <a:solidFill>
                <a:srgbClr val="0070C0"/>
              </a:solidFill>
              <a:cs typeface="Courier New" pitchFamily="49" charset="0"/>
            </a:rPr>
            <a:t>Constraints:</a:t>
          </a:r>
          <a:endParaRPr lang="en-US" sz="1200" b="1">
            <a:solidFill>
              <a:srgbClr val="0070C0"/>
            </a:solidFill>
          </a:endParaRPr>
        </a:p>
        <a:p>
          <a:pPr>
            <a:buFont typeface="Arial" panose="020B0604020202020204" pitchFamily="34" charset="0"/>
            <a:buNone/>
          </a:pPr>
          <a:r>
            <a:rPr lang="en-US" sz="1200" b="1"/>
            <a:t>Number of orders of small valves &gt;= 400; </a:t>
          </a:r>
        </a:p>
        <a:p>
          <a:pPr>
            <a:buFont typeface="Arial" panose="020B0604020202020204" pitchFamily="34" charset="0"/>
            <a:buNone/>
          </a:pPr>
          <a:r>
            <a:rPr lang="en-US" sz="1200" b="1"/>
            <a:t>0.4N1 + 0.4N2 + 0.2N3 + 0.3N4 + 0.4N5 &gt;= 400</a:t>
          </a:r>
        </a:p>
        <a:p>
          <a:pPr>
            <a:buFont typeface="Arial" panose="020B0604020202020204" pitchFamily="34" charset="0"/>
            <a:buNone/>
          </a:pPr>
          <a:endParaRPr lang="en-US" sz="1200" b="1"/>
        </a:p>
        <a:p>
          <a:pPr>
            <a:buNone/>
          </a:pPr>
          <a:r>
            <a:rPr lang="en-US" sz="1200" b="1"/>
            <a:t>Number of orders of medium valves &gt;= 400;</a:t>
          </a:r>
        </a:p>
        <a:p>
          <a:pPr>
            <a:buNone/>
          </a:pPr>
          <a:r>
            <a:rPr lang="en-US" sz="1200" b="1"/>
            <a:t>0.3N1 + 0.4N2 + 0.4N3 + 0.5N4 + 0.4N5 &gt;= 400</a:t>
          </a:r>
        </a:p>
        <a:p>
          <a:pPr>
            <a:buNone/>
          </a:pPr>
          <a:endParaRPr lang="en-US" sz="1200" b="1"/>
        </a:p>
        <a:p>
          <a:pPr>
            <a:buNone/>
          </a:pPr>
          <a:r>
            <a:rPr lang="en-US" sz="1200" b="1"/>
            <a:t>Number of orders of large valves &gt;= 500;</a:t>
          </a:r>
        </a:p>
        <a:p>
          <a:pPr>
            <a:buNone/>
          </a:pPr>
          <a:r>
            <a:rPr lang="en-US" sz="1200" b="1"/>
            <a:t>0.3N1 + 0.2N2 + 0.4N3 + 0.2N4 + 0.2N5 &gt;= 500</a:t>
          </a:r>
        </a:p>
        <a:p>
          <a:pPr>
            <a:buNone/>
          </a:pPr>
          <a:endParaRPr lang="en-US" sz="1200" b="1"/>
        </a:p>
        <a:p>
          <a:pPr>
            <a:buNone/>
          </a:pPr>
          <a:r>
            <a:rPr lang="en-US" sz="1200" b="1"/>
            <a:t>Number of orders from each supplier &lt;= 600;</a:t>
          </a:r>
        </a:p>
        <a:p>
          <a:pPr>
            <a:buNone/>
          </a:pPr>
          <a:r>
            <a:rPr lang="en-US" sz="1200" b="1" i="1"/>
            <a:t>0.4N1 + 0.3N1 + 0.3N1 &lt;= 600</a:t>
          </a:r>
        </a:p>
        <a:p>
          <a:pPr marL="0" indent="0" algn="l" defTabSz="914400" rtl="0" eaLnBrk="1" latinLnBrk="0" hangingPunct="1">
            <a:buNone/>
          </a:pPr>
          <a:r>
            <a:rPr lang="en-US" sz="1200" b="1" i="1" kern="1200">
              <a:solidFill>
                <a:schemeClr val="tx1"/>
              </a:solidFill>
              <a:latin typeface="+mn-lt"/>
              <a:ea typeface="+mn-ea"/>
              <a:cs typeface="+mn-cs"/>
            </a:rPr>
            <a:t>0.4N2 + 0.4N2 + 0.2N2 &lt;= 600</a:t>
          </a:r>
        </a:p>
        <a:p>
          <a:pPr marL="0" indent="0" algn="l" defTabSz="914400" rtl="0" eaLnBrk="1" latinLnBrk="0" hangingPunct="1">
            <a:buNone/>
          </a:pPr>
          <a:r>
            <a:rPr lang="en-US" sz="1200" b="1" i="1" kern="1200">
              <a:solidFill>
                <a:schemeClr val="tx1"/>
              </a:solidFill>
              <a:latin typeface="+mn-lt"/>
              <a:ea typeface="+mn-ea"/>
              <a:cs typeface="+mn-cs"/>
            </a:rPr>
            <a:t>0.2N3 + 0.4N3 + .0.4N3 &lt;= 600</a:t>
          </a:r>
        </a:p>
        <a:p>
          <a:pPr marL="0" indent="0" algn="l" defTabSz="914400" rtl="0" eaLnBrk="1" latinLnBrk="0" hangingPunct="1">
            <a:buNone/>
          </a:pPr>
          <a:r>
            <a:rPr lang="en-US" sz="1200" b="1" i="1" kern="1200">
              <a:solidFill>
                <a:schemeClr val="tx1"/>
              </a:solidFill>
              <a:latin typeface="+mn-lt"/>
              <a:ea typeface="+mn-ea"/>
              <a:cs typeface="+mn-cs"/>
            </a:rPr>
            <a:t>0.3N4 + 0.5N4 + 0.2N4 &lt;= 600</a:t>
          </a:r>
        </a:p>
        <a:p>
          <a:pPr marL="0" indent="0" algn="l" defTabSz="914400" rtl="0" eaLnBrk="1" latinLnBrk="0" hangingPunct="1">
            <a:buNone/>
          </a:pPr>
          <a:r>
            <a:rPr lang="en-US" sz="1200" b="1" i="1" kern="1200">
              <a:solidFill>
                <a:schemeClr val="tx1"/>
              </a:solidFill>
              <a:latin typeface="+mn-lt"/>
              <a:ea typeface="+mn-ea"/>
              <a:cs typeface="+mn-cs"/>
            </a:rPr>
            <a:t>0.4N5 + 0.4N5 + 0.2N5 &lt;= 600</a:t>
          </a:r>
        </a:p>
        <a:p>
          <a:pPr>
            <a:buNone/>
          </a:pPr>
          <a:endParaRPr lang="en-US" sz="1200" b="1" i="1"/>
        </a:p>
        <a:p>
          <a:pPr>
            <a:buNone/>
          </a:pPr>
          <a:r>
            <a:rPr lang="en-US" sz="1200" b="1"/>
            <a:t>Number of orders of valves from suppliers 1&amp;2</a:t>
          </a:r>
        </a:p>
        <a:p>
          <a:pPr marL="0" indent="0" algn="l" defTabSz="914400" rtl="0" eaLnBrk="1" latinLnBrk="0" hangingPunct="1">
            <a:buNone/>
          </a:pPr>
          <a:r>
            <a:rPr lang="en-US" sz="1200" b="1" i="1" kern="1200">
              <a:solidFill>
                <a:schemeClr val="tx1"/>
              </a:solidFill>
              <a:latin typeface="+mn-lt"/>
              <a:ea typeface="+mn-ea"/>
              <a:cs typeface="+mn-cs"/>
            </a:rPr>
            <a:t>0.4N1 + 0.3N1 + 0.3N1 &gt;= 150</a:t>
          </a:r>
        </a:p>
        <a:p>
          <a:pPr marL="0" indent="0" algn="l" defTabSz="914400" rtl="0" eaLnBrk="1" latinLnBrk="0" hangingPunct="1">
            <a:buNone/>
          </a:pPr>
          <a:r>
            <a:rPr lang="en-US" sz="1200" b="1" i="1" kern="1200">
              <a:solidFill>
                <a:schemeClr val="tx1"/>
              </a:solidFill>
              <a:latin typeface="+mn-lt"/>
              <a:ea typeface="+mn-ea"/>
              <a:cs typeface="+mn-cs"/>
            </a:rPr>
            <a:t>0.4N2 + 0.4N2 + 0.2N2 &gt;= 150</a:t>
          </a:r>
        </a:p>
        <a:p>
          <a:pPr>
            <a:buNone/>
          </a:pPr>
          <a:endParaRPr lang="en-US" sz="1200" b="1" i="1"/>
        </a:p>
        <a:p>
          <a:pPr>
            <a:buFont typeface="Arial" panose="020B0604020202020204" pitchFamily="34" charset="0"/>
            <a:buNone/>
          </a:pPr>
          <a:r>
            <a:rPr lang="en-US" sz="1200" b="1"/>
            <a:t>Nonnegativity: </a:t>
          </a:r>
          <a:r>
            <a:rPr lang="en-US" sz="1200" b="1" i="1">
              <a:ea typeface="MS Mincho" pitchFamily="49" charset="-128"/>
            </a:rPr>
            <a:t>N</a:t>
          </a:r>
          <a:r>
            <a:rPr lang="en-US" sz="1200" b="1" i="1" baseline="-25000">
              <a:ea typeface="MS Mincho" pitchFamily="49" charset="-128"/>
            </a:rPr>
            <a:t>1</a:t>
          </a:r>
          <a:r>
            <a:rPr lang="en-US" sz="1200" b="1" i="1">
              <a:ea typeface="MS Mincho" pitchFamily="49" charset="-128"/>
            </a:rPr>
            <a:t>, N</a:t>
          </a:r>
          <a:r>
            <a:rPr lang="en-US" sz="1200" b="1" i="1" baseline="-25000">
              <a:ea typeface="MS Mincho" pitchFamily="49" charset="-128"/>
            </a:rPr>
            <a:t>2</a:t>
          </a:r>
          <a:r>
            <a:rPr lang="en-US" sz="1200" b="1" i="1">
              <a:ea typeface="MS Mincho" pitchFamily="49" charset="-128"/>
            </a:rPr>
            <a:t>, N</a:t>
          </a:r>
          <a:r>
            <a:rPr lang="en-US" sz="1200" b="1" i="1" baseline="-25000">
              <a:ea typeface="MS Mincho" pitchFamily="49" charset="-128"/>
            </a:rPr>
            <a:t>3</a:t>
          </a:r>
          <a:r>
            <a:rPr lang="en-US" sz="1200" b="1" i="1">
              <a:ea typeface="MS Mincho" pitchFamily="49" charset="-128"/>
            </a:rPr>
            <a:t>, N</a:t>
          </a:r>
          <a:r>
            <a:rPr lang="en-US" sz="1200" b="1" i="1" baseline="-25000">
              <a:ea typeface="MS Mincho" pitchFamily="49" charset="-128"/>
            </a:rPr>
            <a:t>4</a:t>
          </a:r>
          <a:r>
            <a:rPr lang="en-US" sz="1200" b="1" i="1">
              <a:ea typeface="MS Mincho" pitchFamily="49" charset="-128"/>
            </a:rPr>
            <a:t>, N</a:t>
          </a:r>
          <a:r>
            <a:rPr lang="en-US" sz="1200" b="1" i="1" baseline="-25000">
              <a:ea typeface="MS Mincho" pitchFamily="49" charset="-128"/>
            </a:rPr>
            <a:t>5</a:t>
          </a:r>
          <a:r>
            <a:rPr lang="en-US" sz="1200" b="1" i="1">
              <a:ea typeface="MS Mincho" pitchFamily="49" charset="-128"/>
            </a:rPr>
            <a:t> &gt;= 0 </a:t>
          </a:r>
          <a:endParaRPr lang="en-US" sz="1200" b="1" i="1"/>
        </a:p>
      </xdr:txBody>
    </xdr:sp>
    <xdr:clientData/>
  </xdr:twoCellAnchor>
  <xdr:twoCellAnchor>
    <xdr:from>
      <xdr:col>15</xdr:col>
      <xdr:colOff>590550</xdr:colOff>
      <xdr:row>0</xdr:row>
      <xdr:rowOff>133350</xdr:rowOff>
    </xdr:from>
    <xdr:to>
      <xdr:col>22</xdr:col>
      <xdr:colOff>590550</xdr:colOff>
      <xdr:row>19</xdr:row>
      <xdr:rowOff>114300</xdr:rowOff>
    </xdr:to>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52CD7415-AAB2-447E-B05E-B76E0CD69CE7}"/>
                </a:ext>
              </a:extLst>
            </xdr:cNvPr>
            <xdr:cNvSpPr txBox="1">
              <a:spLocks noChangeArrowheads="1"/>
            </xdr:cNvSpPr>
          </xdr:nvSpPr>
          <xdr:spPr>
            <a:xfrm>
              <a:off x="12487275" y="133350"/>
              <a:ext cx="4267200" cy="3990975"/>
            </a:xfrm>
            <a:prstGeom prst="rect">
              <a:avLst/>
            </a:prstGeom>
          </xdr:spPr>
          <xdr:txBody>
            <a:bodyPr wrap="square"/>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buFont typeface="Wingdings" pitchFamily="2" charset="2"/>
                <a:buNone/>
              </a:pPr>
              <a:r>
                <a:rPr lang="en-US" sz="1200" b="1" i="1">
                  <a:solidFill>
                    <a:srgbClr val="0070C0"/>
                  </a:solidFill>
                  <a:ea typeface="MS Mincho" pitchFamily="49" charset="-128"/>
                </a:rPr>
                <a:t>Inputs:</a:t>
              </a:r>
            </a:p>
            <a:p>
              <a:pPr>
                <a:buFont typeface="Wingdings" pitchFamily="2" charset="2"/>
                <a:buNone/>
              </a:pPr>
              <a:r>
                <a:rPr lang="en-US" sz="1200" b="1" i="1">
                  <a:ea typeface="MS Mincho" pitchFamily="49" charset="-128"/>
                </a:rPr>
                <a:t>i </a:t>
              </a:r>
              <a:r>
                <a:rPr lang="en-US" sz="1200" b="1">
                  <a:ea typeface="MS Mincho" pitchFamily="49" charset="-128"/>
                </a:rPr>
                <a:t>– represents suppliers</a:t>
              </a:r>
              <a:r>
                <a:rPr lang="en-US" sz="1200" b="1" i="1">
                  <a:ea typeface="MS Mincho" pitchFamily="49" charset="-128"/>
                </a:rPr>
                <a:t>, i = 1, …,5</a:t>
              </a:r>
            </a:p>
            <a:p>
              <a:pPr marL="0" indent="0" algn="l">
                <a:buNone/>
              </a:pPr>
              <a:r>
                <a:rPr lang="en-US" sz="1200" b="1" i="1">
                  <a:ea typeface="MS Mincho" pitchFamily="49" charset="-128"/>
                </a:rPr>
                <a:t>j – </a:t>
              </a:r>
              <a:r>
                <a:rPr lang="en-US" sz="1200" b="1">
                  <a:ea typeface="MS Mincho" pitchFamily="49" charset="-128"/>
                </a:rPr>
                <a:t>represents </a:t>
              </a:r>
              <a:r>
                <a:rPr lang="en-US" sz="1200" b="1" i="0" u="none" strike="noStrike" baseline="0">
                  <a:solidFill>
                    <a:srgbClr val="000000"/>
                  </a:solidFill>
                </a:rPr>
                <a:t>valves sizes </a:t>
              </a:r>
              <a:r>
                <a:rPr lang="en-US" sz="1200" b="1">
                  <a:ea typeface="MS Mincho" pitchFamily="49" charset="-128"/>
                </a:rPr>
                <a:t>, </a:t>
              </a:r>
              <a:r>
                <a:rPr lang="en-US" sz="1200" b="1" i="1">
                  <a:ea typeface="MS Mincho" pitchFamily="49" charset="-128"/>
                </a:rPr>
                <a:t>j = 1,…,3</a:t>
              </a:r>
            </a:p>
            <a:p>
              <a:pPr marL="0" indent="0" algn="l">
                <a:buNone/>
              </a:pPr>
              <a:r>
                <a:rPr lang="en-US" sz="1200" b="1" i="1">
                  <a:ea typeface="MS Mincho" pitchFamily="49" charset="-128"/>
                </a:rPr>
                <a:t>e</a:t>
              </a:r>
              <a:r>
                <a:rPr lang="en-US" sz="1200" b="1" i="1" baseline="-25000">
                  <a:ea typeface="MS Mincho" pitchFamily="49" charset="-128"/>
                </a:rPr>
                <a:t>ij</a:t>
              </a:r>
              <a:r>
                <a:rPr lang="en-US" sz="1200" b="1" i="1">
                  <a:ea typeface="MS Mincho" pitchFamily="49" charset="-128"/>
                </a:rPr>
                <a:t> = </a:t>
              </a:r>
              <a:r>
                <a:rPr lang="en-US" sz="1200" b="1">
                  <a:ea typeface="MS Mincho" pitchFamily="49" charset="-128"/>
                </a:rPr>
                <a:t>proportion of valves of various sizes j purchased from each supplier </a:t>
              </a:r>
              <a:r>
                <a:rPr lang="en-US" sz="1200" b="1" i="1">
                  <a:ea typeface="MS Mincho" pitchFamily="49" charset="-128"/>
                </a:rPr>
                <a:t>i </a:t>
              </a:r>
            </a:p>
            <a:p>
              <a:pPr marL="0" indent="0" algn="l">
                <a:buNone/>
              </a:pPr>
              <a:r>
                <a:rPr lang="en-US" sz="1200" b="1" i="1">
                  <a:ea typeface="MS Mincho" pitchFamily="49" charset="-128"/>
                </a:rPr>
                <a:t>C</a:t>
              </a:r>
              <a:r>
                <a:rPr lang="en-US" sz="1200" b="1" i="1" baseline="-25000">
                  <a:ea typeface="MS Mincho" pitchFamily="49" charset="-128"/>
                </a:rPr>
                <a:t>i</a:t>
              </a:r>
              <a:r>
                <a:rPr lang="en-US" sz="1200" b="1" i="1">
                  <a:ea typeface="MS Mincho" pitchFamily="49" charset="-128"/>
                </a:rPr>
                <a:t> = </a:t>
              </a:r>
              <a:r>
                <a:rPr lang="en-US" sz="1200" b="1">
                  <a:ea typeface="MS Mincho" pitchFamily="49" charset="-128"/>
                </a:rPr>
                <a:t>cost per valve from each supplier </a:t>
              </a:r>
              <a:r>
                <a:rPr lang="en-US" sz="1200" b="1" i="1">
                  <a:ea typeface="MS Mincho" pitchFamily="49" charset="-128"/>
                </a:rPr>
                <a:t>i</a:t>
              </a:r>
            </a:p>
            <a:p>
              <a:pPr marL="0" indent="0" algn="l">
                <a:buNone/>
              </a:pPr>
              <a:r>
                <a:rPr lang="en-US" sz="1200" b="1" i="1">
                  <a:ea typeface="MS Mincho" pitchFamily="49" charset="-128"/>
                </a:rPr>
                <a:t>M</a:t>
              </a:r>
              <a:r>
                <a:rPr lang="en-US" sz="1200" b="1" i="1" baseline="-25000">
                  <a:ea typeface="MS Mincho" pitchFamily="49" charset="-128"/>
                </a:rPr>
                <a:t>j </a:t>
              </a:r>
              <a:r>
                <a:rPr lang="en-US" sz="1200" b="1" i="1">
                  <a:ea typeface="MS Mincho" pitchFamily="49" charset="-128"/>
                </a:rPr>
                <a:t>= Minimal required quantity </a:t>
              </a:r>
              <a:r>
                <a:rPr lang="en-US" sz="1200" b="1">
                  <a:ea typeface="MS Mincho" pitchFamily="49" charset="-128"/>
                </a:rPr>
                <a:t>of valves in different sizes</a:t>
              </a:r>
            </a:p>
            <a:p>
              <a:pPr marL="0" indent="0" algn="l">
                <a:buNone/>
              </a:pPr>
              <a:endParaRPr lang="en-US" sz="1200" b="1">
                <a:ea typeface="MS Mincho" pitchFamily="49" charset="-128"/>
              </a:endParaRPr>
            </a:p>
            <a:p>
              <a:pPr marL="0" indent="0" algn="l">
                <a:buNone/>
              </a:pPr>
              <a:r>
                <a:rPr lang="en-US" sz="1200" b="1" i="1">
                  <a:solidFill>
                    <a:srgbClr val="0070C0"/>
                  </a:solidFill>
                  <a:ea typeface="MS Mincho" pitchFamily="49" charset="-128"/>
                </a:rPr>
                <a:t>Decision variables:</a:t>
              </a:r>
            </a:p>
            <a:p>
              <a:pPr>
                <a:buFont typeface="Wingdings" pitchFamily="2" charset="2"/>
                <a:buNone/>
              </a:pPr>
              <a:r>
                <a:rPr lang="en-US" sz="1200" b="1" i="1">
                  <a:ea typeface="MS Mincho" pitchFamily="49" charset="-128"/>
                  <a:cs typeface="Courier New" pitchFamily="49" charset="0"/>
                </a:rPr>
                <a:t>N</a:t>
              </a:r>
              <a:r>
                <a:rPr lang="en-US" sz="1200" b="1" i="1" baseline="-25000">
                  <a:ea typeface="MS Mincho" pitchFamily="49" charset="-128"/>
                  <a:cs typeface="Courier New" pitchFamily="49" charset="0"/>
                </a:rPr>
                <a:t>i</a:t>
              </a:r>
              <a:r>
                <a:rPr lang="en-US" sz="1200" b="1" i="1">
                  <a:ea typeface="MS Mincho" pitchFamily="49" charset="-128"/>
                  <a:cs typeface="Courier New" pitchFamily="49" charset="0"/>
                </a:rPr>
                <a:t> </a:t>
              </a:r>
              <a:r>
                <a:rPr lang="en-US" sz="1200" b="1">
                  <a:ea typeface="MS Mincho" pitchFamily="49" charset="-128"/>
                  <a:cs typeface="Courier New" pitchFamily="49" charset="0"/>
                </a:rPr>
                <a:t>= number of valves purchased from supplier </a:t>
              </a:r>
              <a:r>
                <a:rPr lang="en-US" sz="1200" b="1" i="1">
                  <a:ea typeface="MS Mincho" pitchFamily="49" charset="-128"/>
                  <a:cs typeface="Courier New" pitchFamily="49" charset="0"/>
                </a:rPr>
                <a:t>i </a:t>
              </a:r>
            </a:p>
            <a:p>
              <a:pPr>
                <a:buFont typeface="Wingdings" pitchFamily="2" charset="2"/>
                <a:buNone/>
              </a:pPr>
              <a:r>
                <a:rPr lang="en-US" sz="1200" b="1" i="1">
                  <a:ea typeface="MS Mincho" pitchFamily="49" charset="-128"/>
                  <a:cs typeface="Courier New" pitchFamily="49" charset="0"/>
                </a:rPr>
                <a:t>(</a:t>
              </a:r>
              <a:r>
                <a:rPr lang="en-US" sz="1200" b="1" i="1">
                  <a:ea typeface="MS Mincho" pitchFamily="49" charset="-128"/>
                </a:rPr>
                <a:t>i </a:t>
              </a:r>
              <a:r>
                <a:rPr lang="en-US" sz="1200" b="1" i="1">
                  <a:ea typeface="MS Mincho" pitchFamily="49" charset="-128"/>
                  <a:cs typeface="Courier New" pitchFamily="49" charset="0"/>
                </a:rPr>
                <a:t>=1,…,5)</a:t>
              </a:r>
            </a:p>
            <a:p>
              <a:pPr>
                <a:buFont typeface="Wingdings" pitchFamily="2" charset="2"/>
                <a:buNone/>
              </a:pPr>
              <a:endParaRPr lang="en-US" sz="1200" b="1" i="1">
                <a:solidFill>
                  <a:schemeClr val="accent2"/>
                </a:solidFill>
                <a:ea typeface="MS Mincho" pitchFamily="49" charset="-128"/>
              </a:endParaRPr>
            </a:p>
            <a:p>
              <a:pPr marL="0" indent="0" algn="l">
                <a:buNone/>
              </a:pPr>
              <a:r>
                <a:rPr lang="en-US" sz="1200" b="1" i="1">
                  <a:solidFill>
                    <a:srgbClr val="0070C0"/>
                  </a:solidFill>
                  <a:ea typeface="MS Mincho" pitchFamily="49" charset="-128"/>
                </a:rPr>
                <a:t>Objective to minimize total monthly cost of the valve: </a:t>
              </a:r>
            </a:p>
            <a:p>
              <a:pPr>
                <a:buFont typeface="Arial" panose="020B0604020202020204" pitchFamily="34" charset="0"/>
                <a:buNone/>
              </a:pPr>
              <a:r>
                <a:rPr lang="en-US" sz="1200" b="1">
                  <a:cs typeface="Courier New" pitchFamily="49" charset="0"/>
                </a:rPr>
                <a:t>Min</a:t>
              </a:r>
            </a:p>
            <a:p>
              <a:pPr>
                <a:buFont typeface="Arial" panose="020B0604020202020204" pitchFamily="34" charset="0"/>
                <a:buNone/>
              </a:pPr>
              <a14:m>
                <m:oMathPara xmlns:m="http://schemas.openxmlformats.org/officeDocument/2006/math">
                  <m:oMathParaPr>
                    <m:jc m:val="centerGroup"/>
                  </m:oMathParaPr>
                  <m:oMath xmlns:m="http://schemas.openxmlformats.org/officeDocument/2006/math">
                    <m:nary>
                      <m:naryPr>
                        <m:chr m:val="∑"/>
                        <m:ctrlPr>
                          <a:rPr lang="en-US" sz="1200" b="1" i="1">
                            <a:latin typeface="Cambria Math" panose="02040503050406030204" pitchFamily="18" charset="0"/>
                            <a:cs typeface="Courier New" pitchFamily="49" charset="0"/>
                          </a:rPr>
                        </m:ctrlPr>
                      </m:naryPr>
                      <m:sub>
                        <m:r>
                          <a:rPr lang="en-US" sz="1200" b="1" i="1">
                            <a:latin typeface="Cambria Math" panose="02040503050406030204" pitchFamily="18" charset="0"/>
                            <a:cs typeface="Courier New" pitchFamily="49" charset="0"/>
                          </a:rPr>
                          <m:t>𝒊</m:t>
                        </m:r>
                        <m:r>
                          <a:rPr lang="en-US" sz="1200" b="1" i="1">
                            <a:latin typeface="Cambria Math" panose="02040503050406030204" pitchFamily="18" charset="0"/>
                            <a:cs typeface="Courier New" pitchFamily="49" charset="0"/>
                          </a:rPr>
                          <m:t>=</m:t>
                        </m:r>
                        <m:r>
                          <a:rPr lang="en-US" sz="1200" b="1" i="1">
                            <a:latin typeface="Cambria Math" panose="02040503050406030204" pitchFamily="18" charset="0"/>
                            <a:cs typeface="Courier New" pitchFamily="49" charset="0"/>
                          </a:rPr>
                          <m:t>𝟏</m:t>
                        </m:r>
                      </m:sub>
                      <m:sup>
                        <m:r>
                          <a:rPr lang="en-US" sz="1200" b="1" i="1">
                            <a:latin typeface="Cambria Math" panose="02040503050406030204" pitchFamily="18" charset="0"/>
                            <a:cs typeface="Courier New" pitchFamily="49" charset="0"/>
                          </a:rPr>
                          <m:t>𝟓</m:t>
                        </m:r>
                      </m:sup>
                      <m:e>
                        <m:sSub>
                          <m:sSubPr>
                            <m:ctrlPr>
                              <a:rPr lang="en-US" sz="1200" b="1" i="1">
                                <a:latin typeface="Cambria Math" panose="02040503050406030204" pitchFamily="18" charset="0"/>
                                <a:cs typeface="Courier New" pitchFamily="49" charset="0"/>
                              </a:rPr>
                            </m:ctrlPr>
                          </m:sSubPr>
                          <m:e>
                            <m:r>
                              <a:rPr lang="en-US" sz="1200" b="1" i="1">
                                <a:latin typeface="Cambria Math" panose="02040503050406030204" pitchFamily="18" charset="0"/>
                                <a:cs typeface="Courier New" pitchFamily="49" charset="0"/>
                              </a:rPr>
                              <m:t>𝑪</m:t>
                            </m:r>
                          </m:e>
                          <m:sub>
                            <m:r>
                              <a:rPr lang="en-US" sz="1200" b="1" i="1">
                                <a:latin typeface="Cambria Math" panose="02040503050406030204" pitchFamily="18" charset="0"/>
                                <a:cs typeface="Courier New" pitchFamily="49" charset="0"/>
                              </a:rPr>
                              <m:t>𝒊</m:t>
                            </m:r>
                          </m:sub>
                        </m:sSub>
                        <m:sSub>
                          <m:sSubPr>
                            <m:ctrlPr>
                              <a:rPr lang="en-US" sz="1200" b="1" i="1">
                                <a:latin typeface="Cambria Math" panose="02040503050406030204" pitchFamily="18" charset="0"/>
                                <a:cs typeface="Courier New" pitchFamily="49" charset="0"/>
                              </a:rPr>
                            </m:ctrlPr>
                          </m:sSubPr>
                          <m:e>
                            <m:r>
                              <a:rPr lang="en-US" sz="1200" b="1" i="1">
                                <a:latin typeface="Cambria Math" panose="02040503050406030204" pitchFamily="18" charset="0"/>
                                <a:cs typeface="Courier New" pitchFamily="49" charset="0"/>
                              </a:rPr>
                              <m:t>𝑵</m:t>
                            </m:r>
                          </m:e>
                          <m:sub>
                            <m:r>
                              <a:rPr lang="en-US" sz="1200" b="1" i="1">
                                <a:latin typeface="Cambria Math" panose="02040503050406030204" pitchFamily="18" charset="0"/>
                                <a:cs typeface="Courier New" pitchFamily="49" charset="0"/>
                              </a:rPr>
                              <m:t>𝒊</m:t>
                            </m:r>
                          </m:sub>
                        </m:sSub>
                      </m:e>
                    </m:nary>
                  </m:oMath>
                </m:oMathPara>
              </a14:m>
              <a:endParaRPr lang="en-US" sz="1200" b="1" i="1">
                <a:solidFill>
                  <a:schemeClr val="accent2"/>
                </a:solidFill>
                <a:cs typeface="Courier New" pitchFamily="49" charset="0"/>
              </a:endParaRPr>
            </a:p>
          </xdr:txBody>
        </xdr:sp>
      </mc:Choice>
      <mc:Fallback xmlns="">
        <xdr:sp macro="" textlink="">
          <xdr:nvSpPr>
            <xdr:cNvPr id="4" name="TextBox 3">
              <a:extLst>
                <a:ext uri="{FF2B5EF4-FFF2-40B4-BE49-F238E27FC236}">
                  <a16:creationId xmlns:a16="http://schemas.microsoft.com/office/drawing/2014/main" id="{52CD7415-AAB2-447E-B05E-B76E0CD69CE7}"/>
                </a:ext>
              </a:extLst>
            </xdr:cNvPr>
            <xdr:cNvSpPr txBox="1">
              <a:spLocks noChangeArrowheads="1"/>
            </xdr:cNvSpPr>
          </xdr:nvSpPr>
          <xdr:spPr>
            <a:xfrm>
              <a:off x="12487275" y="133350"/>
              <a:ext cx="4267200" cy="3990975"/>
            </a:xfrm>
            <a:prstGeom prst="rect">
              <a:avLst/>
            </a:prstGeom>
          </xdr:spPr>
          <xdr:txBody>
            <a:bodyPr wrap="square"/>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buFont typeface="Wingdings" pitchFamily="2" charset="2"/>
                <a:buNone/>
              </a:pPr>
              <a:r>
                <a:rPr lang="en-US" sz="1200" b="1" i="1">
                  <a:solidFill>
                    <a:srgbClr val="0070C0"/>
                  </a:solidFill>
                  <a:ea typeface="MS Mincho" pitchFamily="49" charset="-128"/>
                </a:rPr>
                <a:t>Inputs:</a:t>
              </a:r>
            </a:p>
            <a:p>
              <a:pPr>
                <a:buFont typeface="Wingdings" pitchFamily="2" charset="2"/>
                <a:buNone/>
              </a:pPr>
              <a:r>
                <a:rPr lang="en-US" sz="1200" b="1" i="1">
                  <a:ea typeface="MS Mincho" pitchFamily="49" charset="-128"/>
                </a:rPr>
                <a:t>i </a:t>
              </a:r>
              <a:r>
                <a:rPr lang="en-US" sz="1200" b="1">
                  <a:ea typeface="MS Mincho" pitchFamily="49" charset="-128"/>
                </a:rPr>
                <a:t>– represents suppliers</a:t>
              </a:r>
              <a:r>
                <a:rPr lang="en-US" sz="1200" b="1" i="1">
                  <a:ea typeface="MS Mincho" pitchFamily="49" charset="-128"/>
                </a:rPr>
                <a:t>, i = 1, …,5</a:t>
              </a:r>
            </a:p>
            <a:p>
              <a:pPr marL="0" indent="0" algn="l">
                <a:buNone/>
              </a:pPr>
              <a:r>
                <a:rPr lang="en-US" sz="1200" b="1" i="1">
                  <a:ea typeface="MS Mincho" pitchFamily="49" charset="-128"/>
                </a:rPr>
                <a:t>j – </a:t>
              </a:r>
              <a:r>
                <a:rPr lang="en-US" sz="1200" b="1">
                  <a:ea typeface="MS Mincho" pitchFamily="49" charset="-128"/>
                </a:rPr>
                <a:t>represents </a:t>
              </a:r>
              <a:r>
                <a:rPr lang="en-US" sz="1200" b="1" i="0" u="none" strike="noStrike" baseline="0">
                  <a:solidFill>
                    <a:srgbClr val="000000"/>
                  </a:solidFill>
                </a:rPr>
                <a:t>valves sizes </a:t>
              </a:r>
              <a:r>
                <a:rPr lang="en-US" sz="1200" b="1">
                  <a:ea typeface="MS Mincho" pitchFamily="49" charset="-128"/>
                </a:rPr>
                <a:t>, </a:t>
              </a:r>
              <a:r>
                <a:rPr lang="en-US" sz="1200" b="1" i="1">
                  <a:ea typeface="MS Mincho" pitchFamily="49" charset="-128"/>
                </a:rPr>
                <a:t>j = 1,…,3</a:t>
              </a:r>
            </a:p>
            <a:p>
              <a:pPr marL="0" indent="0" algn="l">
                <a:buNone/>
              </a:pPr>
              <a:r>
                <a:rPr lang="en-US" sz="1200" b="1" i="1">
                  <a:ea typeface="MS Mincho" pitchFamily="49" charset="-128"/>
                </a:rPr>
                <a:t>e</a:t>
              </a:r>
              <a:r>
                <a:rPr lang="en-US" sz="1200" b="1" i="1" baseline="-25000">
                  <a:ea typeface="MS Mincho" pitchFamily="49" charset="-128"/>
                </a:rPr>
                <a:t>ij</a:t>
              </a:r>
              <a:r>
                <a:rPr lang="en-US" sz="1200" b="1" i="1">
                  <a:ea typeface="MS Mincho" pitchFamily="49" charset="-128"/>
                </a:rPr>
                <a:t> = </a:t>
              </a:r>
              <a:r>
                <a:rPr lang="en-US" sz="1200" b="1">
                  <a:ea typeface="MS Mincho" pitchFamily="49" charset="-128"/>
                </a:rPr>
                <a:t>proportion of valves of various sizes j purchased from each supplier </a:t>
              </a:r>
              <a:r>
                <a:rPr lang="en-US" sz="1200" b="1" i="1">
                  <a:ea typeface="MS Mincho" pitchFamily="49" charset="-128"/>
                </a:rPr>
                <a:t>i </a:t>
              </a:r>
            </a:p>
            <a:p>
              <a:pPr marL="0" indent="0" algn="l">
                <a:buNone/>
              </a:pPr>
              <a:r>
                <a:rPr lang="en-US" sz="1200" b="1" i="1">
                  <a:ea typeface="MS Mincho" pitchFamily="49" charset="-128"/>
                </a:rPr>
                <a:t>C</a:t>
              </a:r>
              <a:r>
                <a:rPr lang="en-US" sz="1200" b="1" i="1" baseline="-25000">
                  <a:ea typeface="MS Mincho" pitchFamily="49" charset="-128"/>
                </a:rPr>
                <a:t>i</a:t>
              </a:r>
              <a:r>
                <a:rPr lang="en-US" sz="1200" b="1" i="1">
                  <a:ea typeface="MS Mincho" pitchFamily="49" charset="-128"/>
                </a:rPr>
                <a:t> = </a:t>
              </a:r>
              <a:r>
                <a:rPr lang="en-US" sz="1200" b="1">
                  <a:ea typeface="MS Mincho" pitchFamily="49" charset="-128"/>
                </a:rPr>
                <a:t>cost per valve from each supplier </a:t>
              </a:r>
              <a:r>
                <a:rPr lang="en-US" sz="1200" b="1" i="1">
                  <a:ea typeface="MS Mincho" pitchFamily="49" charset="-128"/>
                </a:rPr>
                <a:t>i</a:t>
              </a:r>
            </a:p>
            <a:p>
              <a:pPr marL="0" indent="0" algn="l">
                <a:buNone/>
              </a:pPr>
              <a:r>
                <a:rPr lang="en-US" sz="1200" b="1" i="1">
                  <a:ea typeface="MS Mincho" pitchFamily="49" charset="-128"/>
                </a:rPr>
                <a:t>M</a:t>
              </a:r>
              <a:r>
                <a:rPr lang="en-US" sz="1200" b="1" i="1" baseline="-25000">
                  <a:ea typeface="MS Mincho" pitchFamily="49" charset="-128"/>
                </a:rPr>
                <a:t>j </a:t>
              </a:r>
              <a:r>
                <a:rPr lang="en-US" sz="1200" b="1" i="1">
                  <a:ea typeface="MS Mincho" pitchFamily="49" charset="-128"/>
                </a:rPr>
                <a:t>= Minimal required quantity </a:t>
              </a:r>
              <a:r>
                <a:rPr lang="en-US" sz="1200" b="1">
                  <a:ea typeface="MS Mincho" pitchFamily="49" charset="-128"/>
                </a:rPr>
                <a:t>of valves in different sizes</a:t>
              </a:r>
            </a:p>
            <a:p>
              <a:pPr marL="0" indent="0" algn="l">
                <a:buNone/>
              </a:pPr>
              <a:endParaRPr lang="en-US" sz="1200" b="1">
                <a:ea typeface="MS Mincho" pitchFamily="49" charset="-128"/>
              </a:endParaRPr>
            </a:p>
            <a:p>
              <a:pPr marL="0" indent="0" algn="l">
                <a:buNone/>
              </a:pPr>
              <a:r>
                <a:rPr lang="en-US" sz="1200" b="1" i="1">
                  <a:solidFill>
                    <a:srgbClr val="0070C0"/>
                  </a:solidFill>
                  <a:ea typeface="MS Mincho" pitchFamily="49" charset="-128"/>
                </a:rPr>
                <a:t>Decision variables:</a:t>
              </a:r>
            </a:p>
            <a:p>
              <a:pPr>
                <a:buFont typeface="Wingdings" pitchFamily="2" charset="2"/>
                <a:buNone/>
              </a:pPr>
              <a:r>
                <a:rPr lang="en-US" sz="1200" b="1" i="1">
                  <a:ea typeface="MS Mincho" pitchFamily="49" charset="-128"/>
                  <a:cs typeface="Courier New" pitchFamily="49" charset="0"/>
                </a:rPr>
                <a:t>N</a:t>
              </a:r>
              <a:r>
                <a:rPr lang="en-US" sz="1200" b="1" i="1" baseline="-25000">
                  <a:ea typeface="MS Mincho" pitchFamily="49" charset="-128"/>
                  <a:cs typeface="Courier New" pitchFamily="49" charset="0"/>
                </a:rPr>
                <a:t>i</a:t>
              </a:r>
              <a:r>
                <a:rPr lang="en-US" sz="1200" b="1" i="1">
                  <a:ea typeface="MS Mincho" pitchFamily="49" charset="-128"/>
                  <a:cs typeface="Courier New" pitchFamily="49" charset="0"/>
                </a:rPr>
                <a:t> </a:t>
              </a:r>
              <a:r>
                <a:rPr lang="en-US" sz="1200" b="1">
                  <a:ea typeface="MS Mincho" pitchFamily="49" charset="-128"/>
                  <a:cs typeface="Courier New" pitchFamily="49" charset="0"/>
                </a:rPr>
                <a:t>= number of valves purchased from supplier </a:t>
              </a:r>
              <a:r>
                <a:rPr lang="en-US" sz="1200" b="1" i="1">
                  <a:ea typeface="MS Mincho" pitchFamily="49" charset="-128"/>
                  <a:cs typeface="Courier New" pitchFamily="49" charset="0"/>
                </a:rPr>
                <a:t>i </a:t>
              </a:r>
            </a:p>
            <a:p>
              <a:pPr>
                <a:buFont typeface="Wingdings" pitchFamily="2" charset="2"/>
                <a:buNone/>
              </a:pPr>
              <a:r>
                <a:rPr lang="en-US" sz="1200" b="1" i="1">
                  <a:ea typeface="MS Mincho" pitchFamily="49" charset="-128"/>
                  <a:cs typeface="Courier New" pitchFamily="49" charset="0"/>
                </a:rPr>
                <a:t>(</a:t>
              </a:r>
              <a:r>
                <a:rPr lang="en-US" sz="1200" b="1" i="1">
                  <a:ea typeface="MS Mincho" pitchFamily="49" charset="-128"/>
                </a:rPr>
                <a:t>i </a:t>
              </a:r>
              <a:r>
                <a:rPr lang="en-US" sz="1200" b="1" i="1">
                  <a:ea typeface="MS Mincho" pitchFamily="49" charset="-128"/>
                  <a:cs typeface="Courier New" pitchFamily="49" charset="0"/>
                </a:rPr>
                <a:t>=1,…,5)</a:t>
              </a:r>
            </a:p>
            <a:p>
              <a:pPr>
                <a:buFont typeface="Wingdings" pitchFamily="2" charset="2"/>
                <a:buNone/>
              </a:pPr>
              <a:endParaRPr lang="en-US" sz="1200" b="1" i="1">
                <a:solidFill>
                  <a:schemeClr val="accent2"/>
                </a:solidFill>
                <a:ea typeface="MS Mincho" pitchFamily="49" charset="-128"/>
              </a:endParaRPr>
            </a:p>
            <a:p>
              <a:pPr marL="0" indent="0" algn="l">
                <a:buNone/>
              </a:pPr>
              <a:r>
                <a:rPr lang="en-US" sz="1200" b="1" i="1">
                  <a:solidFill>
                    <a:srgbClr val="0070C0"/>
                  </a:solidFill>
                  <a:ea typeface="MS Mincho" pitchFamily="49" charset="-128"/>
                </a:rPr>
                <a:t>Objective to minimize total monthly cost of the valve: </a:t>
              </a:r>
            </a:p>
            <a:p>
              <a:pPr>
                <a:buFont typeface="Arial" panose="020B0604020202020204" pitchFamily="34" charset="0"/>
                <a:buNone/>
              </a:pPr>
              <a:r>
                <a:rPr lang="en-US" sz="1200" b="1">
                  <a:cs typeface="Courier New" pitchFamily="49" charset="0"/>
                </a:rPr>
                <a:t>Min</a:t>
              </a:r>
            </a:p>
            <a:p>
              <a:pPr>
                <a:buFont typeface="Arial" panose="020B0604020202020204" pitchFamily="34" charset="0"/>
                <a:buNone/>
              </a:pPr>
              <a:r>
                <a:rPr lang="en-US" sz="1200" b="1" i="0">
                  <a:latin typeface="Cambria Math" panose="02040503050406030204" pitchFamily="18" charset="0"/>
                  <a:cs typeface="Courier New" pitchFamily="49" charset="0"/>
                </a:rPr>
                <a:t>∑_(𝒊=𝟏)^𝟓▒〖𝑪_𝒊 𝑵_𝒊 〗</a:t>
              </a:r>
              <a:endParaRPr lang="en-US" sz="1200" b="1" i="1">
                <a:solidFill>
                  <a:schemeClr val="accent2"/>
                </a:solidFill>
                <a:cs typeface="Courier New" pitchFamily="49" charset="0"/>
              </a:endParaRPr>
            </a:p>
          </xdr:txBody>
        </xdr:sp>
      </mc:Fallback>
    </mc:AlternateContent>
    <xdr:clientData/>
  </xdr:twoCellAnchor>
  <xdr:twoCellAnchor>
    <xdr:from>
      <xdr:col>16</xdr:col>
      <xdr:colOff>9525</xdr:colOff>
      <xdr:row>16</xdr:row>
      <xdr:rowOff>142875</xdr:rowOff>
    </xdr:from>
    <xdr:to>
      <xdr:col>22</xdr:col>
      <xdr:colOff>581025</xdr:colOff>
      <xdr:row>41</xdr:row>
      <xdr:rowOff>180975</xdr:rowOff>
    </xdr:to>
    <mc:AlternateContent xmlns:mc="http://schemas.openxmlformats.org/markup-compatibility/2006">
      <mc:Choice xmlns:a14="http://schemas.microsoft.com/office/drawing/2010/main" Requires="a14">
        <xdr:sp macro="" textlink="">
          <xdr:nvSpPr>
            <xdr:cNvPr id="5" name="Content Placeholder 1">
              <a:extLst>
                <a:ext uri="{FF2B5EF4-FFF2-40B4-BE49-F238E27FC236}">
                  <a16:creationId xmlns:a16="http://schemas.microsoft.com/office/drawing/2014/main" id="{6EB6495B-E619-452E-BED0-4513059BD505}"/>
                </a:ext>
              </a:extLst>
            </xdr:cNvPr>
            <xdr:cNvSpPr txBox="1">
              <a:spLocks/>
            </xdr:cNvSpPr>
          </xdr:nvSpPr>
          <xdr:spPr>
            <a:xfrm>
              <a:off x="12515850" y="3581400"/>
              <a:ext cx="4229100" cy="4800600"/>
            </a:xfrm>
            <a:prstGeom prst="rect">
              <a:avLst/>
            </a:prstGeom>
          </xdr:spPr>
          <xdr:txBody>
            <a:bodyPr wrap="square"/>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buFont typeface="Arial" panose="020B0604020202020204" pitchFamily="34" charset="0"/>
                <a:buNone/>
              </a:pPr>
              <a:r>
                <a:rPr lang="en-US" sz="1200" b="1" i="1">
                  <a:solidFill>
                    <a:srgbClr val="0070C0"/>
                  </a:solidFill>
                  <a:cs typeface="Courier New" pitchFamily="49" charset="0"/>
                </a:rPr>
                <a:t>Constraints:</a:t>
              </a:r>
              <a:endParaRPr lang="en-US" sz="1200" b="1">
                <a:solidFill>
                  <a:srgbClr val="0070C0"/>
                </a:solidFill>
              </a:endParaRPr>
            </a:p>
            <a:p>
              <a:pPr>
                <a:buFont typeface="Arial" panose="020B0604020202020204" pitchFamily="34" charset="0"/>
                <a:buNone/>
              </a:pPr>
              <a:r>
                <a:rPr lang="en-US" sz="1200" b="1"/>
                <a:t>Number of orders of different valves </a:t>
              </a:r>
              <a:r>
                <a:rPr lang="en-US" sz="1200" b="1" i="1"/>
                <a:t>(j</a:t>
              </a:r>
              <a:r>
                <a:rPr lang="en-US" sz="1200" b="1" i="1" baseline="0"/>
                <a:t> = 1,...,3) </a:t>
              </a:r>
              <a:r>
                <a:rPr lang="en-US" sz="1200" b="1"/>
                <a:t>:</a:t>
              </a:r>
              <a:endParaRPr lang="en-US" sz="1200" b="1" i="1"/>
            </a:p>
            <a:p>
              <a:pPr>
                <a:buNone/>
              </a:pPr>
              <a14:m>
                <m:oMathPara xmlns:m="http://schemas.openxmlformats.org/officeDocument/2006/math">
                  <m:oMathParaPr>
                    <m:jc m:val="center"/>
                  </m:oMathParaPr>
                  <m:oMath xmlns:m="http://schemas.openxmlformats.org/officeDocument/2006/math">
                    <m:nary>
                      <m:naryPr>
                        <m:chr m:val="∑"/>
                        <m:ctrlPr>
                          <a:rPr lang="en-US" sz="1200" b="1" i="1">
                            <a:latin typeface="Cambria Math" panose="02040503050406030204" pitchFamily="18" charset="0"/>
                          </a:rPr>
                        </m:ctrlPr>
                      </m:naryPr>
                      <m:sub>
                        <m:r>
                          <a:rPr lang="en-US" sz="1200" b="1" i="1">
                            <a:latin typeface="Cambria Math" panose="02040503050406030204" pitchFamily="18" charset="0"/>
                          </a:rPr>
                          <m:t>𝒊</m:t>
                        </m:r>
                        <m:r>
                          <a:rPr lang="en-US" sz="1200" b="1" i="1">
                            <a:latin typeface="Cambria Math" panose="02040503050406030204" pitchFamily="18" charset="0"/>
                          </a:rPr>
                          <m:t>=</m:t>
                        </m:r>
                        <m:r>
                          <a:rPr lang="en-US" sz="1200" b="1" i="1">
                            <a:latin typeface="Cambria Math" panose="02040503050406030204" pitchFamily="18" charset="0"/>
                          </a:rPr>
                          <m:t>𝟏</m:t>
                        </m:r>
                      </m:sub>
                      <m:sup>
                        <m:r>
                          <a:rPr lang="en-US" sz="1200" b="1" i="1">
                            <a:latin typeface="Cambria Math" panose="02040503050406030204" pitchFamily="18" charset="0"/>
                          </a:rPr>
                          <m:t>𝟓</m:t>
                        </m:r>
                      </m:sup>
                      <m:e>
                        <m:sSub>
                          <m:sSubPr>
                            <m:ctrlPr>
                              <a:rPr lang="en-US" sz="1200" b="1" i="1">
                                <a:latin typeface="Cambria Math" panose="02040503050406030204" pitchFamily="18" charset="0"/>
                              </a:rPr>
                            </m:ctrlPr>
                          </m:sSubPr>
                          <m:e>
                            <m:r>
                              <a:rPr lang="en-US" sz="1200" b="1" i="1">
                                <a:latin typeface="Cambria Math" panose="02040503050406030204" pitchFamily="18" charset="0"/>
                              </a:rPr>
                              <m:t>𝒆</m:t>
                            </m:r>
                          </m:e>
                          <m:sub>
                            <m:r>
                              <a:rPr lang="en-US" sz="1200" b="1" i="1">
                                <a:latin typeface="Cambria Math" panose="02040503050406030204" pitchFamily="18" charset="0"/>
                              </a:rPr>
                              <m:t>𝒊𝒋</m:t>
                            </m:r>
                          </m:sub>
                        </m:sSub>
                        <m:sSub>
                          <m:sSubPr>
                            <m:ctrlPr>
                              <a:rPr lang="en-US" sz="1200" b="1" i="1">
                                <a:latin typeface="Cambria Math" panose="02040503050406030204" pitchFamily="18" charset="0"/>
                              </a:rPr>
                            </m:ctrlPr>
                          </m:sSubPr>
                          <m:e>
                            <m:r>
                              <a:rPr lang="en-US" sz="1200" b="1" i="1">
                                <a:latin typeface="Cambria Math" panose="02040503050406030204" pitchFamily="18" charset="0"/>
                              </a:rPr>
                              <m:t>𝑵</m:t>
                            </m:r>
                          </m:e>
                          <m:sub>
                            <m:r>
                              <a:rPr lang="en-US" sz="1200" b="1" i="1">
                                <a:latin typeface="Cambria Math" panose="02040503050406030204" pitchFamily="18" charset="0"/>
                              </a:rPr>
                              <m:t>𝒊</m:t>
                            </m:r>
                          </m:sub>
                        </m:sSub>
                      </m:e>
                    </m:nary>
                    <m:r>
                      <a:rPr lang="en-US" sz="1200" b="1" i="1">
                        <a:latin typeface="Cambria Math" panose="02040503050406030204" pitchFamily="18" charset="0"/>
                        <a:ea typeface="Cambria Math" panose="02040503050406030204" pitchFamily="18" charset="0"/>
                      </a:rPr>
                      <m:t>≥</m:t>
                    </m:r>
                    <m:sSub>
                      <m:sSubPr>
                        <m:ctrlPr>
                          <a:rPr lang="en-US" sz="1200" b="1" i="1">
                            <a:latin typeface="Cambria Math" panose="02040503050406030204" pitchFamily="18" charset="0"/>
                            <a:ea typeface="Cambria Math" panose="02040503050406030204" pitchFamily="18" charset="0"/>
                          </a:rPr>
                        </m:ctrlPr>
                      </m:sSubPr>
                      <m:e>
                        <m:r>
                          <a:rPr lang="en-US" sz="1200" b="1" i="1">
                            <a:latin typeface="Cambria Math" panose="02040503050406030204" pitchFamily="18" charset="0"/>
                            <a:ea typeface="Cambria Math" panose="02040503050406030204" pitchFamily="18" charset="0"/>
                          </a:rPr>
                          <m:t>𝑴</m:t>
                        </m:r>
                      </m:e>
                      <m:sub>
                        <m:r>
                          <a:rPr lang="en-US" sz="1200" b="1" i="1">
                            <a:latin typeface="Cambria Math" panose="02040503050406030204" pitchFamily="18" charset="0"/>
                            <a:ea typeface="Cambria Math" panose="02040503050406030204" pitchFamily="18" charset="0"/>
                          </a:rPr>
                          <m:t>𝒋</m:t>
                        </m:r>
                      </m:sub>
                    </m:sSub>
                  </m:oMath>
                </m:oMathPara>
              </a14:m>
              <a:endParaRPr lang="en-US" sz="1200" b="1"/>
            </a:p>
            <a:p>
              <a:pPr>
                <a:buNone/>
              </a:pPr>
              <a:r>
                <a:rPr lang="en-US" sz="1200" b="1"/>
                <a:t>Number of orders of valves from suppliers </a:t>
              </a:r>
              <a:r>
                <a:rPr lang="en-US" sz="1200" b="1" i="1"/>
                <a:t>(i = 1, ..., 5) </a:t>
              </a:r>
              <a:r>
                <a:rPr lang="en-US" sz="1200" b="1"/>
                <a:t>:	</a:t>
              </a:r>
            </a:p>
            <a:p>
              <a:pPr>
                <a:buNone/>
              </a:pPr>
              <a14:m>
                <m:oMathPara xmlns:m="http://schemas.openxmlformats.org/officeDocument/2006/math">
                  <m:oMathParaPr>
                    <m:jc m:val="center"/>
                  </m:oMathParaPr>
                  <m:oMath xmlns:m="http://schemas.openxmlformats.org/officeDocument/2006/math">
                    <m:nary>
                      <m:naryPr>
                        <m:chr m:val="∑"/>
                        <m:ctrlPr>
                          <a:rPr lang="en-US" sz="1200" b="1" i="1">
                            <a:latin typeface="Cambria Math" panose="02040503050406030204" pitchFamily="18" charset="0"/>
                          </a:rPr>
                        </m:ctrlPr>
                      </m:naryPr>
                      <m:sub>
                        <m:r>
                          <m:rPr>
                            <m:brk m:alnAt="23"/>
                          </m:rPr>
                          <a:rPr lang="en-US" sz="1200" b="1" i="1">
                            <a:latin typeface="Cambria Math" panose="02040503050406030204" pitchFamily="18" charset="0"/>
                          </a:rPr>
                          <m:t>𝒋</m:t>
                        </m:r>
                        <m:r>
                          <a:rPr lang="en-US" sz="1200" b="1" i="1">
                            <a:latin typeface="Cambria Math" panose="02040503050406030204" pitchFamily="18" charset="0"/>
                          </a:rPr>
                          <m:t>=</m:t>
                        </m:r>
                        <m:r>
                          <a:rPr lang="en-US" sz="1200" b="1" i="1">
                            <a:latin typeface="Cambria Math" panose="02040503050406030204" pitchFamily="18" charset="0"/>
                          </a:rPr>
                          <m:t>𝟏</m:t>
                        </m:r>
                      </m:sub>
                      <m:sup>
                        <m:r>
                          <a:rPr lang="en-US" sz="1200" b="1" i="1">
                            <a:latin typeface="Cambria Math" panose="02040503050406030204" pitchFamily="18" charset="0"/>
                          </a:rPr>
                          <m:t>𝟑</m:t>
                        </m:r>
                      </m:sup>
                      <m:e>
                        <m:sSub>
                          <m:sSubPr>
                            <m:ctrlPr>
                              <a:rPr lang="en-US" sz="1200" b="1" i="1">
                                <a:latin typeface="Cambria Math" panose="02040503050406030204" pitchFamily="18" charset="0"/>
                              </a:rPr>
                            </m:ctrlPr>
                          </m:sSubPr>
                          <m:e>
                            <m:r>
                              <a:rPr lang="en-US" sz="1200" b="1" i="1">
                                <a:latin typeface="Cambria Math" panose="02040503050406030204" pitchFamily="18" charset="0"/>
                              </a:rPr>
                              <m:t>𝒆</m:t>
                            </m:r>
                          </m:e>
                          <m:sub>
                            <m:r>
                              <a:rPr lang="en-US" sz="1200" b="1" i="1">
                                <a:latin typeface="Cambria Math" panose="02040503050406030204" pitchFamily="18" charset="0"/>
                              </a:rPr>
                              <m:t>𝒊𝒋</m:t>
                            </m:r>
                          </m:sub>
                        </m:sSub>
                        <m:sSub>
                          <m:sSubPr>
                            <m:ctrlPr>
                              <a:rPr lang="en-US" sz="1200" b="1" i="1">
                                <a:latin typeface="Cambria Math" panose="02040503050406030204" pitchFamily="18" charset="0"/>
                              </a:rPr>
                            </m:ctrlPr>
                          </m:sSubPr>
                          <m:e>
                            <m:r>
                              <a:rPr lang="en-US" sz="1200" b="1" i="1">
                                <a:latin typeface="Cambria Math" panose="02040503050406030204" pitchFamily="18" charset="0"/>
                              </a:rPr>
                              <m:t>𝑵</m:t>
                            </m:r>
                          </m:e>
                          <m:sub>
                            <m:r>
                              <a:rPr lang="en-US" sz="1200" b="1" i="1">
                                <a:latin typeface="Cambria Math" panose="02040503050406030204" pitchFamily="18" charset="0"/>
                              </a:rPr>
                              <m:t>𝒊</m:t>
                            </m:r>
                          </m:sub>
                        </m:sSub>
                      </m:e>
                    </m:nary>
                    <m:r>
                      <a:rPr lang="en-US" sz="1200" b="1" i="1">
                        <a:latin typeface="Cambria Math" panose="02040503050406030204" pitchFamily="18" charset="0"/>
                        <a:ea typeface="Cambria Math" panose="02040503050406030204" pitchFamily="18" charset="0"/>
                      </a:rPr>
                      <m:t>≤</m:t>
                    </m:r>
                    <m:r>
                      <a:rPr lang="en-US" sz="1200" b="1" i="1">
                        <a:latin typeface="Cambria Math" panose="02040503050406030204" pitchFamily="18" charset="0"/>
                        <a:ea typeface="Cambria Math" panose="02040503050406030204" pitchFamily="18" charset="0"/>
                      </a:rPr>
                      <m:t>𝟔𝟎𝟎</m:t>
                    </m:r>
                  </m:oMath>
                </m:oMathPara>
              </a14:m>
              <a:endParaRPr lang="en-US" sz="1200" b="1"/>
            </a:p>
            <a:p>
              <a:pPr>
                <a:buNone/>
              </a:pPr>
              <a:r>
                <a:rPr lang="en-US" sz="1200" b="1"/>
                <a:t>Number of orders of valves from suppliers 1&amp;2  </a:t>
              </a:r>
              <a:r>
                <a:rPr lang="en-US" sz="1200" b="1" i="1">
                  <a:ea typeface="MS Mincho" pitchFamily="49" charset="-128"/>
                  <a:cs typeface="Courier New" pitchFamily="49" charset="0"/>
                </a:rPr>
                <a:t>(</a:t>
              </a:r>
              <a:r>
                <a:rPr lang="en-US" sz="1200" b="1" i="1">
                  <a:ea typeface="MS Mincho" pitchFamily="49" charset="-128"/>
                </a:rPr>
                <a:t>i </a:t>
              </a:r>
              <a:r>
                <a:rPr lang="en-US" sz="1200" b="1" i="1">
                  <a:ea typeface="MS Mincho" pitchFamily="49" charset="-128"/>
                  <a:cs typeface="Courier New" pitchFamily="49" charset="0"/>
                </a:rPr>
                <a:t>=1,2)</a:t>
              </a:r>
              <a:r>
                <a:rPr lang="en-US" sz="1200" b="1"/>
                <a:t>:</a:t>
              </a:r>
            </a:p>
            <a:p>
              <a:pPr algn="ctr">
                <a:buNone/>
              </a:pPr>
              <a14:m>
                <m:oMathPara xmlns:m="http://schemas.openxmlformats.org/officeDocument/2006/math">
                  <m:oMathParaPr>
                    <m:jc m:val="center"/>
                  </m:oMathParaPr>
                  <m:oMath xmlns:m="http://schemas.openxmlformats.org/officeDocument/2006/math">
                    <m:nary>
                      <m:naryPr>
                        <m:chr m:val="∑"/>
                        <m:ctrlPr>
                          <a:rPr lang="en-US" sz="1200" b="1" i="1">
                            <a:latin typeface="Cambria Math" panose="02040503050406030204" pitchFamily="18" charset="0"/>
                          </a:rPr>
                        </m:ctrlPr>
                      </m:naryPr>
                      <m:sub>
                        <m:r>
                          <m:rPr>
                            <m:brk m:alnAt="23"/>
                          </m:rPr>
                          <a:rPr lang="en-US" sz="1200" b="1" i="1">
                            <a:latin typeface="Cambria Math" panose="02040503050406030204" pitchFamily="18" charset="0"/>
                          </a:rPr>
                          <m:t>𝒋</m:t>
                        </m:r>
                        <m:r>
                          <a:rPr lang="en-US" sz="1200" b="1" i="1">
                            <a:latin typeface="Cambria Math" panose="02040503050406030204" pitchFamily="18" charset="0"/>
                          </a:rPr>
                          <m:t>=</m:t>
                        </m:r>
                        <m:r>
                          <a:rPr lang="en-US" sz="1200" b="1" i="1">
                            <a:latin typeface="Cambria Math" panose="02040503050406030204" pitchFamily="18" charset="0"/>
                          </a:rPr>
                          <m:t>𝟏</m:t>
                        </m:r>
                      </m:sub>
                      <m:sup>
                        <m:r>
                          <a:rPr lang="en-US" sz="1200" b="1" i="1">
                            <a:latin typeface="Cambria Math" panose="02040503050406030204" pitchFamily="18" charset="0"/>
                          </a:rPr>
                          <m:t>𝟑</m:t>
                        </m:r>
                      </m:sup>
                      <m:e>
                        <m:sSub>
                          <m:sSubPr>
                            <m:ctrlPr>
                              <a:rPr lang="en-US" sz="1200" b="1" i="1">
                                <a:latin typeface="Cambria Math" panose="02040503050406030204" pitchFamily="18" charset="0"/>
                              </a:rPr>
                            </m:ctrlPr>
                          </m:sSubPr>
                          <m:e>
                            <m:r>
                              <a:rPr lang="en-US" sz="1200" b="1" i="1">
                                <a:latin typeface="Cambria Math" panose="02040503050406030204" pitchFamily="18" charset="0"/>
                              </a:rPr>
                              <m:t>𝒆</m:t>
                            </m:r>
                          </m:e>
                          <m:sub>
                            <m:r>
                              <a:rPr lang="en-US" sz="1200" b="1" i="1">
                                <a:latin typeface="Cambria Math" panose="02040503050406030204" pitchFamily="18" charset="0"/>
                              </a:rPr>
                              <m:t>𝒊𝒋</m:t>
                            </m:r>
                          </m:sub>
                        </m:sSub>
                        <m:sSub>
                          <m:sSubPr>
                            <m:ctrlPr>
                              <a:rPr lang="en-US" sz="1200" b="1" i="1">
                                <a:latin typeface="Cambria Math" panose="02040503050406030204" pitchFamily="18" charset="0"/>
                              </a:rPr>
                            </m:ctrlPr>
                          </m:sSubPr>
                          <m:e>
                            <m:r>
                              <a:rPr lang="en-US" sz="1200" b="1" i="1">
                                <a:latin typeface="Cambria Math" panose="02040503050406030204" pitchFamily="18" charset="0"/>
                              </a:rPr>
                              <m:t>𝑵</m:t>
                            </m:r>
                          </m:e>
                          <m:sub>
                            <m:r>
                              <a:rPr lang="en-US" sz="1200" b="1" i="1">
                                <a:latin typeface="Cambria Math" panose="02040503050406030204" pitchFamily="18" charset="0"/>
                              </a:rPr>
                              <m:t>𝒊</m:t>
                            </m:r>
                          </m:sub>
                        </m:sSub>
                      </m:e>
                    </m:nary>
                    <m:r>
                      <a:rPr lang="en-US" sz="1200" b="1" i="1">
                        <a:latin typeface="Cambria Math" panose="02040503050406030204" pitchFamily="18" charset="0"/>
                        <a:ea typeface="Cambria Math" panose="02040503050406030204" pitchFamily="18" charset="0"/>
                      </a:rPr>
                      <m:t>≥</m:t>
                    </m:r>
                    <m:r>
                      <a:rPr lang="en-US" sz="1200" b="1" i="1">
                        <a:latin typeface="Cambria Math" panose="02040503050406030204" pitchFamily="18" charset="0"/>
                        <a:ea typeface="Cambria Math" panose="02040503050406030204" pitchFamily="18" charset="0"/>
                      </a:rPr>
                      <m:t>𝟏𝟓𝟎</m:t>
                    </m:r>
                  </m:oMath>
                </m:oMathPara>
              </a14:m>
              <a:endParaRPr lang="en-US" sz="1200" b="1"/>
            </a:p>
            <a:p>
              <a:pPr>
                <a:buFont typeface="Arial" panose="020B0604020202020204" pitchFamily="34" charset="0"/>
                <a:buNone/>
              </a:pPr>
              <a:r>
                <a:rPr lang="en-US" sz="1200" b="1"/>
                <a:t>Nonnegativity: </a:t>
              </a:r>
              <a:r>
                <a:rPr lang="en-US" sz="1200" b="1" i="1">
                  <a:ea typeface="MS Mincho" pitchFamily="49" charset="-128"/>
                  <a:cs typeface="Courier New" pitchFamily="49" charset="0"/>
                </a:rPr>
                <a:t>N</a:t>
              </a:r>
              <a:r>
                <a:rPr lang="en-US" sz="1200" b="1" i="1" baseline="-25000">
                  <a:ea typeface="MS Mincho" pitchFamily="49" charset="-128"/>
                  <a:cs typeface="Courier New" pitchFamily="49" charset="0"/>
                </a:rPr>
                <a:t>i</a:t>
              </a:r>
              <a:r>
                <a:rPr lang="en-US" sz="1200" b="1" i="1">
                  <a:ea typeface="MS Mincho" pitchFamily="49" charset="-128"/>
                  <a:cs typeface="Courier New" pitchFamily="49" charset="0"/>
                </a:rPr>
                <a:t> ≥ 0</a:t>
              </a:r>
              <a:endParaRPr lang="en-US" sz="1200" b="1"/>
            </a:p>
            <a:p>
              <a:pPr marL="0" indent="0">
                <a:buNone/>
              </a:pPr>
              <a:endParaRPr lang="en-US" sz="1200" b="1"/>
            </a:p>
          </xdr:txBody>
        </xdr:sp>
      </mc:Choice>
      <mc:Fallback>
        <xdr:sp macro="" textlink="">
          <xdr:nvSpPr>
            <xdr:cNvPr id="5" name="Content Placeholder 1">
              <a:extLst>
                <a:ext uri="{FF2B5EF4-FFF2-40B4-BE49-F238E27FC236}">
                  <a16:creationId xmlns:a16="http://schemas.microsoft.com/office/drawing/2014/main" id="{6EB6495B-E619-452E-BED0-4513059BD505}"/>
                </a:ext>
              </a:extLst>
            </xdr:cNvPr>
            <xdr:cNvSpPr txBox="1">
              <a:spLocks/>
            </xdr:cNvSpPr>
          </xdr:nvSpPr>
          <xdr:spPr>
            <a:xfrm>
              <a:off x="12515850" y="3581400"/>
              <a:ext cx="4229100" cy="4800600"/>
            </a:xfrm>
            <a:prstGeom prst="rect">
              <a:avLst/>
            </a:prstGeom>
          </xdr:spPr>
          <xdr:txBody>
            <a:bodyPr wrap="square"/>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buFont typeface="Arial" panose="020B0604020202020204" pitchFamily="34" charset="0"/>
                <a:buNone/>
              </a:pPr>
              <a:r>
                <a:rPr lang="en-US" sz="1200" b="1" i="1">
                  <a:solidFill>
                    <a:srgbClr val="0070C0"/>
                  </a:solidFill>
                  <a:cs typeface="Courier New" pitchFamily="49" charset="0"/>
                </a:rPr>
                <a:t>Constraints:</a:t>
              </a:r>
              <a:endParaRPr lang="en-US" sz="1200" b="1">
                <a:solidFill>
                  <a:srgbClr val="0070C0"/>
                </a:solidFill>
              </a:endParaRPr>
            </a:p>
            <a:p>
              <a:pPr>
                <a:buFont typeface="Arial" panose="020B0604020202020204" pitchFamily="34" charset="0"/>
                <a:buNone/>
              </a:pPr>
              <a:r>
                <a:rPr lang="en-US" sz="1200" b="1"/>
                <a:t>Number of orders of different valves </a:t>
              </a:r>
              <a:r>
                <a:rPr lang="en-US" sz="1200" b="1" i="1"/>
                <a:t>(j</a:t>
              </a:r>
              <a:r>
                <a:rPr lang="en-US" sz="1200" b="1" i="1" baseline="0"/>
                <a:t> = 1,...,3) </a:t>
              </a:r>
              <a:r>
                <a:rPr lang="en-US" sz="1200" b="1"/>
                <a:t>:</a:t>
              </a:r>
              <a:endParaRPr lang="en-US" sz="1200" b="1" i="1"/>
            </a:p>
            <a:p>
              <a:pPr>
                <a:buNone/>
              </a:pPr>
              <a:r>
                <a:rPr lang="en-US" sz="1200" b="1" i="0">
                  <a:latin typeface="Cambria Math" panose="02040503050406030204" pitchFamily="18" charset="0"/>
                </a:rPr>
                <a:t>∑_(𝒊=𝟏)^𝟓▒〖𝒆_𝒊𝒋 𝑵_𝒊 〗</a:t>
              </a:r>
              <a:r>
                <a:rPr lang="en-US" sz="1200" b="1" i="0">
                  <a:latin typeface="Cambria Math" panose="02040503050406030204" pitchFamily="18" charset="0"/>
                  <a:ea typeface="Cambria Math" panose="02040503050406030204" pitchFamily="18" charset="0"/>
                </a:rPr>
                <a:t>≥𝑴_𝒋</a:t>
              </a:r>
              <a:endParaRPr lang="en-US" sz="1200" b="1"/>
            </a:p>
            <a:p>
              <a:pPr>
                <a:buNone/>
              </a:pPr>
              <a:r>
                <a:rPr lang="en-US" sz="1200" b="1"/>
                <a:t>Number of orders of valves from suppliers </a:t>
              </a:r>
              <a:r>
                <a:rPr lang="en-US" sz="1200" b="1" i="1"/>
                <a:t>(i = 1, ..., 5) </a:t>
              </a:r>
              <a:r>
                <a:rPr lang="en-US" sz="1200" b="1"/>
                <a:t>:	</a:t>
              </a:r>
            </a:p>
            <a:p>
              <a:pPr>
                <a:buNone/>
              </a:pPr>
              <a:r>
                <a:rPr lang="en-US" sz="1200" b="1" i="0">
                  <a:latin typeface="Cambria Math" panose="02040503050406030204" pitchFamily="18" charset="0"/>
                </a:rPr>
                <a:t>∑_(𝒋=𝟏)^𝟑▒〖𝒆_𝒊𝒋 𝑵_𝒊 〗</a:t>
              </a:r>
              <a:r>
                <a:rPr lang="en-US" sz="1200" b="1" i="0">
                  <a:latin typeface="Cambria Math" panose="02040503050406030204" pitchFamily="18" charset="0"/>
                  <a:ea typeface="Cambria Math" panose="02040503050406030204" pitchFamily="18" charset="0"/>
                </a:rPr>
                <a:t>≤𝟔𝟎𝟎</a:t>
              </a:r>
              <a:endParaRPr lang="en-US" sz="1200" b="1"/>
            </a:p>
            <a:p>
              <a:pPr>
                <a:buNone/>
              </a:pPr>
              <a:r>
                <a:rPr lang="en-US" sz="1200" b="1"/>
                <a:t>Number of orders of valves from suppliers 1&amp;2  </a:t>
              </a:r>
              <a:r>
                <a:rPr lang="en-US" sz="1200" b="1" i="1">
                  <a:ea typeface="MS Mincho" pitchFamily="49" charset="-128"/>
                  <a:cs typeface="Courier New" pitchFamily="49" charset="0"/>
                </a:rPr>
                <a:t>(</a:t>
              </a:r>
              <a:r>
                <a:rPr lang="en-US" sz="1200" b="1" i="1">
                  <a:ea typeface="MS Mincho" pitchFamily="49" charset="-128"/>
                </a:rPr>
                <a:t>i </a:t>
              </a:r>
              <a:r>
                <a:rPr lang="en-US" sz="1200" b="1" i="1">
                  <a:ea typeface="MS Mincho" pitchFamily="49" charset="-128"/>
                  <a:cs typeface="Courier New" pitchFamily="49" charset="0"/>
                </a:rPr>
                <a:t>=1,2)</a:t>
              </a:r>
              <a:r>
                <a:rPr lang="en-US" sz="1200" b="1"/>
                <a:t>:</a:t>
              </a:r>
            </a:p>
            <a:p>
              <a:pPr algn="ctr">
                <a:buNone/>
              </a:pPr>
              <a:r>
                <a:rPr lang="en-US" sz="1200" b="1" i="0">
                  <a:latin typeface="Cambria Math" panose="02040503050406030204" pitchFamily="18" charset="0"/>
                </a:rPr>
                <a:t>∑_(𝒋=𝟏)^𝟑▒〖𝒆_𝒊𝒋 𝑵_𝒊 〗</a:t>
              </a:r>
              <a:r>
                <a:rPr lang="en-US" sz="1200" b="1" i="0">
                  <a:latin typeface="Cambria Math" panose="02040503050406030204" pitchFamily="18" charset="0"/>
                  <a:ea typeface="Cambria Math" panose="02040503050406030204" pitchFamily="18" charset="0"/>
                </a:rPr>
                <a:t>≥𝟏𝟓𝟎</a:t>
              </a:r>
              <a:endParaRPr lang="en-US" sz="1200" b="1"/>
            </a:p>
            <a:p>
              <a:pPr>
                <a:buFont typeface="Arial" panose="020B0604020202020204" pitchFamily="34" charset="0"/>
                <a:buNone/>
              </a:pPr>
              <a:r>
                <a:rPr lang="en-US" sz="1200" b="1"/>
                <a:t>Nonnegativity: </a:t>
              </a:r>
              <a:r>
                <a:rPr lang="en-US" sz="1200" b="1" i="1">
                  <a:ea typeface="MS Mincho" pitchFamily="49" charset="-128"/>
                  <a:cs typeface="Courier New" pitchFamily="49" charset="0"/>
                </a:rPr>
                <a:t>N</a:t>
              </a:r>
              <a:r>
                <a:rPr lang="en-US" sz="1200" b="1" i="1" baseline="-25000">
                  <a:ea typeface="MS Mincho" pitchFamily="49" charset="-128"/>
                  <a:cs typeface="Courier New" pitchFamily="49" charset="0"/>
                </a:rPr>
                <a:t>i</a:t>
              </a:r>
              <a:r>
                <a:rPr lang="en-US" sz="1200" b="1" i="1">
                  <a:ea typeface="MS Mincho" pitchFamily="49" charset="-128"/>
                  <a:cs typeface="Courier New" pitchFamily="49" charset="0"/>
                </a:rPr>
                <a:t> ≥ 0</a:t>
              </a:r>
              <a:endParaRPr lang="en-US" sz="1200" b="1"/>
            </a:p>
            <a:p>
              <a:pPr marL="0" indent="0">
                <a:buNone/>
              </a:pPr>
              <a:endParaRPr lang="en-US" sz="1200" b="1"/>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285750</xdr:colOff>
      <xdr:row>0</xdr:row>
      <xdr:rowOff>180975</xdr:rowOff>
    </xdr:from>
    <xdr:to>
      <xdr:col>13</xdr:col>
      <xdr:colOff>285750</xdr:colOff>
      <xdr:row>18</xdr:row>
      <xdr:rowOff>161925</xdr:rowOff>
    </xdr:to>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3934CEE0-3238-4D27-90D4-95702663D5ED}"/>
                </a:ext>
              </a:extLst>
            </xdr:cNvPr>
            <xdr:cNvSpPr txBox="1">
              <a:spLocks noChangeArrowheads="1"/>
            </xdr:cNvSpPr>
          </xdr:nvSpPr>
          <xdr:spPr>
            <a:xfrm>
              <a:off x="8391525" y="180975"/>
              <a:ext cx="4267200" cy="3600450"/>
            </a:xfrm>
            <a:prstGeom prst="rect">
              <a:avLst/>
            </a:prstGeom>
          </xdr:spPr>
          <xdr:txBody>
            <a:bodyPr wrap="square"/>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buFont typeface="Wingdings" pitchFamily="2" charset="2"/>
                <a:buNone/>
              </a:pPr>
              <a:r>
                <a:rPr lang="en-US" sz="1200" b="1" i="1">
                  <a:solidFill>
                    <a:srgbClr val="0070C0"/>
                  </a:solidFill>
                  <a:ea typeface="MS Mincho" pitchFamily="49" charset="-128"/>
                </a:rPr>
                <a:t>Inputs:</a:t>
              </a:r>
            </a:p>
            <a:p>
              <a:pPr>
                <a:buFont typeface="Wingdings" pitchFamily="2" charset="2"/>
                <a:buNone/>
              </a:pPr>
              <a:r>
                <a:rPr lang="en-US" sz="1200" b="1" i="1">
                  <a:ea typeface="MS Mincho" pitchFamily="49" charset="-128"/>
                </a:rPr>
                <a:t>i </a:t>
              </a:r>
              <a:r>
                <a:rPr lang="en-US" sz="1200" b="1">
                  <a:ea typeface="MS Mincho" pitchFamily="49" charset="-128"/>
                </a:rPr>
                <a:t>– represents suppliers</a:t>
              </a:r>
              <a:r>
                <a:rPr lang="en-US" sz="1200" b="1" i="1">
                  <a:ea typeface="MS Mincho" pitchFamily="49" charset="-128"/>
                </a:rPr>
                <a:t>, i = 1, …,5</a:t>
              </a:r>
            </a:p>
            <a:p>
              <a:pPr marL="0" indent="0" algn="l">
                <a:buNone/>
              </a:pPr>
              <a:r>
                <a:rPr lang="en-US" sz="1200" b="1" i="1">
                  <a:ea typeface="MS Mincho" pitchFamily="49" charset="-128"/>
                </a:rPr>
                <a:t>j – </a:t>
              </a:r>
              <a:r>
                <a:rPr lang="en-US" sz="1200" b="1">
                  <a:ea typeface="MS Mincho" pitchFamily="49" charset="-128"/>
                </a:rPr>
                <a:t>represents </a:t>
              </a:r>
              <a:r>
                <a:rPr lang="en-US" sz="1200" b="1" i="0" u="none" strike="noStrike" baseline="0">
                  <a:solidFill>
                    <a:srgbClr val="000000"/>
                  </a:solidFill>
                </a:rPr>
                <a:t>valves sizes </a:t>
              </a:r>
              <a:r>
                <a:rPr lang="en-US" sz="1200" b="1">
                  <a:ea typeface="MS Mincho" pitchFamily="49" charset="-128"/>
                </a:rPr>
                <a:t>, </a:t>
              </a:r>
              <a:r>
                <a:rPr lang="en-US" sz="1200" b="1" i="1">
                  <a:ea typeface="MS Mincho" pitchFamily="49" charset="-128"/>
                </a:rPr>
                <a:t>j = 1,…,3</a:t>
              </a:r>
            </a:p>
            <a:p>
              <a:pPr marL="0" indent="0" algn="l">
                <a:buNone/>
              </a:pPr>
              <a:r>
                <a:rPr lang="en-US" sz="1200" b="1" i="1">
                  <a:ea typeface="MS Mincho" pitchFamily="49" charset="-128"/>
                </a:rPr>
                <a:t>e</a:t>
              </a:r>
              <a:r>
                <a:rPr lang="en-US" sz="1200" b="1" i="1" baseline="-25000">
                  <a:ea typeface="MS Mincho" pitchFamily="49" charset="-128"/>
                </a:rPr>
                <a:t>ij</a:t>
              </a:r>
              <a:r>
                <a:rPr lang="en-US" sz="1200" b="1" i="1">
                  <a:ea typeface="MS Mincho" pitchFamily="49" charset="-128"/>
                </a:rPr>
                <a:t> = </a:t>
              </a:r>
              <a:r>
                <a:rPr lang="en-US" sz="1200" b="1">
                  <a:ea typeface="MS Mincho" pitchFamily="49" charset="-128"/>
                </a:rPr>
                <a:t>proportion of valves of various sizes j purchased from each supplier </a:t>
              </a:r>
              <a:r>
                <a:rPr lang="en-US" sz="1200" b="1" i="1">
                  <a:ea typeface="MS Mincho" pitchFamily="49" charset="-128"/>
                </a:rPr>
                <a:t>i </a:t>
              </a:r>
            </a:p>
            <a:p>
              <a:pPr marL="0" indent="0" algn="l">
                <a:buNone/>
              </a:pPr>
              <a:r>
                <a:rPr lang="en-US" sz="1200" b="1" i="1">
                  <a:ea typeface="MS Mincho" pitchFamily="49" charset="-128"/>
                </a:rPr>
                <a:t>C</a:t>
              </a:r>
              <a:r>
                <a:rPr lang="en-US" sz="1200" b="1" i="1" baseline="-25000">
                  <a:ea typeface="MS Mincho" pitchFamily="49" charset="-128"/>
                </a:rPr>
                <a:t>i</a:t>
              </a:r>
              <a:r>
                <a:rPr lang="en-US" sz="1200" b="1" i="1">
                  <a:ea typeface="MS Mincho" pitchFamily="49" charset="-128"/>
                </a:rPr>
                <a:t> = </a:t>
              </a:r>
              <a:r>
                <a:rPr lang="en-US" sz="1200" b="1">
                  <a:ea typeface="MS Mincho" pitchFamily="49" charset="-128"/>
                </a:rPr>
                <a:t>cost per valve from each supplier </a:t>
              </a:r>
              <a:r>
                <a:rPr lang="en-US" sz="1200" b="1" i="1">
                  <a:ea typeface="MS Mincho" pitchFamily="49" charset="-128"/>
                </a:rPr>
                <a:t>i</a:t>
              </a:r>
            </a:p>
            <a:p>
              <a:pPr marL="0" indent="0" algn="l">
                <a:buNone/>
              </a:pPr>
              <a:r>
                <a:rPr lang="en-US" sz="1200" b="1" i="1">
                  <a:ea typeface="MS Mincho" pitchFamily="49" charset="-128"/>
                </a:rPr>
                <a:t>M</a:t>
              </a:r>
              <a:r>
                <a:rPr lang="en-US" sz="1200" b="1" i="1" baseline="-25000">
                  <a:ea typeface="MS Mincho" pitchFamily="49" charset="-128"/>
                </a:rPr>
                <a:t>j </a:t>
              </a:r>
              <a:r>
                <a:rPr lang="en-US" sz="1200" b="1" i="1">
                  <a:ea typeface="MS Mincho" pitchFamily="49" charset="-128"/>
                </a:rPr>
                <a:t>= Minimal required quantity </a:t>
              </a:r>
              <a:r>
                <a:rPr lang="en-US" sz="1200" b="1">
                  <a:ea typeface="MS Mincho" pitchFamily="49" charset="-128"/>
                </a:rPr>
                <a:t>of valves in different sizes</a:t>
              </a:r>
            </a:p>
            <a:p>
              <a:pPr marL="0" indent="0" algn="l">
                <a:buNone/>
              </a:pPr>
              <a:endParaRPr lang="en-US" sz="1200" b="1">
                <a:ea typeface="MS Mincho" pitchFamily="49" charset="-128"/>
              </a:endParaRPr>
            </a:p>
            <a:p>
              <a:pPr marL="0" indent="0" algn="l">
                <a:buNone/>
              </a:pPr>
              <a:r>
                <a:rPr lang="en-US" sz="1200" b="1" i="1">
                  <a:solidFill>
                    <a:srgbClr val="0070C0"/>
                  </a:solidFill>
                  <a:ea typeface="MS Mincho" pitchFamily="49" charset="-128"/>
                </a:rPr>
                <a:t>Decision variables:</a:t>
              </a:r>
            </a:p>
            <a:p>
              <a:pPr>
                <a:buFont typeface="Wingdings" pitchFamily="2" charset="2"/>
                <a:buNone/>
              </a:pPr>
              <a:r>
                <a:rPr lang="en-US" sz="1200" b="1" i="1">
                  <a:ea typeface="MS Mincho" pitchFamily="49" charset="-128"/>
                  <a:cs typeface="Courier New" pitchFamily="49" charset="0"/>
                </a:rPr>
                <a:t>N</a:t>
              </a:r>
              <a:r>
                <a:rPr lang="en-US" sz="1200" b="1" i="1" baseline="-25000">
                  <a:ea typeface="MS Mincho" pitchFamily="49" charset="-128"/>
                  <a:cs typeface="Courier New" pitchFamily="49" charset="0"/>
                </a:rPr>
                <a:t>i</a:t>
              </a:r>
              <a:r>
                <a:rPr lang="en-US" sz="1200" b="1" i="1">
                  <a:ea typeface="MS Mincho" pitchFamily="49" charset="-128"/>
                  <a:cs typeface="Courier New" pitchFamily="49" charset="0"/>
                </a:rPr>
                <a:t> </a:t>
              </a:r>
              <a:r>
                <a:rPr lang="en-US" sz="1200" b="1">
                  <a:ea typeface="MS Mincho" pitchFamily="49" charset="-128"/>
                  <a:cs typeface="Courier New" pitchFamily="49" charset="0"/>
                </a:rPr>
                <a:t>= number of valves purchased from supplier </a:t>
              </a:r>
              <a:r>
                <a:rPr lang="en-US" sz="1200" b="1" i="1">
                  <a:ea typeface="MS Mincho" pitchFamily="49" charset="-128"/>
                  <a:cs typeface="Courier New" pitchFamily="49" charset="0"/>
                </a:rPr>
                <a:t>i </a:t>
              </a:r>
            </a:p>
            <a:p>
              <a:pPr>
                <a:buFont typeface="Wingdings" pitchFamily="2" charset="2"/>
                <a:buNone/>
              </a:pPr>
              <a:r>
                <a:rPr lang="en-US" sz="1200" b="1" i="1">
                  <a:ea typeface="MS Mincho" pitchFamily="49" charset="-128"/>
                  <a:cs typeface="Courier New" pitchFamily="49" charset="0"/>
                </a:rPr>
                <a:t>(</a:t>
              </a:r>
              <a:r>
                <a:rPr lang="en-US" sz="1200" b="1" i="1">
                  <a:ea typeface="MS Mincho" pitchFamily="49" charset="-128"/>
                </a:rPr>
                <a:t>i </a:t>
              </a:r>
              <a:r>
                <a:rPr lang="en-US" sz="1200" b="1" i="1">
                  <a:ea typeface="MS Mincho" pitchFamily="49" charset="-128"/>
                  <a:cs typeface="Courier New" pitchFamily="49" charset="0"/>
                </a:rPr>
                <a:t>=1,…,5)</a:t>
              </a:r>
            </a:p>
            <a:p>
              <a:pPr>
                <a:buFont typeface="Wingdings" pitchFamily="2" charset="2"/>
                <a:buNone/>
              </a:pPr>
              <a:endParaRPr lang="en-US" sz="1200" b="1" i="1">
                <a:solidFill>
                  <a:schemeClr val="accent2"/>
                </a:solidFill>
                <a:ea typeface="MS Mincho" pitchFamily="49" charset="-128"/>
              </a:endParaRPr>
            </a:p>
            <a:p>
              <a:pPr marL="0" indent="0" algn="l">
                <a:buNone/>
              </a:pPr>
              <a:r>
                <a:rPr lang="en-US" sz="1200" b="1" i="1">
                  <a:solidFill>
                    <a:srgbClr val="0070C0"/>
                  </a:solidFill>
                  <a:ea typeface="MS Mincho" pitchFamily="49" charset="-128"/>
                </a:rPr>
                <a:t>Objective to minimize total monthly cost of the valve: </a:t>
              </a:r>
            </a:p>
            <a:p>
              <a:pPr>
                <a:buFont typeface="Arial" panose="020B0604020202020204" pitchFamily="34" charset="0"/>
                <a:buNone/>
              </a:pPr>
              <a:r>
                <a:rPr lang="en-US" sz="1200" b="1">
                  <a:cs typeface="Courier New" pitchFamily="49" charset="0"/>
                </a:rPr>
                <a:t>Min</a:t>
              </a:r>
            </a:p>
            <a:p>
              <a:pPr>
                <a:buFont typeface="Arial" panose="020B0604020202020204" pitchFamily="34" charset="0"/>
                <a:buNone/>
              </a:pPr>
              <a14:m>
                <m:oMathPara xmlns:m="http://schemas.openxmlformats.org/officeDocument/2006/math">
                  <m:oMathParaPr>
                    <m:jc m:val="centerGroup"/>
                  </m:oMathParaPr>
                  <m:oMath xmlns:m="http://schemas.openxmlformats.org/officeDocument/2006/math">
                    <m:nary>
                      <m:naryPr>
                        <m:chr m:val="∑"/>
                        <m:ctrlPr>
                          <a:rPr lang="en-US" sz="1200" b="1" i="1">
                            <a:latin typeface="Cambria Math" panose="02040503050406030204" pitchFamily="18" charset="0"/>
                            <a:cs typeface="Courier New" pitchFamily="49" charset="0"/>
                          </a:rPr>
                        </m:ctrlPr>
                      </m:naryPr>
                      <m:sub>
                        <m:r>
                          <a:rPr lang="en-US" sz="1200" b="1" i="1">
                            <a:latin typeface="Cambria Math" panose="02040503050406030204" pitchFamily="18" charset="0"/>
                            <a:cs typeface="Courier New" pitchFamily="49" charset="0"/>
                          </a:rPr>
                          <m:t>𝒊</m:t>
                        </m:r>
                        <m:r>
                          <a:rPr lang="en-US" sz="1200" b="1" i="1">
                            <a:latin typeface="Cambria Math" panose="02040503050406030204" pitchFamily="18" charset="0"/>
                            <a:cs typeface="Courier New" pitchFamily="49" charset="0"/>
                          </a:rPr>
                          <m:t>=</m:t>
                        </m:r>
                        <m:r>
                          <a:rPr lang="en-US" sz="1200" b="1" i="1">
                            <a:latin typeface="Cambria Math" panose="02040503050406030204" pitchFamily="18" charset="0"/>
                            <a:cs typeface="Courier New" pitchFamily="49" charset="0"/>
                          </a:rPr>
                          <m:t>𝟏</m:t>
                        </m:r>
                      </m:sub>
                      <m:sup>
                        <m:r>
                          <a:rPr lang="en-US" sz="1200" b="1" i="1">
                            <a:latin typeface="Cambria Math" panose="02040503050406030204" pitchFamily="18" charset="0"/>
                            <a:cs typeface="Courier New" pitchFamily="49" charset="0"/>
                          </a:rPr>
                          <m:t>𝟓</m:t>
                        </m:r>
                      </m:sup>
                      <m:e>
                        <m:sSub>
                          <m:sSubPr>
                            <m:ctrlPr>
                              <a:rPr lang="en-US" sz="1200" b="1" i="1">
                                <a:latin typeface="Cambria Math" panose="02040503050406030204" pitchFamily="18" charset="0"/>
                                <a:cs typeface="Courier New" pitchFamily="49" charset="0"/>
                              </a:rPr>
                            </m:ctrlPr>
                          </m:sSubPr>
                          <m:e>
                            <m:r>
                              <a:rPr lang="en-US" sz="1200" b="1" i="1">
                                <a:latin typeface="Cambria Math" panose="02040503050406030204" pitchFamily="18" charset="0"/>
                                <a:cs typeface="Courier New" pitchFamily="49" charset="0"/>
                              </a:rPr>
                              <m:t>𝑪</m:t>
                            </m:r>
                          </m:e>
                          <m:sub>
                            <m:r>
                              <a:rPr lang="en-US" sz="1200" b="1" i="1">
                                <a:latin typeface="Cambria Math" panose="02040503050406030204" pitchFamily="18" charset="0"/>
                                <a:cs typeface="Courier New" pitchFamily="49" charset="0"/>
                              </a:rPr>
                              <m:t>𝒊</m:t>
                            </m:r>
                          </m:sub>
                        </m:sSub>
                        <m:sSub>
                          <m:sSubPr>
                            <m:ctrlPr>
                              <a:rPr lang="en-US" sz="1200" b="1" i="1">
                                <a:latin typeface="Cambria Math" panose="02040503050406030204" pitchFamily="18" charset="0"/>
                                <a:cs typeface="Courier New" pitchFamily="49" charset="0"/>
                              </a:rPr>
                            </m:ctrlPr>
                          </m:sSubPr>
                          <m:e>
                            <m:r>
                              <a:rPr lang="en-US" sz="1200" b="1" i="1">
                                <a:latin typeface="Cambria Math" panose="02040503050406030204" pitchFamily="18" charset="0"/>
                                <a:cs typeface="Courier New" pitchFamily="49" charset="0"/>
                              </a:rPr>
                              <m:t>𝑵</m:t>
                            </m:r>
                          </m:e>
                          <m:sub>
                            <m:r>
                              <a:rPr lang="en-US" sz="1200" b="1" i="1">
                                <a:latin typeface="Cambria Math" panose="02040503050406030204" pitchFamily="18" charset="0"/>
                                <a:cs typeface="Courier New" pitchFamily="49" charset="0"/>
                              </a:rPr>
                              <m:t>𝒊</m:t>
                            </m:r>
                          </m:sub>
                        </m:sSub>
                      </m:e>
                    </m:nary>
                  </m:oMath>
                </m:oMathPara>
              </a14:m>
              <a:endParaRPr lang="en-US" sz="1200" b="1" i="1">
                <a:solidFill>
                  <a:schemeClr val="accent2"/>
                </a:solidFill>
                <a:cs typeface="Courier New" pitchFamily="49" charset="0"/>
              </a:endParaRPr>
            </a:p>
          </xdr:txBody>
        </xdr:sp>
      </mc:Choice>
      <mc:Fallback xmlns="">
        <xdr:sp macro="" textlink="">
          <xdr:nvSpPr>
            <xdr:cNvPr id="6" name="TextBox 5">
              <a:extLst>
                <a:ext uri="{FF2B5EF4-FFF2-40B4-BE49-F238E27FC236}">
                  <a16:creationId xmlns:a16="http://schemas.microsoft.com/office/drawing/2014/main" id="{3934CEE0-3238-4D27-90D4-95702663D5ED}"/>
                </a:ext>
              </a:extLst>
            </xdr:cNvPr>
            <xdr:cNvSpPr txBox="1">
              <a:spLocks noChangeArrowheads="1"/>
            </xdr:cNvSpPr>
          </xdr:nvSpPr>
          <xdr:spPr>
            <a:xfrm>
              <a:off x="8391525" y="180975"/>
              <a:ext cx="4267200" cy="3600450"/>
            </a:xfrm>
            <a:prstGeom prst="rect">
              <a:avLst/>
            </a:prstGeom>
          </xdr:spPr>
          <xdr:txBody>
            <a:bodyPr wrap="square"/>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buFont typeface="Wingdings" pitchFamily="2" charset="2"/>
                <a:buNone/>
              </a:pPr>
              <a:r>
                <a:rPr lang="en-US" sz="1200" b="1" i="1">
                  <a:solidFill>
                    <a:srgbClr val="0070C0"/>
                  </a:solidFill>
                  <a:ea typeface="MS Mincho" pitchFamily="49" charset="-128"/>
                </a:rPr>
                <a:t>Inputs:</a:t>
              </a:r>
            </a:p>
            <a:p>
              <a:pPr>
                <a:buFont typeface="Wingdings" pitchFamily="2" charset="2"/>
                <a:buNone/>
              </a:pPr>
              <a:r>
                <a:rPr lang="en-US" sz="1200" b="1" i="1">
                  <a:ea typeface="MS Mincho" pitchFamily="49" charset="-128"/>
                </a:rPr>
                <a:t>i </a:t>
              </a:r>
              <a:r>
                <a:rPr lang="en-US" sz="1200" b="1">
                  <a:ea typeface="MS Mincho" pitchFamily="49" charset="-128"/>
                </a:rPr>
                <a:t>– represents suppliers</a:t>
              </a:r>
              <a:r>
                <a:rPr lang="en-US" sz="1200" b="1" i="1">
                  <a:ea typeface="MS Mincho" pitchFamily="49" charset="-128"/>
                </a:rPr>
                <a:t>, i = 1, …,5</a:t>
              </a:r>
            </a:p>
            <a:p>
              <a:pPr marL="0" indent="0" algn="l">
                <a:buNone/>
              </a:pPr>
              <a:r>
                <a:rPr lang="en-US" sz="1200" b="1" i="1">
                  <a:ea typeface="MS Mincho" pitchFamily="49" charset="-128"/>
                </a:rPr>
                <a:t>j – </a:t>
              </a:r>
              <a:r>
                <a:rPr lang="en-US" sz="1200" b="1">
                  <a:ea typeface="MS Mincho" pitchFamily="49" charset="-128"/>
                </a:rPr>
                <a:t>represents </a:t>
              </a:r>
              <a:r>
                <a:rPr lang="en-US" sz="1200" b="1" i="0" u="none" strike="noStrike" baseline="0">
                  <a:solidFill>
                    <a:srgbClr val="000000"/>
                  </a:solidFill>
                </a:rPr>
                <a:t>valves sizes </a:t>
              </a:r>
              <a:r>
                <a:rPr lang="en-US" sz="1200" b="1">
                  <a:ea typeface="MS Mincho" pitchFamily="49" charset="-128"/>
                </a:rPr>
                <a:t>, </a:t>
              </a:r>
              <a:r>
                <a:rPr lang="en-US" sz="1200" b="1" i="1">
                  <a:ea typeface="MS Mincho" pitchFamily="49" charset="-128"/>
                </a:rPr>
                <a:t>j = 1,…,3</a:t>
              </a:r>
            </a:p>
            <a:p>
              <a:pPr marL="0" indent="0" algn="l">
                <a:buNone/>
              </a:pPr>
              <a:r>
                <a:rPr lang="en-US" sz="1200" b="1" i="1">
                  <a:ea typeface="MS Mincho" pitchFamily="49" charset="-128"/>
                </a:rPr>
                <a:t>e</a:t>
              </a:r>
              <a:r>
                <a:rPr lang="en-US" sz="1200" b="1" i="1" baseline="-25000">
                  <a:ea typeface="MS Mincho" pitchFamily="49" charset="-128"/>
                </a:rPr>
                <a:t>ij</a:t>
              </a:r>
              <a:r>
                <a:rPr lang="en-US" sz="1200" b="1" i="1">
                  <a:ea typeface="MS Mincho" pitchFamily="49" charset="-128"/>
                </a:rPr>
                <a:t> = </a:t>
              </a:r>
              <a:r>
                <a:rPr lang="en-US" sz="1200" b="1">
                  <a:ea typeface="MS Mincho" pitchFamily="49" charset="-128"/>
                </a:rPr>
                <a:t>proportion of valves of various sizes j purchased from each supplier </a:t>
              </a:r>
              <a:r>
                <a:rPr lang="en-US" sz="1200" b="1" i="1">
                  <a:ea typeface="MS Mincho" pitchFamily="49" charset="-128"/>
                </a:rPr>
                <a:t>i </a:t>
              </a:r>
            </a:p>
            <a:p>
              <a:pPr marL="0" indent="0" algn="l">
                <a:buNone/>
              </a:pPr>
              <a:r>
                <a:rPr lang="en-US" sz="1200" b="1" i="1">
                  <a:ea typeface="MS Mincho" pitchFamily="49" charset="-128"/>
                </a:rPr>
                <a:t>C</a:t>
              </a:r>
              <a:r>
                <a:rPr lang="en-US" sz="1200" b="1" i="1" baseline="-25000">
                  <a:ea typeface="MS Mincho" pitchFamily="49" charset="-128"/>
                </a:rPr>
                <a:t>i</a:t>
              </a:r>
              <a:r>
                <a:rPr lang="en-US" sz="1200" b="1" i="1">
                  <a:ea typeface="MS Mincho" pitchFamily="49" charset="-128"/>
                </a:rPr>
                <a:t> = </a:t>
              </a:r>
              <a:r>
                <a:rPr lang="en-US" sz="1200" b="1">
                  <a:ea typeface="MS Mincho" pitchFamily="49" charset="-128"/>
                </a:rPr>
                <a:t>cost per valve from each supplier </a:t>
              </a:r>
              <a:r>
                <a:rPr lang="en-US" sz="1200" b="1" i="1">
                  <a:ea typeface="MS Mincho" pitchFamily="49" charset="-128"/>
                </a:rPr>
                <a:t>i</a:t>
              </a:r>
            </a:p>
            <a:p>
              <a:pPr marL="0" indent="0" algn="l">
                <a:buNone/>
              </a:pPr>
              <a:r>
                <a:rPr lang="en-US" sz="1200" b="1" i="1">
                  <a:ea typeface="MS Mincho" pitchFamily="49" charset="-128"/>
                </a:rPr>
                <a:t>M</a:t>
              </a:r>
              <a:r>
                <a:rPr lang="en-US" sz="1200" b="1" i="1" baseline="-25000">
                  <a:ea typeface="MS Mincho" pitchFamily="49" charset="-128"/>
                </a:rPr>
                <a:t>j </a:t>
              </a:r>
              <a:r>
                <a:rPr lang="en-US" sz="1200" b="1" i="1">
                  <a:ea typeface="MS Mincho" pitchFamily="49" charset="-128"/>
                </a:rPr>
                <a:t>= Minimal required quantity </a:t>
              </a:r>
              <a:r>
                <a:rPr lang="en-US" sz="1200" b="1">
                  <a:ea typeface="MS Mincho" pitchFamily="49" charset="-128"/>
                </a:rPr>
                <a:t>of valves in different sizes</a:t>
              </a:r>
            </a:p>
            <a:p>
              <a:pPr marL="0" indent="0" algn="l">
                <a:buNone/>
              </a:pPr>
              <a:endParaRPr lang="en-US" sz="1200" b="1">
                <a:ea typeface="MS Mincho" pitchFamily="49" charset="-128"/>
              </a:endParaRPr>
            </a:p>
            <a:p>
              <a:pPr marL="0" indent="0" algn="l">
                <a:buNone/>
              </a:pPr>
              <a:r>
                <a:rPr lang="en-US" sz="1200" b="1" i="1">
                  <a:solidFill>
                    <a:srgbClr val="0070C0"/>
                  </a:solidFill>
                  <a:ea typeface="MS Mincho" pitchFamily="49" charset="-128"/>
                </a:rPr>
                <a:t>Decision variables:</a:t>
              </a:r>
            </a:p>
            <a:p>
              <a:pPr>
                <a:buFont typeface="Wingdings" pitchFamily="2" charset="2"/>
                <a:buNone/>
              </a:pPr>
              <a:r>
                <a:rPr lang="en-US" sz="1200" b="1" i="1">
                  <a:ea typeface="MS Mincho" pitchFamily="49" charset="-128"/>
                  <a:cs typeface="Courier New" pitchFamily="49" charset="0"/>
                </a:rPr>
                <a:t>N</a:t>
              </a:r>
              <a:r>
                <a:rPr lang="en-US" sz="1200" b="1" i="1" baseline="-25000">
                  <a:ea typeface="MS Mincho" pitchFamily="49" charset="-128"/>
                  <a:cs typeface="Courier New" pitchFamily="49" charset="0"/>
                </a:rPr>
                <a:t>i</a:t>
              </a:r>
              <a:r>
                <a:rPr lang="en-US" sz="1200" b="1" i="1">
                  <a:ea typeface="MS Mincho" pitchFamily="49" charset="-128"/>
                  <a:cs typeface="Courier New" pitchFamily="49" charset="0"/>
                </a:rPr>
                <a:t> </a:t>
              </a:r>
              <a:r>
                <a:rPr lang="en-US" sz="1200" b="1">
                  <a:ea typeface="MS Mincho" pitchFamily="49" charset="-128"/>
                  <a:cs typeface="Courier New" pitchFamily="49" charset="0"/>
                </a:rPr>
                <a:t>= number of valves purchased from supplier </a:t>
              </a:r>
              <a:r>
                <a:rPr lang="en-US" sz="1200" b="1" i="1">
                  <a:ea typeface="MS Mincho" pitchFamily="49" charset="-128"/>
                  <a:cs typeface="Courier New" pitchFamily="49" charset="0"/>
                </a:rPr>
                <a:t>i </a:t>
              </a:r>
            </a:p>
            <a:p>
              <a:pPr>
                <a:buFont typeface="Wingdings" pitchFamily="2" charset="2"/>
                <a:buNone/>
              </a:pPr>
              <a:r>
                <a:rPr lang="en-US" sz="1200" b="1" i="1">
                  <a:ea typeface="MS Mincho" pitchFamily="49" charset="-128"/>
                  <a:cs typeface="Courier New" pitchFamily="49" charset="0"/>
                </a:rPr>
                <a:t>(</a:t>
              </a:r>
              <a:r>
                <a:rPr lang="en-US" sz="1200" b="1" i="1">
                  <a:ea typeface="MS Mincho" pitchFamily="49" charset="-128"/>
                </a:rPr>
                <a:t>i </a:t>
              </a:r>
              <a:r>
                <a:rPr lang="en-US" sz="1200" b="1" i="1">
                  <a:ea typeface="MS Mincho" pitchFamily="49" charset="-128"/>
                  <a:cs typeface="Courier New" pitchFamily="49" charset="0"/>
                </a:rPr>
                <a:t>=1,…,5)</a:t>
              </a:r>
            </a:p>
            <a:p>
              <a:pPr>
                <a:buFont typeface="Wingdings" pitchFamily="2" charset="2"/>
                <a:buNone/>
              </a:pPr>
              <a:endParaRPr lang="en-US" sz="1200" b="1" i="1">
                <a:solidFill>
                  <a:schemeClr val="accent2"/>
                </a:solidFill>
                <a:ea typeface="MS Mincho" pitchFamily="49" charset="-128"/>
              </a:endParaRPr>
            </a:p>
            <a:p>
              <a:pPr marL="0" indent="0" algn="l">
                <a:buNone/>
              </a:pPr>
              <a:r>
                <a:rPr lang="en-US" sz="1200" b="1" i="1">
                  <a:solidFill>
                    <a:srgbClr val="0070C0"/>
                  </a:solidFill>
                  <a:ea typeface="MS Mincho" pitchFamily="49" charset="-128"/>
                </a:rPr>
                <a:t>Objective to minimize total monthly cost of the valve: </a:t>
              </a:r>
            </a:p>
            <a:p>
              <a:pPr>
                <a:buFont typeface="Arial" panose="020B0604020202020204" pitchFamily="34" charset="0"/>
                <a:buNone/>
              </a:pPr>
              <a:r>
                <a:rPr lang="en-US" sz="1200" b="1">
                  <a:cs typeface="Courier New" pitchFamily="49" charset="0"/>
                </a:rPr>
                <a:t>Min</a:t>
              </a:r>
            </a:p>
            <a:p>
              <a:pPr>
                <a:buFont typeface="Arial" panose="020B0604020202020204" pitchFamily="34" charset="0"/>
                <a:buNone/>
              </a:pPr>
              <a:r>
                <a:rPr lang="en-US" sz="1200" b="1" i="0">
                  <a:latin typeface="Cambria Math" panose="02040503050406030204" pitchFamily="18" charset="0"/>
                  <a:cs typeface="Courier New" pitchFamily="49" charset="0"/>
                </a:rPr>
                <a:t>∑_(𝒊=𝟏)^𝟓▒〖𝑪_𝒊 𝑵_𝒊 〗</a:t>
              </a:r>
              <a:endParaRPr lang="en-US" sz="1200" b="1" i="1">
                <a:solidFill>
                  <a:schemeClr val="accent2"/>
                </a:solidFill>
                <a:cs typeface="Courier New" pitchFamily="49" charset="0"/>
              </a:endParaRPr>
            </a:p>
          </xdr:txBody>
        </xdr:sp>
      </mc:Fallback>
    </mc:AlternateContent>
    <xdr:clientData/>
  </xdr:twoCellAnchor>
  <xdr:twoCellAnchor>
    <xdr:from>
      <xdr:col>6</xdr:col>
      <xdr:colOff>285750</xdr:colOff>
      <xdr:row>16</xdr:row>
      <xdr:rowOff>152400</xdr:rowOff>
    </xdr:from>
    <xdr:to>
      <xdr:col>13</xdr:col>
      <xdr:colOff>247650</xdr:colOff>
      <xdr:row>42</xdr:row>
      <xdr:rowOff>0</xdr:rowOff>
    </xdr:to>
    <mc:AlternateContent xmlns:mc="http://schemas.openxmlformats.org/markup-compatibility/2006" xmlns:a14="http://schemas.microsoft.com/office/drawing/2010/main">
      <mc:Choice Requires="a14">
        <xdr:sp macro="" textlink="">
          <xdr:nvSpPr>
            <xdr:cNvPr id="7" name="Content Placeholder 1">
              <a:extLst>
                <a:ext uri="{FF2B5EF4-FFF2-40B4-BE49-F238E27FC236}">
                  <a16:creationId xmlns:a16="http://schemas.microsoft.com/office/drawing/2014/main" id="{D14D166A-B5E0-434B-BCEB-0A4478FD4D98}"/>
                </a:ext>
              </a:extLst>
            </xdr:cNvPr>
            <xdr:cNvSpPr txBox="1">
              <a:spLocks/>
            </xdr:cNvSpPr>
          </xdr:nvSpPr>
          <xdr:spPr>
            <a:xfrm>
              <a:off x="8391525" y="3390900"/>
              <a:ext cx="4229100" cy="4800600"/>
            </a:xfrm>
            <a:prstGeom prst="rect">
              <a:avLst/>
            </a:prstGeom>
          </xdr:spPr>
          <xdr:txBody>
            <a:bodyPr wrap="square"/>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buFont typeface="Arial" panose="020B0604020202020204" pitchFamily="34" charset="0"/>
                <a:buNone/>
              </a:pPr>
              <a:r>
                <a:rPr lang="en-US" sz="1200" b="1" i="1">
                  <a:solidFill>
                    <a:srgbClr val="0070C0"/>
                  </a:solidFill>
                  <a:cs typeface="Courier New" pitchFamily="49" charset="0"/>
                </a:rPr>
                <a:t>Constraints:</a:t>
              </a:r>
              <a:endParaRPr lang="en-US" sz="1200" b="1">
                <a:solidFill>
                  <a:srgbClr val="0070C0"/>
                </a:solidFill>
              </a:endParaRPr>
            </a:p>
            <a:p>
              <a:pPr>
                <a:buFont typeface="Arial" panose="020B0604020202020204" pitchFamily="34" charset="0"/>
                <a:buNone/>
              </a:pPr>
              <a:r>
                <a:rPr lang="en-US" sz="1200" b="1"/>
                <a:t>Number of orders of different valves </a:t>
              </a:r>
              <a:r>
                <a:rPr lang="en-US" sz="1200" b="1" i="1"/>
                <a:t>(j</a:t>
              </a:r>
              <a:r>
                <a:rPr lang="en-US" sz="1200" b="1" i="1" baseline="0"/>
                <a:t> = 1,...,3) </a:t>
              </a:r>
              <a:r>
                <a:rPr lang="en-US" sz="1200" b="1"/>
                <a:t>:</a:t>
              </a:r>
              <a:endParaRPr lang="en-US" sz="1200" b="1" i="1"/>
            </a:p>
            <a:p>
              <a:pPr>
                <a:buNone/>
              </a:pPr>
              <a14:m>
                <m:oMathPara xmlns:m="http://schemas.openxmlformats.org/officeDocument/2006/math">
                  <m:oMathParaPr>
                    <m:jc m:val="center"/>
                  </m:oMathParaPr>
                  <m:oMath xmlns:m="http://schemas.openxmlformats.org/officeDocument/2006/math">
                    <m:nary>
                      <m:naryPr>
                        <m:chr m:val="∑"/>
                        <m:ctrlPr>
                          <a:rPr lang="en-US" sz="1200" b="1" i="1">
                            <a:latin typeface="Cambria Math" panose="02040503050406030204" pitchFamily="18" charset="0"/>
                          </a:rPr>
                        </m:ctrlPr>
                      </m:naryPr>
                      <m:sub>
                        <m:r>
                          <a:rPr lang="en-US" sz="1200" b="1" i="1">
                            <a:latin typeface="Cambria Math" panose="02040503050406030204" pitchFamily="18" charset="0"/>
                          </a:rPr>
                          <m:t>𝒊</m:t>
                        </m:r>
                        <m:r>
                          <a:rPr lang="en-US" sz="1200" b="1" i="1">
                            <a:latin typeface="Cambria Math" panose="02040503050406030204" pitchFamily="18" charset="0"/>
                          </a:rPr>
                          <m:t>=</m:t>
                        </m:r>
                        <m:r>
                          <a:rPr lang="en-US" sz="1200" b="1" i="1">
                            <a:latin typeface="Cambria Math" panose="02040503050406030204" pitchFamily="18" charset="0"/>
                          </a:rPr>
                          <m:t>𝟏</m:t>
                        </m:r>
                      </m:sub>
                      <m:sup>
                        <m:r>
                          <a:rPr lang="en-US" sz="1200" b="1" i="1">
                            <a:latin typeface="Cambria Math" panose="02040503050406030204" pitchFamily="18" charset="0"/>
                          </a:rPr>
                          <m:t>𝟓</m:t>
                        </m:r>
                      </m:sup>
                      <m:e>
                        <m:sSub>
                          <m:sSubPr>
                            <m:ctrlPr>
                              <a:rPr lang="en-US" sz="1200" b="1" i="1">
                                <a:latin typeface="Cambria Math" panose="02040503050406030204" pitchFamily="18" charset="0"/>
                              </a:rPr>
                            </m:ctrlPr>
                          </m:sSubPr>
                          <m:e>
                            <m:r>
                              <a:rPr lang="en-US" sz="1200" b="1" i="1">
                                <a:latin typeface="Cambria Math" panose="02040503050406030204" pitchFamily="18" charset="0"/>
                              </a:rPr>
                              <m:t>𝒆</m:t>
                            </m:r>
                          </m:e>
                          <m:sub>
                            <m:r>
                              <a:rPr lang="en-US" sz="1200" b="1" i="1">
                                <a:latin typeface="Cambria Math" panose="02040503050406030204" pitchFamily="18" charset="0"/>
                              </a:rPr>
                              <m:t>𝒊𝒋</m:t>
                            </m:r>
                          </m:sub>
                        </m:sSub>
                        <m:sSub>
                          <m:sSubPr>
                            <m:ctrlPr>
                              <a:rPr lang="en-US" sz="1200" b="1" i="1">
                                <a:latin typeface="Cambria Math" panose="02040503050406030204" pitchFamily="18" charset="0"/>
                              </a:rPr>
                            </m:ctrlPr>
                          </m:sSubPr>
                          <m:e>
                            <m:r>
                              <a:rPr lang="en-US" sz="1200" b="1" i="1">
                                <a:latin typeface="Cambria Math" panose="02040503050406030204" pitchFamily="18" charset="0"/>
                              </a:rPr>
                              <m:t>𝑵</m:t>
                            </m:r>
                          </m:e>
                          <m:sub>
                            <m:r>
                              <a:rPr lang="en-US" sz="1200" b="1" i="1">
                                <a:latin typeface="Cambria Math" panose="02040503050406030204" pitchFamily="18" charset="0"/>
                              </a:rPr>
                              <m:t>𝒊</m:t>
                            </m:r>
                          </m:sub>
                        </m:sSub>
                      </m:e>
                    </m:nary>
                    <m:r>
                      <a:rPr lang="en-US" sz="1200" b="1" i="1">
                        <a:latin typeface="Cambria Math" panose="02040503050406030204" pitchFamily="18" charset="0"/>
                        <a:ea typeface="Cambria Math" panose="02040503050406030204" pitchFamily="18" charset="0"/>
                      </a:rPr>
                      <m:t>≥</m:t>
                    </m:r>
                    <m:sSub>
                      <m:sSubPr>
                        <m:ctrlPr>
                          <a:rPr lang="en-US" sz="1200" b="1" i="1">
                            <a:latin typeface="Cambria Math" panose="02040503050406030204" pitchFamily="18" charset="0"/>
                            <a:ea typeface="Cambria Math" panose="02040503050406030204" pitchFamily="18" charset="0"/>
                          </a:rPr>
                        </m:ctrlPr>
                      </m:sSubPr>
                      <m:e>
                        <m:r>
                          <a:rPr lang="en-US" sz="1200" b="1" i="1">
                            <a:latin typeface="Cambria Math" panose="02040503050406030204" pitchFamily="18" charset="0"/>
                            <a:ea typeface="Cambria Math" panose="02040503050406030204" pitchFamily="18" charset="0"/>
                          </a:rPr>
                          <m:t>𝑴</m:t>
                        </m:r>
                      </m:e>
                      <m:sub>
                        <m:r>
                          <a:rPr lang="en-US" sz="1200" b="1" i="1">
                            <a:latin typeface="Cambria Math" panose="02040503050406030204" pitchFamily="18" charset="0"/>
                            <a:ea typeface="Cambria Math" panose="02040503050406030204" pitchFamily="18" charset="0"/>
                          </a:rPr>
                          <m:t>𝒋</m:t>
                        </m:r>
                      </m:sub>
                    </m:sSub>
                  </m:oMath>
                </m:oMathPara>
              </a14:m>
              <a:endParaRPr lang="en-US" sz="1200" b="1"/>
            </a:p>
            <a:p>
              <a:pPr>
                <a:buNone/>
              </a:pPr>
              <a:r>
                <a:rPr lang="en-US" sz="1200" b="1"/>
                <a:t>Number of orders of valves from suppliers </a:t>
              </a:r>
              <a:r>
                <a:rPr lang="en-US" sz="1200" b="1" i="1"/>
                <a:t>(i = 1, ..., 5) </a:t>
              </a:r>
              <a:r>
                <a:rPr lang="en-US" sz="1200" b="1"/>
                <a:t>:	</a:t>
              </a:r>
            </a:p>
            <a:p>
              <a:pPr>
                <a:buNone/>
              </a:pPr>
              <a14:m>
                <m:oMathPara xmlns:m="http://schemas.openxmlformats.org/officeDocument/2006/math">
                  <m:oMathParaPr>
                    <m:jc m:val="center"/>
                  </m:oMathParaPr>
                  <m:oMath xmlns:m="http://schemas.openxmlformats.org/officeDocument/2006/math">
                    <m:nary>
                      <m:naryPr>
                        <m:chr m:val="∑"/>
                        <m:ctrlPr>
                          <a:rPr lang="en-US" sz="1200" b="1" i="1">
                            <a:latin typeface="Cambria Math" panose="02040503050406030204" pitchFamily="18" charset="0"/>
                          </a:rPr>
                        </m:ctrlPr>
                      </m:naryPr>
                      <m:sub>
                        <m:r>
                          <m:rPr>
                            <m:brk m:alnAt="23"/>
                          </m:rPr>
                          <a:rPr lang="en-US" sz="1200" b="1" i="1">
                            <a:latin typeface="Cambria Math" panose="02040503050406030204" pitchFamily="18" charset="0"/>
                          </a:rPr>
                          <m:t>𝒋</m:t>
                        </m:r>
                        <m:r>
                          <a:rPr lang="en-US" sz="1200" b="1" i="1">
                            <a:latin typeface="Cambria Math" panose="02040503050406030204" pitchFamily="18" charset="0"/>
                          </a:rPr>
                          <m:t>=</m:t>
                        </m:r>
                        <m:r>
                          <a:rPr lang="en-US" sz="1200" b="1" i="1">
                            <a:latin typeface="Cambria Math" panose="02040503050406030204" pitchFamily="18" charset="0"/>
                          </a:rPr>
                          <m:t>𝟏</m:t>
                        </m:r>
                      </m:sub>
                      <m:sup>
                        <m:r>
                          <a:rPr lang="en-US" sz="1200" b="1" i="1">
                            <a:latin typeface="Cambria Math" panose="02040503050406030204" pitchFamily="18" charset="0"/>
                          </a:rPr>
                          <m:t>𝟑</m:t>
                        </m:r>
                      </m:sup>
                      <m:e>
                        <m:sSub>
                          <m:sSubPr>
                            <m:ctrlPr>
                              <a:rPr lang="en-US" sz="1200" b="1" i="1">
                                <a:latin typeface="Cambria Math" panose="02040503050406030204" pitchFamily="18" charset="0"/>
                              </a:rPr>
                            </m:ctrlPr>
                          </m:sSubPr>
                          <m:e>
                            <m:r>
                              <a:rPr lang="en-US" sz="1200" b="1" i="1">
                                <a:latin typeface="Cambria Math" panose="02040503050406030204" pitchFamily="18" charset="0"/>
                              </a:rPr>
                              <m:t>𝒆</m:t>
                            </m:r>
                          </m:e>
                          <m:sub>
                            <m:r>
                              <a:rPr lang="en-US" sz="1200" b="1" i="1">
                                <a:latin typeface="Cambria Math" panose="02040503050406030204" pitchFamily="18" charset="0"/>
                              </a:rPr>
                              <m:t>𝒊𝒋</m:t>
                            </m:r>
                          </m:sub>
                        </m:sSub>
                        <m:sSub>
                          <m:sSubPr>
                            <m:ctrlPr>
                              <a:rPr lang="en-US" sz="1200" b="1" i="1">
                                <a:latin typeface="Cambria Math" panose="02040503050406030204" pitchFamily="18" charset="0"/>
                              </a:rPr>
                            </m:ctrlPr>
                          </m:sSubPr>
                          <m:e>
                            <m:r>
                              <a:rPr lang="en-US" sz="1200" b="1" i="1">
                                <a:latin typeface="Cambria Math" panose="02040503050406030204" pitchFamily="18" charset="0"/>
                              </a:rPr>
                              <m:t>𝑵</m:t>
                            </m:r>
                          </m:e>
                          <m:sub>
                            <m:r>
                              <a:rPr lang="en-US" sz="1200" b="1" i="1">
                                <a:latin typeface="Cambria Math" panose="02040503050406030204" pitchFamily="18" charset="0"/>
                              </a:rPr>
                              <m:t>𝒊</m:t>
                            </m:r>
                          </m:sub>
                        </m:sSub>
                      </m:e>
                    </m:nary>
                    <m:r>
                      <a:rPr lang="en-US" sz="1200" b="1" i="1">
                        <a:latin typeface="Cambria Math" panose="02040503050406030204" pitchFamily="18" charset="0"/>
                        <a:ea typeface="Cambria Math" panose="02040503050406030204" pitchFamily="18" charset="0"/>
                      </a:rPr>
                      <m:t>≤</m:t>
                    </m:r>
                    <m:r>
                      <a:rPr lang="en-US" sz="1200" b="1" i="1">
                        <a:latin typeface="Cambria Math" panose="02040503050406030204" pitchFamily="18" charset="0"/>
                        <a:ea typeface="Cambria Math" panose="02040503050406030204" pitchFamily="18" charset="0"/>
                      </a:rPr>
                      <m:t>𝟔𝟎𝟎</m:t>
                    </m:r>
                  </m:oMath>
                </m:oMathPara>
              </a14:m>
              <a:endParaRPr lang="en-US" sz="1200" b="1"/>
            </a:p>
            <a:p>
              <a:pPr>
                <a:buNone/>
              </a:pPr>
              <a:r>
                <a:rPr lang="en-US" sz="1200" b="1"/>
                <a:t>Number of orders of valves from suppliers 1&amp;2  </a:t>
              </a:r>
              <a:r>
                <a:rPr lang="en-US" sz="1200" b="1" i="1">
                  <a:ea typeface="MS Mincho" pitchFamily="49" charset="-128"/>
                  <a:cs typeface="Courier New" pitchFamily="49" charset="0"/>
                </a:rPr>
                <a:t>(</a:t>
              </a:r>
              <a:r>
                <a:rPr lang="en-US" sz="1200" b="1" i="1">
                  <a:ea typeface="MS Mincho" pitchFamily="49" charset="-128"/>
                </a:rPr>
                <a:t>i </a:t>
              </a:r>
              <a:r>
                <a:rPr lang="en-US" sz="1200" b="1" i="1">
                  <a:ea typeface="MS Mincho" pitchFamily="49" charset="-128"/>
                  <a:cs typeface="Courier New" pitchFamily="49" charset="0"/>
                </a:rPr>
                <a:t>=1,2)</a:t>
              </a:r>
              <a:r>
                <a:rPr lang="en-US" sz="1200" b="1"/>
                <a:t>:</a:t>
              </a:r>
            </a:p>
            <a:p>
              <a:pPr algn="ctr">
                <a:buNone/>
              </a:pPr>
              <a14:m>
                <m:oMathPara xmlns:m="http://schemas.openxmlformats.org/officeDocument/2006/math">
                  <m:oMathParaPr>
                    <m:jc m:val="center"/>
                  </m:oMathParaPr>
                  <m:oMath xmlns:m="http://schemas.openxmlformats.org/officeDocument/2006/math">
                    <m:nary>
                      <m:naryPr>
                        <m:chr m:val="∑"/>
                        <m:ctrlPr>
                          <a:rPr lang="en-US" sz="1200" b="1" i="1">
                            <a:latin typeface="Cambria Math" panose="02040503050406030204" pitchFamily="18" charset="0"/>
                          </a:rPr>
                        </m:ctrlPr>
                      </m:naryPr>
                      <m:sub>
                        <m:r>
                          <m:rPr>
                            <m:brk m:alnAt="23"/>
                          </m:rPr>
                          <a:rPr lang="en-US" sz="1200" b="1" i="1">
                            <a:latin typeface="Cambria Math" panose="02040503050406030204" pitchFamily="18" charset="0"/>
                          </a:rPr>
                          <m:t>𝒋</m:t>
                        </m:r>
                        <m:r>
                          <a:rPr lang="en-US" sz="1200" b="1" i="1">
                            <a:latin typeface="Cambria Math" panose="02040503050406030204" pitchFamily="18" charset="0"/>
                          </a:rPr>
                          <m:t>=</m:t>
                        </m:r>
                        <m:r>
                          <a:rPr lang="en-US" sz="1200" b="1" i="1">
                            <a:latin typeface="Cambria Math" panose="02040503050406030204" pitchFamily="18" charset="0"/>
                          </a:rPr>
                          <m:t>𝟏</m:t>
                        </m:r>
                      </m:sub>
                      <m:sup>
                        <m:r>
                          <a:rPr lang="en-US" sz="1200" b="1" i="1">
                            <a:latin typeface="Cambria Math" panose="02040503050406030204" pitchFamily="18" charset="0"/>
                          </a:rPr>
                          <m:t>𝟑</m:t>
                        </m:r>
                      </m:sup>
                      <m:e>
                        <m:sSub>
                          <m:sSubPr>
                            <m:ctrlPr>
                              <a:rPr lang="en-US" sz="1200" b="1" i="1">
                                <a:latin typeface="Cambria Math" panose="02040503050406030204" pitchFamily="18" charset="0"/>
                              </a:rPr>
                            </m:ctrlPr>
                          </m:sSubPr>
                          <m:e>
                            <m:r>
                              <a:rPr lang="en-US" sz="1200" b="1" i="1">
                                <a:latin typeface="Cambria Math" panose="02040503050406030204" pitchFamily="18" charset="0"/>
                              </a:rPr>
                              <m:t>𝒆</m:t>
                            </m:r>
                          </m:e>
                          <m:sub>
                            <m:r>
                              <a:rPr lang="en-US" sz="1200" b="1" i="1">
                                <a:latin typeface="Cambria Math" panose="02040503050406030204" pitchFamily="18" charset="0"/>
                              </a:rPr>
                              <m:t>𝒊𝒋</m:t>
                            </m:r>
                          </m:sub>
                        </m:sSub>
                        <m:sSub>
                          <m:sSubPr>
                            <m:ctrlPr>
                              <a:rPr lang="en-US" sz="1200" b="1" i="1">
                                <a:latin typeface="Cambria Math" panose="02040503050406030204" pitchFamily="18" charset="0"/>
                              </a:rPr>
                            </m:ctrlPr>
                          </m:sSubPr>
                          <m:e>
                            <m:r>
                              <a:rPr lang="en-US" sz="1200" b="1" i="1">
                                <a:latin typeface="Cambria Math" panose="02040503050406030204" pitchFamily="18" charset="0"/>
                              </a:rPr>
                              <m:t>𝑵</m:t>
                            </m:r>
                          </m:e>
                          <m:sub>
                            <m:r>
                              <a:rPr lang="en-US" sz="1200" b="1" i="1">
                                <a:latin typeface="Cambria Math" panose="02040503050406030204" pitchFamily="18" charset="0"/>
                              </a:rPr>
                              <m:t>𝒊</m:t>
                            </m:r>
                          </m:sub>
                        </m:sSub>
                      </m:e>
                    </m:nary>
                    <m:r>
                      <a:rPr lang="en-US" sz="1200" b="1" i="1">
                        <a:latin typeface="Cambria Math" panose="02040503050406030204" pitchFamily="18" charset="0"/>
                        <a:ea typeface="Cambria Math" panose="02040503050406030204" pitchFamily="18" charset="0"/>
                      </a:rPr>
                      <m:t>≥</m:t>
                    </m:r>
                    <m:r>
                      <a:rPr lang="en-US" sz="1200" b="1" i="1">
                        <a:latin typeface="Cambria Math" panose="02040503050406030204" pitchFamily="18" charset="0"/>
                        <a:ea typeface="Cambria Math" panose="02040503050406030204" pitchFamily="18" charset="0"/>
                      </a:rPr>
                      <m:t>𝟏𝟓𝟎</m:t>
                    </m:r>
                  </m:oMath>
                </m:oMathPara>
              </a14:m>
              <a:endParaRPr lang="en-US" sz="1200" b="1"/>
            </a:p>
            <a:p>
              <a:pPr>
                <a:buFont typeface="Arial" panose="020B0604020202020204" pitchFamily="34" charset="0"/>
                <a:buNone/>
              </a:pPr>
              <a:r>
                <a:rPr lang="en-US" sz="1200" b="1"/>
                <a:t>Nonnegativity: </a:t>
              </a:r>
              <a:r>
                <a:rPr lang="en-US" sz="1200" b="1" i="1">
                  <a:ea typeface="MS Mincho" pitchFamily="49" charset="-128"/>
                  <a:cs typeface="Courier New" pitchFamily="49" charset="0"/>
                </a:rPr>
                <a:t>N</a:t>
              </a:r>
              <a:r>
                <a:rPr lang="en-US" sz="1200" b="1" i="1" baseline="-25000">
                  <a:ea typeface="MS Mincho" pitchFamily="49" charset="-128"/>
                  <a:cs typeface="Courier New" pitchFamily="49" charset="0"/>
                </a:rPr>
                <a:t>i</a:t>
              </a:r>
              <a:r>
                <a:rPr lang="en-US" sz="1200" b="1" i="1">
                  <a:ea typeface="MS Mincho" pitchFamily="49" charset="-128"/>
                  <a:cs typeface="Courier New" pitchFamily="49" charset="0"/>
                </a:rPr>
                <a:t> ≥ 0</a:t>
              </a:r>
              <a:endParaRPr lang="en-US" sz="1200" b="1"/>
            </a:p>
            <a:p>
              <a:pPr marL="0" indent="0">
                <a:buNone/>
              </a:pPr>
              <a:endParaRPr lang="en-US" sz="1200" b="1"/>
            </a:p>
          </xdr:txBody>
        </xdr:sp>
      </mc:Choice>
      <mc:Fallback xmlns="">
        <xdr:sp macro="" textlink="">
          <xdr:nvSpPr>
            <xdr:cNvPr id="7" name="Content Placeholder 1">
              <a:extLst>
                <a:ext uri="{FF2B5EF4-FFF2-40B4-BE49-F238E27FC236}">
                  <a16:creationId xmlns:a16="http://schemas.microsoft.com/office/drawing/2014/main" id="{D14D166A-B5E0-434B-BCEB-0A4478FD4D98}"/>
                </a:ext>
              </a:extLst>
            </xdr:cNvPr>
            <xdr:cNvSpPr txBox="1">
              <a:spLocks/>
            </xdr:cNvSpPr>
          </xdr:nvSpPr>
          <xdr:spPr>
            <a:xfrm>
              <a:off x="8391525" y="3390900"/>
              <a:ext cx="4229100" cy="4800600"/>
            </a:xfrm>
            <a:prstGeom prst="rect">
              <a:avLst/>
            </a:prstGeom>
          </xdr:spPr>
          <xdr:txBody>
            <a:bodyPr wrap="square"/>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buFont typeface="Arial" panose="020B0604020202020204" pitchFamily="34" charset="0"/>
                <a:buNone/>
              </a:pPr>
              <a:r>
                <a:rPr lang="en-US" sz="1200" b="1" i="1">
                  <a:solidFill>
                    <a:srgbClr val="0070C0"/>
                  </a:solidFill>
                  <a:cs typeface="Courier New" pitchFamily="49" charset="0"/>
                </a:rPr>
                <a:t>Constraints:</a:t>
              </a:r>
              <a:endParaRPr lang="en-US" sz="1200" b="1">
                <a:solidFill>
                  <a:srgbClr val="0070C0"/>
                </a:solidFill>
              </a:endParaRPr>
            </a:p>
            <a:p>
              <a:pPr>
                <a:buFont typeface="Arial" panose="020B0604020202020204" pitchFamily="34" charset="0"/>
                <a:buNone/>
              </a:pPr>
              <a:r>
                <a:rPr lang="en-US" sz="1200" b="1"/>
                <a:t>Number of orders of different valves </a:t>
              </a:r>
              <a:r>
                <a:rPr lang="en-US" sz="1200" b="1" i="1"/>
                <a:t>(j</a:t>
              </a:r>
              <a:r>
                <a:rPr lang="en-US" sz="1200" b="1" i="1" baseline="0"/>
                <a:t> = 1,...,3) </a:t>
              </a:r>
              <a:r>
                <a:rPr lang="en-US" sz="1200" b="1"/>
                <a:t>:</a:t>
              </a:r>
              <a:endParaRPr lang="en-US" sz="1200" b="1" i="1"/>
            </a:p>
            <a:p>
              <a:pPr>
                <a:buNone/>
              </a:pPr>
              <a:r>
                <a:rPr lang="en-US" sz="1200" b="1" i="0">
                  <a:latin typeface="Cambria Math" panose="02040503050406030204" pitchFamily="18" charset="0"/>
                </a:rPr>
                <a:t>∑_(𝒊=𝟏)^𝟓▒〖𝒆_𝒊𝒋 𝑵_𝒊 〗</a:t>
              </a:r>
              <a:r>
                <a:rPr lang="en-US" sz="1200" b="1" i="0">
                  <a:latin typeface="Cambria Math" panose="02040503050406030204" pitchFamily="18" charset="0"/>
                  <a:ea typeface="Cambria Math" panose="02040503050406030204" pitchFamily="18" charset="0"/>
                </a:rPr>
                <a:t>≥𝑴_𝒋</a:t>
              </a:r>
              <a:endParaRPr lang="en-US" sz="1200" b="1"/>
            </a:p>
            <a:p>
              <a:pPr>
                <a:buNone/>
              </a:pPr>
              <a:r>
                <a:rPr lang="en-US" sz="1200" b="1"/>
                <a:t>Number of orders of valves from suppliers </a:t>
              </a:r>
              <a:r>
                <a:rPr lang="en-US" sz="1200" b="1" i="1"/>
                <a:t>(i = 1, ..., 5) </a:t>
              </a:r>
              <a:r>
                <a:rPr lang="en-US" sz="1200" b="1"/>
                <a:t>:	</a:t>
              </a:r>
            </a:p>
            <a:p>
              <a:pPr>
                <a:buNone/>
              </a:pPr>
              <a:r>
                <a:rPr lang="en-US" sz="1200" b="1" i="0">
                  <a:latin typeface="Cambria Math" panose="02040503050406030204" pitchFamily="18" charset="0"/>
                </a:rPr>
                <a:t>∑_(𝒋=𝟏)^𝟑▒〖𝒆_𝒊𝒋 𝑵_𝒊 〗</a:t>
              </a:r>
              <a:r>
                <a:rPr lang="en-US" sz="1200" b="1" i="0">
                  <a:latin typeface="Cambria Math" panose="02040503050406030204" pitchFamily="18" charset="0"/>
                  <a:ea typeface="Cambria Math" panose="02040503050406030204" pitchFamily="18" charset="0"/>
                </a:rPr>
                <a:t>≤𝟔𝟎𝟎</a:t>
              </a:r>
              <a:endParaRPr lang="en-US" sz="1200" b="1"/>
            </a:p>
            <a:p>
              <a:pPr>
                <a:buNone/>
              </a:pPr>
              <a:r>
                <a:rPr lang="en-US" sz="1200" b="1"/>
                <a:t>Number of orders of valves from suppliers 1&amp;2  </a:t>
              </a:r>
              <a:r>
                <a:rPr lang="en-US" sz="1200" b="1" i="1">
                  <a:ea typeface="MS Mincho" pitchFamily="49" charset="-128"/>
                  <a:cs typeface="Courier New" pitchFamily="49" charset="0"/>
                </a:rPr>
                <a:t>(</a:t>
              </a:r>
              <a:r>
                <a:rPr lang="en-US" sz="1200" b="1" i="1">
                  <a:ea typeface="MS Mincho" pitchFamily="49" charset="-128"/>
                </a:rPr>
                <a:t>i </a:t>
              </a:r>
              <a:r>
                <a:rPr lang="en-US" sz="1200" b="1" i="1">
                  <a:ea typeface="MS Mincho" pitchFamily="49" charset="-128"/>
                  <a:cs typeface="Courier New" pitchFamily="49" charset="0"/>
                </a:rPr>
                <a:t>=1,2)</a:t>
              </a:r>
              <a:r>
                <a:rPr lang="en-US" sz="1200" b="1"/>
                <a:t>:</a:t>
              </a:r>
            </a:p>
            <a:p>
              <a:pPr algn="ctr">
                <a:buNone/>
              </a:pPr>
              <a:r>
                <a:rPr lang="en-US" sz="1200" b="1" i="0">
                  <a:latin typeface="Cambria Math" panose="02040503050406030204" pitchFamily="18" charset="0"/>
                </a:rPr>
                <a:t>∑_(𝒋=𝟏)^𝟑▒〖𝒆_𝒊𝒋 𝑵_𝒊 〗</a:t>
              </a:r>
              <a:r>
                <a:rPr lang="en-US" sz="1200" b="1" i="0">
                  <a:latin typeface="Cambria Math" panose="02040503050406030204" pitchFamily="18" charset="0"/>
                  <a:ea typeface="Cambria Math" panose="02040503050406030204" pitchFamily="18" charset="0"/>
                </a:rPr>
                <a:t>≥𝟏𝟓𝟎</a:t>
              </a:r>
              <a:endParaRPr lang="en-US" sz="1200" b="1"/>
            </a:p>
            <a:p>
              <a:pPr>
                <a:buFont typeface="Arial" panose="020B0604020202020204" pitchFamily="34" charset="0"/>
                <a:buNone/>
              </a:pPr>
              <a:r>
                <a:rPr lang="en-US" sz="1200" b="1"/>
                <a:t>Nonnegativity: </a:t>
              </a:r>
              <a:r>
                <a:rPr lang="en-US" sz="1200" b="1" i="1">
                  <a:ea typeface="MS Mincho" pitchFamily="49" charset="-128"/>
                  <a:cs typeface="Courier New" pitchFamily="49" charset="0"/>
                </a:rPr>
                <a:t>N</a:t>
              </a:r>
              <a:r>
                <a:rPr lang="en-US" sz="1200" b="1" i="1" baseline="-25000">
                  <a:ea typeface="MS Mincho" pitchFamily="49" charset="-128"/>
                  <a:cs typeface="Courier New" pitchFamily="49" charset="0"/>
                </a:rPr>
                <a:t>i</a:t>
              </a:r>
              <a:r>
                <a:rPr lang="en-US" sz="1200" b="1" i="1">
                  <a:ea typeface="MS Mincho" pitchFamily="49" charset="-128"/>
                  <a:cs typeface="Courier New" pitchFamily="49" charset="0"/>
                </a:rPr>
                <a:t> ≥ 0</a:t>
              </a:r>
              <a:endParaRPr lang="en-US" sz="1200" b="1"/>
            </a:p>
            <a:p>
              <a:pPr marL="0" indent="0">
                <a:buNone/>
              </a:pPr>
              <a:endParaRPr lang="en-US" sz="1200" b="1"/>
            </a:p>
          </xdr:txBody>
        </xdr:sp>
      </mc:Fallback>
    </mc:AlternateContent>
    <xdr:clientData/>
  </xdr:twoCellAnchor>
  <xdr:twoCellAnchor>
    <xdr:from>
      <xdr:col>0</xdr:col>
      <xdr:colOff>0</xdr:colOff>
      <xdr:row>26</xdr:row>
      <xdr:rowOff>0</xdr:rowOff>
    </xdr:from>
    <xdr:to>
      <xdr:col>1</xdr:col>
      <xdr:colOff>628650</xdr:colOff>
      <xdr:row>51</xdr:row>
      <xdr:rowOff>38100</xdr:rowOff>
    </xdr:to>
    <xdr:sp macro="" textlink="">
      <xdr:nvSpPr>
        <xdr:cNvPr id="8" name="Content Placeholder 1">
          <a:extLst>
            <a:ext uri="{FF2B5EF4-FFF2-40B4-BE49-F238E27FC236}">
              <a16:creationId xmlns:a16="http://schemas.microsoft.com/office/drawing/2014/main" id="{528585B2-0F76-4707-8A70-043590780603}"/>
            </a:ext>
          </a:extLst>
        </xdr:cNvPr>
        <xdr:cNvSpPr txBox="1">
          <a:spLocks/>
        </xdr:cNvSpPr>
      </xdr:nvSpPr>
      <xdr:spPr>
        <a:xfrm>
          <a:off x="0" y="5143500"/>
          <a:ext cx="4229100" cy="4800600"/>
        </a:xfrm>
        <a:prstGeom prst="rect">
          <a:avLst/>
        </a:prstGeom>
      </xdr:spPr>
      <xdr:txBody>
        <a:bodyPr wrap="square"/>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buFont typeface="Arial" panose="020B0604020202020204" pitchFamily="34" charset="0"/>
            <a:buNone/>
          </a:pPr>
          <a:r>
            <a:rPr lang="en-US" sz="1200" b="1" i="1">
              <a:solidFill>
                <a:srgbClr val="0070C0"/>
              </a:solidFill>
              <a:cs typeface="Courier New" pitchFamily="49" charset="0"/>
            </a:rPr>
            <a:t>Explaination:</a:t>
          </a:r>
          <a:endParaRPr lang="en-US" sz="1200" b="1">
            <a:solidFill>
              <a:srgbClr val="0070C0"/>
            </a:solidFill>
          </a:endParaRPr>
        </a:p>
        <a:p>
          <a:pPr marL="171450" indent="-171450">
            <a:buFont typeface="Arial" panose="020B0604020202020204" pitchFamily="34" charset="0"/>
            <a:buChar char="•"/>
          </a:pPr>
          <a:r>
            <a:rPr lang="en-US" sz="1200" b="1"/>
            <a:t>The optimal value</a:t>
          </a:r>
          <a:r>
            <a:rPr lang="en-US" sz="1200" b="1" baseline="0"/>
            <a:t> to minimize the total cost is $321,800 per month and all constraints satisfies for this model.</a:t>
          </a:r>
        </a:p>
        <a:p>
          <a:pPr marL="171450" indent="-171450">
            <a:buFont typeface="Arial" panose="020B0604020202020204" pitchFamily="34" charset="0"/>
            <a:buChar char="•"/>
          </a:pPr>
          <a:r>
            <a:rPr lang="en-US" sz="1200" b="1" baseline="0"/>
            <a:t>The optimal heart valves need to be purchase from four suppliers such as 600 valves from Supplier 1 and 3, 150 from Supplier 2, 250 from supplier 4 and no heart valves outsourcing from supplier 5.</a:t>
          </a:r>
        </a:p>
        <a:p>
          <a:pPr marL="171450" marR="0" lvl="0" indent="-171450" algn="l" defTabSz="914400" rtl="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200" b="1" kern="1200" baseline="0">
              <a:solidFill>
                <a:schemeClr val="tx1"/>
              </a:solidFill>
              <a:latin typeface="+mn-lt"/>
              <a:ea typeface="+mn-ea"/>
              <a:cs typeface="+mn-cs"/>
            </a:rPr>
            <a:t>Total number of purchased valves from all suppliers are 1600.</a:t>
          </a:r>
        </a:p>
        <a:p>
          <a:pPr marL="171450" indent="-171450">
            <a:buFont typeface="Arial" panose="020B0604020202020204" pitchFamily="34" charset="0"/>
            <a:buChar char="•"/>
          </a:pPr>
          <a:r>
            <a:rPr lang="en-US" sz="1200" b="1" baseline="0"/>
            <a:t>Cost per valve of supplier 2 is expensive and supplier 4 is cheaper.</a:t>
          </a:r>
        </a:p>
        <a:p>
          <a:pPr marL="171450" indent="-171450">
            <a:buFont typeface="Arial" panose="020B0604020202020204" pitchFamily="34" charset="0"/>
            <a:buChar char="•"/>
          </a:pPr>
          <a:r>
            <a:rPr lang="en-US" sz="1200" b="1" baseline="0"/>
            <a:t>The less amount of valves are outsourcing from supplier 2.</a:t>
          </a:r>
        </a:p>
        <a:p>
          <a:pPr marL="171450" indent="-171450">
            <a:buFont typeface="Arial" panose="020B0604020202020204" pitchFamily="34" charset="0"/>
            <a:buChar char="•"/>
          </a:pPr>
          <a:r>
            <a:rPr lang="en-US" sz="1200" b="1" baseline="0"/>
            <a:t>Binding means utilized portion of resource and non-binding means unutilizing portion of resource.</a:t>
          </a:r>
        </a:p>
        <a:p>
          <a:pPr marL="171450" indent="-171450">
            <a:buFont typeface="Arial" panose="020B0604020202020204" pitchFamily="34" charset="0"/>
            <a:buChar char="•"/>
          </a:pPr>
          <a:endParaRPr lang="en-US" sz="1200" b="1" baseline="0"/>
        </a:p>
        <a:p>
          <a:pPr marL="0" indent="0">
            <a:buNone/>
          </a:pPr>
          <a:endParaRPr lang="en-US" sz="1200" b="1"/>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57150</xdr:colOff>
      <xdr:row>27</xdr:row>
      <xdr:rowOff>38100</xdr:rowOff>
    </xdr:from>
    <xdr:to>
      <xdr:col>5</xdr:col>
      <xdr:colOff>314325</xdr:colOff>
      <xdr:row>60</xdr:row>
      <xdr:rowOff>9939</xdr:rowOff>
    </xdr:to>
    <xdr:sp macro="" textlink="">
      <xdr:nvSpPr>
        <xdr:cNvPr id="2" name="Content Placeholder 1">
          <a:extLst>
            <a:ext uri="{FF2B5EF4-FFF2-40B4-BE49-F238E27FC236}">
              <a16:creationId xmlns:a16="http://schemas.microsoft.com/office/drawing/2014/main" id="{5A476234-D22F-4D0A-9D38-993792BBCA87}"/>
            </a:ext>
          </a:extLst>
        </xdr:cNvPr>
        <xdr:cNvSpPr txBox="1">
          <a:spLocks/>
        </xdr:cNvSpPr>
      </xdr:nvSpPr>
      <xdr:spPr>
        <a:xfrm>
          <a:off x="57150" y="5238750"/>
          <a:ext cx="4800600" cy="6258339"/>
        </a:xfrm>
        <a:prstGeom prst="rect">
          <a:avLst/>
        </a:prstGeom>
      </xdr:spPr>
      <xdr:txBody>
        <a:bodyPr wrap="square"/>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buFont typeface="Arial" panose="020B0604020202020204" pitchFamily="34" charset="0"/>
            <a:buNone/>
          </a:pPr>
          <a:r>
            <a:rPr lang="en-US" sz="1200" b="1" i="1">
              <a:solidFill>
                <a:srgbClr val="0070C0"/>
              </a:solidFill>
              <a:cs typeface="Courier New" pitchFamily="49" charset="0"/>
            </a:rPr>
            <a:t>Question 3a:</a:t>
          </a:r>
        </a:p>
        <a:p>
          <a:pPr marL="171450" indent="-171450">
            <a:buFont typeface="Arial" panose="020B0604020202020204" pitchFamily="34" charset="0"/>
            <a:buChar char="•"/>
          </a:pPr>
          <a:r>
            <a:rPr lang="en-US" sz="1200" b="1" i="1">
              <a:solidFill>
                <a:sysClr val="windowText" lastClr="000000"/>
              </a:solidFill>
              <a:cs typeface="Courier New" pitchFamily="49" charset="0"/>
            </a:rPr>
            <a:t>Currently, maximum</a:t>
          </a:r>
          <a:r>
            <a:rPr lang="en-US" sz="1200" b="1" i="1" baseline="0">
              <a:solidFill>
                <a:sysClr val="windowText" lastClr="000000"/>
              </a:solidFill>
              <a:cs typeface="Courier New" pitchFamily="49" charset="0"/>
            </a:rPr>
            <a:t> purchase from supplier 3 is 600. In the sensitivity report, allowable increase and decrease for supplier 3 is 125 and 175 respectively. Also, shadow price is negative 183 means it has negative relationship. </a:t>
          </a:r>
        </a:p>
        <a:p>
          <a:pPr marL="171450" indent="-171450">
            <a:buFont typeface="Arial" panose="020B0604020202020204" pitchFamily="34" charset="0"/>
            <a:buChar char="•"/>
          </a:pPr>
          <a:r>
            <a:rPr lang="en-US" sz="1200" b="1" i="1" baseline="0">
              <a:solidFill>
                <a:sysClr val="windowText" lastClr="000000"/>
              </a:solidFill>
              <a:cs typeface="Courier New" pitchFamily="49" charset="0"/>
            </a:rPr>
            <a:t>For example, if I increase RHS(600) by 1, optimal solution of total cost will decrease by 183 and if I decrease RHS by 1 optimal solution </a:t>
          </a:r>
          <a:r>
            <a:rPr lang="en-US" sz="1200" b="1" i="1" kern="1200" baseline="0">
              <a:solidFill>
                <a:sysClr val="windowText" lastClr="000000"/>
              </a:solidFill>
              <a:latin typeface="+mn-lt"/>
              <a:ea typeface="+mn-ea"/>
              <a:cs typeface="Courier New" pitchFamily="49" charset="0"/>
            </a:rPr>
            <a:t>of total cost </a:t>
          </a:r>
          <a:r>
            <a:rPr lang="en-US" sz="1200" b="1" i="1" baseline="0">
              <a:solidFill>
                <a:sysClr val="windowText" lastClr="000000"/>
              </a:solidFill>
              <a:cs typeface="Courier New" pitchFamily="49" charset="0"/>
            </a:rPr>
            <a:t>will increase by 183. </a:t>
          </a:r>
        </a:p>
        <a:p>
          <a:pPr marL="171450" indent="-171450">
            <a:buFont typeface="Arial" panose="020B0604020202020204" pitchFamily="34" charset="0"/>
            <a:buChar char="•"/>
          </a:pPr>
          <a:r>
            <a:rPr lang="en-US" sz="1200" b="1" i="1" baseline="0">
              <a:solidFill>
                <a:sysClr val="windowText" lastClr="000000"/>
              </a:solidFill>
              <a:cs typeface="Courier New" pitchFamily="49" charset="0"/>
            </a:rPr>
            <a:t>In this case, if I reduced RHS of supplier 3 from 600 to 480 then optimal solution of total cost will increase by (183*(600-480) )= (183*120) = 21960. Optimal solution increased from 321,800 to 343,760. </a:t>
          </a:r>
        </a:p>
        <a:p>
          <a:pPr>
            <a:buFont typeface="Arial" panose="020B0604020202020204" pitchFamily="34" charset="0"/>
            <a:buNone/>
          </a:pPr>
          <a:endParaRPr lang="en-US" sz="1200" b="1" i="1" baseline="0">
            <a:solidFill>
              <a:srgbClr val="0070C0"/>
            </a:solidFill>
            <a:cs typeface="Courier New" pitchFamily="49" charset="0"/>
          </a:endParaRPr>
        </a:p>
        <a:p>
          <a:pPr>
            <a:buFont typeface="Arial" panose="020B0604020202020204" pitchFamily="34" charset="0"/>
            <a:buNone/>
          </a:pPr>
          <a:r>
            <a:rPr lang="en-US" sz="1200" b="1" i="1" baseline="0">
              <a:solidFill>
                <a:srgbClr val="0070C0"/>
              </a:solidFill>
              <a:cs typeface="Courier New" pitchFamily="49" charset="0"/>
            </a:rPr>
            <a:t>Question 3b:</a:t>
          </a:r>
        </a:p>
        <a:p>
          <a:pPr marL="171450" indent="-171450">
            <a:buFont typeface="Arial" panose="020B0604020202020204" pitchFamily="34" charset="0"/>
            <a:buChar char="•"/>
          </a:pPr>
          <a:r>
            <a:rPr lang="en-US" sz="1200" b="1" i="1" baseline="0">
              <a:solidFill>
                <a:sysClr val="windowText" lastClr="000000"/>
              </a:solidFill>
              <a:cs typeface="Courier New" pitchFamily="49" charset="0"/>
            </a:rPr>
            <a:t>In this sensitivity report, all suppliers have non zero final value except supplier 5. If we want to add suplier 5 in optimal solution, we have to negotiate objective coefficient (200) by more than reduced cost 6. </a:t>
          </a:r>
        </a:p>
        <a:p>
          <a:pPr marL="171450" indent="-171450">
            <a:buFont typeface="Arial" panose="020B0604020202020204" pitchFamily="34" charset="0"/>
            <a:buChar char="•"/>
          </a:pPr>
          <a:r>
            <a:rPr lang="en-US" sz="1200" b="1" i="1" baseline="0">
              <a:solidFill>
                <a:sysClr val="windowText" lastClr="000000"/>
              </a:solidFill>
              <a:cs typeface="Courier New" pitchFamily="49" charset="0"/>
            </a:rPr>
            <a:t>This is Minimal model so, reduced cost for variables will be zero or positive values. </a:t>
          </a:r>
        </a:p>
        <a:p>
          <a:pPr marL="171450" indent="-171450">
            <a:buFont typeface="Arial" panose="020B0604020202020204" pitchFamily="34" charset="0"/>
            <a:buChar char="•"/>
          </a:pPr>
          <a:r>
            <a:rPr lang="en-US" sz="1200" b="1" i="1" baseline="0">
              <a:solidFill>
                <a:sysClr val="windowText" lastClr="000000"/>
              </a:solidFill>
              <a:cs typeface="Courier New" pitchFamily="49" charset="0"/>
            </a:rPr>
            <a:t>Reduced cost represents how much change needs to be done in objective coefficient to make Final value non-zero. </a:t>
          </a:r>
        </a:p>
        <a:p>
          <a:pPr marL="171450" indent="-171450">
            <a:buFont typeface="Arial" panose="020B0604020202020204" pitchFamily="34" charset="0"/>
            <a:buChar char="•"/>
          </a:pPr>
          <a:r>
            <a:rPr lang="en-US" sz="1200" b="1" i="1" baseline="0">
              <a:solidFill>
                <a:sysClr val="windowText" lastClr="000000"/>
              </a:solidFill>
              <a:cs typeface="Courier New" pitchFamily="49" charset="0"/>
            </a:rPr>
            <a:t>In this report, Final value for supplier 5 is zero and reduced cost is 6 so it means if I change objective coefficient by more than reduced cost, final value of supplier 5 will be non zero. </a:t>
          </a:r>
        </a:p>
        <a:p>
          <a:pPr marL="171450" indent="-171450">
            <a:buFont typeface="Arial" panose="020B0604020202020204" pitchFamily="34" charset="0"/>
            <a:buChar char="•"/>
          </a:pPr>
          <a:r>
            <a:rPr lang="en-US" sz="1200" b="1" i="1" baseline="0">
              <a:solidFill>
                <a:sysClr val="windowText" lastClr="000000"/>
              </a:solidFill>
              <a:cs typeface="Courier New" pitchFamily="49" charset="0"/>
            </a:rPr>
            <a:t>The less than or equal to the reduced cost will not change final value.</a:t>
          </a:r>
        </a:p>
        <a:p>
          <a:pPr marL="171450" indent="-171450">
            <a:buFont typeface="Arial" panose="020B0604020202020204" pitchFamily="34" charset="0"/>
            <a:buChar char="•"/>
          </a:pPr>
          <a:r>
            <a:rPr lang="en-US" sz="1200" b="1" i="1" baseline="0">
              <a:solidFill>
                <a:sysClr val="windowText" lastClr="000000"/>
              </a:solidFill>
              <a:cs typeface="Courier New" pitchFamily="49" charset="0"/>
            </a:rPr>
            <a:t>For example, cost per value from supplier 5 to purchase valve is (obj coe - Reduced cost) 200 - 7 = 193 (I chose 7 because it is more than reduced cost).</a:t>
          </a:r>
        </a:p>
        <a:p>
          <a:pPr marL="171450" indent="-171450">
            <a:buFont typeface="Arial" panose="020B0604020202020204" pitchFamily="34" charset="0"/>
            <a:buChar char="•"/>
          </a:pPr>
          <a:r>
            <a:rPr lang="en-US" sz="1200" b="1" i="1" baseline="0">
              <a:solidFill>
                <a:sysClr val="windowText" lastClr="000000"/>
              </a:solidFill>
              <a:cs typeface="Courier New" pitchFamily="49" charset="0"/>
            </a:rPr>
            <a:t>Also, when I change supplier 5 cost per valve by 7, monthly total cost also reduced from 321, 800 to 321,550 and number of valves purchase from supplier 4 becomes 0 and supplier 5 becomes 250. </a:t>
          </a:r>
        </a:p>
        <a:p>
          <a:pPr marL="171450" indent="-171450">
            <a:buFont typeface="Arial" panose="020B0604020202020204" pitchFamily="34" charset="0"/>
            <a:buChar char="•"/>
          </a:pPr>
          <a:r>
            <a:rPr lang="en-US" sz="1200" b="1" i="1" baseline="0">
              <a:solidFill>
                <a:sysClr val="windowText" lastClr="000000"/>
              </a:solidFill>
              <a:cs typeface="Courier New" pitchFamily="49" charset="0"/>
            </a:rPr>
            <a:t>Therefore, the cost per valve from supplier 5 should be </a:t>
          </a:r>
          <a:r>
            <a:rPr lang="en-US" sz="1200" b="1" i="1" baseline="0">
              <a:solidFill>
                <a:srgbClr val="FF0000"/>
              </a:solidFill>
              <a:cs typeface="Courier New" pitchFamily="49" charset="0"/>
            </a:rPr>
            <a:t>less than $194.</a:t>
          </a:r>
          <a:endParaRPr lang="en-US" sz="1200" b="1">
            <a:solidFill>
              <a:srgbClr val="FF0000"/>
            </a:solidFill>
          </a:endParaRPr>
        </a:p>
      </xdr:txBody>
    </xdr:sp>
    <xdr:clientData/>
  </xdr:twoCellAnchor>
  <xdr:twoCellAnchor>
    <xdr:from>
      <xdr:col>8</xdr:col>
      <xdr:colOff>600075</xdr:colOff>
      <xdr:row>5</xdr:row>
      <xdr:rowOff>47625</xdr:rowOff>
    </xdr:from>
    <xdr:to>
      <xdr:col>10</xdr:col>
      <xdr:colOff>533400</xdr:colOff>
      <xdr:row>22</xdr:row>
      <xdr:rowOff>38100</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F2CB318E-2913-48AC-8D05-1DA35C170C07}"/>
                </a:ext>
              </a:extLst>
            </xdr:cNvPr>
            <xdr:cNvSpPr txBox="1">
              <a:spLocks noChangeArrowheads="1"/>
            </xdr:cNvSpPr>
          </xdr:nvSpPr>
          <xdr:spPr>
            <a:xfrm>
              <a:off x="7467600" y="1000125"/>
              <a:ext cx="4267200" cy="3276600"/>
            </a:xfrm>
            <a:prstGeom prst="rect">
              <a:avLst/>
            </a:prstGeom>
          </xdr:spPr>
          <xdr:txBody>
            <a:bodyPr wrap="square"/>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buFont typeface="Wingdings" pitchFamily="2" charset="2"/>
                <a:buNone/>
              </a:pPr>
              <a:r>
                <a:rPr lang="en-US" sz="1200" b="1" i="1">
                  <a:solidFill>
                    <a:srgbClr val="0070C0"/>
                  </a:solidFill>
                  <a:ea typeface="MS Mincho" pitchFamily="49" charset="-128"/>
                </a:rPr>
                <a:t>Inputs:</a:t>
              </a:r>
            </a:p>
            <a:p>
              <a:pPr>
                <a:buFont typeface="Wingdings" pitchFamily="2" charset="2"/>
                <a:buNone/>
              </a:pPr>
              <a:r>
                <a:rPr lang="en-US" sz="1200" b="1" i="1">
                  <a:ea typeface="MS Mincho" pitchFamily="49" charset="-128"/>
                </a:rPr>
                <a:t>i </a:t>
              </a:r>
              <a:r>
                <a:rPr lang="en-US" sz="1200" b="1">
                  <a:ea typeface="MS Mincho" pitchFamily="49" charset="-128"/>
                </a:rPr>
                <a:t>– represents suppliers</a:t>
              </a:r>
              <a:r>
                <a:rPr lang="en-US" sz="1200" b="1" i="1">
                  <a:ea typeface="MS Mincho" pitchFamily="49" charset="-128"/>
                </a:rPr>
                <a:t>, i = 1, …,5</a:t>
              </a:r>
            </a:p>
            <a:p>
              <a:pPr marL="0" indent="0" algn="l">
                <a:buNone/>
              </a:pPr>
              <a:r>
                <a:rPr lang="en-US" sz="1200" b="1" i="1">
                  <a:ea typeface="MS Mincho" pitchFamily="49" charset="-128"/>
                </a:rPr>
                <a:t>j – </a:t>
              </a:r>
              <a:r>
                <a:rPr lang="en-US" sz="1200" b="1">
                  <a:ea typeface="MS Mincho" pitchFamily="49" charset="-128"/>
                </a:rPr>
                <a:t>represents </a:t>
              </a:r>
              <a:r>
                <a:rPr lang="en-US" sz="1200" b="1" i="0" u="none" strike="noStrike" baseline="0">
                  <a:solidFill>
                    <a:srgbClr val="000000"/>
                  </a:solidFill>
                </a:rPr>
                <a:t>valves sizes </a:t>
              </a:r>
              <a:r>
                <a:rPr lang="en-US" sz="1200" b="1">
                  <a:ea typeface="MS Mincho" pitchFamily="49" charset="-128"/>
                </a:rPr>
                <a:t>, </a:t>
              </a:r>
              <a:r>
                <a:rPr lang="en-US" sz="1200" b="1" i="1">
                  <a:ea typeface="MS Mincho" pitchFamily="49" charset="-128"/>
                </a:rPr>
                <a:t>j = 1,…,3</a:t>
              </a:r>
            </a:p>
            <a:p>
              <a:pPr marL="0" indent="0" algn="l">
                <a:buNone/>
              </a:pPr>
              <a:r>
                <a:rPr lang="en-US" sz="1200" b="1" i="1">
                  <a:ea typeface="MS Mincho" pitchFamily="49" charset="-128"/>
                </a:rPr>
                <a:t>e</a:t>
              </a:r>
              <a:r>
                <a:rPr lang="en-US" sz="1200" b="1" i="1" baseline="-25000">
                  <a:ea typeface="MS Mincho" pitchFamily="49" charset="-128"/>
                </a:rPr>
                <a:t>ij</a:t>
              </a:r>
              <a:r>
                <a:rPr lang="en-US" sz="1200" b="1" i="1">
                  <a:ea typeface="MS Mincho" pitchFamily="49" charset="-128"/>
                </a:rPr>
                <a:t> = </a:t>
              </a:r>
              <a:r>
                <a:rPr lang="en-US" sz="1200" b="1">
                  <a:ea typeface="MS Mincho" pitchFamily="49" charset="-128"/>
                </a:rPr>
                <a:t>proportion of valves of various sizes j purchased from each supplier </a:t>
              </a:r>
              <a:r>
                <a:rPr lang="en-US" sz="1200" b="1" i="1">
                  <a:ea typeface="MS Mincho" pitchFamily="49" charset="-128"/>
                </a:rPr>
                <a:t>i </a:t>
              </a:r>
            </a:p>
            <a:p>
              <a:pPr marL="0" indent="0" algn="l">
                <a:buNone/>
              </a:pPr>
              <a:r>
                <a:rPr lang="en-US" sz="1200" b="1" i="1">
                  <a:ea typeface="MS Mincho" pitchFamily="49" charset="-128"/>
                </a:rPr>
                <a:t>C</a:t>
              </a:r>
              <a:r>
                <a:rPr lang="en-US" sz="1200" b="1" i="1" baseline="-25000">
                  <a:ea typeface="MS Mincho" pitchFamily="49" charset="-128"/>
                </a:rPr>
                <a:t>i</a:t>
              </a:r>
              <a:r>
                <a:rPr lang="en-US" sz="1200" b="1" i="1">
                  <a:ea typeface="MS Mincho" pitchFamily="49" charset="-128"/>
                </a:rPr>
                <a:t> = </a:t>
              </a:r>
              <a:r>
                <a:rPr lang="en-US" sz="1200" b="1">
                  <a:ea typeface="MS Mincho" pitchFamily="49" charset="-128"/>
                </a:rPr>
                <a:t>cost per valve from each supplier </a:t>
              </a:r>
              <a:r>
                <a:rPr lang="en-US" sz="1200" b="1" i="1">
                  <a:ea typeface="MS Mincho" pitchFamily="49" charset="-128"/>
                </a:rPr>
                <a:t>i</a:t>
              </a:r>
            </a:p>
            <a:p>
              <a:pPr marL="0" indent="0" algn="l">
                <a:buNone/>
              </a:pPr>
              <a:r>
                <a:rPr lang="en-US" sz="1200" b="1" i="1">
                  <a:ea typeface="MS Mincho" pitchFamily="49" charset="-128"/>
                </a:rPr>
                <a:t>M</a:t>
              </a:r>
              <a:r>
                <a:rPr lang="en-US" sz="1200" b="1" i="1" baseline="-25000">
                  <a:ea typeface="MS Mincho" pitchFamily="49" charset="-128"/>
                </a:rPr>
                <a:t>j </a:t>
              </a:r>
              <a:r>
                <a:rPr lang="en-US" sz="1200" b="1" i="1">
                  <a:ea typeface="MS Mincho" pitchFamily="49" charset="-128"/>
                </a:rPr>
                <a:t>= Minimal required quantity </a:t>
              </a:r>
              <a:r>
                <a:rPr lang="en-US" sz="1200" b="1">
                  <a:ea typeface="MS Mincho" pitchFamily="49" charset="-128"/>
                </a:rPr>
                <a:t>of valves in different sizes</a:t>
              </a:r>
            </a:p>
            <a:p>
              <a:pPr marL="0" indent="0" algn="l">
                <a:buNone/>
              </a:pPr>
              <a:endParaRPr lang="en-US" sz="1200" b="1">
                <a:ea typeface="MS Mincho" pitchFamily="49" charset="-128"/>
              </a:endParaRPr>
            </a:p>
            <a:p>
              <a:pPr marL="0" indent="0" algn="l">
                <a:buNone/>
              </a:pPr>
              <a:r>
                <a:rPr lang="en-US" sz="1200" b="1" i="1">
                  <a:solidFill>
                    <a:srgbClr val="0070C0"/>
                  </a:solidFill>
                  <a:ea typeface="MS Mincho" pitchFamily="49" charset="-128"/>
                </a:rPr>
                <a:t>Decision variables:</a:t>
              </a:r>
            </a:p>
            <a:p>
              <a:pPr>
                <a:buFont typeface="Wingdings" pitchFamily="2" charset="2"/>
                <a:buNone/>
              </a:pPr>
              <a:r>
                <a:rPr lang="en-US" sz="1200" b="1" i="1">
                  <a:ea typeface="MS Mincho" pitchFamily="49" charset="-128"/>
                  <a:cs typeface="Courier New" pitchFamily="49" charset="0"/>
                </a:rPr>
                <a:t>N</a:t>
              </a:r>
              <a:r>
                <a:rPr lang="en-US" sz="1200" b="1" i="1" baseline="-25000">
                  <a:ea typeface="MS Mincho" pitchFamily="49" charset="-128"/>
                  <a:cs typeface="Courier New" pitchFamily="49" charset="0"/>
                </a:rPr>
                <a:t>i</a:t>
              </a:r>
              <a:r>
                <a:rPr lang="en-US" sz="1200" b="1" i="1">
                  <a:ea typeface="MS Mincho" pitchFamily="49" charset="-128"/>
                  <a:cs typeface="Courier New" pitchFamily="49" charset="0"/>
                </a:rPr>
                <a:t> </a:t>
              </a:r>
              <a:r>
                <a:rPr lang="en-US" sz="1200" b="1">
                  <a:ea typeface="MS Mincho" pitchFamily="49" charset="-128"/>
                  <a:cs typeface="Courier New" pitchFamily="49" charset="0"/>
                </a:rPr>
                <a:t>= number of valves purchased from supplier </a:t>
              </a:r>
              <a:r>
                <a:rPr lang="en-US" sz="1200" b="1" i="1">
                  <a:ea typeface="MS Mincho" pitchFamily="49" charset="-128"/>
                  <a:cs typeface="Courier New" pitchFamily="49" charset="0"/>
                </a:rPr>
                <a:t>i </a:t>
              </a:r>
            </a:p>
            <a:p>
              <a:pPr>
                <a:buFont typeface="Wingdings" pitchFamily="2" charset="2"/>
                <a:buNone/>
              </a:pPr>
              <a:r>
                <a:rPr lang="en-US" sz="1200" b="1" i="1">
                  <a:ea typeface="MS Mincho" pitchFamily="49" charset="-128"/>
                  <a:cs typeface="Courier New" pitchFamily="49" charset="0"/>
                </a:rPr>
                <a:t>(</a:t>
              </a:r>
              <a:r>
                <a:rPr lang="en-US" sz="1200" b="1" i="1">
                  <a:ea typeface="MS Mincho" pitchFamily="49" charset="-128"/>
                </a:rPr>
                <a:t>i </a:t>
              </a:r>
              <a:r>
                <a:rPr lang="en-US" sz="1200" b="1" i="1">
                  <a:ea typeface="MS Mincho" pitchFamily="49" charset="-128"/>
                  <a:cs typeface="Courier New" pitchFamily="49" charset="0"/>
                </a:rPr>
                <a:t>=1,…,5)</a:t>
              </a:r>
            </a:p>
            <a:p>
              <a:pPr>
                <a:buFont typeface="Wingdings" pitchFamily="2" charset="2"/>
                <a:buNone/>
              </a:pPr>
              <a:endParaRPr lang="en-US" sz="1200" b="1" i="1">
                <a:solidFill>
                  <a:schemeClr val="accent2"/>
                </a:solidFill>
                <a:ea typeface="MS Mincho" pitchFamily="49" charset="-128"/>
              </a:endParaRPr>
            </a:p>
            <a:p>
              <a:pPr marL="0" indent="0" algn="l">
                <a:buNone/>
              </a:pPr>
              <a:r>
                <a:rPr lang="en-US" sz="1200" b="1" i="1">
                  <a:solidFill>
                    <a:srgbClr val="0070C0"/>
                  </a:solidFill>
                  <a:ea typeface="MS Mincho" pitchFamily="49" charset="-128"/>
                </a:rPr>
                <a:t>Objective to minimize total monthly cost of the valve: </a:t>
              </a:r>
            </a:p>
            <a:p>
              <a:pPr>
                <a:buFont typeface="Arial" panose="020B0604020202020204" pitchFamily="34" charset="0"/>
                <a:buNone/>
              </a:pPr>
              <a:r>
                <a:rPr lang="en-US" sz="1200" b="1">
                  <a:cs typeface="Courier New" pitchFamily="49" charset="0"/>
                </a:rPr>
                <a:t>Min</a:t>
              </a:r>
            </a:p>
            <a:p>
              <a:pPr>
                <a:buFont typeface="Arial" panose="020B0604020202020204" pitchFamily="34" charset="0"/>
                <a:buNone/>
              </a:pPr>
              <a14:m>
                <m:oMathPara xmlns:m="http://schemas.openxmlformats.org/officeDocument/2006/math">
                  <m:oMathParaPr>
                    <m:jc m:val="centerGroup"/>
                  </m:oMathParaPr>
                  <m:oMath xmlns:m="http://schemas.openxmlformats.org/officeDocument/2006/math">
                    <m:nary>
                      <m:naryPr>
                        <m:chr m:val="∑"/>
                        <m:ctrlPr>
                          <a:rPr lang="en-US" sz="1200" b="1" i="1">
                            <a:latin typeface="Cambria Math" panose="02040503050406030204" pitchFamily="18" charset="0"/>
                            <a:cs typeface="Courier New" pitchFamily="49" charset="0"/>
                          </a:rPr>
                        </m:ctrlPr>
                      </m:naryPr>
                      <m:sub>
                        <m:r>
                          <a:rPr lang="en-US" sz="1200" b="1" i="1">
                            <a:latin typeface="Cambria Math" panose="02040503050406030204" pitchFamily="18" charset="0"/>
                            <a:cs typeface="Courier New" pitchFamily="49" charset="0"/>
                          </a:rPr>
                          <m:t>𝒊</m:t>
                        </m:r>
                        <m:r>
                          <a:rPr lang="en-US" sz="1200" b="1" i="1">
                            <a:latin typeface="Cambria Math" panose="02040503050406030204" pitchFamily="18" charset="0"/>
                            <a:cs typeface="Courier New" pitchFamily="49" charset="0"/>
                          </a:rPr>
                          <m:t>=</m:t>
                        </m:r>
                        <m:r>
                          <a:rPr lang="en-US" sz="1200" b="1" i="1">
                            <a:latin typeface="Cambria Math" panose="02040503050406030204" pitchFamily="18" charset="0"/>
                            <a:cs typeface="Courier New" pitchFamily="49" charset="0"/>
                          </a:rPr>
                          <m:t>𝟏</m:t>
                        </m:r>
                      </m:sub>
                      <m:sup>
                        <m:r>
                          <a:rPr lang="en-US" sz="1200" b="1" i="1">
                            <a:latin typeface="Cambria Math" panose="02040503050406030204" pitchFamily="18" charset="0"/>
                            <a:cs typeface="Courier New" pitchFamily="49" charset="0"/>
                          </a:rPr>
                          <m:t>𝟓</m:t>
                        </m:r>
                      </m:sup>
                      <m:e>
                        <m:sSub>
                          <m:sSubPr>
                            <m:ctrlPr>
                              <a:rPr lang="en-US" sz="1200" b="1" i="1">
                                <a:latin typeface="Cambria Math" panose="02040503050406030204" pitchFamily="18" charset="0"/>
                                <a:cs typeface="Courier New" pitchFamily="49" charset="0"/>
                              </a:rPr>
                            </m:ctrlPr>
                          </m:sSubPr>
                          <m:e>
                            <m:r>
                              <a:rPr lang="en-US" sz="1200" b="1" i="1">
                                <a:latin typeface="Cambria Math" panose="02040503050406030204" pitchFamily="18" charset="0"/>
                                <a:cs typeface="Courier New" pitchFamily="49" charset="0"/>
                              </a:rPr>
                              <m:t>𝑪</m:t>
                            </m:r>
                          </m:e>
                          <m:sub>
                            <m:r>
                              <a:rPr lang="en-US" sz="1200" b="1" i="1">
                                <a:latin typeface="Cambria Math" panose="02040503050406030204" pitchFamily="18" charset="0"/>
                                <a:cs typeface="Courier New" pitchFamily="49" charset="0"/>
                              </a:rPr>
                              <m:t>𝒊</m:t>
                            </m:r>
                          </m:sub>
                        </m:sSub>
                        <m:sSub>
                          <m:sSubPr>
                            <m:ctrlPr>
                              <a:rPr lang="en-US" sz="1200" b="1" i="1">
                                <a:latin typeface="Cambria Math" panose="02040503050406030204" pitchFamily="18" charset="0"/>
                                <a:cs typeface="Courier New" pitchFamily="49" charset="0"/>
                              </a:rPr>
                            </m:ctrlPr>
                          </m:sSubPr>
                          <m:e>
                            <m:r>
                              <a:rPr lang="en-US" sz="1200" b="1" i="1">
                                <a:latin typeface="Cambria Math" panose="02040503050406030204" pitchFamily="18" charset="0"/>
                                <a:cs typeface="Courier New" pitchFamily="49" charset="0"/>
                              </a:rPr>
                              <m:t>𝑵</m:t>
                            </m:r>
                          </m:e>
                          <m:sub>
                            <m:r>
                              <a:rPr lang="en-US" sz="1200" b="1" i="1">
                                <a:latin typeface="Cambria Math" panose="02040503050406030204" pitchFamily="18" charset="0"/>
                                <a:cs typeface="Courier New" pitchFamily="49" charset="0"/>
                              </a:rPr>
                              <m:t>𝒊</m:t>
                            </m:r>
                          </m:sub>
                        </m:sSub>
                      </m:e>
                    </m:nary>
                  </m:oMath>
                </m:oMathPara>
              </a14:m>
              <a:endParaRPr lang="en-US" sz="1200" b="1" i="1">
                <a:solidFill>
                  <a:schemeClr val="accent2"/>
                </a:solidFill>
                <a:cs typeface="Courier New" pitchFamily="49" charset="0"/>
              </a:endParaRPr>
            </a:p>
          </xdr:txBody>
        </xdr:sp>
      </mc:Choice>
      <mc:Fallback xmlns="">
        <xdr:sp macro="" textlink="">
          <xdr:nvSpPr>
            <xdr:cNvPr id="3" name="TextBox 2">
              <a:extLst>
                <a:ext uri="{FF2B5EF4-FFF2-40B4-BE49-F238E27FC236}">
                  <a16:creationId xmlns:a16="http://schemas.microsoft.com/office/drawing/2014/main" id="{F2CB318E-2913-48AC-8D05-1DA35C170C07}"/>
                </a:ext>
              </a:extLst>
            </xdr:cNvPr>
            <xdr:cNvSpPr txBox="1">
              <a:spLocks noChangeArrowheads="1"/>
            </xdr:cNvSpPr>
          </xdr:nvSpPr>
          <xdr:spPr>
            <a:xfrm>
              <a:off x="7467600" y="1000125"/>
              <a:ext cx="4267200" cy="3276600"/>
            </a:xfrm>
            <a:prstGeom prst="rect">
              <a:avLst/>
            </a:prstGeom>
          </xdr:spPr>
          <xdr:txBody>
            <a:bodyPr wrap="square"/>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buFont typeface="Wingdings" pitchFamily="2" charset="2"/>
                <a:buNone/>
              </a:pPr>
              <a:r>
                <a:rPr lang="en-US" sz="1200" b="1" i="1">
                  <a:solidFill>
                    <a:srgbClr val="0070C0"/>
                  </a:solidFill>
                  <a:ea typeface="MS Mincho" pitchFamily="49" charset="-128"/>
                </a:rPr>
                <a:t>Inputs:</a:t>
              </a:r>
            </a:p>
            <a:p>
              <a:pPr>
                <a:buFont typeface="Wingdings" pitchFamily="2" charset="2"/>
                <a:buNone/>
              </a:pPr>
              <a:r>
                <a:rPr lang="en-US" sz="1200" b="1" i="1">
                  <a:ea typeface="MS Mincho" pitchFamily="49" charset="-128"/>
                </a:rPr>
                <a:t>i </a:t>
              </a:r>
              <a:r>
                <a:rPr lang="en-US" sz="1200" b="1">
                  <a:ea typeface="MS Mincho" pitchFamily="49" charset="-128"/>
                </a:rPr>
                <a:t>– represents suppliers</a:t>
              </a:r>
              <a:r>
                <a:rPr lang="en-US" sz="1200" b="1" i="1">
                  <a:ea typeface="MS Mincho" pitchFamily="49" charset="-128"/>
                </a:rPr>
                <a:t>, i = 1, …,5</a:t>
              </a:r>
            </a:p>
            <a:p>
              <a:pPr marL="0" indent="0" algn="l">
                <a:buNone/>
              </a:pPr>
              <a:r>
                <a:rPr lang="en-US" sz="1200" b="1" i="1">
                  <a:ea typeface="MS Mincho" pitchFamily="49" charset="-128"/>
                </a:rPr>
                <a:t>j – </a:t>
              </a:r>
              <a:r>
                <a:rPr lang="en-US" sz="1200" b="1">
                  <a:ea typeface="MS Mincho" pitchFamily="49" charset="-128"/>
                </a:rPr>
                <a:t>represents </a:t>
              </a:r>
              <a:r>
                <a:rPr lang="en-US" sz="1200" b="1" i="0" u="none" strike="noStrike" baseline="0">
                  <a:solidFill>
                    <a:srgbClr val="000000"/>
                  </a:solidFill>
                </a:rPr>
                <a:t>valves sizes </a:t>
              </a:r>
              <a:r>
                <a:rPr lang="en-US" sz="1200" b="1">
                  <a:ea typeface="MS Mincho" pitchFamily="49" charset="-128"/>
                </a:rPr>
                <a:t>, </a:t>
              </a:r>
              <a:r>
                <a:rPr lang="en-US" sz="1200" b="1" i="1">
                  <a:ea typeface="MS Mincho" pitchFamily="49" charset="-128"/>
                </a:rPr>
                <a:t>j = 1,…,3</a:t>
              </a:r>
            </a:p>
            <a:p>
              <a:pPr marL="0" indent="0" algn="l">
                <a:buNone/>
              </a:pPr>
              <a:r>
                <a:rPr lang="en-US" sz="1200" b="1" i="1">
                  <a:ea typeface="MS Mincho" pitchFamily="49" charset="-128"/>
                </a:rPr>
                <a:t>e</a:t>
              </a:r>
              <a:r>
                <a:rPr lang="en-US" sz="1200" b="1" i="1" baseline="-25000">
                  <a:ea typeface="MS Mincho" pitchFamily="49" charset="-128"/>
                </a:rPr>
                <a:t>ij</a:t>
              </a:r>
              <a:r>
                <a:rPr lang="en-US" sz="1200" b="1" i="1">
                  <a:ea typeface="MS Mincho" pitchFamily="49" charset="-128"/>
                </a:rPr>
                <a:t> = </a:t>
              </a:r>
              <a:r>
                <a:rPr lang="en-US" sz="1200" b="1">
                  <a:ea typeface="MS Mincho" pitchFamily="49" charset="-128"/>
                </a:rPr>
                <a:t>proportion of valves of various sizes j purchased from each supplier </a:t>
              </a:r>
              <a:r>
                <a:rPr lang="en-US" sz="1200" b="1" i="1">
                  <a:ea typeface="MS Mincho" pitchFamily="49" charset="-128"/>
                </a:rPr>
                <a:t>i </a:t>
              </a:r>
            </a:p>
            <a:p>
              <a:pPr marL="0" indent="0" algn="l">
                <a:buNone/>
              </a:pPr>
              <a:r>
                <a:rPr lang="en-US" sz="1200" b="1" i="1">
                  <a:ea typeface="MS Mincho" pitchFamily="49" charset="-128"/>
                </a:rPr>
                <a:t>C</a:t>
              </a:r>
              <a:r>
                <a:rPr lang="en-US" sz="1200" b="1" i="1" baseline="-25000">
                  <a:ea typeface="MS Mincho" pitchFamily="49" charset="-128"/>
                </a:rPr>
                <a:t>i</a:t>
              </a:r>
              <a:r>
                <a:rPr lang="en-US" sz="1200" b="1" i="1">
                  <a:ea typeface="MS Mincho" pitchFamily="49" charset="-128"/>
                </a:rPr>
                <a:t> = </a:t>
              </a:r>
              <a:r>
                <a:rPr lang="en-US" sz="1200" b="1">
                  <a:ea typeface="MS Mincho" pitchFamily="49" charset="-128"/>
                </a:rPr>
                <a:t>cost per valve from each supplier </a:t>
              </a:r>
              <a:r>
                <a:rPr lang="en-US" sz="1200" b="1" i="1">
                  <a:ea typeface="MS Mincho" pitchFamily="49" charset="-128"/>
                </a:rPr>
                <a:t>i</a:t>
              </a:r>
            </a:p>
            <a:p>
              <a:pPr marL="0" indent="0" algn="l">
                <a:buNone/>
              </a:pPr>
              <a:r>
                <a:rPr lang="en-US" sz="1200" b="1" i="1">
                  <a:ea typeface="MS Mincho" pitchFamily="49" charset="-128"/>
                </a:rPr>
                <a:t>M</a:t>
              </a:r>
              <a:r>
                <a:rPr lang="en-US" sz="1200" b="1" i="1" baseline="-25000">
                  <a:ea typeface="MS Mincho" pitchFamily="49" charset="-128"/>
                </a:rPr>
                <a:t>j </a:t>
              </a:r>
              <a:r>
                <a:rPr lang="en-US" sz="1200" b="1" i="1">
                  <a:ea typeface="MS Mincho" pitchFamily="49" charset="-128"/>
                </a:rPr>
                <a:t>= Minimal required quantity </a:t>
              </a:r>
              <a:r>
                <a:rPr lang="en-US" sz="1200" b="1">
                  <a:ea typeface="MS Mincho" pitchFamily="49" charset="-128"/>
                </a:rPr>
                <a:t>of valves in different sizes</a:t>
              </a:r>
            </a:p>
            <a:p>
              <a:pPr marL="0" indent="0" algn="l">
                <a:buNone/>
              </a:pPr>
              <a:endParaRPr lang="en-US" sz="1200" b="1">
                <a:ea typeface="MS Mincho" pitchFamily="49" charset="-128"/>
              </a:endParaRPr>
            </a:p>
            <a:p>
              <a:pPr marL="0" indent="0" algn="l">
                <a:buNone/>
              </a:pPr>
              <a:r>
                <a:rPr lang="en-US" sz="1200" b="1" i="1">
                  <a:solidFill>
                    <a:srgbClr val="0070C0"/>
                  </a:solidFill>
                  <a:ea typeface="MS Mincho" pitchFamily="49" charset="-128"/>
                </a:rPr>
                <a:t>Decision variables:</a:t>
              </a:r>
            </a:p>
            <a:p>
              <a:pPr>
                <a:buFont typeface="Wingdings" pitchFamily="2" charset="2"/>
                <a:buNone/>
              </a:pPr>
              <a:r>
                <a:rPr lang="en-US" sz="1200" b="1" i="1">
                  <a:ea typeface="MS Mincho" pitchFamily="49" charset="-128"/>
                  <a:cs typeface="Courier New" pitchFamily="49" charset="0"/>
                </a:rPr>
                <a:t>N</a:t>
              </a:r>
              <a:r>
                <a:rPr lang="en-US" sz="1200" b="1" i="1" baseline="-25000">
                  <a:ea typeface="MS Mincho" pitchFamily="49" charset="-128"/>
                  <a:cs typeface="Courier New" pitchFamily="49" charset="0"/>
                </a:rPr>
                <a:t>i</a:t>
              </a:r>
              <a:r>
                <a:rPr lang="en-US" sz="1200" b="1" i="1">
                  <a:ea typeface="MS Mincho" pitchFamily="49" charset="-128"/>
                  <a:cs typeface="Courier New" pitchFamily="49" charset="0"/>
                </a:rPr>
                <a:t> </a:t>
              </a:r>
              <a:r>
                <a:rPr lang="en-US" sz="1200" b="1">
                  <a:ea typeface="MS Mincho" pitchFamily="49" charset="-128"/>
                  <a:cs typeface="Courier New" pitchFamily="49" charset="0"/>
                </a:rPr>
                <a:t>= number of valves purchased from supplier </a:t>
              </a:r>
              <a:r>
                <a:rPr lang="en-US" sz="1200" b="1" i="1">
                  <a:ea typeface="MS Mincho" pitchFamily="49" charset="-128"/>
                  <a:cs typeface="Courier New" pitchFamily="49" charset="0"/>
                </a:rPr>
                <a:t>i </a:t>
              </a:r>
            </a:p>
            <a:p>
              <a:pPr>
                <a:buFont typeface="Wingdings" pitchFamily="2" charset="2"/>
                <a:buNone/>
              </a:pPr>
              <a:r>
                <a:rPr lang="en-US" sz="1200" b="1" i="1">
                  <a:ea typeface="MS Mincho" pitchFamily="49" charset="-128"/>
                  <a:cs typeface="Courier New" pitchFamily="49" charset="0"/>
                </a:rPr>
                <a:t>(</a:t>
              </a:r>
              <a:r>
                <a:rPr lang="en-US" sz="1200" b="1" i="1">
                  <a:ea typeface="MS Mincho" pitchFamily="49" charset="-128"/>
                </a:rPr>
                <a:t>i </a:t>
              </a:r>
              <a:r>
                <a:rPr lang="en-US" sz="1200" b="1" i="1">
                  <a:ea typeface="MS Mincho" pitchFamily="49" charset="-128"/>
                  <a:cs typeface="Courier New" pitchFamily="49" charset="0"/>
                </a:rPr>
                <a:t>=1,…,5)</a:t>
              </a:r>
            </a:p>
            <a:p>
              <a:pPr>
                <a:buFont typeface="Wingdings" pitchFamily="2" charset="2"/>
                <a:buNone/>
              </a:pPr>
              <a:endParaRPr lang="en-US" sz="1200" b="1" i="1">
                <a:solidFill>
                  <a:schemeClr val="accent2"/>
                </a:solidFill>
                <a:ea typeface="MS Mincho" pitchFamily="49" charset="-128"/>
              </a:endParaRPr>
            </a:p>
            <a:p>
              <a:pPr marL="0" indent="0" algn="l">
                <a:buNone/>
              </a:pPr>
              <a:r>
                <a:rPr lang="en-US" sz="1200" b="1" i="1">
                  <a:solidFill>
                    <a:srgbClr val="0070C0"/>
                  </a:solidFill>
                  <a:ea typeface="MS Mincho" pitchFamily="49" charset="-128"/>
                </a:rPr>
                <a:t>Objective to minimize total monthly cost of the valve: </a:t>
              </a:r>
            </a:p>
            <a:p>
              <a:pPr>
                <a:buFont typeface="Arial" panose="020B0604020202020204" pitchFamily="34" charset="0"/>
                <a:buNone/>
              </a:pPr>
              <a:r>
                <a:rPr lang="en-US" sz="1200" b="1">
                  <a:cs typeface="Courier New" pitchFamily="49" charset="0"/>
                </a:rPr>
                <a:t>Min</a:t>
              </a:r>
            </a:p>
            <a:p>
              <a:pPr>
                <a:buFont typeface="Arial" panose="020B0604020202020204" pitchFamily="34" charset="0"/>
                <a:buNone/>
              </a:pPr>
              <a:r>
                <a:rPr lang="en-US" sz="1200" b="1" i="0">
                  <a:latin typeface="Cambria Math" panose="02040503050406030204" pitchFamily="18" charset="0"/>
                  <a:cs typeface="Courier New" pitchFamily="49" charset="0"/>
                </a:rPr>
                <a:t>∑_(𝒊=𝟏)^𝟓▒〖𝑪_𝒊 𝑵_𝒊 〗</a:t>
              </a:r>
              <a:endParaRPr lang="en-US" sz="1200" b="1" i="1">
                <a:solidFill>
                  <a:schemeClr val="accent2"/>
                </a:solidFill>
                <a:cs typeface="Courier New" pitchFamily="49" charset="0"/>
              </a:endParaRPr>
            </a:p>
          </xdr:txBody>
        </xdr:sp>
      </mc:Fallback>
    </mc:AlternateContent>
    <xdr:clientData/>
  </xdr:twoCellAnchor>
  <xdr:twoCellAnchor>
    <xdr:from>
      <xdr:col>8</xdr:col>
      <xdr:colOff>600075</xdr:colOff>
      <xdr:row>21</xdr:row>
      <xdr:rowOff>161925</xdr:rowOff>
    </xdr:from>
    <xdr:to>
      <xdr:col>10</xdr:col>
      <xdr:colOff>495300</xdr:colOff>
      <xdr:row>47</xdr:row>
      <xdr:rowOff>0</xdr:rowOff>
    </xdr:to>
    <mc:AlternateContent xmlns:mc="http://schemas.openxmlformats.org/markup-compatibility/2006" xmlns:a14="http://schemas.microsoft.com/office/drawing/2010/main">
      <mc:Choice Requires="a14">
        <xdr:sp macro="" textlink="">
          <xdr:nvSpPr>
            <xdr:cNvPr id="4" name="Content Placeholder 1">
              <a:extLst>
                <a:ext uri="{FF2B5EF4-FFF2-40B4-BE49-F238E27FC236}">
                  <a16:creationId xmlns:a16="http://schemas.microsoft.com/office/drawing/2014/main" id="{E8604402-5796-4991-904A-DFBC7946BD5B}"/>
                </a:ext>
              </a:extLst>
            </xdr:cNvPr>
            <xdr:cNvSpPr txBox="1">
              <a:spLocks/>
            </xdr:cNvSpPr>
          </xdr:nvSpPr>
          <xdr:spPr>
            <a:xfrm>
              <a:off x="7467600" y="4210050"/>
              <a:ext cx="4229100" cy="4800600"/>
            </a:xfrm>
            <a:prstGeom prst="rect">
              <a:avLst/>
            </a:prstGeom>
          </xdr:spPr>
          <xdr:txBody>
            <a:bodyPr wrap="square"/>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buFont typeface="Arial" panose="020B0604020202020204" pitchFamily="34" charset="0"/>
                <a:buNone/>
              </a:pPr>
              <a:r>
                <a:rPr lang="en-US" sz="1200" b="1" i="1">
                  <a:solidFill>
                    <a:srgbClr val="0070C0"/>
                  </a:solidFill>
                  <a:cs typeface="Courier New" pitchFamily="49" charset="0"/>
                </a:rPr>
                <a:t>Constraints:</a:t>
              </a:r>
              <a:endParaRPr lang="en-US" sz="1200" b="1">
                <a:solidFill>
                  <a:srgbClr val="0070C0"/>
                </a:solidFill>
              </a:endParaRPr>
            </a:p>
            <a:p>
              <a:pPr>
                <a:buFont typeface="Arial" panose="020B0604020202020204" pitchFamily="34" charset="0"/>
                <a:buNone/>
              </a:pPr>
              <a:r>
                <a:rPr lang="en-US" sz="1200" b="1"/>
                <a:t>Number of orders of different valves </a:t>
              </a:r>
              <a:r>
                <a:rPr lang="en-US" sz="1200" b="1" i="1"/>
                <a:t>(j</a:t>
              </a:r>
              <a:r>
                <a:rPr lang="en-US" sz="1200" b="1" i="1" baseline="0"/>
                <a:t> = 1,...,3) </a:t>
              </a:r>
              <a:r>
                <a:rPr lang="en-US" sz="1200" b="1"/>
                <a:t>:</a:t>
              </a:r>
              <a:endParaRPr lang="en-US" sz="1200" b="1" i="1"/>
            </a:p>
            <a:p>
              <a:pPr>
                <a:buNone/>
              </a:pPr>
              <a14:m>
                <m:oMathPara xmlns:m="http://schemas.openxmlformats.org/officeDocument/2006/math">
                  <m:oMathParaPr>
                    <m:jc m:val="center"/>
                  </m:oMathParaPr>
                  <m:oMath xmlns:m="http://schemas.openxmlformats.org/officeDocument/2006/math">
                    <m:nary>
                      <m:naryPr>
                        <m:chr m:val="∑"/>
                        <m:ctrlPr>
                          <a:rPr lang="en-US" sz="1200" b="1" i="1">
                            <a:latin typeface="Cambria Math" panose="02040503050406030204" pitchFamily="18" charset="0"/>
                          </a:rPr>
                        </m:ctrlPr>
                      </m:naryPr>
                      <m:sub>
                        <m:r>
                          <a:rPr lang="en-US" sz="1200" b="1" i="1">
                            <a:latin typeface="Cambria Math" panose="02040503050406030204" pitchFamily="18" charset="0"/>
                          </a:rPr>
                          <m:t>𝒊</m:t>
                        </m:r>
                        <m:r>
                          <a:rPr lang="en-US" sz="1200" b="1" i="1">
                            <a:latin typeface="Cambria Math" panose="02040503050406030204" pitchFamily="18" charset="0"/>
                          </a:rPr>
                          <m:t>=</m:t>
                        </m:r>
                        <m:r>
                          <a:rPr lang="en-US" sz="1200" b="1" i="1">
                            <a:latin typeface="Cambria Math" panose="02040503050406030204" pitchFamily="18" charset="0"/>
                          </a:rPr>
                          <m:t>𝟏</m:t>
                        </m:r>
                      </m:sub>
                      <m:sup>
                        <m:r>
                          <a:rPr lang="en-US" sz="1200" b="1" i="1">
                            <a:latin typeface="Cambria Math" panose="02040503050406030204" pitchFamily="18" charset="0"/>
                          </a:rPr>
                          <m:t>𝟓</m:t>
                        </m:r>
                      </m:sup>
                      <m:e>
                        <m:sSub>
                          <m:sSubPr>
                            <m:ctrlPr>
                              <a:rPr lang="en-US" sz="1200" b="1" i="1">
                                <a:latin typeface="Cambria Math" panose="02040503050406030204" pitchFamily="18" charset="0"/>
                              </a:rPr>
                            </m:ctrlPr>
                          </m:sSubPr>
                          <m:e>
                            <m:r>
                              <a:rPr lang="en-US" sz="1200" b="1" i="1">
                                <a:latin typeface="Cambria Math" panose="02040503050406030204" pitchFamily="18" charset="0"/>
                              </a:rPr>
                              <m:t>𝒆</m:t>
                            </m:r>
                          </m:e>
                          <m:sub>
                            <m:r>
                              <a:rPr lang="en-US" sz="1200" b="1" i="1">
                                <a:latin typeface="Cambria Math" panose="02040503050406030204" pitchFamily="18" charset="0"/>
                              </a:rPr>
                              <m:t>𝒊𝒋</m:t>
                            </m:r>
                          </m:sub>
                        </m:sSub>
                        <m:sSub>
                          <m:sSubPr>
                            <m:ctrlPr>
                              <a:rPr lang="en-US" sz="1200" b="1" i="1">
                                <a:latin typeface="Cambria Math" panose="02040503050406030204" pitchFamily="18" charset="0"/>
                              </a:rPr>
                            </m:ctrlPr>
                          </m:sSubPr>
                          <m:e>
                            <m:r>
                              <a:rPr lang="en-US" sz="1200" b="1" i="1">
                                <a:latin typeface="Cambria Math" panose="02040503050406030204" pitchFamily="18" charset="0"/>
                              </a:rPr>
                              <m:t>𝑵</m:t>
                            </m:r>
                          </m:e>
                          <m:sub>
                            <m:r>
                              <a:rPr lang="en-US" sz="1200" b="1" i="1">
                                <a:latin typeface="Cambria Math" panose="02040503050406030204" pitchFamily="18" charset="0"/>
                              </a:rPr>
                              <m:t>𝒊</m:t>
                            </m:r>
                          </m:sub>
                        </m:sSub>
                      </m:e>
                    </m:nary>
                    <m:r>
                      <a:rPr lang="en-US" sz="1200" b="1" i="1">
                        <a:latin typeface="Cambria Math" panose="02040503050406030204" pitchFamily="18" charset="0"/>
                        <a:ea typeface="Cambria Math" panose="02040503050406030204" pitchFamily="18" charset="0"/>
                      </a:rPr>
                      <m:t>≥</m:t>
                    </m:r>
                    <m:sSub>
                      <m:sSubPr>
                        <m:ctrlPr>
                          <a:rPr lang="en-US" sz="1200" b="1" i="1">
                            <a:latin typeface="Cambria Math" panose="02040503050406030204" pitchFamily="18" charset="0"/>
                            <a:ea typeface="Cambria Math" panose="02040503050406030204" pitchFamily="18" charset="0"/>
                          </a:rPr>
                        </m:ctrlPr>
                      </m:sSubPr>
                      <m:e>
                        <m:r>
                          <a:rPr lang="en-US" sz="1200" b="1" i="1">
                            <a:latin typeface="Cambria Math" panose="02040503050406030204" pitchFamily="18" charset="0"/>
                            <a:ea typeface="Cambria Math" panose="02040503050406030204" pitchFamily="18" charset="0"/>
                          </a:rPr>
                          <m:t>𝑴</m:t>
                        </m:r>
                      </m:e>
                      <m:sub>
                        <m:r>
                          <a:rPr lang="en-US" sz="1200" b="1" i="1">
                            <a:latin typeface="Cambria Math" panose="02040503050406030204" pitchFamily="18" charset="0"/>
                            <a:ea typeface="Cambria Math" panose="02040503050406030204" pitchFamily="18" charset="0"/>
                          </a:rPr>
                          <m:t>𝒋</m:t>
                        </m:r>
                      </m:sub>
                    </m:sSub>
                  </m:oMath>
                </m:oMathPara>
              </a14:m>
              <a:endParaRPr lang="en-US" sz="1200" b="1"/>
            </a:p>
            <a:p>
              <a:pPr>
                <a:buNone/>
              </a:pPr>
              <a:r>
                <a:rPr lang="en-US" sz="1200" b="1"/>
                <a:t>Number of orders of valves from suppliers </a:t>
              </a:r>
              <a:r>
                <a:rPr lang="en-US" sz="1200" b="1" i="1"/>
                <a:t>(i = 1, ..., 5) </a:t>
              </a:r>
              <a:r>
                <a:rPr lang="en-US" sz="1200" b="1"/>
                <a:t>:	</a:t>
              </a:r>
            </a:p>
            <a:p>
              <a:pPr>
                <a:buNone/>
              </a:pPr>
              <a14:m>
                <m:oMathPara xmlns:m="http://schemas.openxmlformats.org/officeDocument/2006/math">
                  <m:oMathParaPr>
                    <m:jc m:val="center"/>
                  </m:oMathParaPr>
                  <m:oMath xmlns:m="http://schemas.openxmlformats.org/officeDocument/2006/math">
                    <m:nary>
                      <m:naryPr>
                        <m:chr m:val="∑"/>
                        <m:ctrlPr>
                          <a:rPr lang="en-US" sz="1200" b="1" i="1">
                            <a:latin typeface="Cambria Math" panose="02040503050406030204" pitchFamily="18" charset="0"/>
                          </a:rPr>
                        </m:ctrlPr>
                      </m:naryPr>
                      <m:sub>
                        <m:r>
                          <m:rPr>
                            <m:brk m:alnAt="23"/>
                          </m:rPr>
                          <a:rPr lang="en-US" sz="1200" b="1" i="1">
                            <a:latin typeface="Cambria Math" panose="02040503050406030204" pitchFamily="18" charset="0"/>
                          </a:rPr>
                          <m:t>𝒋</m:t>
                        </m:r>
                        <m:r>
                          <a:rPr lang="en-US" sz="1200" b="1" i="1">
                            <a:latin typeface="Cambria Math" panose="02040503050406030204" pitchFamily="18" charset="0"/>
                          </a:rPr>
                          <m:t>=</m:t>
                        </m:r>
                        <m:r>
                          <a:rPr lang="en-US" sz="1200" b="1" i="1">
                            <a:latin typeface="Cambria Math" panose="02040503050406030204" pitchFamily="18" charset="0"/>
                          </a:rPr>
                          <m:t>𝟏</m:t>
                        </m:r>
                      </m:sub>
                      <m:sup>
                        <m:r>
                          <a:rPr lang="en-US" sz="1200" b="1" i="1">
                            <a:latin typeface="Cambria Math" panose="02040503050406030204" pitchFamily="18" charset="0"/>
                          </a:rPr>
                          <m:t>𝟑</m:t>
                        </m:r>
                      </m:sup>
                      <m:e>
                        <m:sSub>
                          <m:sSubPr>
                            <m:ctrlPr>
                              <a:rPr lang="en-US" sz="1200" b="1" i="1">
                                <a:latin typeface="Cambria Math" panose="02040503050406030204" pitchFamily="18" charset="0"/>
                              </a:rPr>
                            </m:ctrlPr>
                          </m:sSubPr>
                          <m:e>
                            <m:r>
                              <a:rPr lang="en-US" sz="1200" b="1" i="1">
                                <a:latin typeface="Cambria Math" panose="02040503050406030204" pitchFamily="18" charset="0"/>
                              </a:rPr>
                              <m:t>𝒆</m:t>
                            </m:r>
                          </m:e>
                          <m:sub>
                            <m:r>
                              <a:rPr lang="en-US" sz="1200" b="1" i="1">
                                <a:latin typeface="Cambria Math" panose="02040503050406030204" pitchFamily="18" charset="0"/>
                              </a:rPr>
                              <m:t>𝒊𝒋</m:t>
                            </m:r>
                          </m:sub>
                        </m:sSub>
                        <m:sSub>
                          <m:sSubPr>
                            <m:ctrlPr>
                              <a:rPr lang="en-US" sz="1200" b="1" i="1">
                                <a:latin typeface="Cambria Math" panose="02040503050406030204" pitchFamily="18" charset="0"/>
                              </a:rPr>
                            </m:ctrlPr>
                          </m:sSubPr>
                          <m:e>
                            <m:r>
                              <a:rPr lang="en-US" sz="1200" b="1" i="1">
                                <a:latin typeface="Cambria Math" panose="02040503050406030204" pitchFamily="18" charset="0"/>
                              </a:rPr>
                              <m:t>𝑵</m:t>
                            </m:r>
                          </m:e>
                          <m:sub>
                            <m:r>
                              <a:rPr lang="en-US" sz="1200" b="1" i="1">
                                <a:latin typeface="Cambria Math" panose="02040503050406030204" pitchFamily="18" charset="0"/>
                              </a:rPr>
                              <m:t>𝒊</m:t>
                            </m:r>
                          </m:sub>
                        </m:sSub>
                      </m:e>
                    </m:nary>
                    <m:r>
                      <a:rPr lang="en-US" sz="1200" b="1" i="1">
                        <a:latin typeface="Cambria Math" panose="02040503050406030204" pitchFamily="18" charset="0"/>
                        <a:ea typeface="Cambria Math" panose="02040503050406030204" pitchFamily="18" charset="0"/>
                      </a:rPr>
                      <m:t>≤</m:t>
                    </m:r>
                    <m:r>
                      <a:rPr lang="en-US" sz="1200" b="1" i="1">
                        <a:latin typeface="Cambria Math" panose="02040503050406030204" pitchFamily="18" charset="0"/>
                        <a:ea typeface="Cambria Math" panose="02040503050406030204" pitchFamily="18" charset="0"/>
                      </a:rPr>
                      <m:t>𝟔𝟎𝟎</m:t>
                    </m:r>
                  </m:oMath>
                </m:oMathPara>
              </a14:m>
              <a:endParaRPr lang="en-US" sz="1200" b="1"/>
            </a:p>
            <a:p>
              <a:pPr>
                <a:buNone/>
              </a:pPr>
              <a:r>
                <a:rPr lang="en-US" sz="1200" b="1"/>
                <a:t>Number of orders of valves from suppliers 1&amp;2  </a:t>
              </a:r>
              <a:r>
                <a:rPr lang="en-US" sz="1200" b="1" i="1">
                  <a:ea typeface="MS Mincho" pitchFamily="49" charset="-128"/>
                  <a:cs typeface="Courier New" pitchFamily="49" charset="0"/>
                </a:rPr>
                <a:t>(</a:t>
              </a:r>
              <a:r>
                <a:rPr lang="en-US" sz="1200" b="1" i="1">
                  <a:ea typeface="MS Mincho" pitchFamily="49" charset="-128"/>
                </a:rPr>
                <a:t>i </a:t>
              </a:r>
              <a:r>
                <a:rPr lang="en-US" sz="1200" b="1" i="1">
                  <a:ea typeface="MS Mincho" pitchFamily="49" charset="-128"/>
                  <a:cs typeface="Courier New" pitchFamily="49" charset="0"/>
                </a:rPr>
                <a:t>=1,2)</a:t>
              </a:r>
              <a:r>
                <a:rPr lang="en-US" sz="1200" b="1"/>
                <a:t>:</a:t>
              </a:r>
            </a:p>
            <a:p>
              <a:pPr algn="ctr">
                <a:buNone/>
              </a:pPr>
              <a14:m>
                <m:oMathPara xmlns:m="http://schemas.openxmlformats.org/officeDocument/2006/math">
                  <m:oMathParaPr>
                    <m:jc m:val="center"/>
                  </m:oMathParaPr>
                  <m:oMath xmlns:m="http://schemas.openxmlformats.org/officeDocument/2006/math">
                    <m:nary>
                      <m:naryPr>
                        <m:chr m:val="∑"/>
                        <m:ctrlPr>
                          <a:rPr lang="en-US" sz="1200" b="1" i="1">
                            <a:latin typeface="Cambria Math" panose="02040503050406030204" pitchFamily="18" charset="0"/>
                          </a:rPr>
                        </m:ctrlPr>
                      </m:naryPr>
                      <m:sub>
                        <m:r>
                          <m:rPr>
                            <m:brk m:alnAt="23"/>
                          </m:rPr>
                          <a:rPr lang="en-US" sz="1200" b="1" i="1">
                            <a:latin typeface="Cambria Math" panose="02040503050406030204" pitchFamily="18" charset="0"/>
                          </a:rPr>
                          <m:t>𝒋</m:t>
                        </m:r>
                        <m:r>
                          <a:rPr lang="en-US" sz="1200" b="1" i="1">
                            <a:latin typeface="Cambria Math" panose="02040503050406030204" pitchFamily="18" charset="0"/>
                          </a:rPr>
                          <m:t>=</m:t>
                        </m:r>
                        <m:r>
                          <a:rPr lang="en-US" sz="1200" b="1" i="1">
                            <a:latin typeface="Cambria Math" panose="02040503050406030204" pitchFamily="18" charset="0"/>
                          </a:rPr>
                          <m:t>𝟏</m:t>
                        </m:r>
                      </m:sub>
                      <m:sup>
                        <m:r>
                          <a:rPr lang="en-US" sz="1200" b="1" i="1">
                            <a:latin typeface="Cambria Math" panose="02040503050406030204" pitchFamily="18" charset="0"/>
                          </a:rPr>
                          <m:t>𝟑</m:t>
                        </m:r>
                      </m:sup>
                      <m:e>
                        <m:sSub>
                          <m:sSubPr>
                            <m:ctrlPr>
                              <a:rPr lang="en-US" sz="1200" b="1" i="1">
                                <a:latin typeface="Cambria Math" panose="02040503050406030204" pitchFamily="18" charset="0"/>
                              </a:rPr>
                            </m:ctrlPr>
                          </m:sSubPr>
                          <m:e>
                            <m:r>
                              <a:rPr lang="en-US" sz="1200" b="1" i="1">
                                <a:latin typeface="Cambria Math" panose="02040503050406030204" pitchFamily="18" charset="0"/>
                              </a:rPr>
                              <m:t>𝒆</m:t>
                            </m:r>
                          </m:e>
                          <m:sub>
                            <m:r>
                              <a:rPr lang="en-US" sz="1200" b="1" i="1">
                                <a:latin typeface="Cambria Math" panose="02040503050406030204" pitchFamily="18" charset="0"/>
                              </a:rPr>
                              <m:t>𝒊𝒋</m:t>
                            </m:r>
                          </m:sub>
                        </m:sSub>
                        <m:sSub>
                          <m:sSubPr>
                            <m:ctrlPr>
                              <a:rPr lang="en-US" sz="1200" b="1" i="1">
                                <a:latin typeface="Cambria Math" panose="02040503050406030204" pitchFamily="18" charset="0"/>
                              </a:rPr>
                            </m:ctrlPr>
                          </m:sSubPr>
                          <m:e>
                            <m:r>
                              <a:rPr lang="en-US" sz="1200" b="1" i="1">
                                <a:latin typeface="Cambria Math" panose="02040503050406030204" pitchFamily="18" charset="0"/>
                              </a:rPr>
                              <m:t>𝑵</m:t>
                            </m:r>
                          </m:e>
                          <m:sub>
                            <m:r>
                              <a:rPr lang="en-US" sz="1200" b="1" i="1">
                                <a:latin typeface="Cambria Math" panose="02040503050406030204" pitchFamily="18" charset="0"/>
                              </a:rPr>
                              <m:t>𝒊</m:t>
                            </m:r>
                          </m:sub>
                        </m:sSub>
                      </m:e>
                    </m:nary>
                    <m:r>
                      <a:rPr lang="en-US" sz="1200" b="1" i="1">
                        <a:latin typeface="Cambria Math" panose="02040503050406030204" pitchFamily="18" charset="0"/>
                        <a:ea typeface="Cambria Math" panose="02040503050406030204" pitchFamily="18" charset="0"/>
                      </a:rPr>
                      <m:t>≥</m:t>
                    </m:r>
                    <m:r>
                      <a:rPr lang="en-US" sz="1200" b="1" i="1">
                        <a:latin typeface="Cambria Math" panose="02040503050406030204" pitchFamily="18" charset="0"/>
                        <a:ea typeface="Cambria Math" panose="02040503050406030204" pitchFamily="18" charset="0"/>
                      </a:rPr>
                      <m:t>𝟏𝟓𝟎</m:t>
                    </m:r>
                  </m:oMath>
                </m:oMathPara>
              </a14:m>
              <a:endParaRPr lang="en-US" sz="1200" b="1"/>
            </a:p>
            <a:p>
              <a:pPr>
                <a:buFont typeface="Arial" panose="020B0604020202020204" pitchFamily="34" charset="0"/>
                <a:buNone/>
              </a:pPr>
              <a:r>
                <a:rPr lang="en-US" sz="1200" b="1"/>
                <a:t>Nonnegativity: </a:t>
              </a:r>
              <a:r>
                <a:rPr lang="en-US" sz="1200" b="1" i="1">
                  <a:ea typeface="MS Mincho" pitchFamily="49" charset="-128"/>
                  <a:cs typeface="Courier New" pitchFamily="49" charset="0"/>
                </a:rPr>
                <a:t>N</a:t>
              </a:r>
              <a:r>
                <a:rPr lang="en-US" sz="1200" b="1" i="1" baseline="-25000">
                  <a:ea typeface="MS Mincho" pitchFamily="49" charset="-128"/>
                  <a:cs typeface="Courier New" pitchFamily="49" charset="0"/>
                </a:rPr>
                <a:t>i</a:t>
              </a:r>
              <a:r>
                <a:rPr lang="en-US" sz="1200" b="1" i="1">
                  <a:ea typeface="MS Mincho" pitchFamily="49" charset="-128"/>
                  <a:cs typeface="Courier New" pitchFamily="49" charset="0"/>
                </a:rPr>
                <a:t> ≥ 0</a:t>
              </a:r>
              <a:endParaRPr lang="en-US" sz="1200" b="1"/>
            </a:p>
            <a:p>
              <a:pPr marL="0" indent="0">
                <a:buNone/>
              </a:pPr>
              <a:endParaRPr lang="en-US" sz="1200" b="1"/>
            </a:p>
          </xdr:txBody>
        </xdr:sp>
      </mc:Choice>
      <mc:Fallback xmlns="">
        <xdr:sp macro="" textlink="">
          <xdr:nvSpPr>
            <xdr:cNvPr id="4" name="Content Placeholder 1">
              <a:extLst>
                <a:ext uri="{FF2B5EF4-FFF2-40B4-BE49-F238E27FC236}">
                  <a16:creationId xmlns:a16="http://schemas.microsoft.com/office/drawing/2014/main" id="{E8604402-5796-4991-904A-DFBC7946BD5B}"/>
                </a:ext>
              </a:extLst>
            </xdr:cNvPr>
            <xdr:cNvSpPr txBox="1">
              <a:spLocks/>
            </xdr:cNvSpPr>
          </xdr:nvSpPr>
          <xdr:spPr>
            <a:xfrm>
              <a:off x="7467600" y="4210050"/>
              <a:ext cx="4229100" cy="4800600"/>
            </a:xfrm>
            <a:prstGeom prst="rect">
              <a:avLst/>
            </a:prstGeom>
          </xdr:spPr>
          <xdr:txBody>
            <a:bodyPr wrap="square"/>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buFont typeface="Arial" panose="020B0604020202020204" pitchFamily="34" charset="0"/>
                <a:buNone/>
              </a:pPr>
              <a:r>
                <a:rPr lang="en-US" sz="1200" b="1" i="1">
                  <a:solidFill>
                    <a:srgbClr val="0070C0"/>
                  </a:solidFill>
                  <a:cs typeface="Courier New" pitchFamily="49" charset="0"/>
                </a:rPr>
                <a:t>Constraints:</a:t>
              </a:r>
              <a:endParaRPr lang="en-US" sz="1200" b="1">
                <a:solidFill>
                  <a:srgbClr val="0070C0"/>
                </a:solidFill>
              </a:endParaRPr>
            </a:p>
            <a:p>
              <a:pPr>
                <a:buFont typeface="Arial" panose="020B0604020202020204" pitchFamily="34" charset="0"/>
                <a:buNone/>
              </a:pPr>
              <a:r>
                <a:rPr lang="en-US" sz="1200" b="1"/>
                <a:t>Number of orders of different valves </a:t>
              </a:r>
              <a:r>
                <a:rPr lang="en-US" sz="1200" b="1" i="1"/>
                <a:t>(j</a:t>
              </a:r>
              <a:r>
                <a:rPr lang="en-US" sz="1200" b="1" i="1" baseline="0"/>
                <a:t> = 1,...,3) </a:t>
              </a:r>
              <a:r>
                <a:rPr lang="en-US" sz="1200" b="1"/>
                <a:t>:</a:t>
              </a:r>
              <a:endParaRPr lang="en-US" sz="1200" b="1" i="1"/>
            </a:p>
            <a:p>
              <a:pPr>
                <a:buNone/>
              </a:pPr>
              <a:r>
                <a:rPr lang="en-US" sz="1200" b="1" i="0">
                  <a:latin typeface="Cambria Math" panose="02040503050406030204" pitchFamily="18" charset="0"/>
                </a:rPr>
                <a:t>∑_(𝒊=𝟏)^𝟓▒〖𝒆_𝒊𝒋 𝑵_𝒊 〗</a:t>
              </a:r>
              <a:r>
                <a:rPr lang="en-US" sz="1200" b="1" i="0">
                  <a:latin typeface="Cambria Math" panose="02040503050406030204" pitchFamily="18" charset="0"/>
                  <a:ea typeface="Cambria Math" panose="02040503050406030204" pitchFamily="18" charset="0"/>
                </a:rPr>
                <a:t>≥𝑴_𝒋</a:t>
              </a:r>
              <a:endParaRPr lang="en-US" sz="1200" b="1"/>
            </a:p>
            <a:p>
              <a:pPr>
                <a:buNone/>
              </a:pPr>
              <a:r>
                <a:rPr lang="en-US" sz="1200" b="1"/>
                <a:t>Number of orders of valves from suppliers </a:t>
              </a:r>
              <a:r>
                <a:rPr lang="en-US" sz="1200" b="1" i="1"/>
                <a:t>(i = 1, ..., 5) </a:t>
              </a:r>
              <a:r>
                <a:rPr lang="en-US" sz="1200" b="1"/>
                <a:t>:	</a:t>
              </a:r>
            </a:p>
            <a:p>
              <a:pPr>
                <a:buNone/>
              </a:pPr>
              <a:r>
                <a:rPr lang="en-US" sz="1200" b="1" i="0">
                  <a:latin typeface="Cambria Math" panose="02040503050406030204" pitchFamily="18" charset="0"/>
                </a:rPr>
                <a:t>∑_(𝒋=𝟏)^𝟑▒〖𝒆_𝒊𝒋 𝑵_𝒊 〗</a:t>
              </a:r>
              <a:r>
                <a:rPr lang="en-US" sz="1200" b="1" i="0">
                  <a:latin typeface="Cambria Math" panose="02040503050406030204" pitchFamily="18" charset="0"/>
                  <a:ea typeface="Cambria Math" panose="02040503050406030204" pitchFamily="18" charset="0"/>
                </a:rPr>
                <a:t>≤𝟔𝟎𝟎</a:t>
              </a:r>
              <a:endParaRPr lang="en-US" sz="1200" b="1"/>
            </a:p>
            <a:p>
              <a:pPr>
                <a:buNone/>
              </a:pPr>
              <a:r>
                <a:rPr lang="en-US" sz="1200" b="1"/>
                <a:t>Number of orders of valves from suppliers 1&amp;2  </a:t>
              </a:r>
              <a:r>
                <a:rPr lang="en-US" sz="1200" b="1" i="1">
                  <a:ea typeface="MS Mincho" pitchFamily="49" charset="-128"/>
                  <a:cs typeface="Courier New" pitchFamily="49" charset="0"/>
                </a:rPr>
                <a:t>(</a:t>
              </a:r>
              <a:r>
                <a:rPr lang="en-US" sz="1200" b="1" i="1">
                  <a:ea typeface="MS Mincho" pitchFamily="49" charset="-128"/>
                </a:rPr>
                <a:t>i </a:t>
              </a:r>
              <a:r>
                <a:rPr lang="en-US" sz="1200" b="1" i="1">
                  <a:ea typeface="MS Mincho" pitchFamily="49" charset="-128"/>
                  <a:cs typeface="Courier New" pitchFamily="49" charset="0"/>
                </a:rPr>
                <a:t>=1,2)</a:t>
              </a:r>
              <a:r>
                <a:rPr lang="en-US" sz="1200" b="1"/>
                <a:t>:</a:t>
              </a:r>
            </a:p>
            <a:p>
              <a:pPr algn="ctr">
                <a:buNone/>
              </a:pPr>
              <a:r>
                <a:rPr lang="en-US" sz="1200" b="1" i="0">
                  <a:latin typeface="Cambria Math" panose="02040503050406030204" pitchFamily="18" charset="0"/>
                </a:rPr>
                <a:t>∑_(𝒋=𝟏)^𝟑▒〖𝒆_𝒊𝒋 𝑵_𝒊 〗</a:t>
              </a:r>
              <a:r>
                <a:rPr lang="en-US" sz="1200" b="1" i="0">
                  <a:latin typeface="Cambria Math" panose="02040503050406030204" pitchFamily="18" charset="0"/>
                  <a:ea typeface="Cambria Math" panose="02040503050406030204" pitchFamily="18" charset="0"/>
                </a:rPr>
                <a:t>≥𝟏𝟓𝟎</a:t>
              </a:r>
              <a:endParaRPr lang="en-US" sz="1200" b="1"/>
            </a:p>
            <a:p>
              <a:pPr>
                <a:buFont typeface="Arial" panose="020B0604020202020204" pitchFamily="34" charset="0"/>
                <a:buNone/>
              </a:pPr>
              <a:r>
                <a:rPr lang="en-US" sz="1200" b="1"/>
                <a:t>Nonnegativity: </a:t>
              </a:r>
              <a:r>
                <a:rPr lang="en-US" sz="1200" b="1" i="1">
                  <a:ea typeface="MS Mincho" pitchFamily="49" charset="-128"/>
                  <a:cs typeface="Courier New" pitchFamily="49" charset="0"/>
                </a:rPr>
                <a:t>N</a:t>
              </a:r>
              <a:r>
                <a:rPr lang="en-US" sz="1200" b="1" i="1" baseline="-25000">
                  <a:ea typeface="MS Mincho" pitchFamily="49" charset="-128"/>
                  <a:cs typeface="Courier New" pitchFamily="49" charset="0"/>
                </a:rPr>
                <a:t>i</a:t>
              </a:r>
              <a:r>
                <a:rPr lang="en-US" sz="1200" b="1" i="1">
                  <a:ea typeface="MS Mincho" pitchFamily="49" charset="-128"/>
                  <a:cs typeface="Courier New" pitchFamily="49" charset="0"/>
                </a:rPr>
                <a:t> ≥ 0</a:t>
              </a:r>
              <a:endParaRPr lang="en-US" sz="1200" b="1"/>
            </a:p>
            <a:p>
              <a:pPr marL="0" indent="0">
                <a:buNone/>
              </a:pPr>
              <a:endParaRPr lang="en-US" sz="1200" b="1"/>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6</xdr:col>
      <xdr:colOff>323850</xdr:colOff>
      <xdr:row>1</xdr:row>
      <xdr:rowOff>180975</xdr:rowOff>
    </xdr:from>
    <xdr:to>
      <xdr:col>13</xdr:col>
      <xdr:colOff>323850</xdr:colOff>
      <xdr:row>17</xdr:row>
      <xdr:rowOff>28575</xdr:rowOff>
    </xdr:to>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00B3590F-1DDA-4058-A8C5-16A66C79E663}"/>
                </a:ext>
              </a:extLst>
            </xdr:cNvPr>
            <xdr:cNvSpPr txBox="1">
              <a:spLocks noChangeArrowheads="1"/>
            </xdr:cNvSpPr>
          </xdr:nvSpPr>
          <xdr:spPr>
            <a:xfrm>
              <a:off x="8429625" y="371475"/>
              <a:ext cx="4267200" cy="3276600"/>
            </a:xfrm>
            <a:prstGeom prst="rect">
              <a:avLst/>
            </a:prstGeom>
          </xdr:spPr>
          <xdr:txBody>
            <a:bodyPr wrap="square"/>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buFont typeface="Wingdings" pitchFamily="2" charset="2"/>
                <a:buNone/>
              </a:pPr>
              <a:r>
                <a:rPr lang="en-US" sz="1200" b="1" i="1">
                  <a:solidFill>
                    <a:srgbClr val="0070C0"/>
                  </a:solidFill>
                  <a:ea typeface="MS Mincho" pitchFamily="49" charset="-128"/>
                </a:rPr>
                <a:t>Inputs:</a:t>
              </a:r>
            </a:p>
            <a:p>
              <a:pPr>
                <a:buFont typeface="Wingdings" pitchFamily="2" charset="2"/>
                <a:buNone/>
              </a:pPr>
              <a:r>
                <a:rPr lang="en-US" sz="1200" b="1" i="1">
                  <a:ea typeface="MS Mincho" pitchFamily="49" charset="-128"/>
                </a:rPr>
                <a:t>i </a:t>
              </a:r>
              <a:r>
                <a:rPr lang="en-US" sz="1200" b="1">
                  <a:ea typeface="MS Mincho" pitchFamily="49" charset="-128"/>
                </a:rPr>
                <a:t>– represents suppliers</a:t>
              </a:r>
              <a:r>
                <a:rPr lang="en-US" sz="1200" b="1" i="1">
                  <a:ea typeface="MS Mincho" pitchFamily="49" charset="-128"/>
                </a:rPr>
                <a:t>, i = 1, …,5</a:t>
              </a:r>
            </a:p>
            <a:p>
              <a:pPr marL="0" indent="0" algn="l">
                <a:buNone/>
              </a:pPr>
              <a:r>
                <a:rPr lang="en-US" sz="1200" b="1" i="1">
                  <a:ea typeface="MS Mincho" pitchFamily="49" charset="-128"/>
                </a:rPr>
                <a:t>j – </a:t>
              </a:r>
              <a:r>
                <a:rPr lang="en-US" sz="1200" b="1">
                  <a:ea typeface="MS Mincho" pitchFamily="49" charset="-128"/>
                </a:rPr>
                <a:t>represents </a:t>
              </a:r>
              <a:r>
                <a:rPr lang="en-US" sz="1200" b="1" i="0" u="none" strike="noStrike" baseline="0">
                  <a:solidFill>
                    <a:srgbClr val="000000"/>
                  </a:solidFill>
                </a:rPr>
                <a:t>valves sizes </a:t>
              </a:r>
              <a:r>
                <a:rPr lang="en-US" sz="1200" b="1">
                  <a:ea typeface="MS Mincho" pitchFamily="49" charset="-128"/>
                </a:rPr>
                <a:t>, </a:t>
              </a:r>
              <a:r>
                <a:rPr lang="en-US" sz="1200" b="1" i="1">
                  <a:ea typeface="MS Mincho" pitchFamily="49" charset="-128"/>
                </a:rPr>
                <a:t>j = 1,…,3</a:t>
              </a:r>
            </a:p>
            <a:p>
              <a:pPr marL="0" indent="0" algn="l">
                <a:buNone/>
              </a:pPr>
              <a:r>
                <a:rPr lang="en-US" sz="1200" b="1" i="1">
                  <a:ea typeface="MS Mincho" pitchFamily="49" charset="-128"/>
                </a:rPr>
                <a:t>e</a:t>
              </a:r>
              <a:r>
                <a:rPr lang="en-US" sz="1200" b="1" i="1" baseline="-25000">
                  <a:ea typeface="MS Mincho" pitchFamily="49" charset="-128"/>
                </a:rPr>
                <a:t>ij</a:t>
              </a:r>
              <a:r>
                <a:rPr lang="en-US" sz="1200" b="1" i="1">
                  <a:ea typeface="MS Mincho" pitchFamily="49" charset="-128"/>
                </a:rPr>
                <a:t> = </a:t>
              </a:r>
              <a:r>
                <a:rPr lang="en-US" sz="1200" b="1">
                  <a:ea typeface="MS Mincho" pitchFamily="49" charset="-128"/>
                </a:rPr>
                <a:t>proportion of valves of various sizes j purchased from each supplier </a:t>
              </a:r>
              <a:r>
                <a:rPr lang="en-US" sz="1200" b="1" i="1">
                  <a:ea typeface="MS Mincho" pitchFamily="49" charset="-128"/>
                </a:rPr>
                <a:t>i </a:t>
              </a:r>
            </a:p>
            <a:p>
              <a:pPr marL="0" indent="0" algn="l">
                <a:buNone/>
              </a:pPr>
              <a:r>
                <a:rPr lang="en-US" sz="1200" b="1" i="1">
                  <a:ea typeface="MS Mincho" pitchFamily="49" charset="-128"/>
                </a:rPr>
                <a:t>C</a:t>
              </a:r>
              <a:r>
                <a:rPr lang="en-US" sz="1200" b="1" i="1" baseline="-25000">
                  <a:ea typeface="MS Mincho" pitchFamily="49" charset="-128"/>
                </a:rPr>
                <a:t>i</a:t>
              </a:r>
              <a:r>
                <a:rPr lang="en-US" sz="1200" b="1" i="1">
                  <a:ea typeface="MS Mincho" pitchFamily="49" charset="-128"/>
                </a:rPr>
                <a:t> = </a:t>
              </a:r>
              <a:r>
                <a:rPr lang="en-US" sz="1200" b="1">
                  <a:ea typeface="MS Mincho" pitchFamily="49" charset="-128"/>
                </a:rPr>
                <a:t>cost per valve from each supplier </a:t>
              </a:r>
              <a:r>
                <a:rPr lang="en-US" sz="1200" b="1" i="1">
                  <a:ea typeface="MS Mincho" pitchFamily="49" charset="-128"/>
                </a:rPr>
                <a:t>i</a:t>
              </a:r>
            </a:p>
            <a:p>
              <a:pPr marL="0" indent="0" algn="l">
                <a:buNone/>
              </a:pPr>
              <a:r>
                <a:rPr lang="en-US" sz="1200" b="1" i="1">
                  <a:ea typeface="MS Mincho" pitchFamily="49" charset="-128"/>
                </a:rPr>
                <a:t>M</a:t>
              </a:r>
              <a:r>
                <a:rPr lang="en-US" sz="1200" b="1" i="1" baseline="-25000">
                  <a:ea typeface="MS Mincho" pitchFamily="49" charset="-128"/>
                </a:rPr>
                <a:t>j </a:t>
              </a:r>
              <a:r>
                <a:rPr lang="en-US" sz="1200" b="1" i="1">
                  <a:ea typeface="MS Mincho" pitchFamily="49" charset="-128"/>
                </a:rPr>
                <a:t>= Minimal required quantity </a:t>
              </a:r>
              <a:r>
                <a:rPr lang="en-US" sz="1200" b="1">
                  <a:ea typeface="MS Mincho" pitchFamily="49" charset="-128"/>
                </a:rPr>
                <a:t>of valves in different sizes</a:t>
              </a:r>
            </a:p>
            <a:p>
              <a:pPr marL="0" indent="0" algn="l">
                <a:buNone/>
              </a:pPr>
              <a:endParaRPr lang="en-US" sz="1200" b="1">
                <a:ea typeface="MS Mincho" pitchFamily="49" charset="-128"/>
              </a:endParaRPr>
            </a:p>
            <a:p>
              <a:pPr marL="0" indent="0" algn="l">
                <a:buNone/>
              </a:pPr>
              <a:r>
                <a:rPr lang="en-US" sz="1200" b="1" i="1">
                  <a:solidFill>
                    <a:srgbClr val="0070C0"/>
                  </a:solidFill>
                  <a:ea typeface="MS Mincho" pitchFamily="49" charset="-128"/>
                </a:rPr>
                <a:t>Decision variables:</a:t>
              </a:r>
            </a:p>
            <a:p>
              <a:pPr>
                <a:buFont typeface="Wingdings" pitchFamily="2" charset="2"/>
                <a:buNone/>
              </a:pPr>
              <a:r>
                <a:rPr lang="en-US" sz="1200" b="1" i="1">
                  <a:ea typeface="MS Mincho" pitchFamily="49" charset="-128"/>
                  <a:cs typeface="Courier New" pitchFamily="49" charset="0"/>
                </a:rPr>
                <a:t>N</a:t>
              </a:r>
              <a:r>
                <a:rPr lang="en-US" sz="1200" b="1" i="1" baseline="-25000">
                  <a:ea typeface="MS Mincho" pitchFamily="49" charset="-128"/>
                  <a:cs typeface="Courier New" pitchFamily="49" charset="0"/>
                </a:rPr>
                <a:t>i</a:t>
              </a:r>
              <a:r>
                <a:rPr lang="en-US" sz="1200" b="1" i="1">
                  <a:ea typeface="MS Mincho" pitchFamily="49" charset="-128"/>
                  <a:cs typeface="Courier New" pitchFamily="49" charset="0"/>
                </a:rPr>
                <a:t> </a:t>
              </a:r>
              <a:r>
                <a:rPr lang="en-US" sz="1200" b="1">
                  <a:ea typeface="MS Mincho" pitchFamily="49" charset="-128"/>
                  <a:cs typeface="Courier New" pitchFamily="49" charset="0"/>
                </a:rPr>
                <a:t>= number of valves purchased from supplier </a:t>
              </a:r>
              <a:r>
                <a:rPr lang="en-US" sz="1200" b="1" i="1">
                  <a:ea typeface="MS Mincho" pitchFamily="49" charset="-128"/>
                  <a:cs typeface="Courier New" pitchFamily="49" charset="0"/>
                </a:rPr>
                <a:t>i </a:t>
              </a:r>
            </a:p>
            <a:p>
              <a:pPr>
                <a:buFont typeface="Wingdings" pitchFamily="2" charset="2"/>
                <a:buNone/>
              </a:pPr>
              <a:r>
                <a:rPr lang="en-US" sz="1200" b="1" i="1">
                  <a:ea typeface="MS Mincho" pitchFamily="49" charset="-128"/>
                  <a:cs typeface="Courier New" pitchFamily="49" charset="0"/>
                </a:rPr>
                <a:t>(</a:t>
              </a:r>
              <a:r>
                <a:rPr lang="en-US" sz="1200" b="1" i="1">
                  <a:ea typeface="MS Mincho" pitchFamily="49" charset="-128"/>
                </a:rPr>
                <a:t>i </a:t>
              </a:r>
              <a:r>
                <a:rPr lang="en-US" sz="1200" b="1" i="1">
                  <a:ea typeface="MS Mincho" pitchFamily="49" charset="-128"/>
                  <a:cs typeface="Courier New" pitchFamily="49" charset="0"/>
                </a:rPr>
                <a:t>=1,…,5)</a:t>
              </a:r>
            </a:p>
            <a:p>
              <a:pPr>
                <a:buFont typeface="Wingdings" pitchFamily="2" charset="2"/>
                <a:buNone/>
              </a:pPr>
              <a:endParaRPr lang="en-US" sz="1200" b="1" i="1">
                <a:solidFill>
                  <a:schemeClr val="accent2"/>
                </a:solidFill>
                <a:ea typeface="MS Mincho" pitchFamily="49" charset="-128"/>
              </a:endParaRPr>
            </a:p>
            <a:p>
              <a:pPr marL="0" indent="0" algn="l">
                <a:buNone/>
              </a:pPr>
              <a:r>
                <a:rPr lang="en-US" sz="1200" b="1" i="1">
                  <a:solidFill>
                    <a:srgbClr val="0070C0"/>
                  </a:solidFill>
                  <a:ea typeface="MS Mincho" pitchFamily="49" charset="-128"/>
                </a:rPr>
                <a:t>Objective to minimize total monthly cost of the valve: </a:t>
              </a:r>
            </a:p>
            <a:p>
              <a:pPr>
                <a:buFont typeface="Arial" panose="020B0604020202020204" pitchFamily="34" charset="0"/>
                <a:buNone/>
              </a:pPr>
              <a:r>
                <a:rPr lang="en-US" sz="1200" b="1">
                  <a:cs typeface="Courier New" pitchFamily="49" charset="0"/>
                </a:rPr>
                <a:t>Min</a:t>
              </a:r>
            </a:p>
            <a:p>
              <a:pPr>
                <a:buFont typeface="Arial" panose="020B0604020202020204" pitchFamily="34" charset="0"/>
                <a:buNone/>
              </a:pPr>
              <a14:m>
                <m:oMathPara xmlns:m="http://schemas.openxmlformats.org/officeDocument/2006/math">
                  <m:oMathParaPr>
                    <m:jc m:val="centerGroup"/>
                  </m:oMathParaPr>
                  <m:oMath xmlns:m="http://schemas.openxmlformats.org/officeDocument/2006/math">
                    <m:nary>
                      <m:naryPr>
                        <m:chr m:val="∑"/>
                        <m:ctrlPr>
                          <a:rPr lang="en-US" sz="1200" b="1" i="1">
                            <a:latin typeface="Cambria Math" panose="02040503050406030204" pitchFamily="18" charset="0"/>
                            <a:cs typeface="Courier New" pitchFamily="49" charset="0"/>
                          </a:rPr>
                        </m:ctrlPr>
                      </m:naryPr>
                      <m:sub>
                        <m:r>
                          <a:rPr lang="en-US" sz="1200" b="1" i="1">
                            <a:latin typeface="Cambria Math" panose="02040503050406030204" pitchFamily="18" charset="0"/>
                            <a:cs typeface="Courier New" pitchFamily="49" charset="0"/>
                          </a:rPr>
                          <m:t>𝒊</m:t>
                        </m:r>
                        <m:r>
                          <a:rPr lang="en-US" sz="1200" b="1" i="1">
                            <a:latin typeface="Cambria Math" panose="02040503050406030204" pitchFamily="18" charset="0"/>
                            <a:cs typeface="Courier New" pitchFamily="49" charset="0"/>
                          </a:rPr>
                          <m:t>=</m:t>
                        </m:r>
                        <m:r>
                          <a:rPr lang="en-US" sz="1200" b="1" i="1">
                            <a:latin typeface="Cambria Math" panose="02040503050406030204" pitchFamily="18" charset="0"/>
                            <a:cs typeface="Courier New" pitchFamily="49" charset="0"/>
                          </a:rPr>
                          <m:t>𝟏</m:t>
                        </m:r>
                      </m:sub>
                      <m:sup>
                        <m:r>
                          <a:rPr lang="en-US" sz="1200" b="1" i="1">
                            <a:latin typeface="Cambria Math" panose="02040503050406030204" pitchFamily="18" charset="0"/>
                            <a:cs typeface="Courier New" pitchFamily="49" charset="0"/>
                          </a:rPr>
                          <m:t>𝟓</m:t>
                        </m:r>
                      </m:sup>
                      <m:e>
                        <m:sSub>
                          <m:sSubPr>
                            <m:ctrlPr>
                              <a:rPr lang="en-US" sz="1200" b="1" i="1">
                                <a:latin typeface="Cambria Math" panose="02040503050406030204" pitchFamily="18" charset="0"/>
                                <a:cs typeface="Courier New" pitchFamily="49" charset="0"/>
                              </a:rPr>
                            </m:ctrlPr>
                          </m:sSubPr>
                          <m:e>
                            <m:r>
                              <a:rPr lang="en-US" sz="1200" b="1" i="1">
                                <a:latin typeface="Cambria Math" panose="02040503050406030204" pitchFamily="18" charset="0"/>
                                <a:cs typeface="Courier New" pitchFamily="49" charset="0"/>
                              </a:rPr>
                              <m:t>𝑪</m:t>
                            </m:r>
                          </m:e>
                          <m:sub>
                            <m:r>
                              <a:rPr lang="en-US" sz="1200" b="1" i="1">
                                <a:latin typeface="Cambria Math" panose="02040503050406030204" pitchFamily="18" charset="0"/>
                                <a:cs typeface="Courier New" pitchFamily="49" charset="0"/>
                              </a:rPr>
                              <m:t>𝒊</m:t>
                            </m:r>
                          </m:sub>
                        </m:sSub>
                        <m:sSub>
                          <m:sSubPr>
                            <m:ctrlPr>
                              <a:rPr lang="en-US" sz="1200" b="1" i="1">
                                <a:latin typeface="Cambria Math" panose="02040503050406030204" pitchFamily="18" charset="0"/>
                                <a:cs typeface="Courier New" pitchFamily="49" charset="0"/>
                              </a:rPr>
                            </m:ctrlPr>
                          </m:sSubPr>
                          <m:e>
                            <m:r>
                              <a:rPr lang="en-US" sz="1200" b="1" i="1">
                                <a:latin typeface="Cambria Math" panose="02040503050406030204" pitchFamily="18" charset="0"/>
                                <a:cs typeface="Courier New" pitchFamily="49" charset="0"/>
                              </a:rPr>
                              <m:t>𝑵</m:t>
                            </m:r>
                          </m:e>
                          <m:sub>
                            <m:r>
                              <a:rPr lang="en-US" sz="1200" b="1" i="1">
                                <a:latin typeface="Cambria Math" panose="02040503050406030204" pitchFamily="18" charset="0"/>
                                <a:cs typeface="Courier New" pitchFamily="49" charset="0"/>
                              </a:rPr>
                              <m:t>𝒊</m:t>
                            </m:r>
                          </m:sub>
                        </m:sSub>
                      </m:e>
                    </m:nary>
                  </m:oMath>
                </m:oMathPara>
              </a14:m>
              <a:endParaRPr lang="en-US" sz="1200" b="1" i="1">
                <a:solidFill>
                  <a:schemeClr val="accent2"/>
                </a:solidFill>
                <a:cs typeface="Courier New" pitchFamily="49" charset="0"/>
              </a:endParaRPr>
            </a:p>
          </xdr:txBody>
        </xdr:sp>
      </mc:Choice>
      <mc:Fallback xmlns="">
        <xdr:sp macro="" textlink="">
          <xdr:nvSpPr>
            <xdr:cNvPr id="4" name="TextBox 3">
              <a:extLst>
                <a:ext uri="{FF2B5EF4-FFF2-40B4-BE49-F238E27FC236}">
                  <a16:creationId xmlns:a16="http://schemas.microsoft.com/office/drawing/2014/main" id="{00B3590F-1DDA-4058-A8C5-16A66C79E663}"/>
                </a:ext>
              </a:extLst>
            </xdr:cNvPr>
            <xdr:cNvSpPr txBox="1">
              <a:spLocks noChangeArrowheads="1"/>
            </xdr:cNvSpPr>
          </xdr:nvSpPr>
          <xdr:spPr>
            <a:xfrm>
              <a:off x="8429625" y="371475"/>
              <a:ext cx="4267200" cy="3276600"/>
            </a:xfrm>
            <a:prstGeom prst="rect">
              <a:avLst/>
            </a:prstGeom>
          </xdr:spPr>
          <xdr:txBody>
            <a:bodyPr wrap="square"/>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buFont typeface="Wingdings" pitchFamily="2" charset="2"/>
                <a:buNone/>
              </a:pPr>
              <a:r>
                <a:rPr lang="en-US" sz="1200" b="1" i="1">
                  <a:solidFill>
                    <a:srgbClr val="0070C0"/>
                  </a:solidFill>
                  <a:ea typeface="MS Mincho" pitchFamily="49" charset="-128"/>
                </a:rPr>
                <a:t>Inputs:</a:t>
              </a:r>
            </a:p>
            <a:p>
              <a:pPr>
                <a:buFont typeface="Wingdings" pitchFamily="2" charset="2"/>
                <a:buNone/>
              </a:pPr>
              <a:r>
                <a:rPr lang="en-US" sz="1200" b="1" i="1">
                  <a:ea typeface="MS Mincho" pitchFamily="49" charset="-128"/>
                </a:rPr>
                <a:t>i </a:t>
              </a:r>
              <a:r>
                <a:rPr lang="en-US" sz="1200" b="1">
                  <a:ea typeface="MS Mincho" pitchFamily="49" charset="-128"/>
                </a:rPr>
                <a:t>– represents suppliers</a:t>
              </a:r>
              <a:r>
                <a:rPr lang="en-US" sz="1200" b="1" i="1">
                  <a:ea typeface="MS Mincho" pitchFamily="49" charset="-128"/>
                </a:rPr>
                <a:t>, i = 1, …,5</a:t>
              </a:r>
            </a:p>
            <a:p>
              <a:pPr marL="0" indent="0" algn="l">
                <a:buNone/>
              </a:pPr>
              <a:r>
                <a:rPr lang="en-US" sz="1200" b="1" i="1">
                  <a:ea typeface="MS Mincho" pitchFamily="49" charset="-128"/>
                </a:rPr>
                <a:t>j – </a:t>
              </a:r>
              <a:r>
                <a:rPr lang="en-US" sz="1200" b="1">
                  <a:ea typeface="MS Mincho" pitchFamily="49" charset="-128"/>
                </a:rPr>
                <a:t>represents </a:t>
              </a:r>
              <a:r>
                <a:rPr lang="en-US" sz="1200" b="1" i="0" u="none" strike="noStrike" baseline="0">
                  <a:solidFill>
                    <a:srgbClr val="000000"/>
                  </a:solidFill>
                </a:rPr>
                <a:t>valves sizes </a:t>
              </a:r>
              <a:r>
                <a:rPr lang="en-US" sz="1200" b="1">
                  <a:ea typeface="MS Mincho" pitchFamily="49" charset="-128"/>
                </a:rPr>
                <a:t>, </a:t>
              </a:r>
              <a:r>
                <a:rPr lang="en-US" sz="1200" b="1" i="1">
                  <a:ea typeface="MS Mincho" pitchFamily="49" charset="-128"/>
                </a:rPr>
                <a:t>j = 1,…,3</a:t>
              </a:r>
            </a:p>
            <a:p>
              <a:pPr marL="0" indent="0" algn="l">
                <a:buNone/>
              </a:pPr>
              <a:r>
                <a:rPr lang="en-US" sz="1200" b="1" i="1">
                  <a:ea typeface="MS Mincho" pitchFamily="49" charset="-128"/>
                </a:rPr>
                <a:t>e</a:t>
              </a:r>
              <a:r>
                <a:rPr lang="en-US" sz="1200" b="1" i="1" baseline="-25000">
                  <a:ea typeface="MS Mincho" pitchFamily="49" charset="-128"/>
                </a:rPr>
                <a:t>ij</a:t>
              </a:r>
              <a:r>
                <a:rPr lang="en-US" sz="1200" b="1" i="1">
                  <a:ea typeface="MS Mincho" pitchFamily="49" charset="-128"/>
                </a:rPr>
                <a:t> = </a:t>
              </a:r>
              <a:r>
                <a:rPr lang="en-US" sz="1200" b="1">
                  <a:ea typeface="MS Mincho" pitchFamily="49" charset="-128"/>
                </a:rPr>
                <a:t>proportion of valves of various sizes j purchased from each supplier </a:t>
              </a:r>
              <a:r>
                <a:rPr lang="en-US" sz="1200" b="1" i="1">
                  <a:ea typeface="MS Mincho" pitchFamily="49" charset="-128"/>
                </a:rPr>
                <a:t>i </a:t>
              </a:r>
            </a:p>
            <a:p>
              <a:pPr marL="0" indent="0" algn="l">
                <a:buNone/>
              </a:pPr>
              <a:r>
                <a:rPr lang="en-US" sz="1200" b="1" i="1">
                  <a:ea typeface="MS Mincho" pitchFamily="49" charset="-128"/>
                </a:rPr>
                <a:t>C</a:t>
              </a:r>
              <a:r>
                <a:rPr lang="en-US" sz="1200" b="1" i="1" baseline="-25000">
                  <a:ea typeface="MS Mincho" pitchFamily="49" charset="-128"/>
                </a:rPr>
                <a:t>i</a:t>
              </a:r>
              <a:r>
                <a:rPr lang="en-US" sz="1200" b="1" i="1">
                  <a:ea typeface="MS Mincho" pitchFamily="49" charset="-128"/>
                </a:rPr>
                <a:t> = </a:t>
              </a:r>
              <a:r>
                <a:rPr lang="en-US" sz="1200" b="1">
                  <a:ea typeface="MS Mincho" pitchFamily="49" charset="-128"/>
                </a:rPr>
                <a:t>cost per valve from each supplier </a:t>
              </a:r>
              <a:r>
                <a:rPr lang="en-US" sz="1200" b="1" i="1">
                  <a:ea typeface="MS Mincho" pitchFamily="49" charset="-128"/>
                </a:rPr>
                <a:t>i</a:t>
              </a:r>
            </a:p>
            <a:p>
              <a:pPr marL="0" indent="0" algn="l">
                <a:buNone/>
              </a:pPr>
              <a:r>
                <a:rPr lang="en-US" sz="1200" b="1" i="1">
                  <a:ea typeface="MS Mincho" pitchFamily="49" charset="-128"/>
                </a:rPr>
                <a:t>M</a:t>
              </a:r>
              <a:r>
                <a:rPr lang="en-US" sz="1200" b="1" i="1" baseline="-25000">
                  <a:ea typeface="MS Mincho" pitchFamily="49" charset="-128"/>
                </a:rPr>
                <a:t>j </a:t>
              </a:r>
              <a:r>
                <a:rPr lang="en-US" sz="1200" b="1" i="1">
                  <a:ea typeface="MS Mincho" pitchFamily="49" charset="-128"/>
                </a:rPr>
                <a:t>= Minimal required quantity </a:t>
              </a:r>
              <a:r>
                <a:rPr lang="en-US" sz="1200" b="1">
                  <a:ea typeface="MS Mincho" pitchFamily="49" charset="-128"/>
                </a:rPr>
                <a:t>of valves in different sizes</a:t>
              </a:r>
            </a:p>
            <a:p>
              <a:pPr marL="0" indent="0" algn="l">
                <a:buNone/>
              </a:pPr>
              <a:endParaRPr lang="en-US" sz="1200" b="1">
                <a:ea typeface="MS Mincho" pitchFamily="49" charset="-128"/>
              </a:endParaRPr>
            </a:p>
            <a:p>
              <a:pPr marL="0" indent="0" algn="l">
                <a:buNone/>
              </a:pPr>
              <a:r>
                <a:rPr lang="en-US" sz="1200" b="1" i="1">
                  <a:solidFill>
                    <a:srgbClr val="0070C0"/>
                  </a:solidFill>
                  <a:ea typeface="MS Mincho" pitchFamily="49" charset="-128"/>
                </a:rPr>
                <a:t>Decision variables:</a:t>
              </a:r>
            </a:p>
            <a:p>
              <a:pPr>
                <a:buFont typeface="Wingdings" pitchFamily="2" charset="2"/>
                <a:buNone/>
              </a:pPr>
              <a:r>
                <a:rPr lang="en-US" sz="1200" b="1" i="1">
                  <a:ea typeface="MS Mincho" pitchFamily="49" charset="-128"/>
                  <a:cs typeface="Courier New" pitchFamily="49" charset="0"/>
                </a:rPr>
                <a:t>N</a:t>
              </a:r>
              <a:r>
                <a:rPr lang="en-US" sz="1200" b="1" i="1" baseline="-25000">
                  <a:ea typeface="MS Mincho" pitchFamily="49" charset="-128"/>
                  <a:cs typeface="Courier New" pitchFamily="49" charset="0"/>
                </a:rPr>
                <a:t>i</a:t>
              </a:r>
              <a:r>
                <a:rPr lang="en-US" sz="1200" b="1" i="1">
                  <a:ea typeface="MS Mincho" pitchFamily="49" charset="-128"/>
                  <a:cs typeface="Courier New" pitchFamily="49" charset="0"/>
                </a:rPr>
                <a:t> </a:t>
              </a:r>
              <a:r>
                <a:rPr lang="en-US" sz="1200" b="1">
                  <a:ea typeface="MS Mincho" pitchFamily="49" charset="-128"/>
                  <a:cs typeface="Courier New" pitchFamily="49" charset="0"/>
                </a:rPr>
                <a:t>= number of valves purchased from supplier </a:t>
              </a:r>
              <a:r>
                <a:rPr lang="en-US" sz="1200" b="1" i="1">
                  <a:ea typeface="MS Mincho" pitchFamily="49" charset="-128"/>
                  <a:cs typeface="Courier New" pitchFamily="49" charset="0"/>
                </a:rPr>
                <a:t>i </a:t>
              </a:r>
            </a:p>
            <a:p>
              <a:pPr>
                <a:buFont typeface="Wingdings" pitchFamily="2" charset="2"/>
                <a:buNone/>
              </a:pPr>
              <a:r>
                <a:rPr lang="en-US" sz="1200" b="1" i="1">
                  <a:ea typeface="MS Mincho" pitchFamily="49" charset="-128"/>
                  <a:cs typeface="Courier New" pitchFamily="49" charset="0"/>
                </a:rPr>
                <a:t>(</a:t>
              </a:r>
              <a:r>
                <a:rPr lang="en-US" sz="1200" b="1" i="1">
                  <a:ea typeface="MS Mincho" pitchFamily="49" charset="-128"/>
                </a:rPr>
                <a:t>i </a:t>
              </a:r>
              <a:r>
                <a:rPr lang="en-US" sz="1200" b="1" i="1">
                  <a:ea typeface="MS Mincho" pitchFamily="49" charset="-128"/>
                  <a:cs typeface="Courier New" pitchFamily="49" charset="0"/>
                </a:rPr>
                <a:t>=1,…,5)</a:t>
              </a:r>
            </a:p>
            <a:p>
              <a:pPr>
                <a:buFont typeface="Wingdings" pitchFamily="2" charset="2"/>
                <a:buNone/>
              </a:pPr>
              <a:endParaRPr lang="en-US" sz="1200" b="1" i="1">
                <a:solidFill>
                  <a:schemeClr val="accent2"/>
                </a:solidFill>
                <a:ea typeface="MS Mincho" pitchFamily="49" charset="-128"/>
              </a:endParaRPr>
            </a:p>
            <a:p>
              <a:pPr marL="0" indent="0" algn="l">
                <a:buNone/>
              </a:pPr>
              <a:r>
                <a:rPr lang="en-US" sz="1200" b="1" i="1">
                  <a:solidFill>
                    <a:srgbClr val="0070C0"/>
                  </a:solidFill>
                  <a:ea typeface="MS Mincho" pitchFamily="49" charset="-128"/>
                </a:rPr>
                <a:t>Objective to minimize total monthly cost of the valve: </a:t>
              </a:r>
            </a:p>
            <a:p>
              <a:pPr>
                <a:buFont typeface="Arial" panose="020B0604020202020204" pitchFamily="34" charset="0"/>
                <a:buNone/>
              </a:pPr>
              <a:r>
                <a:rPr lang="en-US" sz="1200" b="1">
                  <a:cs typeface="Courier New" pitchFamily="49" charset="0"/>
                </a:rPr>
                <a:t>Min</a:t>
              </a:r>
            </a:p>
            <a:p>
              <a:pPr>
                <a:buFont typeface="Arial" panose="020B0604020202020204" pitchFamily="34" charset="0"/>
                <a:buNone/>
              </a:pPr>
              <a:r>
                <a:rPr lang="en-US" sz="1200" b="1" i="0">
                  <a:latin typeface="Cambria Math" panose="02040503050406030204" pitchFamily="18" charset="0"/>
                  <a:cs typeface="Courier New" pitchFamily="49" charset="0"/>
                </a:rPr>
                <a:t>∑_(𝒊=𝟏)^𝟓▒〖𝑪_𝒊 𝑵_𝒊 〗</a:t>
              </a:r>
              <a:endParaRPr lang="en-US" sz="1200" b="1" i="1">
                <a:solidFill>
                  <a:schemeClr val="accent2"/>
                </a:solidFill>
                <a:cs typeface="Courier New" pitchFamily="49" charset="0"/>
              </a:endParaRPr>
            </a:p>
          </xdr:txBody>
        </xdr:sp>
      </mc:Fallback>
    </mc:AlternateContent>
    <xdr:clientData/>
  </xdr:twoCellAnchor>
  <xdr:twoCellAnchor>
    <xdr:from>
      <xdr:col>6</xdr:col>
      <xdr:colOff>314325</xdr:colOff>
      <xdr:row>16</xdr:row>
      <xdr:rowOff>133350</xdr:rowOff>
    </xdr:from>
    <xdr:to>
      <xdr:col>13</xdr:col>
      <xdr:colOff>276225</xdr:colOff>
      <xdr:row>41</xdr:row>
      <xdr:rowOff>171450</xdr:rowOff>
    </xdr:to>
    <mc:AlternateContent xmlns:mc="http://schemas.openxmlformats.org/markup-compatibility/2006" xmlns:a14="http://schemas.microsoft.com/office/drawing/2010/main">
      <mc:Choice Requires="a14">
        <xdr:sp macro="" textlink="">
          <xdr:nvSpPr>
            <xdr:cNvPr id="5" name="Content Placeholder 1">
              <a:extLst>
                <a:ext uri="{FF2B5EF4-FFF2-40B4-BE49-F238E27FC236}">
                  <a16:creationId xmlns:a16="http://schemas.microsoft.com/office/drawing/2014/main" id="{5DF12539-F1F9-4DE0-8CCB-741192688419}"/>
                </a:ext>
              </a:extLst>
            </xdr:cNvPr>
            <xdr:cNvSpPr txBox="1">
              <a:spLocks/>
            </xdr:cNvSpPr>
          </xdr:nvSpPr>
          <xdr:spPr>
            <a:xfrm>
              <a:off x="8420100" y="3562350"/>
              <a:ext cx="4229100" cy="4800600"/>
            </a:xfrm>
            <a:prstGeom prst="rect">
              <a:avLst/>
            </a:prstGeom>
          </xdr:spPr>
          <xdr:txBody>
            <a:bodyPr wrap="square"/>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buFont typeface="Arial" panose="020B0604020202020204" pitchFamily="34" charset="0"/>
                <a:buNone/>
              </a:pPr>
              <a:r>
                <a:rPr lang="en-US" sz="1200" b="1" i="1">
                  <a:solidFill>
                    <a:srgbClr val="0070C0"/>
                  </a:solidFill>
                  <a:cs typeface="Courier New" pitchFamily="49" charset="0"/>
                </a:rPr>
                <a:t>Constraints:</a:t>
              </a:r>
              <a:endParaRPr lang="en-US" sz="1200" b="1">
                <a:solidFill>
                  <a:srgbClr val="0070C0"/>
                </a:solidFill>
              </a:endParaRPr>
            </a:p>
            <a:p>
              <a:pPr>
                <a:buFont typeface="Arial" panose="020B0604020202020204" pitchFamily="34" charset="0"/>
                <a:buNone/>
              </a:pPr>
              <a:r>
                <a:rPr lang="en-US" sz="1200" b="1"/>
                <a:t>Number of orders of different valves </a:t>
              </a:r>
              <a:r>
                <a:rPr lang="en-US" sz="1200" b="1" i="1"/>
                <a:t>(j</a:t>
              </a:r>
              <a:r>
                <a:rPr lang="en-US" sz="1200" b="1" i="1" baseline="0"/>
                <a:t> = 1,...,3) </a:t>
              </a:r>
              <a:r>
                <a:rPr lang="en-US" sz="1200" b="1"/>
                <a:t>:</a:t>
              </a:r>
              <a:endParaRPr lang="en-US" sz="1200" b="1" i="1"/>
            </a:p>
            <a:p>
              <a:pPr>
                <a:buNone/>
              </a:pPr>
              <a14:m>
                <m:oMathPara xmlns:m="http://schemas.openxmlformats.org/officeDocument/2006/math">
                  <m:oMathParaPr>
                    <m:jc m:val="center"/>
                  </m:oMathParaPr>
                  <m:oMath xmlns:m="http://schemas.openxmlformats.org/officeDocument/2006/math">
                    <m:nary>
                      <m:naryPr>
                        <m:chr m:val="∑"/>
                        <m:ctrlPr>
                          <a:rPr lang="en-US" sz="1200" b="1" i="1">
                            <a:latin typeface="Cambria Math" panose="02040503050406030204" pitchFamily="18" charset="0"/>
                          </a:rPr>
                        </m:ctrlPr>
                      </m:naryPr>
                      <m:sub>
                        <m:r>
                          <a:rPr lang="en-US" sz="1200" b="1" i="1">
                            <a:latin typeface="Cambria Math" panose="02040503050406030204" pitchFamily="18" charset="0"/>
                          </a:rPr>
                          <m:t>𝒊</m:t>
                        </m:r>
                        <m:r>
                          <a:rPr lang="en-US" sz="1200" b="1" i="1">
                            <a:latin typeface="Cambria Math" panose="02040503050406030204" pitchFamily="18" charset="0"/>
                          </a:rPr>
                          <m:t>=</m:t>
                        </m:r>
                        <m:r>
                          <a:rPr lang="en-US" sz="1200" b="1" i="1">
                            <a:latin typeface="Cambria Math" panose="02040503050406030204" pitchFamily="18" charset="0"/>
                          </a:rPr>
                          <m:t>𝟏</m:t>
                        </m:r>
                      </m:sub>
                      <m:sup>
                        <m:r>
                          <a:rPr lang="en-US" sz="1200" b="1" i="1">
                            <a:latin typeface="Cambria Math" panose="02040503050406030204" pitchFamily="18" charset="0"/>
                          </a:rPr>
                          <m:t>𝟓</m:t>
                        </m:r>
                      </m:sup>
                      <m:e>
                        <m:sSub>
                          <m:sSubPr>
                            <m:ctrlPr>
                              <a:rPr lang="en-US" sz="1200" b="1" i="1">
                                <a:latin typeface="Cambria Math" panose="02040503050406030204" pitchFamily="18" charset="0"/>
                              </a:rPr>
                            </m:ctrlPr>
                          </m:sSubPr>
                          <m:e>
                            <m:r>
                              <a:rPr lang="en-US" sz="1200" b="1" i="1">
                                <a:latin typeface="Cambria Math" panose="02040503050406030204" pitchFamily="18" charset="0"/>
                              </a:rPr>
                              <m:t>𝒆</m:t>
                            </m:r>
                          </m:e>
                          <m:sub>
                            <m:r>
                              <a:rPr lang="en-US" sz="1200" b="1" i="1">
                                <a:latin typeface="Cambria Math" panose="02040503050406030204" pitchFamily="18" charset="0"/>
                              </a:rPr>
                              <m:t>𝒊𝒋</m:t>
                            </m:r>
                          </m:sub>
                        </m:sSub>
                        <m:sSub>
                          <m:sSubPr>
                            <m:ctrlPr>
                              <a:rPr lang="en-US" sz="1200" b="1" i="1">
                                <a:latin typeface="Cambria Math" panose="02040503050406030204" pitchFamily="18" charset="0"/>
                              </a:rPr>
                            </m:ctrlPr>
                          </m:sSubPr>
                          <m:e>
                            <m:r>
                              <a:rPr lang="en-US" sz="1200" b="1" i="1">
                                <a:latin typeface="Cambria Math" panose="02040503050406030204" pitchFamily="18" charset="0"/>
                              </a:rPr>
                              <m:t>𝑵</m:t>
                            </m:r>
                          </m:e>
                          <m:sub>
                            <m:r>
                              <a:rPr lang="en-US" sz="1200" b="1" i="1">
                                <a:latin typeface="Cambria Math" panose="02040503050406030204" pitchFamily="18" charset="0"/>
                              </a:rPr>
                              <m:t>𝒊</m:t>
                            </m:r>
                          </m:sub>
                        </m:sSub>
                      </m:e>
                    </m:nary>
                    <m:r>
                      <a:rPr lang="en-US" sz="1200" b="1" i="1">
                        <a:latin typeface="Cambria Math" panose="02040503050406030204" pitchFamily="18" charset="0"/>
                        <a:ea typeface="Cambria Math" panose="02040503050406030204" pitchFamily="18" charset="0"/>
                      </a:rPr>
                      <m:t>≥</m:t>
                    </m:r>
                    <m:sSub>
                      <m:sSubPr>
                        <m:ctrlPr>
                          <a:rPr lang="en-US" sz="1200" b="1" i="1">
                            <a:latin typeface="Cambria Math" panose="02040503050406030204" pitchFamily="18" charset="0"/>
                            <a:ea typeface="Cambria Math" panose="02040503050406030204" pitchFamily="18" charset="0"/>
                          </a:rPr>
                        </m:ctrlPr>
                      </m:sSubPr>
                      <m:e>
                        <m:r>
                          <a:rPr lang="en-US" sz="1200" b="1" i="1">
                            <a:latin typeface="Cambria Math" panose="02040503050406030204" pitchFamily="18" charset="0"/>
                            <a:ea typeface="Cambria Math" panose="02040503050406030204" pitchFamily="18" charset="0"/>
                          </a:rPr>
                          <m:t>𝑴</m:t>
                        </m:r>
                      </m:e>
                      <m:sub>
                        <m:r>
                          <a:rPr lang="en-US" sz="1200" b="1" i="1">
                            <a:latin typeface="Cambria Math" panose="02040503050406030204" pitchFamily="18" charset="0"/>
                            <a:ea typeface="Cambria Math" panose="02040503050406030204" pitchFamily="18" charset="0"/>
                          </a:rPr>
                          <m:t>𝒋</m:t>
                        </m:r>
                      </m:sub>
                    </m:sSub>
                  </m:oMath>
                </m:oMathPara>
              </a14:m>
              <a:endParaRPr lang="en-US" sz="1200" b="1"/>
            </a:p>
            <a:p>
              <a:pPr>
                <a:buNone/>
              </a:pPr>
              <a:r>
                <a:rPr lang="en-US" sz="1200" b="1"/>
                <a:t>Number of orders of valves from suppliers </a:t>
              </a:r>
              <a:r>
                <a:rPr lang="en-US" sz="1200" b="1" i="1"/>
                <a:t>(i = 1, ..., 5) </a:t>
              </a:r>
              <a:r>
                <a:rPr lang="en-US" sz="1200" b="1"/>
                <a:t>:	</a:t>
              </a:r>
            </a:p>
            <a:p>
              <a:pPr>
                <a:buNone/>
              </a:pPr>
              <a14:m>
                <m:oMathPara xmlns:m="http://schemas.openxmlformats.org/officeDocument/2006/math">
                  <m:oMathParaPr>
                    <m:jc m:val="center"/>
                  </m:oMathParaPr>
                  <m:oMath xmlns:m="http://schemas.openxmlformats.org/officeDocument/2006/math">
                    <m:nary>
                      <m:naryPr>
                        <m:chr m:val="∑"/>
                        <m:ctrlPr>
                          <a:rPr lang="en-US" sz="1200" b="1" i="1">
                            <a:latin typeface="Cambria Math" panose="02040503050406030204" pitchFamily="18" charset="0"/>
                          </a:rPr>
                        </m:ctrlPr>
                      </m:naryPr>
                      <m:sub>
                        <m:r>
                          <m:rPr>
                            <m:brk m:alnAt="23"/>
                          </m:rPr>
                          <a:rPr lang="en-US" sz="1200" b="1" i="1">
                            <a:latin typeface="Cambria Math" panose="02040503050406030204" pitchFamily="18" charset="0"/>
                          </a:rPr>
                          <m:t>𝒋</m:t>
                        </m:r>
                        <m:r>
                          <a:rPr lang="en-US" sz="1200" b="1" i="1">
                            <a:latin typeface="Cambria Math" panose="02040503050406030204" pitchFamily="18" charset="0"/>
                          </a:rPr>
                          <m:t>=</m:t>
                        </m:r>
                        <m:r>
                          <a:rPr lang="en-US" sz="1200" b="1" i="1">
                            <a:latin typeface="Cambria Math" panose="02040503050406030204" pitchFamily="18" charset="0"/>
                          </a:rPr>
                          <m:t>𝟏</m:t>
                        </m:r>
                      </m:sub>
                      <m:sup>
                        <m:r>
                          <a:rPr lang="en-US" sz="1200" b="1" i="1">
                            <a:latin typeface="Cambria Math" panose="02040503050406030204" pitchFamily="18" charset="0"/>
                          </a:rPr>
                          <m:t>𝟑</m:t>
                        </m:r>
                      </m:sup>
                      <m:e>
                        <m:sSub>
                          <m:sSubPr>
                            <m:ctrlPr>
                              <a:rPr lang="en-US" sz="1200" b="1" i="1">
                                <a:latin typeface="Cambria Math" panose="02040503050406030204" pitchFamily="18" charset="0"/>
                              </a:rPr>
                            </m:ctrlPr>
                          </m:sSubPr>
                          <m:e>
                            <m:r>
                              <a:rPr lang="en-US" sz="1200" b="1" i="1">
                                <a:latin typeface="Cambria Math" panose="02040503050406030204" pitchFamily="18" charset="0"/>
                              </a:rPr>
                              <m:t>𝒆</m:t>
                            </m:r>
                          </m:e>
                          <m:sub>
                            <m:r>
                              <a:rPr lang="en-US" sz="1200" b="1" i="1">
                                <a:latin typeface="Cambria Math" panose="02040503050406030204" pitchFamily="18" charset="0"/>
                              </a:rPr>
                              <m:t>𝒊𝒋</m:t>
                            </m:r>
                          </m:sub>
                        </m:sSub>
                        <m:sSub>
                          <m:sSubPr>
                            <m:ctrlPr>
                              <a:rPr lang="en-US" sz="1200" b="1" i="1">
                                <a:latin typeface="Cambria Math" panose="02040503050406030204" pitchFamily="18" charset="0"/>
                              </a:rPr>
                            </m:ctrlPr>
                          </m:sSubPr>
                          <m:e>
                            <m:r>
                              <a:rPr lang="en-US" sz="1200" b="1" i="1">
                                <a:latin typeface="Cambria Math" panose="02040503050406030204" pitchFamily="18" charset="0"/>
                              </a:rPr>
                              <m:t>𝑵</m:t>
                            </m:r>
                          </m:e>
                          <m:sub>
                            <m:r>
                              <a:rPr lang="en-US" sz="1200" b="1" i="1">
                                <a:latin typeface="Cambria Math" panose="02040503050406030204" pitchFamily="18" charset="0"/>
                              </a:rPr>
                              <m:t>𝒊</m:t>
                            </m:r>
                          </m:sub>
                        </m:sSub>
                      </m:e>
                    </m:nary>
                    <m:r>
                      <a:rPr lang="en-US" sz="1200" b="1" i="1">
                        <a:latin typeface="Cambria Math" panose="02040503050406030204" pitchFamily="18" charset="0"/>
                        <a:ea typeface="Cambria Math" panose="02040503050406030204" pitchFamily="18" charset="0"/>
                      </a:rPr>
                      <m:t>≤</m:t>
                    </m:r>
                    <m:r>
                      <a:rPr lang="en-US" sz="1200" b="1" i="1">
                        <a:latin typeface="Cambria Math" panose="02040503050406030204" pitchFamily="18" charset="0"/>
                        <a:ea typeface="Cambria Math" panose="02040503050406030204" pitchFamily="18" charset="0"/>
                      </a:rPr>
                      <m:t>𝟔𝟎𝟎</m:t>
                    </m:r>
                  </m:oMath>
                </m:oMathPara>
              </a14:m>
              <a:endParaRPr lang="en-US" sz="1200" b="1"/>
            </a:p>
            <a:p>
              <a:pPr>
                <a:buNone/>
              </a:pPr>
              <a:r>
                <a:rPr lang="en-US" sz="1200" b="1"/>
                <a:t>Number of orders of valves from suppliers 1&amp;2  </a:t>
              </a:r>
              <a:r>
                <a:rPr lang="en-US" sz="1200" b="1" i="1">
                  <a:ea typeface="MS Mincho" pitchFamily="49" charset="-128"/>
                  <a:cs typeface="Courier New" pitchFamily="49" charset="0"/>
                </a:rPr>
                <a:t>(</a:t>
              </a:r>
              <a:r>
                <a:rPr lang="en-US" sz="1200" b="1" i="1">
                  <a:ea typeface="MS Mincho" pitchFamily="49" charset="-128"/>
                </a:rPr>
                <a:t>i </a:t>
              </a:r>
              <a:r>
                <a:rPr lang="en-US" sz="1200" b="1" i="1">
                  <a:ea typeface="MS Mincho" pitchFamily="49" charset="-128"/>
                  <a:cs typeface="Courier New" pitchFamily="49" charset="0"/>
                </a:rPr>
                <a:t>=1,2)</a:t>
              </a:r>
              <a:r>
                <a:rPr lang="en-US" sz="1200" b="1"/>
                <a:t>:</a:t>
              </a:r>
            </a:p>
            <a:p>
              <a:pPr algn="ctr">
                <a:buNone/>
              </a:pPr>
              <a14:m>
                <m:oMathPara xmlns:m="http://schemas.openxmlformats.org/officeDocument/2006/math">
                  <m:oMathParaPr>
                    <m:jc m:val="center"/>
                  </m:oMathParaPr>
                  <m:oMath xmlns:m="http://schemas.openxmlformats.org/officeDocument/2006/math">
                    <m:nary>
                      <m:naryPr>
                        <m:chr m:val="∑"/>
                        <m:ctrlPr>
                          <a:rPr lang="en-US" sz="1200" b="1" i="1">
                            <a:latin typeface="Cambria Math" panose="02040503050406030204" pitchFamily="18" charset="0"/>
                          </a:rPr>
                        </m:ctrlPr>
                      </m:naryPr>
                      <m:sub>
                        <m:r>
                          <m:rPr>
                            <m:brk m:alnAt="23"/>
                          </m:rPr>
                          <a:rPr lang="en-US" sz="1200" b="1" i="1">
                            <a:latin typeface="Cambria Math" panose="02040503050406030204" pitchFamily="18" charset="0"/>
                          </a:rPr>
                          <m:t>𝒋</m:t>
                        </m:r>
                        <m:r>
                          <a:rPr lang="en-US" sz="1200" b="1" i="1">
                            <a:latin typeface="Cambria Math" panose="02040503050406030204" pitchFamily="18" charset="0"/>
                          </a:rPr>
                          <m:t>=</m:t>
                        </m:r>
                        <m:r>
                          <a:rPr lang="en-US" sz="1200" b="1" i="1">
                            <a:latin typeface="Cambria Math" panose="02040503050406030204" pitchFamily="18" charset="0"/>
                          </a:rPr>
                          <m:t>𝟏</m:t>
                        </m:r>
                      </m:sub>
                      <m:sup>
                        <m:r>
                          <a:rPr lang="en-US" sz="1200" b="1" i="1">
                            <a:latin typeface="Cambria Math" panose="02040503050406030204" pitchFamily="18" charset="0"/>
                          </a:rPr>
                          <m:t>𝟑</m:t>
                        </m:r>
                      </m:sup>
                      <m:e>
                        <m:sSub>
                          <m:sSubPr>
                            <m:ctrlPr>
                              <a:rPr lang="en-US" sz="1200" b="1" i="1">
                                <a:latin typeface="Cambria Math" panose="02040503050406030204" pitchFamily="18" charset="0"/>
                              </a:rPr>
                            </m:ctrlPr>
                          </m:sSubPr>
                          <m:e>
                            <m:r>
                              <a:rPr lang="en-US" sz="1200" b="1" i="1">
                                <a:latin typeface="Cambria Math" panose="02040503050406030204" pitchFamily="18" charset="0"/>
                              </a:rPr>
                              <m:t>𝒆</m:t>
                            </m:r>
                          </m:e>
                          <m:sub>
                            <m:r>
                              <a:rPr lang="en-US" sz="1200" b="1" i="1">
                                <a:latin typeface="Cambria Math" panose="02040503050406030204" pitchFamily="18" charset="0"/>
                              </a:rPr>
                              <m:t>𝒊𝒋</m:t>
                            </m:r>
                          </m:sub>
                        </m:sSub>
                        <m:sSub>
                          <m:sSubPr>
                            <m:ctrlPr>
                              <a:rPr lang="en-US" sz="1200" b="1" i="1">
                                <a:latin typeface="Cambria Math" panose="02040503050406030204" pitchFamily="18" charset="0"/>
                              </a:rPr>
                            </m:ctrlPr>
                          </m:sSubPr>
                          <m:e>
                            <m:r>
                              <a:rPr lang="en-US" sz="1200" b="1" i="1">
                                <a:latin typeface="Cambria Math" panose="02040503050406030204" pitchFamily="18" charset="0"/>
                              </a:rPr>
                              <m:t>𝑵</m:t>
                            </m:r>
                          </m:e>
                          <m:sub>
                            <m:r>
                              <a:rPr lang="en-US" sz="1200" b="1" i="1">
                                <a:latin typeface="Cambria Math" panose="02040503050406030204" pitchFamily="18" charset="0"/>
                              </a:rPr>
                              <m:t>𝒊</m:t>
                            </m:r>
                          </m:sub>
                        </m:sSub>
                      </m:e>
                    </m:nary>
                    <m:r>
                      <a:rPr lang="en-US" sz="1200" b="1" i="1">
                        <a:latin typeface="Cambria Math" panose="02040503050406030204" pitchFamily="18" charset="0"/>
                        <a:ea typeface="Cambria Math" panose="02040503050406030204" pitchFamily="18" charset="0"/>
                      </a:rPr>
                      <m:t>≥</m:t>
                    </m:r>
                    <m:r>
                      <a:rPr lang="en-US" sz="1200" b="1" i="1">
                        <a:latin typeface="Cambria Math" panose="02040503050406030204" pitchFamily="18" charset="0"/>
                        <a:ea typeface="Cambria Math" panose="02040503050406030204" pitchFamily="18" charset="0"/>
                      </a:rPr>
                      <m:t>𝟏𝟓𝟎</m:t>
                    </m:r>
                  </m:oMath>
                </m:oMathPara>
              </a14:m>
              <a:endParaRPr lang="en-US" sz="1200" b="1"/>
            </a:p>
            <a:p>
              <a:pPr algn="ctr">
                <a:buNone/>
              </a:pPr>
              <a:endParaRPr lang="en-US" sz="1200" b="1"/>
            </a:p>
            <a:p>
              <a:pPr marL="0" indent="0" defTabSz="914400" rtl="0" eaLnBrk="1" latinLnBrk="0" hangingPunct="1">
                <a:buNone/>
              </a:pPr>
              <a:r>
                <a:rPr lang="en-US" sz="1200" b="1" kern="1200">
                  <a:solidFill>
                    <a:schemeClr val="tx1"/>
                  </a:solidFill>
                  <a:latin typeface="+mn-lt"/>
                  <a:ea typeface="+mn-ea"/>
                  <a:cs typeface="+mn-cs"/>
                </a:rPr>
                <a:t>Number of orders of valves from suppliers 4  </a:t>
              </a:r>
            </a:p>
            <a:p>
              <a:pPr marL="0" indent="0" defTabSz="914400" rtl="0" eaLnBrk="1" latinLnBrk="0" hangingPunct="1">
                <a:buNone/>
              </a:pPr>
              <a14:m>
                <m:oMathPara xmlns:m="http://schemas.openxmlformats.org/officeDocument/2006/math">
                  <m:oMathParaPr>
                    <m:jc m:val="centerGroup"/>
                  </m:oMathParaPr>
                  <m:oMath xmlns:m="http://schemas.openxmlformats.org/officeDocument/2006/math">
                    <m:nary>
                      <m:naryPr>
                        <m:chr m:val="∑"/>
                        <m:ctrlPr>
                          <a:rPr lang="en-US" sz="1200" b="1" i="1" kern="1200">
                            <a:solidFill>
                              <a:schemeClr val="tx1"/>
                            </a:solidFill>
                            <a:latin typeface="Cambria Math" panose="02040503050406030204" pitchFamily="18" charset="0"/>
                            <a:ea typeface="+mn-ea"/>
                            <a:cs typeface="+mn-cs"/>
                          </a:rPr>
                        </m:ctrlPr>
                      </m:naryPr>
                      <m:sub>
                        <m:r>
                          <m:rPr>
                            <m:brk m:alnAt="23"/>
                          </m:rPr>
                          <a:rPr lang="en-US" sz="1200" b="1" kern="1200">
                            <a:solidFill>
                              <a:schemeClr val="tx1"/>
                            </a:solidFill>
                            <a:latin typeface="Cambria Math" panose="02040503050406030204" pitchFamily="18" charset="0"/>
                            <a:ea typeface="+mn-ea"/>
                            <a:cs typeface="+mn-cs"/>
                          </a:rPr>
                          <m:t>𝒋</m:t>
                        </m:r>
                        <m:r>
                          <a:rPr lang="en-US" sz="1200" b="1" kern="1200">
                            <a:solidFill>
                              <a:schemeClr val="tx1"/>
                            </a:solidFill>
                            <a:latin typeface="Cambria Math" panose="02040503050406030204" pitchFamily="18" charset="0"/>
                            <a:ea typeface="+mn-ea"/>
                            <a:cs typeface="+mn-cs"/>
                          </a:rPr>
                          <m:t>=</m:t>
                        </m:r>
                        <m:r>
                          <a:rPr lang="en-US" sz="1200" b="1" kern="1200">
                            <a:solidFill>
                              <a:schemeClr val="tx1"/>
                            </a:solidFill>
                            <a:latin typeface="Cambria Math" panose="02040503050406030204" pitchFamily="18" charset="0"/>
                            <a:ea typeface="+mn-ea"/>
                            <a:cs typeface="+mn-cs"/>
                          </a:rPr>
                          <m:t>𝟏</m:t>
                        </m:r>
                      </m:sub>
                      <m:sup>
                        <m:r>
                          <a:rPr lang="en-US" sz="1200" b="1" kern="1200">
                            <a:solidFill>
                              <a:schemeClr val="tx1"/>
                            </a:solidFill>
                            <a:latin typeface="Cambria Math" panose="02040503050406030204" pitchFamily="18" charset="0"/>
                            <a:ea typeface="+mn-ea"/>
                            <a:cs typeface="+mn-cs"/>
                          </a:rPr>
                          <m:t>𝟑</m:t>
                        </m:r>
                      </m:sup>
                      <m:e>
                        <m:sSub>
                          <m:sSubPr>
                            <m:ctrlPr>
                              <a:rPr lang="en-US" sz="1200" b="1" i="1" kern="1200">
                                <a:solidFill>
                                  <a:schemeClr val="tx1"/>
                                </a:solidFill>
                                <a:latin typeface="Cambria Math" panose="02040503050406030204" pitchFamily="18" charset="0"/>
                                <a:ea typeface="+mn-ea"/>
                                <a:cs typeface="+mn-cs"/>
                              </a:rPr>
                            </m:ctrlPr>
                          </m:sSubPr>
                          <m:e>
                            <m:r>
                              <a:rPr lang="en-US" sz="1200" b="1" kern="1200">
                                <a:solidFill>
                                  <a:schemeClr val="tx1"/>
                                </a:solidFill>
                                <a:latin typeface="Cambria Math" panose="02040503050406030204" pitchFamily="18" charset="0"/>
                                <a:ea typeface="+mn-ea"/>
                                <a:cs typeface="+mn-cs"/>
                              </a:rPr>
                              <m:t>𝒆</m:t>
                            </m:r>
                          </m:e>
                          <m:sub>
                            <m:r>
                              <a:rPr lang="en-US" sz="1200" b="1" kern="1200">
                                <a:solidFill>
                                  <a:schemeClr val="tx1"/>
                                </a:solidFill>
                                <a:latin typeface="Cambria Math" panose="02040503050406030204" pitchFamily="18" charset="0"/>
                                <a:ea typeface="+mn-ea"/>
                                <a:cs typeface="+mn-cs"/>
                              </a:rPr>
                              <m:t>𝒊𝒋</m:t>
                            </m:r>
                          </m:sub>
                        </m:sSub>
                        <m:sSub>
                          <m:sSubPr>
                            <m:ctrlPr>
                              <a:rPr lang="en-US" sz="1200" b="1" i="1" kern="1200">
                                <a:solidFill>
                                  <a:schemeClr val="tx1"/>
                                </a:solidFill>
                                <a:latin typeface="Cambria Math" panose="02040503050406030204" pitchFamily="18" charset="0"/>
                                <a:ea typeface="+mn-ea"/>
                                <a:cs typeface="+mn-cs"/>
                              </a:rPr>
                            </m:ctrlPr>
                          </m:sSubPr>
                          <m:e>
                            <m:r>
                              <a:rPr lang="en-US" sz="1200" b="1" kern="1200">
                                <a:solidFill>
                                  <a:schemeClr val="tx1"/>
                                </a:solidFill>
                                <a:latin typeface="Cambria Math" panose="02040503050406030204" pitchFamily="18" charset="0"/>
                                <a:ea typeface="+mn-ea"/>
                                <a:cs typeface="+mn-cs"/>
                              </a:rPr>
                              <m:t>𝑵</m:t>
                            </m:r>
                          </m:e>
                          <m:sub>
                            <m:r>
                              <a:rPr lang="en-US" sz="1200" b="1" kern="1200">
                                <a:solidFill>
                                  <a:schemeClr val="tx1"/>
                                </a:solidFill>
                                <a:latin typeface="Cambria Math" panose="02040503050406030204" pitchFamily="18" charset="0"/>
                                <a:ea typeface="+mn-ea"/>
                                <a:cs typeface="+mn-cs"/>
                              </a:rPr>
                              <m:t>𝒊</m:t>
                            </m:r>
                          </m:sub>
                        </m:sSub>
                      </m:e>
                    </m:nary>
                    <m:r>
                      <a:rPr lang="en-US" sz="1200" b="1" kern="1200">
                        <a:solidFill>
                          <a:schemeClr val="tx1"/>
                        </a:solidFill>
                        <a:latin typeface="Cambria Math" panose="02040503050406030204" pitchFamily="18" charset="0"/>
                        <a:ea typeface="+mn-ea"/>
                        <a:cs typeface="+mn-cs"/>
                      </a:rPr>
                      <m:t>≥</m:t>
                    </m:r>
                    <m:r>
                      <a:rPr lang="en-US" sz="1200" b="1" i="0" kern="1200">
                        <a:solidFill>
                          <a:schemeClr val="tx1"/>
                        </a:solidFill>
                        <a:latin typeface="Cambria Math" panose="02040503050406030204" pitchFamily="18" charset="0"/>
                        <a:ea typeface="+mn-ea"/>
                        <a:cs typeface="+mn-cs"/>
                      </a:rPr>
                      <m:t>𝟒𝟎𝟎</m:t>
                    </m:r>
                  </m:oMath>
                </m:oMathPara>
              </a14:m>
              <a:endParaRPr lang="en-US" sz="1200" b="1"/>
            </a:p>
            <a:p>
              <a:pPr>
                <a:buFont typeface="Arial" panose="020B0604020202020204" pitchFamily="34" charset="0"/>
                <a:buNone/>
              </a:pPr>
              <a:r>
                <a:rPr lang="en-US" sz="1200" b="1"/>
                <a:t>Nonnegativity: </a:t>
              </a:r>
              <a:r>
                <a:rPr lang="en-US" sz="1200" b="1" i="1">
                  <a:ea typeface="MS Mincho" pitchFamily="49" charset="-128"/>
                  <a:cs typeface="Courier New" pitchFamily="49" charset="0"/>
                </a:rPr>
                <a:t>N</a:t>
              </a:r>
              <a:r>
                <a:rPr lang="en-US" sz="1200" b="1" i="1" baseline="-25000">
                  <a:ea typeface="MS Mincho" pitchFamily="49" charset="-128"/>
                  <a:cs typeface="Courier New" pitchFamily="49" charset="0"/>
                </a:rPr>
                <a:t>i</a:t>
              </a:r>
              <a:r>
                <a:rPr lang="en-US" sz="1200" b="1" i="1">
                  <a:ea typeface="MS Mincho" pitchFamily="49" charset="-128"/>
                  <a:cs typeface="Courier New" pitchFamily="49" charset="0"/>
                </a:rPr>
                <a:t> ≥ 0</a:t>
              </a:r>
              <a:endParaRPr lang="en-US" sz="1200" b="1"/>
            </a:p>
          </xdr:txBody>
        </xdr:sp>
      </mc:Choice>
      <mc:Fallback xmlns="">
        <xdr:sp macro="" textlink="">
          <xdr:nvSpPr>
            <xdr:cNvPr id="5" name="Content Placeholder 1">
              <a:extLst>
                <a:ext uri="{FF2B5EF4-FFF2-40B4-BE49-F238E27FC236}">
                  <a16:creationId xmlns:a16="http://schemas.microsoft.com/office/drawing/2014/main" id="{5DF12539-F1F9-4DE0-8CCB-741192688419}"/>
                </a:ext>
              </a:extLst>
            </xdr:cNvPr>
            <xdr:cNvSpPr txBox="1">
              <a:spLocks/>
            </xdr:cNvSpPr>
          </xdr:nvSpPr>
          <xdr:spPr>
            <a:xfrm>
              <a:off x="8420100" y="3562350"/>
              <a:ext cx="4229100" cy="4800600"/>
            </a:xfrm>
            <a:prstGeom prst="rect">
              <a:avLst/>
            </a:prstGeom>
          </xdr:spPr>
          <xdr:txBody>
            <a:bodyPr wrap="square"/>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buFont typeface="Arial" panose="020B0604020202020204" pitchFamily="34" charset="0"/>
                <a:buNone/>
              </a:pPr>
              <a:r>
                <a:rPr lang="en-US" sz="1200" b="1" i="1">
                  <a:solidFill>
                    <a:srgbClr val="0070C0"/>
                  </a:solidFill>
                  <a:cs typeface="Courier New" pitchFamily="49" charset="0"/>
                </a:rPr>
                <a:t>Constraints:</a:t>
              </a:r>
              <a:endParaRPr lang="en-US" sz="1200" b="1">
                <a:solidFill>
                  <a:srgbClr val="0070C0"/>
                </a:solidFill>
              </a:endParaRPr>
            </a:p>
            <a:p>
              <a:pPr>
                <a:buFont typeface="Arial" panose="020B0604020202020204" pitchFamily="34" charset="0"/>
                <a:buNone/>
              </a:pPr>
              <a:r>
                <a:rPr lang="en-US" sz="1200" b="1"/>
                <a:t>Number of orders of different valves </a:t>
              </a:r>
              <a:r>
                <a:rPr lang="en-US" sz="1200" b="1" i="1"/>
                <a:t>(j</a:t>
              </a:r>
              <a:r>
                <a:rPr lang="en-US" sz="1200" b="1" i="1" baseline="0"/>
                <a:t> = 1,...,3) </a:t>
              </a:r>
              <a:r>
                <a:rPr lang="en-US" sz="1200" b="1"/>
                <a:t>:</a:t>
              </a:r>
              <a:endParaRPr lang="en-US" sz="1200" b="1" i="1"/>
            </a:p>
            <a:p>
              <a:pPr>
                <a:buNone/>
              </a:pPr>
              <a:r>
                <a:rPr lang="en-US" sz="1200" b="1" i="0">
                  <a:latin typeface="Cambria Math" panose="02040503050406030204" pitchFamily="18" charset="0"/>
                </a:rPr>
                <a:t>∑_(𝒊=𝟏)^𝟓▒〖𝒆_𝒊𝒋 𝑵_𝒊 〗</a:t>
              </a:r>
              <a:r>
                <a:rPr lang="en-US" sz="1200" b="1" i="0">
                  <a:latin typeface="Cambria Math" panose="02040503050406030204" pitchFamily="18" charset="0"/>
                  <a:ea typeface="Cambria Math" panose="02040503050406030204" pitchFamily="18" charset="0"/>
                </a:rPr>
                <a:t>≥𝑴_𝒋</a:t>
              </a:r>
              <a:endParaRPr lang="en-US" sz="1200" b="1"/>
            </a:p>
            <a:p>
              <a:pPr>
                <a:buNone/>
              </a:pPr>
              <a:r>
                <a:rPr lang="en-US" sz="1200" b="1"/>
                <a:t>Number of orders of valves from suppliers </a:t>
              </a:r>
              <a:r>
                <a:rPr lang="en-US" sz="1200" b="1" i="1"/>
                <a:t>(i = 1, ..., 5) </a:t>
              </a:r>
              <a:r>
                <a:rPr lang="en-US" sz="1200" b="1"/>
                <a:t>:	</a:t>
              </a:r>
            </a:p>
            <a:p>
              <a:pPr>
                <a:buNone/>
              </a:pPr>
              <a:r>
                <a:rPr lang="en-US" sz="1200" b="1" i="0">
                  <a:latin typeface="Cambria Math" panose="02040503050406030204" pitchFamily="18" charset="0"/>
                </a:rPr>
                <a:t>∑_(𝒋=𝟏)^𝟑▒〖𝒆_𝒊𝒋 𝑵_𝒊 〗</a:t>
              </a:r>
              <a:r>
                <a:rPr lang="en-US" sz="1200" b="1" i="0">
                  <a:latin typeface="Cambria Math" panose="02040503050406030204" pitchFamily="18" charset="0"/>
                  <a:ea typeface="Cambria Math" panose="02040503050406030204" pitchFamily="18" charset="0"/>
                </a:rPr>
                <a:t>≤𝟔𝟎𝟎</a:t>
              </a:r>
              <a:endParaRPr lang="en-US" sz="1200" b="1"/>
            </a:p>
            <a:p>
              <a:pPr>
                <a:buNone/>
              </a:pPr>
              <a:r>
                <a:rPr lang="en-US" sz="1200" b="1"/>
                <a:t>Number of orders of valves from suppliers 1&amp;2  </a:t>
              </a:r>
              <a:r>
                <a:rPr lang="en-US" sz="1200" b="1" i="1">
                  <a:ea typeface="MS Mincho" pitchFamily="49" charset="-128"/>
                  <a:cs typeface="Courier New" pitchFamily="49" charset="0"/>
                </a:rPr>
                <a:t>(</a:t>
              </a:r>
              <a:r>
                <a:rPr lang="en-US" sz="1200" b="1" i="1">
                  <a:ea typeface="MS Mincho" pitchFamily="49" charset="-128"/>
                </a:rPr>
                <a:t>i </a:t>
              </a:r>
              <a:r>
                <a:rPr lang="en-US" sz="1200" b="1" i="1">
                  <a:ea typeface="MS Mincho" pitchFamily="49" charset="-128"/>
                  <a:cs typeface="Courier New" pitchFamily="49" charset="0"/>
                </a:rPr>
                <a:t>=1,2)</a:t>
              </a:r>
              <a:r>
                <a:rPr lang="en-US" sz="1200" b="1"/>
                <a:t>:</a:t>
              </a:r>
            </a:p>
            <a:p>
              <a:pPr algn="ctr">
                <a:buNone/>
              </a:pPr>
              <a:r>
                <a:rPr lang="en-US" sz="1200" b="1" i="0">
                  <a:latin typeface="Cambria Math" panose="02040503050406030204" pitchFamily="18" charset="0"/>
                </a:rPr>
                <a:t>∑_(𝒋=𝟏)^𝟑▒〖𝒆_𝒊𝒋 𝑵_𝒊 〗</a:t>
              </a:r>
              <a:r>
                <a:rPr lang="en-US" sz="1200" b="1" i="0">
                  <a:latin typeface="Cambria Math" panose="02040503050406030204" pitchFamily="18" charset="0"/>
                  <a:ea typeface="Cambria Math" panose="02040503050406030204" pitchFamily="18" charset="0"/>
                </a:rPr>
                <a:t>≥𝟏𝟓𝟎</a:t>
              </a:r>
              <a:endParaRPr lang="en-US" sz="1200" b="1"/>
            </a:p>
            <a:p>
              <a:pPr algn="ctr">
                <a:buNone/>
              </a:pPr>
              <a:endParaRPr lang="en-US" sz="1200" b="1"/>
            </a:p>
            <a:p>
              <a:pPr marL="0" indent="0" defTabSz="914400" rtl="0" eaLnBrk="1" latinLnBrk="0" hangingPunct="1">
                <a:buNone/>
              </a:pPr>
              <a:r>
                <a:rPr lang="en-US" sz="1200" b="1" kern="1200">
                  <a:solidFill>
                    <a:schemeClr val="tx1"/>
                  </a:solidFill>
                  <a:latin typeface="+mn-lt"/>
                  <a:ea typeface="+mn-ea"/>
                  <a:cs typeface="+mn-cs"/>
                </a:rPr>
                <a:t>Number of orders of valves from suppliers 4  </a:t>
              </a:r>
            </a:p>
            <a:p>
              <a:pPr marL="0" indent="0" defTabSz="914400" rtl="0" eaLnBrk="1" latinLnBrk="0" hangingPunct="1">
                <a:buNone/>
              </a:pPr>
              <a:r>
                <a:rPr lang="en-US" sz="1200" b="1" i="0" kern="1200">
                  <a:solidFill>
                    <a:schemeClr val="tx1"/>
                  </a:solidFill>
                  <a:latin typeface="+mn-lt"/>
                  <a:ea typeface="+mn-ea"/>
                  <a:cs typeface="+mn-cs"/>
                </a:rPr>
                <a:t>∑_(𝒋=𝟏)^𝟑▒〖𝒆_𝒊𝒋 𝑵_𝒊 〗≥</a:t>
              </a:r>
              <a:r>
                <a:rPr lang="en-US" sz="1200" b="1" i="0" kern="1200">
                  <a:solidFill>
                    <a:schemeClr val="tx1"/>
                  </a:solidFill>
                  <a:latin typeface="Cambria Math" panose="02040503050406030204" pitchFamily="18" charset="0"/>
                  <a:ea typeface="+mn-ea"/>
                  <a:cs typeface="+mn-cs"/>
                </a:rPr>
                <a:t>𝟒𝟎𝟎</a:t>
              </a:r>
              <a:endParaRPr lang="en-US" sz="1200" b="1"/>
            </a:p>
            <a:p>
              <a:pPr>
                <a:buFont typeface="Arial" panose="020B0604020202020204" pitchFamily="34" charset="0"/>
                <a:buNone/>
              </a:pPr>
              <a:r>
                <a:rPr lang="en-US" sz="1200" b="1"/>
                <a:t>Nonnegativity: </a:t>
              </a:r>
              <a:r>
                <a:rPr lang="en-US" sz="1200" b="1" i="1">
                  <a:ea typeface="MS Mincho" pitchFamily="49" charset="-128"/>
                  <a:cs typeface="Courier New" pitchFamily="49" charset="0"/>
                </a:rPr>
                <a:t>N</a:t>
              </a:r>
              <a:r>
                <a:rPr lang="en-US" sz="1200" b="1" i="1" baseline="-25000">
                  <a:ea typeface="MS Mincho" pitchFamily="49" charset="-128"/>
                  <a:cs typeface="Courier New" pitchFamily="49" charset="0"/>
                </a:rPr>
                <a:t>i</a:t>
              </a:r>
              <a:r>
                <a:rPr lang="en-US" sz="1200" b="1" i="1">
                  <a:ea typeface="MS Mincho" pitchFamily="49" charset="-128"/>
                  <a:cs typeface="Courier New" pitchFamily="49" charset="0"/>
                </a:rPr>
                <a:t> ≥ 0</a:t>
              </a:r>
              <a:endParaRPr lang="en-US" sz="1200" b="1"/>
            </a:p>
          </xdr:txBody>
        </xdr:sp>
      </mc:Fallback>
    </mc:AlternateContent>
    <xdr:clientData/>
  </xdr:twoCellAnchor>
  <xdr:twoCellAnchor>
    <xdr:from>
      <xdr:col>0</xdr:col>
      <xdr:colOff>0</xdr:colOff>
      <xdr:row>31</xdr:row>
      <xdr:rowOff>0</xdr:rowOff>
    </xdr:from>
    <xdr:to>
      <xdr:col>1</xdr:col>
      <xdr:colOff>628650</xdr:colOff>
      <xdr:row>56</xdr:row>
      <xdr:rowOff>38100</xdr:rowOff>
    </xdr:to>
    <xdr:sp macro="" textlink="">
      <xdr:nvSpPr>
        <xdr:cNvPr id="6" name="Content Placeholder 1">
          <a:extLst>
            <a:ext uri="{FF2B5EF4-FFF2-40B4-BE49-F238E27FC236}">
              <a16:creationId xmlns:a16="http://schemas.microsoft.com/office/drawing/2014/main" id="{00E0AEA3-F2AA-4792-B393-096474266360}"/>
            </a:ext>
          </a:extLst>
        </xdr:cNvPr>
        <xdr:cNvSpPr txBox="1">
          <a:spLocks/>
        </xdr:cNvSpPr>
      </xdr:nvSpPr>
      <xdr:spPr>
        <a:xfrm>
          <a:off x="0" y="6286500"/>
          <a:ext cx="4229100" cy="4800600"/>
        </a:xfrm>
        <a:prstGeom prst="rect">
          <a:avLst/>
        </a:prstGeom>
      </xdr:spPr>
      <xdr:txBody>
        <a:bodyPr wrap="square"/>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buFont typeface="Arial" panose="020B0604020202020204" pitchFamily="34" charset="0"/>
            <a:buNone/>
          </a:pPr>
          <a:r>
            <a:rPr lang="en-US" sz="1200" b="1" i="1">
              <a:solidFill>
                <a:srgbClr val="0070C0"/>
              </a:solidFill>
              <a:cs typeface="Courier New" pitchFamily="49" charset="0"/>
            </a:rPr>
            <a:t>Explaination:</a:t>
          </a:r>
          <a:endParaRPr lang="en-US" sz="1200" b="1">
            <a:solidFill>
              <a:srgbClr val="0070C0"/>
            </a:solidFill>
          </a:endParaRPr>
        </a:p>
        <a:p>
          <a:pPr marL="171450" indent="-171450">
            <a:buFont typeface="Arial" panose="020B0604020202020204" pitchFamily="34" charset="0"/>
            <a:buChar char="•"/>
          </a:pPr>
          <a:r>
            <a:rPr lang="en-US" sz="1200" b="1"/>
            <a:t>I</a:t>
          </a:r>
          <a:r>
            <a:rPr lang="en-US" sz="1200" b="1" baseline="0"/>
            <a:t> have added one more extra constraints in this model for supplier 4 that purchase at least 400 units.</a:t>
          </a:r>
        </a:p>
        <a:p>
          <a:pPr marL="171450" indent="-171450">
            <a:buFont typeface="Arial" panose="020B0604020202020204" pitchFamily="34" charset="0"/>
            <a:buChar char="•"/>
          </a:pPr>
          <a:r>
            <a:rPr lang="en-US" sz="1200" b="1"/>
            <a:t>The total cost is increased by $9300 in</a:t>
          </a:r>
          <a:r>
            <a:rPr lang="en-US" sz="1200" b="1" baseline="0"/>
            <a:t> revised model as compared to previous model.</a:t>
          </a:r>
        </a:p>
        <a:p>
          <a:pPr marL="171450" indent="-171450">
            <a:buFont typeface="Arial" panose="020B0604020202020204" pitchFamily="34" charset="0"/>
            <a:buChar char="•"/>
          </a:pPr>
          <a:r>
            <a:rPr lang="en-US" sz="1200" b="1" baseline="0"/>
            <a:t>Total number of heart valves from all suppliers are increased by 50 units as compared to previus model.</a:t>
          </a:r>
        </a:p>
        <a:p>
          <a:pPr marL="171450" indent="-171450">
            <a:buFont typeface="Arial" panose="020B0604020202020204" pitchFamily="34" charset="0"/>
            <a:buChar char="•"/>
          </a:pPr>
          <a:r>
            <a:rPr lang="en-US" sz="1200" b="1"/>
            <a:t>In revised model, number of valves from</a:t>
          </a:r>
          <a:r>
            <a:rPr lang="en-US" sz="1200" b="1" baseline="0"/>
            <a:t> supplier 1 has been reduced by 100 and </a:t>
          </a:r>
          <a:r>
            <a:rPr lang="en-US" sz="1200" b="1" kern="1200" baseline="0">
              <a:solidFill>
                <a:schemeClr val="tx1"/>
              </a:solidFill>
              <a:latin typeface="+mn-lt"/>
              <a:ea typeface="+mn-ea"/>
              <a:cs typeface="+mn-cs"/>
            </a:rPr>
            <a:t>number of valves from supplier 4 has been increased by 150.</a:t>
          </a:r>
        </a:p>
        <a:p>
          <a:pPr marL="171450" indent="-171450">
            <a:buFont typeface="Arial" panose="020B0604020202020204" pitchFamily="34" charset="0"/>
            <a:buChar char="•"/>
          </a:pPr>
          <a:r>
            <a:rPr lang="en-US" sz="1200" b="1" kern="1200" baseline="0">
              <a:solidFill>
                <a:schemeClr val="tx1"/>
              </a:solidFill>
              <a:latin typeface="+mn-lt"/>
              <a:ea typeface="+mn-ea"/>
              <a:cs typeface="+mn-cs"/>
            </a:rPr>
            <a:t>In revised model, number of orders of small and medium valves(LHS) has been increased by 5 and  45 respecively as compared to previous model.</a:t>
          </a:r>
        </a:p>
        <a:p>
          <a:pPr marL="171450" indent="-171450">
            <a:buFont typeface="Arial" panose="020B0604020202020204" pitchFamily="34" charset="0"/>
            <a:buChar char="•"/>
          </a:pPr>
          <a:r>
            <a:rPr lang="en-US" sz="1200" b="1" kern="1200" baseline="0">
              <a:solidFill>
                <a:sysClr val="windowText" lastClr="000000"/>
              </a:solidFill>
              <a:latin typeface="+mn-lt"/>
              <a:ea typeface="+mn-ea"/>
              <a:cs typeface="+mn-cs"/>
            </a:rPr>
            <a:t>To sum up,  Hayward Care not only increased small and medium heart valves outsourcing but also total quantity of heart valves outsourcing from all suppliers. Also, maximized the total monthly cost in revised model. </a:t>
          </a:r>
        </a:p>
        <a:p>
          <a:pPr marL="171450" indent="-171450">
            <a:buFont typeface="Arial" panose="020B0604020202020204" pitchFamily="34" charset="0"/>
            <a:buChar char="•"/>
          </a:pPr>
          <a:r>
            <a:rPr lang="en-US" sz="1200" b="1" kern="1200" baseline="0">
              <a:solidFill>
                <a:sysClr val="windowText" lastClr="000000"/>
              </a:solidFill>
              <a:latin typeface="+mn-lt"/>
              <a:ea typeface="+mn-ea"/>
              <a:cs typeface="+mn-cs"/>
            </a:rPr>
            <a:t>It has the positive linear relationship between number of valves outsourcing and total cost.</a:t>
          </a:r>
        </a:p>
      </xdr:txBody>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9</xdr:col>
      <xdr:colOff>66675</xdr:colOff>
      <xdr:row>4</xdr:row>
      <xdr:rowOff>0</xdr:rowOff>
    </xdr:from>
    <xdr:to>
      <xdr:col>17</xdr:col>
      <xdr:colOff>66675</xdr:colOff>
      <xdr:row>19</xdr:row>
      <xdr:rowOff>0</xdr:rowOff>
    </xdr:to>
    <xdr:graphicFrame macro="">
      <xdr:nvGraphicFramePr>
        <xdr:cNvPr id="2" name="STS_1_Chart">
          <a:extLst>
            <a:ext uri="{FF2B5EF4-FFF2-40B4-BE49-F238E27FC236}">
              <a16:creationId xmlns:a16="http://schemas.microsoft.com/office/drawing/2014/main" id="{FDBDCF9F-8A41-4006-8531-76090C17D3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9</xdr:col>
      <xdr:colOff>47625</xdr:colOff>
      <xdr:row>0</xdr:row>
      <xdr:rowOff>104775</xdr:rowOff>
    </xdr:from>
    <xdr:to>
      <xdr:col>13</xdr:col>
      <xdr:colOff>47625</xdr:colOff>
      <xdr:row>3</xdr:row>
      <xdr:rowOff>295275</xdr:rowOff>
    </xdr:to>
    <xdr:sp macro="" textlink="">
      <xdr:nvSpPr>
        <xdr:cNvPr id="3" name="TextBox 2">
          <a:extLst>
            <a:ext uri="{FF2B5EF4-FFF2-40B4-BE49-F238E27FC236}">
              <a16:creationId xmlns:a16="http://schemas.microsoft.com/office/drawing/2014/main" id="{4E599FB7-032A-41A3-A37C-1BD90ACFA7A4}"/>
            </a:ext>
          </a:extLst>
        </xdr:cNvPr>
        <xdr:cNvSpPr txBox="1"/>
      </xdr:nvSpPr>
      <xdr:spPr>
        <a:xfrm>
          <a:off x="8658225" y="104775"/>
          <a:ext cx="2438400" cy="762000"/>
        </a:xfrm>
        <a:prstGeom prst="rect">
          <a:avLst/>
        </a:prstGeom>
        <a:solidFill>
          <a:schemeClr val="lt1"/>
        </a:solidFill>
        <a:ln w="15875" cap="flat" cmpd="sng" algn="ctr">
          <a:solidFill>
            <a:schemeClr val="accent1">
              <a:lumMod val="100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en-US" sz="1100"/>
            <a:t>When you select an output from the dropdown list in cell $K$4, the chart will adapt to that output.</a:t>
          </a:r>
        </a:p>
      </xdr:txBody>
    </xdr:sp>
    <xdr:clientData/>
  </xdr:twoCellAnchor>
  <xdr:twoCellAnchor>
    <xdr:from>
      <xdr:col>9</xdr:col>
      <xdr:colOff>152400</xdr:colOff>
      <xdr:row>19</xdr:row>
      <xdr:rowOff>152400</xdr:rowOff>
    </xdr:from>
    <xdr:to>
      <xdr:col>16</xdr:col>
      <xdr:colOff>114300</xdr:colOff>
      <xdr:row>32</xdr:row>
      <xdr:rowOff>85725</xdr:rowOff>
    </xdr:to>
    <xdr:sp macro="" textlink="">
      <xdr:nvSpPr>
        <xdr:cNvPr id="4" name="Content Placeholder 1">
          <a:extLst>
            <a:ext uri="{FF2B5EF4-FFF2-40B4-BE49-F238E27FC236}">
              <a16:creationId xmlns:a16="http://schemas.microsoft.com/office/drawing/2014/main" id="{2BA26DD9-37F3-4D16-8A91-C18F4FB89D23}"/>
            </a:ext>
          </a:extLst>
        </xdr:cNvPr>
        <xdr:cNvSpPr txBox="1">
          <a:spLocks/>
        </xdr:cNvSpPr>
      </xdr:nvSpPr>
      <xdr:spPr>
        <a:xfrm>
          <a:off x="8639175" y="3990975"/>
          <a:ext cx="4229100" cy="2409825"/>
        </a:xfrm>
        <a:prstGeom prst="rect">
          <a:avLst/>
        </a:prstGeom>
      </xdr:spPr>
      <xdr:txBody>
        <a:bodyPr wrap="square"/>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buFont typeface="Arial" panose="020B0604020202020204" pitchFamily="34" charset="0"/>
            <a:buNone/>
          </a:pPr>
          <a:r>
            <a:rPr lang="en-US" sz="1200" b="1" i="1">
              <a:solidFill>
                <a:srgbClr val="0070C0"/>
              </a:solidFill>
              <a:cs typeface="Courier New" pitchFamily="49" charset="0"/>
            </a:rPr>
            <a:t>Explaination:</a:t>
          </a:r>
        </a:p>
        <a:p>
          <a:pPr marL="171450" indent="-171450" algn="l" defTabSz="914400" rtl="0" eaLnBrk="1" latinLnBrk="0" hangingPunct="1">
            <a:buFont typeface="Arial" panose="020B0604020202020204" pitchFamily="34" charset="0"/>
            <a:buChar char="•"/>
          </a:pPr>
          <a:r>
            <a:rPr lang="en-US" sz="1200" b="1" i="1" kern="1200" baseline="0">
              <a:solidFill>
                <a:sysClr val="windowText" lastClr="000000"/>
              </a:solidFill>
              <a:latin typeface="+mn-lt"/>
              <a:ea typeface="+mn-ea"/>
              <a:cs typeface="Courier New" pitchFamily="49" charset="0"/>
            </a:rPr>
            <a:t>We have constraints that supplier 2 should outsourced at least 150 heart valves and not less than 0. Therefore, solver table could not find optimal solution for that and shows 'Not feasible'.</a:t>
          </a:r>
        </a:p>
        <a:p>
          <a:pPr marL="171450" indent="-171450" algn="l" defTabSz="914400" rtl="0" eaLnBrk="1" latinLnBrk="0" hangingPunct="1">
            <a:buFont typeface="Arial" panose="020B0604020202020204" pitchFamily="34" charset="0"/>
            <a:buChar char="•"/>
          </a:pPr>
          <a:r>
            <a:rPr lang="en-US" sz="1200" b="1" i="1" kern="1200" baseline="0">
              <a:solidFill>
                <a:sysClr val="windowText" lastClr="000000"/>
              </a:solidFill>
              <a:latin typeface="+mn-lt"/>
              <a:ea typeface="+mn-ea"/>
              <a:cs typeface="Courier New" pitchFamily="49" charset="0"/>
            </a:rPr>
            <a:t>If we use any value from 150 to 600 of maximum number of valves purchased from Supplier 2, number of valves from each supplier and minimal total monthly cost will be same.</a:t>
          </a:r>
        </a:p>
        <a:p>
          <a:pPr marL="171450" indent="-171450" algn="l" defTabSz="914400" rtl="0" eaLnBrk="1" latinLnBrk="0" hangingPunct="1">
            <a:buFont typeface="Arial" panose="020B0604020202020204" pitchFamily="34" charset="0"/>
            <a:buChar char="•"/>
          </a:pPr>
          <a:r>
            <a:rPr lang="en-US" sz="1200" b="1" i="1" kern="1200" baseline="0">
              <a:solidFill>
                <a:sysClr val="windowText" lastClr="000000"/>
              </a:solidFill>
              <a:latin typeface="+mn-lt"/>
              <a:ea typeface="+mn-ea"/>
              <a:cs typeface="Courier New" pitchFamily="49" charset="0"/>
            </a:rPr>
            <a:t>Therefore, it is insensitive.</a:t>
          </a:r>
        </a:p>
        <a:p>
          <a:pPr marL="171450" indent="-171450" algn="l" defTabSz="914400" rtl="0" eaLnBrk="1" latinLnBrk="0" hangingPunct="1">
            <a:buFont typeface="Arial" panose="020B0604020202020204" pitchFamily="34" charset="0"/>
            <a:buChar char="•"/>
          </a:pPr>
          <a:endParaRPr lang="en-US" sz="1200" b="1" i="1" kern="1200" baseline="0">
            <a:solidFill>
              <a:sysClr val="windowText" lastClr="000000"/>
            </a:solidFill>
            <a:latin typeface="+mn-lt"/>
            <a:ea typeface="+mn-ea"/>
            <a:cs typeface="Courier New" pitchFamily="49" charset="0"/>
          </a:endParaRPr>
        </a:p>
        <a:p>
          <a:pPr marL="171450" indent="-171450" algn="l" defTabSz="914400" rtl="0" eaLnBrk="1" latinLnBrk="0" hangingPunct="1">
            <a:buFont typeface="Arial" panose="020B0604020202020204" pitchFamily="34" charset="0"/>
            <a:buChar char="•"/>
          </a:pPr>
          <a:endParaRPr lang="en-US" sz="1200" b="1" i="1" kern="1200" baseline="0">
            <a:solidFill>
              <a:sysClr val="windowText" lastClr="000000"/>
            </a:solidFill>
            <a:latin typeface="+mn-lt"/>
            <a:ea typeface="+mn-ea"/>
            <a:cs typeface="Courier New" pitchFamily="49" charset="0"/>
          </a:endParaRPr>
        </a:p>
        <a:p>
          <a:pPr>
            <a:buFont typeface="Arial" panose="020B0604020202020204" pitchFamily="34" charset="0"/>
            <a:buNone/>
          </a:pPr>
          <a:endParaRPr lang="en-US" sz="1200" b="1">
            <a:solidFill>
              <a:srgbClr val="0070C0"/>
            </a:solidFill>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202779B-C422-4785-B0B8-BEED280646CE}" name="Table6" displayName="Table6" ref="A4:F9" totalsRowShown="0" headerRowDxfId="79" dataDxfId="77" headerRowBorderDxfId="78" tableBorderDxfId="76" totalsRowBorderDxfId="75">
  <autoFilter ref="A4:F9" xr:uid="{EC098D7F-240C-4E6A-88D1-631D7E6229F1}"/>
  <tableColumns count="6">
    <tableColumn id="1" xr3:uid="{ADFBF749-EA49-44DE-A785-05263488B30F}" name="Suppliers" dataDxfId="74"/>
    <tableColumn id="2" xr3:uid="{F192C3BE-A98A-44DF-A9E0-9A1B87CBC63C}" name="Proportion of small valves" dataDxfId="73"/>
    <tableColumn id="3" xr3:uid="{8CD2F91E-BA22-4F89-9879-0A27F83756B3}" name="Proportion of Medium valves" dataDxfId="72"/>
    <tableColumn id="4" xr3:uid="{A21D8D53-2F35-4968-8B73-B9DE7C7E13DC}" name="Proportion of Large valves" dataDxfId="71"/>
    <tableColumn id="5" xr3:uid="{8B234146-741B-4AFA-8383-088B729CF303}" name="Cost per valve (Ci)" dataDxfId="70"/>
    <tableColumn id="6" xr3:uid="{F1770927-3F10-4A46-ACC6-548292042D5C}" name="Number of valves purchased (Ni)" dataDxfId="6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03DAFCF-597A-440A-8B1B-2B83E6F402B0}" name="Table7" displayName="Table7" ref="A15:D25" totalsRowShown="0" headerRowBorderDxfId="68" tableBorderDxfId="67" totalsRowBorderDxfId="66">
  <autoFilter ref="A15:D25" xr:uid="{4FC2EF15-7816-4AA5-9DD9-60406FF07130}"/>
  <tableColumns count="4">
    <tableColumn id="1" xr3:uid="{0FB53BD8-7CD4-44DF-A3AC-E446B5397C5B}" name="Constraints on numbers of heart valves" dataDxfId="65"/>
    <tableColumn id="2" xr3:uid="{C304E28D-3878-43CB-BE94-09557E44D425}" name="LHS " dataDxfId="64"/>
    <tableColumn id="3" xr3:uid="{9DEF338F-2505-4B15-A963-F59322A891B0}" name="Symbol" dataDxfId="63"/>
    <tableColumn id="4" xr3:uid="{8E48A4F5-0147-4482-BA2A-646D9B2DF073}" name="RHS " dataDxfId="62"/>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6B832EB-88DE-4053-B93B-735D4B21396C}" name="Table8" displayName="Table8" ref="H4:I7" totalsRowShown="0" headerRowDxfId="61" headerRowBorderDxfId="60" tableBorderDxfId="59" totalsRowBorderDxfId="58" headerRowCellStyle="Normal 2">
  <autoFilter ref="H4:I7" xr:uid="{EBFAF945-D52E-4702-A721-0CAC4B4D667C}"/>
  <tableColumns count="2">
    <tableColumn id="1" xr3:uid="{C0D96225-1772-4751-9077-CCE9912ABB74}" name="valve size" dataDxfId="57" dataCellStyle="Normal 2"/>
    <tableColumn id="2" xr3:uid="{D58513B3-3477-45F9-926B-F4DE7B800E9B}" name="Size Scale" dataDxfId="56" dataCellStyle="Normal 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38D9D0-BB5E-4B9A-B9BB-C443B4E73F33}" name="Table1" displayName="Table1" ref="A4:F9" totalsRowShown="0" headerRowDxfId="55" dataDxfId="53" headerRowBorderDxfId="54" tableBorderDxfId="52" totalsRowBorderDxfId="51">
  <autoFilter ref="A4:F9" xr:uid="{08A4B45B-F26E-459A-8A25-F71A4A73F488}"/>
  <tableColumns count="6">
    <tableColumn id="1" xr3:uid="{30C29838-71FE-4E97-A475-93480CC841F1}" name="Suppliers" dataDxfId="50"/>
    <tableColumn id="2" xr3:uid="{73FE590B-1C29-4EF3-8B19-FC8B6A1CCCE6}" name="Proportion of small valves" dataDxfId="49"/>
    <tableColumn id="3" xr3:uid="{D2401071-67C9-4C35-8956-C5C6C2FCA48D}" name="Proportion of Medium valves" dataDxfId="48"/>
    <tableColumn id="4" xr3:uid="{B45D986F-313C-4BD8-89E7-784C20E5EB7D}" name="Proportion of Large valves" dataDxfId="47"/>
    <tableColumn id="5" xr3:uid="{1E380584-F969-489C-B7DF-6F738973B38C}" name="Cost per valve (Ci)" dataDxfId="46"/>
    <tableColumn id="6" xr3:uid="{79E5DC12-1E9B-4E12-9E31-D65B72BDE687}" name="Number of valves purchased (Ni)" dataDxfId="45"/>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B88B7E0-DAC2-405A-98CA-085B496105C8}" name="Table3" displayName="Table3" ref="A15:E25" totalsRowShown="0" headerRowBorderDxfId="44" tableBorderDxfId="43" totalsRowBorderDxfId="42">
  <autoFilter ref="A15:E25" xr:uid="{E4C7141C-997F-4364-8F2C-A7289B8D8488}"/>
  <tableColumns count="5">
    <tableColumn id="1" xr3:uid="{CC672004-B61F-45BB-911B-98149D44E369}" name="Constraints on numbers of heart valves" dataDxfId="41"/>
    <tableColumn id="2" xr3:uid="{0F57329F-0FD2-4402-BFA0-C6DA73D9F149}" name="LHS " dataDxfId="40"/>
    <tableColumn id="3" xr3:uid="{D627F1E0-56F4-4F9B-A699-65A185C503BF}" name="Symbol" dataDxfId="39"/>
    <tableColumn id="4" xr3:uid="{0628881C-CC31-44EB-BE4D-765AB8461844}" name="RHS " dataDxfId="38"/>
    <tableColumn id="5" xr3:uid="{A6F6E4E5-26E9-46F9-BBAA-46D330C04FF7}" name="Constraint" dataDxfId="37"/>
  </tableColumns>
  <tableStyleInfo name="TableStyleMedium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6B2F11D-7D90-472A-9E59-7B4B557DA092}" name="Table4" displayName="Table4" ref="A4:F9" totalsRowShown="0" headerRowDxfId="36" dataDxfId="34" headerRowBorderDxfId="35" tableBorderDxfId="33" totalsRowBorderDxfId="32">
  <autoFilter ref="A4:F9" xr:uid="{C291C74B-59EE-43D5-B7AB-2548E28FB405}"/>
  <tableColumns count="6">
    <tableColumn id="1" xr3:uid="{9E826AA1-00D5-45A1-9F8A-8B724B04631A}" name="Suppliers" dataDxfId="31"/>
    <tableColumn id="2" xr3:uid="{BDB1D110-02E8-41AA-8360-1DD32A9A7D2A}" name="Proportion of small valves" dataDxfId="30"/>
    <tableColumn id="3" xr3:uid="{E1B8CCC0-F9B1-40FF-8642-62497F3212EB}" name="Proportion of Medium valves" dataDxfId="29"/>
    <tableColumn id="4" xr3:uid="{84FF6DB6-4020-4005-8E72-C1B6DCE9ED3B}" name="Proportion of Large valves" dataDxfId="28"/>
    <tableColumn id="5" xr3:uid="{EB41895E-E30F-4ABA-8D63-35DC4795F20C}" name="Cost per valve (Ci)" dataDxfId="27"/>
    <tableColumn id="6" xr3:uid="{78B4105E-678B-4931-A469-B54215362F9D}" name="Number of valves purchased (Ni)" dataDxfId="26"/>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1D5DD4A-56CD-43C8-971F-CE1B3C4BDFE3}" name="Table5" displayName="Table5" ref="A15:E26" totalsRowShown="0" headerRowBorderDxfId="25" tableBorderDxfId="24" totalsRowBorderDxfId="23">
  <autoFilter ref="A15:E26" xr:uid="{DD16D5CB-5CAE-4DC6-B035-BE6A1F9BF897}"/>
  <tableColumns count="5">
    <tableColumn id="1" xr3:uid="{870B6B2B-74C9-4D2B-8522-3C44E6FC175E}" name="Constraints on numbers of heart valves" dataDxfId="22"/>
    <tableColumn id="2" xr3:uid="{979BADC0-DF5B-4CF1-9D78-5938CA79A691}" name="LHS " dataDxfId="21"/>
    <tableColumn id="3" xr3:uid="{7F5B033E-F52D-4DCD-988B-8FC8BEDEEE9E}" name="Symbol" dataDxfId="20"/>
    <tableColumn id="4" xr3:uid="{79B0E027-247F-4B64-B8AD-6B693921C633}" name="RHS " dataDxfId="19"/>
    <tableColumn id="5" xr3:uid="{23686BDB-3B27-47E6-AB46-C580F05B5511}" name="Constraint" dataDxfId="18"/>
  </tableColumns>
  <tableStyleInfo name="TableStyleMedium3"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AC1D204-B685-42B7-8788-74B8319F4941}" name="Table2" displayName="Table2" ref="A4:G36" totalsRowShown="0" headerRowDxfId="6" dataDxfId="7" headerRowBorderDxfId="16" tableBorderDxfId="17" totalsRowBorderDxfId="15">
  <autoFilter ref="A4:G36" xr:uid="{0DCFD48E-A85D-405B-BFED-24CDC7658829}"/>
  <tableColumns count="7">
    <tableColumn id="1" xr3:uid="{7BA0CF11-B7C2-489E-9837-0959B350F1BB}" name="supplier2" dataDxfId="14"/>
    <tableColumn id="2" xr3:uid="{90192CEB-C7D5-49EE-92E4-F21BB2F7CA0F}" name="$F$5" dataDxfId="13"/>
    <tableColumn id="3" xr3:uid="{C60EF4B6-866E-4C7A-8736-85601264BC92}" name="$F$6" dataDxfId="12"/>
    <tableColumn id="4" xr3:uid="{B0AD6764-9673-4442-AE2C-27D618908C50}" name="$F$7" dataDxfId="11"/>
    <tableColumn id="5" xr3:uid="{CB20F952-E676-4A5D-B567-F61702E33032}" name="$F$8" dataDxfId="10"/>
    <tableColumn id="6" xr3:uid="{2FB46466-A957-4A22-B86F-0DB2A62D2628}" name="$F$9" dataDxfId="9"/>
    <tableColumn id="7" xr3:uid="{137CC720-F432-4179-A233-BAAF5042F951}" name="$B$13" dataDxfId="8"/>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F0E3C71-DC6C-449A-90AF-B1EA6E998281}" name="Table9" displayName="Table9" ref="I4:I36" totalsRowShown="0" headerRowDxfId="0" dataDxfId="1" headerRowBorderDxfId="4" tableBorderDxfId="5" totalsRowBorderDxfId="3">
  <autoFilter ref="I4:I36" xr:uid="{373A4E80-F6F8-4E4A-A752-B85A3B1F25B6}"/>
  <tableColumns count="1">
    <tableColumn id="1" xr3:uid="{A1BDFB92-4E40-4D03-A88D-934B74E78ACE}" name="$F$6"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2.xml"/><Relationship Id="rId1" Type="http://schemas.openxmlformats.org/officeDocument/2006/relationships/printerSettings" Target="../printerSettings/printerSettings1.bin"/><Relationship Id="rId4" Type="http://schemas.openxmlformats.org/officeDocument/2006/relationships/table" Target="../tables/table5.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4.xml"/><Relationship Id="rId1" Type="http://schemas.openxmlformats.org/officeDocument/2006/relationships/printerSettings" Target="../printerSettings/printerSettings2.bin"/><Relationship Id="rId4"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5.xml"/><Relationship Id="rId1" Type="http://schemas.openxmlformats.org/officeDocument/2006/relationships/printerSettings" Target="../printerSettings/printerSettings3.bin"/><Relationship Id="rId6" Type="http://schemas.openxmlformats.org/officeDocument/2006/relationships/comments" Target="../comments1.xml"/><Relationship Id="rId5" Type="http://schemas.openxmlformats.org/officeDocument/2006/relationships/table" Target="../tables/table9.xm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217AA-2857-45FE-966D-B9DBA2499749}">
  <dimension ref="A1:I25"/>
  <sheetViews>
    <sheetView workbookViewId="0">
      <selection activeCell="F17" sqref="F17"/>
    </sheetView>
  </sheetViews>
  <sheetFormatPr defaultRowHeight="15" x14ac:dyDescent="0.25"/>
  <cols>
    <col min="1" max="1" width="47.140625" customWidth="1"/>
    <col min="2" max="6" width="18.42578125" customWidth="1"/>
    <col min="7" max="7" width="2.140625" customWidth="1"/>
    <col min="8" max="8" width="12" customWidth="1"/>
    <col min="9" max="9" width="12.7109375" customWidth="1"/>
  </cols>
  <sheetData>
    <row r="1" spans="1:9" x14ac:dyDescent="0.25">
      <c r="A1" s="2" t="s">
        <v>3</v>
      </c>
    </row>
    <row r="3" spans="1:9" x14ac:dyDescent="0.25">
      <c r="A3" s="9" t="s">
        <v>4</v>
      </c>
    </row>
    <row r="4" spans="1:9" ht="45.75" customHeight="1" x14ac:dyDescent="0.25">
      <c r="A4" s="51" t="s">
        <v>107</v>
      </c>
      <c r="B4" s="48" t="s">
        <v>5</v>
      </c>
      <c r="C4" s="48" t="s">
        <v>6</v>
      </c>
      <c r="D4" s="48" t="s">
        <v>7</v>
      </c>
      <c r="E4" s="48" t="s">
        <v>83</v>
      </c>
      <c r="F4" s="52" t="s">
        <v>82</v>
      </c>
      <c r="G4" s="29"/>
      <c r="H4" s="62" t="s">
        <v>101</v>
      </c>
      <c r="I4" s="63" t="s">
        <v>102</v>
      </c>
    </row>
    <row r="5" spans="1:9" x14ac:dyDescent="0.25">
      <c r="A5" s="33" t="s">
        <v>8</v>
      </c>
      <c r="B5" s="13">
        <v>0.4</v>
      </c>
      <c r="C5" s="13">
        <v>0.3</v>
      </c>
      <c r="D5" s="13">
        <v>0.3</v>
      </c>
      <c r="E5" s="14">
        <v>198</v>
      </c>
      <c r="F5" s="34">
        <v>0</v>
      </c>
      <c r="H5" s="60" t="s">
        <v>103</v>
      </c>
      <c r="I5" s="61">
        <v>1</v>
      </c>
    </row>
    <row r="6" spans="1:9" x14ac:dyDescent="0.25">
      <c r="A6" s="33" t="s">
        <v>9</v>
      </c>
      <c r="B6" s="13">
        <v>0.4</v>
      </c>
      <c r="C6" s="13">
        <v>0.4</v>
      </c>
      <c r="D6" s="13">
        <v>0.2</v>
      </c>
      <c r="E6" s="14">
        <v>210</v>
      </c>
      <c r="F6" s="34">
        <v>0</v>
      </c>
      <c r="H6" s="60" t="s">
        <v>104</v>
      </c>
      <c r="I6" s="61">
        <v>2</v>
      </c>
    </row>
    <row r="7" spans="1:9" x14ac:dyDescent="0.25">
      <c r="A7" s="33" t="s">
        <v>10</v>
      </c>
      <c r="B7" s="13">
        <v>0.2</v>
      </c>
      <c r="C7" s="13">
        <v>0.4</v>
      </c>
      <c r="D7" s="13">
        <v>0.4</v>
      </c>
      <c r="E7" s="14">
        <v>205</v>
      </c>
      <c r="F7" s="34">
        <v>0</v>
      </c>
      <c r="H7" s="64" t="s">
        <v>105</v>
      </c>
      <c r="I7" s="65">
        <v>3</v>
      </c>
    </row>
    <row r="8" spans="1:9" x14ac:dyDescent="0.25">
      <c r="A8" s="33" t="s">
        <v>11</v>
      </c>
      <c r="B8" s="13">
        <v>0.3</v>
      </c>
      <c r="C8" s="13">
        <v>0.5</v>
      </c>
      <c r="D8" s="13">
        <v>0.2</v>
      </c>
      <c r="E8" s="14">
        <v>194</v>
      </c>
      <c r="F8" s="34">
        <v>0</v>
      </c>
    </row>
    <row r="9" spans="1:9" x14ac:dyDescent="0.25">
      <c r="A9" s="35" t="s">
        <v>12</v>
      </c>
      <c r="B9" s="36">
        <v>0.4</v>
      </c>
      <c r="C9" s="36">
        <v>0.4</v>
      </c>
      <c r="D9" s="36">
        <v>0.2</v>
      </c>
      <c r="E9" s="37">
        <v>200</v>
      </c>
      <c r="F9" s="38">
        <v>0</v>
      </c>
    </row>
    <row r="10" spans="1:9" x14ac:dyDescent="0.25">
      <c r="A10" s="11" t="s">
        <v>81</v>
      </c>
      <c r="B10" s="19">
        <v>400</v>
      </c>
      <c r="C10" s="19">
        <v>400</v>
      </c>
      <c r="D10" s="19">
        <v>500</v>
      </c>
    </row>
    <row r="11" spans="1:9" x14ac:dyDescent="0.25">
      <c r="E11" s="21"/>
    </row>
    <row r="12" spans="1:9" x14ac:dyDescent="0.25">
      <c r="A12" s="32" t="s">
        <v>86</v>
      </c>
      <c r="B12" s="25">
        <f>SUM(F5:F9)</f>
        <v>0</v>
      </c>
      <c r="F12" s="21"/>
    </row>
    <row r="13" spans="1:9" x14ac:dyDescent="0.25">
      <c r="A13" s="4" t="s">
        <v>13</v>
      </c>
      <c r="B13" s="5" cm="1">
        <f t="array" ref="B13">SUMPRODUCT(E5:E9*F5:F9)</f>
        <v>0</v>
      </c>
    </row>
    <row r="15" spans="1:9" x14ac:dyDescent="0.25">
      <c r="A15" s="40" t="s">
        <v>14</v>
      </c>
      <c r="B15" s="41" t="s">
        <v>18</v>
      </c>
      <c r="C15" s="42" t="s">
        <v>106</v>
      </c>
      <c r="D15" s="58" t="s">
        <v>19</v>
      </c>
    </row>
    <row r="16" spans="1:9" x14ac:dyDescent="0.25">
      <c r="A16" s="33" t="s">
        <v>57</v>
      </c>
      <c r="B16" s="20" cm="1">
        <f t="array" ref="B16">SUMPRODUCT(B5:B9*F5:F9)</f>
        <v>0</v>
      </c>
      <c r="C16" s="7" t="s">
        <v>2</v>
      </c>
      <c r="D16" s="56">
        <f>B10</f>
        <v>400</v>
      </c>
    </row>
    <row r="17" spans="1:4" x14ac:dyDescent="0.25">
      <c r="A17" s="33" t="s">
        <v>58</v>
      </c>
      <c r="B17" s="20" cm="1">
        <f t="array" ref="B17">SUMPRODUCT(C5:C9*F5:F9)</f>
        <v>0</v>
      </c>
      <c r="C17" s="7" t="s">
        <v>2</v>
      </c>
      <c r="D17" s="56">
        <f>C10</f>
        <v>400</v>
      </c>
    </row>
    <row r="18" spans="1:4" x14ac:dyDescent="0.25">
      <c r="A18" s="33" t="s">
        <v>15</v>
      </c>
      <c r="B18" s="20" cm="1">
        <f t="array" ref="B18">SUMPRODUCT(D5:D9*F5:F9)</f>
        <v>0</v>
      </c>
      <c r="C18" s="7" t="s">
        <v>2</v>
      </c>
      <c r="D18" s="56">
        <f>D10</f>
        <v>500</v>
      </c>
    </row>
    <row r="19" spans="1:4" x14ac:dyDescent="0.25">
      <c r="A19" s="33" t="s">
        <v>20</v>
      </c>
      <c r="B19" s="20" cm="1">
        <f t="array" ref="B19">SUMPRODUCT(B5:D5*F5)</f>
        <v>0</v>
      </c>
      <c r="C19" s="7" t="s">
        <v>1</v>
      </c>
      <c r="D19" s="57">
        <v>600</v>
      </c>
    </row>
    <row r="20" spans="1:4" x14ac:dyDescent="0.25">
      <c r="A20" s="33" t="s">
        <v>21</v>
      </c>
      <c r="B20" s="20" cm="1">
        <f t="array" ref="B20">SUMPRODUCT(B6:D6*F6)</f>
        <v>0</v>
      </c>
      <c r="C20" s="7" t="s">
        <v>1</v>
      </c>
      <c r="D20" s="57">
        <v>600</v>
      </c>
    </row>
    <row r="21" spans="1:4" x14ac:dyDescent="0.25">
      <c r="A21" s="33" t="s">
        <v>22</v>
      </c>
      <c r="B21" s="20" cm="1">
        <f t="array" ref="B21">SUMPRODUCT(B7:D7*F7)</f>
        <v>0</v>
      </c>
      <c r="C21" s="7" t="s">
        <v>1</v>
      </c>
      <c r="D21" s="57">
        <v>600</v>
      </c>
    </row>
    <row r="22" spans="1:4" x14ac:dyDescent="0.25">
      <c r="A22" s="33" t="s">
        <v>23</v>
      </c>
      <c r="B22" s="20" cm="1">
        <f t="array" ref="B22">SUMPRODUCT(B8:D8*F8)</f>
        <v>0</v>
      </c>
      <c r="C22" s="7" t="s">
        <v>1</v>
      </c>
      <c r="D22" s="57">
        <v>600</v>
      </c>
    </row>
    <row r="23" spans="1:4" x14ac:dyDescent="0.25">
      <c r="A23" s="33" t="s">
        <v>24</v>
      </c>
      <c r="B23" s="20" cm="1">
        <f t="array" ref="B23">SUMPRODUCT(B9:D9*F9)</f>
        <v>0</v>
      </c>
      <c r="C23" s="7" t="s">
        <v>1</v>
      </c>
      <c r="D23" s="57">
        <v>600</v>
      </c>
    </row>
    <row r="24" spans="1:4" x14ac:dyDescent="0.25">
      <c r="A24" s="33" t="s">
        <v>16</v>
      </c>
      <c r="B24" s="20" cm="1">
        <f t="array" ref="B24">SUMPRODUCT(B5:D5*F5)</f>
        <v>0</v>
      </c>
      <c r="C24" s="7" t="s">
        <v>2</v>
      </c>
      <c r="D24" s="57">
        <v>150</v>
      </c>
    </row>
    <row r="25" spans="1:4" x14ac:dyDescent="0.25">
      <c r="A25" s="35" t="s">
        <v>17</v>
      </c>
      <c r="B25" s="44" cm="1">
        <f t="array" ref="B25">SUMPRODUCT(B6:D6*F6)</f>
        <v>0</v>
      </c>
      <c r="C25" s="45" t="s">
        <v>2</v>
      </c>
      <c r="D25" s="59">
        <v>150</v>
      </c>
    </row>
  </sheetData>
  <conditionalFormatting sqref="E5:E9">
    <cfRule type="dataBar" priority="1">
      <dataBar>
        <cfvo type="min"/>
        <cfvo type="max"/>
        <color rgb="FFFFB628"/>
      </dataBar>
      <extLst>
        <ext xmlns:x14="http://schemas.microsoft.com/office/spreadsheetml/2009/9/main" uri="{B025F937-C7B1-47D3-B67F-A62EFF666E3E}">
          <x14:id>{576424A7-8FA9-41AE-9045-C944FBB823E5}</x14:id>
        </ext>
      </extLst>
    </cfRule>
  </conditionalFormatting>
  <pageMargins left="0.7" right="0.7" top="0.75" bottom="0.75" header="0.3" footer="0.3"/>
  <drawing r:id="rId1"/>
  <tableParts count="3">
    <tablePart r:id="rId2"/>
    <tablePart r:id="rId3"/>
    <tablePart r:id="rId4"/>
  </tableParts>
  <extLst>
    <ext xmlns:x14="http://schemas.microsoft.com/office/spreadsheetml/2009/9/main" uri="{78C0D931-6437-407d-A8EE-F0AAD7539E65}">
      <x14:conditionalFormattings>
        <x14:conditionalFormatting xmlns:xm="http://schemas.microsoft.com/office/excel/2006/main">
          <x14:cfRule type="dataBar" id="{576424A7-8FA9-41AE-9045-C944FBB823E5}">
            <x14:dataBar minLength="0" maxLength="100" border="1" negativeBarBorderColorSameAsPositive="0">
              <x14:cfvo type="autoMin"/>
              <x14:cfvo type="autoMax"/>
              <x14:borderColor rgb="FFFFB628"/>
              <x14:negativeFillColor rgb="FFFF0000"/>
              <x14:negativeBorderColor rgb="FFFF0000"/>
              <x14:axisColor rgb="FF000000"/>
            </x14:dataBar>
          </x14:cfRule>
          <xm:sqref>E5:E9</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25AA1-300D-4F97-8773-C39C83CC28C7}">
  <dimension ref="A1:F25"/>
  <sheetViews>
    <sheetView workbookViewId="0">
      <selection activeCell="F14" sqref="F14"/>
    </sheetView>
  </sheetViews>
  <sheetFormatPr defaultRowHeight="15" x14ac:dyDescent="0.25"/>
  <cols>
    <col min="1" max="1" width="52" bestFit="1" customWidth="1"/>
    <col min="2" max="6" width="17.28515625" customWidth="1"/>
    <col min="7" max="7" width="2.7109375" customWidth="1"/>
  </cols>
  <sheetData>
    <row r="1" spans="1:6" x14ac:dyDescent="0.25">
      <c r="A1" s="2" t="s">
        <v>3</v>
      </c>
    </row>
    <row r="3" spans="1:6" x14ac:dyDescent="0.25">
      <c r="A3" s="9" t="s">
        <v>4</v>
      </c>
    </row>
    <row r="4" spans="1:6" ht="30" x14ac:dyDescent="0.25">
      <c r="A4" s="51" t="s">
        <v>107</v>
      </c>
      <c r="B4" s="48" t="s">
        <v>5</v>
      </c>
      <c r="C4" s="48" t="s">
        <v>6</v>
      </c>
      <c r="D4" s="48" t="s">
        <v>7</v>
      </c>
      <c r="E4" s="48" t="s">
        <v>83</v>
      </c>
      <c r="F4" s="49" t="s">
        <v>82</v>
      </c>
    </row>
    <row r="5" spans="1:6" x14ac:dyDescent="0.25">
      <c r="A5" s="33" t="s">
        <v>8</v>
      </c>
      <c r="B5" s="13">
        <v>0.4</v>
      </c>
      <c r="C5" s="13">
        <v>0.3</v>
      </c>
      <c r="D5" s="13">
        <v>0.3</v>
      </c>
      <c r="E5" s="14">
        <v>198</v>
      </c>
      <c r="F5" s="34">
        <v>600</v>
      </c>
    </row>
    <row r="6" spans="1:6" x14ac:dyDescent="0.25">
      <c r="A6" s="33" t="s">
        <v>9</v>
      </c>
      <c r="B6" s="13">
        <v>0.4</v>
      </c>
      <c r="C6" s="13">
        <v>0.4</v>
      </c>
      <c r="D6" s="13">
        <v>0.2</v>
      </c>
      <c r="E6" s="14">
        <v>210</v>
      </c>
      <c r="F6" s="34">
        <v>149.99999999999989</v>
      </c>
    </row>
    <row r="7" spans="1:6" x14ac:dyDescent="0.25">
      <c r="A7" s="33" t="s">
        <v>10</v>
      </c>
      <c r="B7" s="13">
        <v>0.2</v>
      </c>
      <c r="C7" s="13">
        <v>0.4</v>
      </c>
      <c r="D7" s="13">
        <v>0.4</v>
      </c>
      <c r="E7" s="14">
        <v>205</v>
      </c>
      <c r="F7" s="34">
        <v>600</v>
      </c>
    </row>
    <row r="8" spans="1:6" x14ac:dyDescent="0.25">
      <c r="A8" s="33" t="s">
        <v>11</v>
      </c>
      <c r="B8" s="13">
        <v>0.3</v>
      </c>
      <c r="C8" s="13">
        <v>0.5</v>
      </c>
      <c r="D8" s="13">
        <v>0.2</v>
      </c>
      <c r="E8" s="14">
        <v>194</v>
      </c>
      <c r="F8" s="34">
        <v>249.99999999999994</v>
      </c>
    </row>
    <row r="9" spans="1:6" x14ac:dyDescent="0.25">
      <c r="A9" s="35" t="s">
        <v>12</v>
      </c>
      <c r="B9" s="36">
        <v>0.4</v>
      </c>
      <c r="C9" s="36">
        <v>0.4</v>
      </c>
      <c r="D9" s="36">
        <v>0.2</v>
      </c>
      <c r="E9" s="37">
        <v>200</v>
      </c>
      <c r="F9" s="38">
        <v>0</v>
      </c>
    </row>
    <row r="10" spans="1:6" x14ac:dyDescent="0.25">
      <c r="A10" s="11" t="s">
        <v>87</v>
      </c>
      <c r="B10" s="19">
        <v>400</v>
      </c>
      <c r="C10" s="19">
        <v>400</v>
      </c>
      <c r="D10" s="19">
        <v>500</v>
      </c>
      <c r="F10" s="24"/>
    </row>
    <row r="11" spans="1:6" x14ac:dyDescent="0.25">
      <c r="E11" s="21"/>
    </row>
    <row r="12" spans="1:6" x14ac:dyDescent="0.25">
      <c r="A12" s="4" t="s">
        <v>86</v>
      </c>
      <c r="B12" s="25">
        <f>SUM(F5:F9)</f>
        <v>1600</v>
      </c>
      <c r="E12" s="21"/>
    </row>
    <row r="13" spans="1:6" x14ac:dyDescent="0.25">
      <c r="A13" s="4" t="s">
        <v>13</v>
      </c>
      <c r="B13" s="5" cm="1">
        <f t="array" ref="B13">SUMPRODUCT(E5:E9*F5:F9)</f>
        <v>321800</v>
      </c>
      <c r="C13" s="21"/>
      <c r="F13" s="21"/>
    </row>
    <row r="15" spans="1:6" x14ac:dyDescent="0.25">
      <c r="A15" s="40" t="s">
        <v>14</v>
      </c>
      <c r="B15" s="41" t="s">
        <v>18</v>
      </c>
      <c r="C15" s="42" t="s">
        <v>106</v>
      </c>
      <c r="D15" s="41" t="s">
        <v>19</v>
      </c>
      <c r="E15" s="43" t="s">
        <v>55</v>
      </c>
    </row>
    <row r="16" spans="1:6" x14ac:dyDescent="0.25">
      <c r="A16" s="33" t="s">
        <v>57</v>
      </c>
      <c r="B16" s="20" cm="1">
        <f t="array" ref="B16">SUMPRODUCT(B5:B9*F5:F9)</f>
        <v>494.99999999999994</v>
      </c>
      <c r="C16" s="7" t="s">
        <v>2</v>
      </c>
      <c r="D16" s="20">
        <f>B10</f>
        <v>400</v>
      </c>
      <c r="E16" s="39" t="s">
        <v>91</v>
      </c>
    </row>
    <row r="17" spans="1:5" x14ac:dyDescent="0.25">
      <c r="A17" s="33" t="s">
        <v>58</v>
      </c>
      <c r="B17" s="20" cm="1">
        <f t="array" ref="B17">SUMPRODUCT(C5:C9*F5:F9)</f>
        <v>604.99999999999989</v>
      </c>
      <c r="C17" s="7" t="s">
        <v>2</v>
      </c>
      <c r="D17" s="20">
        <f>C10</f>
        <v>400</v>
      </c>
      <c r="E17" s="39" t="s">
        <v>91</v>
      </c>
    </row>
    <row r="18" spans="1:5" x14ac:dyDescent="0.25">
      <c r="A18" s="33" t="s">
        <v>15</v>
      </c>
      <c r="B18" s="20" cm="1">
        <f t="array" ref="B18">SUMPRODUCT(D5:D9*F5:F9)</f>
        <v>500</v>
      </c>
      <c r="C18" s="7" t="s">
        <v>2</v>
      </c>
      <c r="D18" s="20">
        <f>D10</f>
        <v>500</v>
      </c>
      <c r="E18" s="39" t="s">
        <v>90</v>
      </c>
    </row>
    <row r="19" spans="1:5" x14ac:dyDescent="0.25">
      <c r="A19" s="33" t="s">
        <v>20</v>
      </c>
      <c r="B19" s="20" cm="1">
        <f t="array" ref="B19">SUMPRODUCT(B5:D5*F5)</f>
        <v>600</v>
      </c>
      <c r="C19" s="7" t="s">
        <v>1</v>
      </c>
      <c r="D19" s="8">
        <v>600</v>
      </c>
      <c r="E19" s="39" t="s">
        <v>90</v>
      </c>
    </row>
    <row r="20" spans="1:5" x14ac:dyDescent="0.25">
      <c r="A20" s="33" t="s">
        <v>21</v>
      </c>
      <c r="B20" s="20" cm="1">
        <f t="array" ref="B20">SUMPRODUCT(B6:D6*F6)</f>
        <v>149.99999999999989</v>
      </c>
      <c r="C20" s="7" t="s">
        <v>1</v>
      </c>
      <c r="D20" s="8">
        <v>600</v>
      </c>
      <c r="E20" s="39" t="s">
        <v>91</v>
      </c>
    </row>
    <row r="21" spans="1:5" x14ac:dyDescent="0.25">
      <c r="A21" s="33" t="s">
        <v>22</v>
      </c>
      <c r="B21" s="20" cm="1">
        <f t="array" ref="B21">SUMPRODUCT(B7:D7*F7)</f>
        <v>600</v>
      </c>
      <c r="C21" s="7" t="s">
        <v>1</v>
      </c>
      <c r="D21" s="8">
        <v>600</v>
      </c>
      <c r="E21" s="39" t="s">
        <v>90</v>
      </c>
    </row>
    <row r="22" spans="1:5" x14ac:dyDescent="0.25">
      <c r="A22" s="33" t="s">
        <v>23</v>
      </c>
      <c r="B22" s="20" cm="1">
        <f t="array" ref="B22">SUMPRODUCT(B8:D8*F8)</f>
        <v>249.99999999999994</v>
      </c>
      <c r="C22" s="7" t="s">
        <v>1</v>
      </c>
      <c r="D22" s="8">
        <v>600</v>
      </c>
      <c r="E22" s="39" t="s">
        <v>91</v>
      </c>
    </row>
    <row r="23" spans="1:5" x14ac:dyDescent="0.25">
      <c r="A23" s="33" t="s">
        <v>24</v>
      </c>
      <c r="B23" s="20" cm="1">
        <f t="array" ref="B23">SUMPRODUCT(B9:D9*F9)</f>
        <v>0</v>
      </c>
      <c r="C23" s="7" t="s">
        <v>1</v>
      </c>
      <c r="D23" s="8">
        <v>600</v>
      </c>
      <c r="E23" s="39" t="s">
        <v>91</v>
      </c>
    </row>
    <row r="24" spans="1:5" x14ac:dyDescent="0.25">
      <c r="A24" s="33" t="s">
        <v>16</v>
      </c>
      <c r="B24" s="20" cm="1">
        <f t="array" ref="B24">SUMPRODUCT(B5:D5*F5)</f>
        <v>600</v>
      </c>
      <c r="C24" s="7" t="s">
        <v>2</v>
      </c>
      <c r="D24" s="8">
        <v>150</v>
      </c>
      <c r="E24" s="39" t="s">
        <v>91</v>
      </c>
    </row>
    <row r="25" spans="1:5" x14ac:dyDescent="0.25">
      <c r="A25" s="35" t="s">
        <v>17</v>
      </c>
      <c r="B25" s="44" cm="1">
        <f t="array" ref="B25">SUMPRODUCT(B6:D6*F6)</f>
        <v>149.99999999999989</v>
      </c>
      <c r="C25" s="45" t="s">
        <v>2</v>
      </c>
      <c r="D25" s="46">
        <v>150</v>
      </c>
      <c r="E25" s="47" t="s">
        <v>90</v>
      </c>
    </row>
  </sheetData>
  <phoneticPr fontId="9" type="noConversion"/>
  <conditionalFormatting sqref="F4:F9">
    <cfRule type="dataBar" priority="3">
      <dataBar>
        <cfvo type="min"/>
        <cfvo type="max"/>
        <color rgb="FF008AEF"/>
      </dataBar>
      <extLst>
        <ext xmlns:x14="http://schemas.microsoft.com/office/spreadsheetml/2009/9/main" uri="{B025F937-C7B1-47D3-B67F-A62EFF666E3E}">
          <x14:id>{3250CB0E-EA17-4631-A8EB-23AE982BAD91}</x14:id>
        </ext>
      </extLst>
    </cfRule>
  </conditionalFormatting>
  <conditionalFormatting sqref="F12">
    <cfRule type="dataBar" priority="5">
      <dataBar>
        <cfvo type="min"/>
        <cfvo type="max"/>
        <color rgb="FF63C384"/>
      </dataBar>
      <extLst>
        <ext xmlns:x14="http://schemas.microsoft.com/office/spreadsheetml/2009/9/main" uri="{B025F937-C7B1-47D3-B67F-A62EFF666E3E}">
          <x14:id>{3C1AB81E-B5B1-4B45-B7E7-69546115689F}</x14:id>
        </ext>
      </extLst>
    </cfRule>
  </conditionalFormatting>
  <conditionalFormatting sqref="E5:E9">
    <cfRule type="dataBar" priority="1">
      <dataBar>
        <cfvo type="min"/>
        <cfvo type="max"/>
        <color rgb="FFFFB628"/>
      </dataBar>
      <extLst>
        <ext xmlns:x14="http://schemas.microsoft.com/office/spreadsheetml/2009/9/main" uri="{B025F937-C7B1-47D3-B67F-A62EFF666E3E}">
          <x14:id>{91A3D932-319A-463D-99FC-F93C90F8CE9A}</x14:id>
        </ext>
      </extLst>
    </cfRule>
  </conditionalFormatting>
  <pageMargins left="0.7" right="0.7" top="0.75" bottom="0.75" header="0.3" footer="0.3"/>
  <pageSetup orientation="portrait" r:id="rId1"/>
  <drawing r:id="rId2"/>
  <tableParts count="2">
    <tablePart r:id="rId3"/>
    <tablePart r:id="rId4"/>
  </tableParts>
  <extLst>
    <ext xmlns:x14="http://schemas.microsoft.com/office/spreadsheetml/2009/9/main" uri="{78C0D931-6437-407d-A8EE-F0AAD7539E65}">
      <x14:conditionalFormattings>
        <x14:conditionalFormatting xmlns:xm="http://schemas.microsoft.com/office/excel/2006/main">
          <x14:cfRule type="dataBar" id="{3250CB0E-EA17-4631-A8EB-23AE982BAD91}">
            <x14:dataBar minLength="0" maxLength="100" border="1" negativeBarBorderColorSameAsPositive="0">
              <x14:cfvo type="autoMin"/>
              <x14:cfvo type="autoMax"/>
              <x14:borderColor rgb="FF008AEF"/>
              <x14:negativeFillColor rgb="FFFF0000"/>
              <x14:negativeBorderColor rgb="FFFF0000"/>
              <x14:axisColor rgb="FF000000"/>
            </x14:dataBar>
          </x14:cfRule>
          <xm:sqref>F4:F9</xm:sqref>
        </x14:conditionalFormatting>
        <x14:conditionalFormatting xmlns:xm="http://schemas.microsoft.com/office/excel/2006/main">
          <x14:cfRule type="dataBar" id="{3C1AB81E-B5B1-4B45-B7E7-69546115689F}">
            <x14:dataBar minLength="0" maxLength="100" border="1" negativeBarBorderColorSameAsPositive="0">
              <x14:cfvo type="autoMin"/>
              <x14:cfvo type="autoMax"/>
              <x14:borderColor rgb="FF63C384"/>
              <x14:negativeFillColor rgb="FFFF0000"/>
              <x14:negativeBorderColor rgb="FFFF0000"/>
              <x14:axisColor rgb="FF000000"/>
            </x14:dataBar>
          </x14:cfRule>
          <xm:sqref>F12</xm:sqref>
        </x14:conditionalFormatting>
        <x14:conditionalFormatting xmlns:xm="http://schemas.microsoft.com/office/excel/2006/main">
          <x14:cfRule type="dataBar" id="{91A3D932-319A-463D-99FC-F93C90F8CE9A}">
            <x14:dataBar minLength="0" maxLength="100" border="1" negativeBarBorderColorSameAsPositive="0">
              <x14:cfvo type="autoMin"/>
              <x14:cfvo type="autoMax"/>
              <x14:borderColor rgb="FFFFB628"/>
              <x14:negativeFillColor rgb="FFFF0000"/>
              <x14:negativeBorderColor rgb="FFFF0000"/>
              <x14:axisColor rgb="FF000000"/>
            </x14:dataBar>
          </x14:cfRule>
          <xm:sqref>E5:E9</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D4CF3-EC44-4A97-BB7C-7F41790B9E5B}">
  <dimension ref="A1:J27"/>
  <sheetViews>
    <sheetView showGridLines="0" workbookViewId="0">
      <selection activeCell="G59" sqref="G59"/>
    </sheetView>
  </sheetViews>
  <sheetFormatPr defaultRowHeight="15" x14ac:dyDescent="0.25"/>
  <cols>
    <col min="1" max="1" width="2.28515625" customWidth="1"/>
    <col min="2" max="2" width="6.140625" bestFit="1" customWidth="1"/>
    <col min="3" max="3" width="44.85546875" bestFit="1" customWidth="1"/>
    <col min="4" max="4" width="6.140625" bestFit="1" customWidth="1"/>
    <col min="5" max="5" width="8.7109375" bestFit="1" customWidth="1"/>
    <col min="6" max="6" width="10.85546875" bestFit="1" customWidth="1"/>
    <col min="7" max="8" width="12" bestFit="1" customWidth="1"/>
    <col min="10" max="10" width="55.85546875" customWidth="1"/>
  </cols>
  <sheetData>
    <row r="1" spans="1:10" x14ac:dyDescent="0.25">
      <c r="A1" s="12" t="s">
        <v>25</v>
      </c>
    </row>
    <row r="2" spans="1:10" x14ac:dyDescent="0.25">
      <c r="A2" s="12" t="s">
        <v>26</v>
      </c>
    </row>
    <row r="3" spans="1:10" x14ac:dyDescent="0.25">
      <c r="A3" s="12" t="s">
        <v>59</v>
      </c>
    </row>
    <row r="6" spans="1:10" ht="15.75" thickBot="1" x14ac:dyDescent="0.3">
      <c r="A6" t="s">
        <v>27</v>
      </c>
    </row>
    <row r="7" spans="1:10" x14ac:dyDescent="0.25">
      <c r="B7" s="17"/>
      <c r="C7" s="17"/>
      <c r="D7" s="17" t="s">
        <v>30</v>
      </c>
      <c r="E7" s="17" t="s">
        <v>32</v>
      </c>
      <c r="F7" s="17" t="s">
        <v>48</v>
      </c>
      <c r="G7" s="17" t="s">
        <v>50</v>
      </c>
      <c r="H7" s="17" t="s">
        <v>50</v>
      </c>
    </row>
    <row r="8" spans="1:10" ht="15.75" thickBot="1" x14ac:dyDescent="0.3">
      <c r="B8" s="18" t="s">
        <v>28</v>
      </c>
      <c r="C8" s="18" t="s">
        <v>29</v>
      </c>
      <c r="D8" s="18" t="s">
        <v>31</v>
      </c>
      <c r="E8" s="18" t="s">
        <v>47</v>
      </c>
      <c r="F8" s="18" t="s">
        <v>49</v>
      </c>
      <c r="G8" s="18" t="s">
        <v>51</v>
      </c>
      <c r="H8" s="18" t="s">
        <v>52</v>
      </c>
    </row>
    <row r="9" spans="1:10" x14ac:dyDescent="0.25">
      <c r="B9" s="15" t="s">
        <v>60</v>
      </c>
      <c r="C9" s="15" t="s">
        <v>61</v>
      </c>
      <c r="D9" s="15">
        <v>600</v>
      </c>
      <c r="E9" s="15">
        <v>0</v>
      </c>
      <c r="F9" s="15">
        <v>198</v>
      </c>
      <c r="G9" s="15">
        <v>92.999999999999801</v>
      </c>
      <c r="H9" s="15">
        <v>1E+30</v>
      </c>
      <c r="J9" s="1"/>
    </row>
    <row r="10" spans="1:10" x14ac:dyDescent="0.25">
      <c r="B10" s="15" t="s">
        <v>62</v>
      </c>
      <c r="C10" s="15" t="s">
        <v>63</v>
      </c>
      <c r="D10" s="15">
        <v>149.99999999999989</v>
      </c>
      <c r="E10" s="15">
        <v>0</v>
      </c>
      <c r="F10" s="15">
        <v>210</v>
      </c>
      <c r="G10" s="15">
        <v>1E+30</v>
      </c>
      <c r="H10" s="15">
        <v>16.000000000000082</v>
      </c>
      <c r="J10" s="1"/>
    </row>
    <row r="11" spans="1:10" x14ac:dyDescent="0.25">
      <c r="B11" s="15" t="s">
        <v>64</v>
      </c>
      <c r="C11" s="15" t="s">
        <v>65</v>
      </c>
      <c r="D11" s="15">
        <v>600</v>
      </c>
      <c r="E11" s="15">
        <v>0</v>
      </c>
      <c r="F11" s="15">
        <v>205</v>
      </c>
      <c r="G11" s="15">
        <v>182.99999999999986</v>
      </c>
      <c r="H11" s="15">
        <v>1E+30</v>
      </c>
    </row>
    <row r="12" spans="1:10" x14ac:dyDescent="0.25">
      <c r="B12" s="15" t="s">
        <v>66</v>
      </c>
      <c r="C12" s="15" t="s">
        <v>67</v>
      </c>
      <c r="D12" s="15">
        <v>249.99999999999994</v>
      </c>
      <c r="E12" s="15">
        <v>0</v>
      </c>
      <c r="F12" s="15">
        <v>194</v>
      </c>
      <c r="G12" s="15">
        <v>6.0000000000001377</v>
      </c>
      <c r="H12" s="15">
        <v>61.999999999999893</v>
      </c>
    </row>
    <row r="13" spans="1:10" ht="15.75" thickBot="1" x14ac:dyDescent="0.3">
      <c r="B13" s="16" t="s">
        <v>68</v>
      </c>
      <c r="C13" s="16" t="s">
        <v>69</v>
      </c>
      <c r="D13" s="16">
        <v>0</v>
      </c>
      <c r="E13" s="16">
        <v>6.000000000000135</v>
      </c>
      <c r="F13" s="16">
        <v>200</v>
      </c>
      <c r="G13" s="16">
        <v>1E+30</v>
      </c>
      <c r="H13" s="16">
        <v>6.000000000000135</v>
      </c>
    </row>
    <row r="15" spans="1:10" ht="15.75" thickBot="1" x14ac:dyDescent="0.3">
      <c r="A15" t="s">
        <v>0</v>
      </c>
    </row>
    <row r="16" spans="1:10" x14ac:dyDescent="0.25">
      <c r="B16" s="17"/>
      <c r="C16" s="17"/>
      <c r="D16" s="17" t="s">
        <v>30</v>
      </c>
      <c r="E16" s="17" t="s">
        <v>53</v>
      </c>
      <c r="F16" s="17" t="s">
        <v>55</v>
      </c>
      <c r="G16" s="17" t="s">
        <v>50</v>
      </c>
      <c r="H16" s="17" t="s">
        <v>50</v>
      </c>
    </row>
    <row r="17" spans="2:8" ht="15.75" thickBot="1" x14ac:dyDescent="0.3">
      <c r="B17" s="18" t="s">
        <v>28</v>
      </c>
      <c r="C17" s="18" t="s">
        <v>29</v>
      </c>
      <c r="D17" s="18" t="s">
        <v>31</v>
      </c>
      <c r="E17" s="18" t="s">
        <v>54</v>
      </c>
      <c r="F17" s="18" t="s">
        <v>56</v>
      </c>
      <c r="G17" s="18" t="s">
        <v>51</v>
      </c>
      <c r="H17" s="18" t="s">
        <v>52</v>
      </c>
    </row>
    <row r="18" spans="2:8" x14ac:dyDescent="0.25">
      <c r="B18" s="15" t="s">
        <v>70</v>
      </c>
      <c r="C18" s="15" t="s">
        <v>71</v>
      </c>
      <c r="D18" s="15">
        <v>494.99999999999994</v>
      </c>
      <c r="E18" s="15">
        <v>0</v>
      </c>
      <c r="F18" s="15">
        <v>400</v>
      </c>
      <c r="G18" s="15">
        <v>94.999999999999929</v>
      </c>
      <c r="H18" s="15">
        <v>1E+30</v>
      </c>
    </row>
    <row r="19" spans="2:8" x14ac:dyDescent="0.25">
      <c r="B19" s="15" t="s">
        <v>72</v>
      </c>
      <c r="C19" s="15" t="s">
        <v>73</v>
      </c>
      <c r="D19" s="15">
        <v>604.99999999999989</v>
      </c>
      <c r="E19" s="15">
        <v>0</v>
      </c>
      <c r="F19" s="15">
        <v>400</v>
      </c>
      <c r="G19" s="15">
        <v>205</v>
      </c>
      <c r="H19" s="15">
        <v>1E+30</v>
      </c>
    </row>
    <row r="20" spans="2:8" x14ac:dyDescent="0.25">
      <c r="B20" s="15" t="s">
        <v>74</v>
      </c>
      <c r="C20" s="15" t="s">
        <v>75</v>
      </c>
      <c r="D20" s="15">
        <v>500</v>
      </c>
      <c r="E20" s="15">
        <v>969.99999999999955</v>
      </c>
      <c r="F20" s="15">
        <v>500</v>
      </c>
      <c r="G20" s="15">
        <v>70.000000000000028</v>
      </c>
      <c r="H20" s="15">
        <v>50</v>
      </c>
    </row>
    <row r="21" spans="2:8" x14ac:dyDescent="0.25">
      <c r="B21" s="15" t="s">
        <v>33</v>
      </c>
      <c r="C21" s="15" t="s">
        <v>37</v>
      </c>
      <c r="D21" s="15">
        <v>600</v>
      </c>
      <c r="E21" s="15">
        <v>-92.999999999999801</v>
      </c>
      <c r="F21" s="15">
        <v>600</v>
      </c>
      <c r="G21" s="15">
        <v>166.66666666666671</v>
      </c>
      <c r="H21" s="15">
        <v>233.33333333333348</v>
      </c>
    </row>
    <row r="22" spans="2:8" x14ac:dyDescent="0.25">
      <c r="B22" s="15" t="s">
        <v>34</v>
      </c>
      <c r="C22" s="15" t="s">
        <v>39</v>
      </c>
      <c r="D22" s="15">
        <v>149.99999999999989</v>
      </c>
      <c r="E22" s="15">
        <v>0</v>
      </c>
      <c r="F22" s="15">
        <v>600</v>
      </c>
      <c r="G22" s="15">
        <v>1E+30</v>
      </c>
      <c r="H22" s="15">
        <v>450</v>
      </c>
    </row>
    <row r="23" spans="2:8" x14ac:dyDescent="0.25">
      <c r="B23" s="15" t="s">
        <v>35</v>
      </c>
      <c r="C23" s="15" t="s">
        <v>41</v>
      </c>
      <c r="D23" s="15">
        <v>600</v>
      </c>
      <c r="E23" s="15">
        <v>-182.99999999999986</v>
      </c>
      <c r="F23" s="15">
        <v>600</v>
      </c>
      <c r="G23" s="15">
        <v>125</v>
      </c>
      <c r="H23" s="15">
        <v>175.00000000000006</v>
      </c>
    </row>
    <row r="24" spans="2:8" x14ac:dyDescent="0.25">
      <c r="B24" s="15" t="s">
        <v>36</v>
      </c>
      <c r="C24" s="15" t="s">
        <v>43</v>
      </c>
      <c r="D24" s="15">
        <v>249.99999999999994</v>
      </c>
      <c r="E24" s="15">
        <v>0</v>
      </c>
      <c r="F24" s="15">
        <v>600</v>
      </c>
      <c r="G24" s="15">
        <v>1E+30</v>
      </c>
      <c r="H24" s="15">
        <v>350.00000000000006</v>
      </c>
    </row>
    <row r="25" spans="2:8" x14ac:dyDescent="0.25">
      <c r="B25" s="15" t="s">
        <v>38</v>
      </c>
      <c r="C25" s="15" t="s">
        <v>44</v>
      </c>
      <c r="D25" s="15">
        <v>0</v>
      </c>
      <c r="E25" s="15">
        <v>0</v>
      </c>
      <c r="F25" s="15">
        <v>600</v>
      </c>
      <c r="G25" s="15">
        <v>1E+30</v>
      </c>
      <c r="H25" s="15">
        <v>600</v>
      </c>
    </row>
    <row r="26" spans="2:8" x14ac:dyDescent="0.25">
      <c r="B26" s="15" t="s">
        <v>40</v>
      </c>
      <c r="C26" s="15" t="s">
        <v>45</v>
      </c>
      <c r="D26" s="15">
        <v>600</v>
      </c>
      <c r="E26" s="15">
        <v>0</v>
      </c>
      <c r="F26" s="15">
        <v>150</v>
      </c>
      <c r="G26" s="15">
        <v>450</v>
      </c>
      <c r="H26" s="15">
        <v>1E+30</v>
      </c>
    </row>
    <row r="27" spans="2:8" ht="15.75" thickBot="1" x14ac:dyDescent="0.3">
      <c r="B27" s="16" t="s">
        <v>42</v>
      </c>
      <c r="C27" s="16" t="s">
        <v>46</v>
      </c>
      <c r="D27" s="16">
        <v>149.99999999999989</v>
      </c>
      <c r="E27" s="16">
        <v>16.000000000000082</v>
      </c>
      <c r="F27" s="16">
        <v>150</v>
      </c>
      <c r="G27" s="16">
        <v>250</v>
      </c>
      <c r="H27" s="16">
        <v>149.99999999999989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649A-1761-48F1-B2EA-0912116C7840}">
  <dimension ref="A1:F30"/>
  <sheetViews>
    <sheetView topLeftCell="A19" workbookViewId="0">
      <selection activeCell="C39" sqref="C39"/>
    </sheetView>
  </sheetViews>
  <sheetFormatPr defaultRowHeight="15" x14ac:dyDescent="0.25"/>
  <cols>
    <col min="1" max="1" width="54" bestFit="1" customWidth="1"/>
    <col min="2" max="6" width="17.28515625" customWidth="1"/>
  </cols>
  <sheetData>
    <row r="1" spans="1:6" x14ac:dyDescent="0.25">
      <c r="A1" s="2" t="s">
        <v>3</v>
      </c>
    </row>
    <row r="3" spans="1:6" x14ac:dyDescent="0.25">
      <c r="A3" s="9" t="s">
        <v>4</v>
      </c>
    </row>
    <row r="4" spans="1:6" ht="30" x14ac:dyDescent="0.25">
      <c r="A4" s="51" t="s">
        <v>107</v>
      </c>
      <c r="B4" s="48" t="s">
        <v>5</v>
      </c>
      <c r="C4" s="48" t="s">
        <v>6</v>
      </c>
      <c r="D4" s="48" t="s">
        <v>7</v>
      </c>
      <c r="E4" s="48" t="s">
        <v>83</v>
      </c>
      <c r="F4" s="49" t="s">
        <v>85</v>
      </c>
    </row>
    <row r="5" spans="1:6" x14ac:dyDescent="0.25">
      <c r="A5" s="53" t="s">
        <v>8</v>
      </c>
      <c r="B5" s="13">
        <v>0.4</v>
      </c>
      <c r="C5" s="13">
        <v>0.3</v>
      </c>
      <c r="D5" s="13">
        <v>0.3</v>
      </c>
      <c r="E5" s="14">
        <v>198</v>
      </c>
      <c r="F5" s="34">
        <v>500</v>
      </c>
    </row>
    <row r="6" spans="1:6" x14ac:dyDescent="0.25">
      <c r="A6" s="53" t="s">
        <v>9</v>
      </c>
      <c r="B6" s="13">
        <v>0.4</v>
      </c>
      <c r="C6" s="13">
        <v>0.4</v>
      </c>
      <c r="D6" s="13">
        <v>0.2</v>
      </c>
      <c r="E6" s="14">
        <v>210</v>
      </c>
      <c r="F6" s="34">
        <v>150</v>
      </c>
    </row>
    <row r="7" spans="1:6" x14ac:dyDescent="0.25">
      <c r="A7" s="53" t="s">
        <v>10</v>
      </c>
      <c r="B7" s="13">
        <v>0.2</v>
      </c>
      <c r="C7" s="13">
        <v>0.4</v>
      </c>
      <c r="D7" s="13">
        <v>0.4</v>
      </c>
      <c r="E7" s="14">
        <v>205</v>
      </c>
      <c r="F7" s="34">
        <v>600</v>
      </c>
    </row>
    <row r="8" spans="1:6" x14ac:dyDescent="0.25">
      <c r="A8" s="53" t="s">
        <v>11</v>
      </c>
      <c r="B8" s="13">
        <v>0.3</v>
      </c>
      <c r="C8" s="13">
        <v>0.5</v>
      </c>
      <c r="D8" s="13">
        <v>0.2</v>
      </c>
      <c r="E8" s="14">
        <v>194</v>
      </c>
      <c r="F8" s="34">
        <v>400</v>
      </c>
    </row>
    <row r="9" spans="1:6" x14ac:dyDescent="0.25">
      <c r="A9" s="54" t="s">
        <v>12</v>
      </c>
      <c r="B9" s="36">
        <v>0.4</v>
      </c>
      <c r="C9" s="36">
        <v>0.4</v>
      </c>
      <c r="D9" s="36">
        <v>0.2</v>
      </c>
      <c r="E9" s="37">
        <v>200</v>
      </c>
      <c r="F9" s="38">
        <v>0</v>
      </c>
    </row>
    <row r="10" spans="1:6" x14ac:dyDescent="0.25">
      <c r="A10" s="55" t="s">
        <v>84</v>
      </c>
      <c r="B10" s="19">
        <v>400</v>
      </c>
      <c r="C10" s="19">
        <v>400</v>
      </c>
      <c r="D10" s="19">
        <v>500</v>
      </c>
      <c r="F10" s="3"/>
    </row>
    <row r="11" spans="1:6" x14ac:dyDescent="0.25">
      <c r="E11" s="21"/>
    </row>
    <row r="12" spans="1:6" x14ac:dyDescent="0.25">
      <c r="A12" s="4" t="s">
        <v>86</v>
      </c>
      <c r="B12" s="25">
        <f>SUM(F5:F9)</f>
        <v>1650</v>
      </c>
      <c r="F12" s="21"/>
    </row>
    <row r="13" spans="1:6" x14ac:dyDescent="0.25">
      <c r="A13" s="4" t="s">
        <v>13</v>
      </c>
      <c r="B13" s="5" cm="1">
        <f t="array" ref="B13">SUMPRODUCT(E5:E9*F5:F9)</f>
        <v>331100</v>
      </c>
      <c r="C13" s="21"/>
    </row>
    <row r="15" spans="1:6" x14ac:dyDescent="0.25">
      <c r="A15" s="40" t="s">
        <v>14</v>
      </c>
      <c r="B15" s="41" t="s">
        <v>18</v>
      </c>
      <c r="C15" s="42" t="s">
        <v>106</v>
      </c>
      <c r="D15" s="41" t="s">
        <v>19</v>
      </c>
      <c r="E15" s="43" t="s">
        <v>55</v>
      </c>
    </row>
    <row r="16" spans="1:6" x14ac:dyDescent="0.25">
      <c r="A16" s="33" t="s">
        <v>57</v>
      </c>
      <c r="B16" s="6" cm="1">
        <f t="array" ref="B16">SUMPRODUCT(B5:B9*F5:F9)</f>
        <v>500</v>
      </c>
      <c r="C16" s="7" t="s">
        <v>2</v>
      </c>
      <c r="D16" s="20">
        <f>B10</f>
        <v>400</v>
      </c>
      <c r="E16" s="39" t="s">
        <v>91</v>
      </c>
    </row>
    <row r="17" spans="1:5" x14ac:dyDescent="0.25">
      <c r="A17" s="33" t="s">
        <v>58</v>
      </c>
      <c r="B17" s="6" cm="1">
        <f t="array" ref="B17">SUMPRODUCT(C5:C9*F5:F9)</f>
        <v>650</v>
      </c>
      <c r="C17" s="7" t="s">
        <v>2</v>
      </c>
      <c r="D17" s="20">
        <f>C10</f>
        <v>400</v>
      </c>
      <c r="E17" s="39" t="s">
        <v>91</v>
      </c>
    </row>
    <row r="18" spans="1:5" x14ac:dyDescent="0.25">
      <c r="A18" s="33" t="s">
        <v>15</v>
      </c>
      <c r="B18" s="6" cm="1">
        <f t="array" ref="B18">SUMPRODUCT(D5:D9*F5:F9)</f>
        <v>500</v>
      </c>
      <c r="C18" s="7" t="s">
        <v>2</v>
      </c>
      <c r="D18" s="20">
        <f>D10</f>
        <v>500</v>
      </c>
      <c r="E18" s="39" t="s">
        <v>90</v>
      </c>
    </row>
    <row r="19" spans="1:5" x14ac:dyDescent="0.25">
      <c r="A19" s="33" t="s">
        <v>20</v>
      </c>
      <c r="B19" s="6" cm="1">
        <f t="array" ref="B19">SUMPRODUCT(B5:D5*F5)</f>
        <v>500</v>
      </c>
      <c r="C19" s="7" t="s">
        <v>1</v>
      </c>
      <c r="D19" s="8">
        <v>600</v>
      </c>
      <c r="E19" s="39" t="s">
        <v>91</v>
      </c>
    </row>
    <row r="20" spans="1:5" x14ac:dyDescent="0.25">
      <c r="A20" s="33" t="s">
        <v>21</v>
      </c>
      <c r="B20" s="6" cm="1">
        <f t="array" ref="B20">SUMPRODUCT(B6:D6*F6)</f>
        <v>150</v>
      </c>
      <c r="C20" s="7" t="s">
        <v>1</v>
      </c>
      <c r="D20" s="8">
        <v>600</v>
      </c>
      <c r="E20" s="39" t="s">
        <v>91</v>
      </c>
    </row>
    <row r="21" spans="1:5" x14ac:dyDescent="0.25">
      <c r="A21" s="33" t="s">
        <v>22</v>
      </c>
      <c r="B21" s="6" cm="1">
        <f t="array" ref="B21">SUMPRODUCT(B7:D7*F7)</f>
        <v>600</v>
      </c>
      <c r="C21" s="7" t="s">
        <v>1</v>
      </c>
      <c r="D21" s="8">
        <v>600</v>
      </c>
      <c r="E21" s="39" t="s">
        <v>90</v>
      </c>
    </row>
    <row r="22" spans="1:5" x14ac:dyDescent="0.25">
      <c r="A22" s="33" t="s">
        <v>23</v>
      </c>
      <c r="B22" s="6" cm="1">
        <f t="array" ref="B22">SUMPRODUCT(B8:D8*F8)</f>
        <v>400</v>
      </c>
      <c r="C22" s="7" t="s">
        <v>1</v>
      </c>
      <c r="D22" s="8">
        <v>600</v>
      </c>
      <c r="E22" s="39" t="s">
        <v>91</v>
      </c>
    </row>
    <row r="23" spans="1:5" x14ac:dyDescent="0.25">
      <c r="A23" s="33" t="s">
        <v>24</v>
      </c>
      <c r="B23" s="6" cm="1">
        <f t="array" ref="B23">SUMPRODUCT(B9:D9*F9)</f>
        <v>0</v>
      </c>
      <c r="C23" s="7" t="s">
        <v>1</v>
      </c>
      <c r="D23" s="8">
        <v>600</v>
      </c>
      <c r="E23" s="39" t="s">
        <v>91</v>
      </c>
    </row>
    <row r="24" spans="1:5" x14ac:dyDescent="0.25">
      <c r="A24" s="33" t="s">
        <v>16</v>
      </c>
      <c r="B24" s="6" cm="1">
        <f t="array" ref="B24">SUMPRODUCT(B5:D5*F5)</f>
        <v>500</v>
      </c>
      <c r="C24" s="7" t="s">
        <v>2</v>
      </c>
      <c r="D24" s="8">
        <v>150</v>
      </c>
      <c r="E24" s="39" t="s">
        <v>91</v>
      </c>
    </row>
    <row r="25" spans="1:5" x14ac:dyDescent="0.25">
      <c r="A25" s="33" t="s">
        <v>17</v>
      </c>
      <c r="B25" s="6" cm="1">
        <f t="array" ref="B25">SUMPRODUCT(B6:D6*F6)</f>
        <v>150</v>
      </c>
      <c r="C25" s="7" t="s">
        <v>2</v>
      </c>
      <c r="D25" s="8">
        <v>150</v>
      </c>
      <c r="E25" s="39" t="s">
        <v>90</v>
      </c>
    </row>
    <row r="26" spans="1:5" x14ac:dyDescent="0.25">
      <c r="A26" s="35" t="s">
        <v>76</v>
      </c>
      <c r="B26" s="50" cm="1">
        <f t="array" ref="B26">SUMPRODUCT(B8:D8*F8)</f>
        <v>400</v>
      </c>
      <c r="C26" s="45" t="s">
        <v>2</v>
      </c>
      <c r="D26" s="46">
        <v>400</v>
      </c>
      <c r="E26" s="47" t="s">
        <v>90</v>
      </c>
    </row>
    <row r="29" spans="1:5" x14ac:dyDescent="0.25">
      <c r="A29" s="26" t="s">
        <v>88</v>
      </c>
    </row>
    <row r="30" spans="1:5" x14ac:dyDescent="0.25">
      <c r="A30" s="26" t="s">
        <v>89</v>
      </c>
    </row>
  </sheetData>
  <conditionalFormatting sqref="F4:F9">
    <cfRule type="dataBar" priority="2">
      <dataBar>
        <cfvo type="min"/>
        <cfvo type="max"/>
        <color rgb="FF008AEF"/>
      </dataBar>
      <extLst>
        <ext xmlns:x14="http://schemas.microsoft.com/office/spreadsheetml/2009/9/main" uri="{B025F937-C7B1-47D3-B67F-A62EFF666E3E}">
          <x14:id>{7C220022-08BB-4552-96B5-7919D9CE2ADE}</x14:id>
        </ext>
      </extLst>
    </cfRule>
  </conditionalFormatting>
  <conditionalFormatting sqref="E5:E9">
    <cfRule type="dataBar" priority="1">
      <dataBar>
        <cfvo type="min"/>
        <cfvo type="max"/>
        <color rgb="FFFFB628"/>
      </dataBar>
      <extLst>
        <ext xmlns:x14="http://schemas.microsoft.com/office/spreadsheetml/2009/9/main" uri="{B025F937-C7B1-47D3-B67F-A62EFF666E3E}">
          <x14:id>{B3DB7C8F-5284-4DB1-948B-C82024DE5F5A}</x14:id>
        </ext>
      </extLst>
    </cfRule>
  </conditionalFormatting>
  <pageMargins left="0.7" right="0.7" top="0.75" bottom="0.75" header="0.3" footer="0.3"/>
  <pageSetup orientation="portrait" r:id="rId1"/>
  <drawing r:id="rId2"/>
  <tableParts count="2">
    <tablePart r:id="rId3"/>
    <tablePart r:id="rId4"/>
  </tableParts>
  <extLst>
    <ext xmlns:x14="http://schemas.microsoft.com/office/spreadsheetml/2009/9/main" uri="{78C0D931-6437-407d-A8EE-F0AAD7539E65}">
      <x14:conditionalFormattings>
        <x14:conditionalFormatting xmlns:xm="http://schemas.microsoft.com/office/excel/2006/main">
          <x14:cfRule type="dataBar" id="{7C220022-08BB-4552-96B5-7919D9CE2ADE}">
            <x14:dataBar minLength="0" maxLength="100" border="1" negativeBarBorderColorSameAsPositive="0">
              <x14:cfvo type="autoMin"/>
              <x14:cfvo type="autoMax"/>
              <x14:borderColor rgb="FF008AEF"/>
              <x14:negativeFillColor rgb="FFFF0000"/>
              <x14:negativeBorderColor rgb="FFFF0000"/>
              <x14:axisColor rgb="FF000000"/>
            </x14:dataBar>
          </x14:cfRule>
          <xm:sqref>F4:F9</xm:sqref>
        </x14:conditionalFormatting>
        <x14:conditionalFormatting xmlns:xm="http://schemas.microsoft.com/office/excel/2006/main">
          <x14:cfRule type="dataBar" id="{B3DB7C8F-5284-4DB1-948B-C82024DE5F5A}">
            <x14:dataBar minLength="0" maxLength="100" border="1" negativeBarBorderColorSameAsPositive="0">
              <x14:cfvo type="autoMin"/>
              <x14:cfvo type="autoMax"/>
              <x14:borderColor rgb="FFFFB628"/>
              <x14:negativeFillColor rgb="FFFF0000"/>
              <x14:negativeBorderColor rgb="FFFF0000"/>
              <x14:axisColor rgb="FF000000"/>
            </x14:dataBar>
          </x14:cfRule>
          <xm:sqref>E5:E9</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4BC42-9AC0-455D-8037-942CCD81F3E2}">
  <dimension ref="A1:B15"/>
  <sheetViews>
    <sheetView workbookViewId="0"/>
  </sheetViews>
  <sheetFormatPr defaultRowHeight="15" x14ac:dyDescent="0.25"/>
  <sheetData>
    <row r="1" spans="1:2" x14ac:dyDescent="0.25">
      <c r="A1">
        <v>1</v>
      </c>
    </row>
    <row r="2" spans="1:2" x14ac:dyDescent="0.25">
      <c r="A2" t="s">
        <v>92</v>
      </c>
    </row>
    <row r="3" spans="1:2" x14ac:dyDescent="0.25">
      <c r="A3">
        <v>1</v>
      </c>
    </row>
    <row r="4" spans="1:2" x14ac:dyDescent="0.25">
      <c r="A4">
        <v>0</v>
      </c>
    </row>
    <row r="5" spans="1:2" x14ac:dyDescent="0.25">
      <c r="A5">
        <v>600</v>
      </c>
    </row>
    <row r="6" spans="1:2" x14ac:dyDescent="0.25">
      <c r="A6">
        <v>10</v>
      </c>
    </row>
    <row r="8" spans="1:2" x14ac:dyDescent="0.25">
      <c r="A8" s="22"/>
      <c r="B8" s="22"/>
    </row>
    <row r="9" spans="1:2" x14ac:dyDescent="0.25">
      <c r="A9" t="s">
        <v>93</v>
      </c>
    </row>
    <row r="10" spans="1:2" x14ac:dyDescent="0.25">
      <c r="A10" t="s">
        <v>77</v>
      </c>
    </row>
    <row r="15" spans="1:2" x14ac:dyDescent="0.25">
      <c r="B15" s="2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F3775-8236-47AA-9910-E56D6C8DAF56}">
  <dimension ref="A1:I50"/>
  <sheetViews>
    <sheetView tabSelected="1" topLeftCell="A13" workbookViewId="0">
      <selection activeCell="I4" sqref="I4"/>
    </sheetView>
  </sheetViews>
  <sheetFormatPr defaultRowHeight="15" x14ac:dyDescent="0.25"/>
  <cols>
    <col min="1" max="1" width="11" customWidth="1"/>
    <col min="2" max="6" width="16.42578125" customWidth="1"/>
    <col min="7" max="7" width="13.28515625" customWidth="1"/>
    <col min="8" max="8" width="9.140625" customWidth="1"/>
    <col min="9" max="9" width="13.5703125" style="31" customWidth="1"/>
    <col min="10" max="11" width="9.140625" customWidth="1"/>
  </cols>
  <sheetData>
    <row r="1" spans="1:9" x14ac:dyDescent="0.25">
      <c r="A1" s="12" t="s">
        <v>78</v>
      </c>
      <c r="I1" s="30" t="str">
        <f>CONCATENATE("Sensitivity of ",$I$4," to ","maximum number of valves purchased from Supplier 2")</f>
        <v>Sensitivity of $F$6 to maximum number of valves purchased from Supplier 2</v>
      </c>
    </row>
    <row r="3" spans="1:9" x14ac:dyDescent="0.25">
      <c r="A3" t="s">
        <v>94</v>
      </c>
      <c r="I3" s="31" t="s">
        <v>79</v>
      </c>
    </row>
    <row r="4" spans="1:9" ht="32.25" x14ac:dyDescent="0.25">
      <c r="A4" s="69" t="s">
        <v>108</v>
      </c>
      <c r="B4" s="70" t="s">
        <v>60</v>
      </c>
      <c r="C4" s="70" t="s">
        <v>62</v>
      </c>
      <c r="D4" s="70" t="s">
        <v>64</v>
      </c>
      <c r="E4" s="70" t="s">
        <v>66</v>
      </c>
      <c r="F4" s="70" t="s">
        <v>68</v>
      </c>
      <c r="G4" s="71" t="s">
        <v>95</v>
      </c>
      <c r="H4" s="23">
        <f>MATCH($I$4,OutputAddresses,0)</f>
        <v>2</v>
      </c>
      <c r="I4" s="76" t="s">
        <v>62</v>
      </c>
    </row>
    <row r="5" spans="1:9" x14ac:dyDescent="0.25">
      <c r="A5" s="66">
        <v>0</v>
      </c>
      <c r="B5" s="28" t="s">
        <v>80</v>
      </c>
      <c r="C5" s="27"/>
      <c r="D5" s="27"/>
      <c r="E5" s="27"/>
      <c r="F5" s="27"/>
      <c r="G5" s="67"/>
      <c r="I5" s="75">
        <f>INDEX(OutputValues,1,$H$4)</f>
        <v>0</v>
      </c>
    </row>
    <row r="6" spans="1:9" x14ac:dyDescent="0.25">
      <c r="A6" s="66">
        <v>20</v>
      </c>
      <c r="B6" s="28" t="s">
        <v>80</v>
      </c>
      <c r="C6" s="27"/>
      <c r="D6" s="27"/>
      <c r="E6" s="27"/>
      <c r="F6" s="27"/>
      <c r="G6" s="67"/>
      <c r="I6" s="75">
        <f>INDEX(OutputValues,2,$H$4)</f>
        <v>0</v>
      </c>
    </row>
    <row r="7" spans="1:9" x14ac:dyDescent="0.25">
      <c r="A7" s="66">
        <v>40</v>
      </c>
      <c r="B7" s="28" t="s">
        <v>80</v>
      </c>
      <c r="C7" s="27"/>
      <c r="D7" s="27"/>
      <c r="E7" s="27"/>
      <c r="F7" s="27"/>
      <c r="G7" s="67"/>
      <c r="I7" s="75">
        <f>INDEX(OutputValues,3,$H$4)</f>
        <v>0</v>
      </c>
    </row>
    <row r="8" spans="1:9" x14ac:dyDescent="0.25">
      <c r="A8" s="66">
        <v>60</v>
      </c>
      <c r="B8" s="28" t="s">
        <v>80</v>
      </c>
      <c r="C8" s="27"/>
      <c r="D8" s="27"/>
      <c r="E8" s="27"/>
      <c r="F8" s="27"/>
      <c r="G8" s="67"/>
      <c r="I8" s="75">
        <f>INDEX(OutputValues,4,$H$4)</f>
        <v>0</v>
      </c>
    </row>
    <row r="9" spans="1:9" x14ac:dyDescent="0.25">
      <c r="A9" s="66">
        <v>80</v>
      </c>
      <c r="B9" s="28" t="s">
        <v>80</v>
      </c>
      <c r="C9" s="27"/>
      <c r="D9" s="27"/>
      <c r="E9" s="27"/>
      <c r="F9" s="27"/>
      <c r="G9" s="67"/>
      <c r="I9" s="75">
        <f>INDEX(OutputValues,5,$H$4)</f>
        <v>0</v>
      </c>
    </row>
    <row r="10" spans="1:9" x14ac:dyDescent="0.25">
      <c r="A10" s="66">
        <v>100</v>
      </c>
      <c r="B10" s="28" t="s">
        <v>80</v>
      </c>
      <c r="C10" s="27"/>
      <c r="D10" s="27"/>
      <c r="E10" s="27"/>
      <c r="F10" s="27"/>
      <c r="G10" s="67"/>
      <c r="I10" s="75">
        <f>INDEX(OutputValues,6,$H$4)</f>
        <v>0</v>
      </c>
    </row>
    <row r="11" spans="1:9" x14ac:dyDescent="0.25">
      <c r="A11" s="66">
        <v>120</v>
      </c>
      <c r="B11" s="28" t="s">
        <v>80</v>
      </c>
      <c r="C11" s="27"/>
      <c r="D11" s="27"/>
      <c r="E11" s="27"/>
      <c r="F11" s="27"/>
      <c r="G11" s="67"/>
      <c r="I11" s="75">
        <f>INDEX(OutputValues,7,$H$4)</f>
        <v>0</v>
      </c>
    </row>
    <row r="12" spans="1:9" x14ac:dyDescent="0.25">
      <c r="A12" s="66">
        <v>140</v>
      </c>
      <c r="B12" s="28" t="s">
        <v>80</v>
      </c>
      <c r="C12" s="27"/>
      <c r="D12" s="27"/>
      <c r="E12" s="27"/>
      <c r="F12" s="27"/>
      <c r="G12" s="67"/>
      <c r="I12" s="75">
        <f>INDEX(OutputValues,8,$H$4)</f>
        <v>0</v>
      </c>
    </row>
    <row r="13" spans="1:9" x14ac:dyDescent="0.25">
      <c r="A13" s="66">
        <v>160</v>
      </c>
      <c r="B13" s="10">
        <v>499.99999999999989</v>
      </c>
      <c r="C13" s="10">
        <v>150</v>
      </c>
      <c r="D13" s="10">
        <v>600</v>
      </c>
      <c r="E13" s="10">
        <v>400</v>
      </c>
      <c r="F13" s="10">
        <v>0</v>
      </c>
      <c r="G13" s="68">
        <v>331100</v>
      </c>
      <c r="I13" s="75">
        <f>INDEX(OutputValues,9,$H$4)</f>
        <v>150</v>
      </c>
    </row>
    <row r="14" spans="1:9" x14ac:dyDescent="0.25">
      <c r="A14" s="66">
        <v>180</v>
      </c>
      <c r="B14" s="10">
        <v>499.99999999999977</v>
      </c>
      <c r="C14" s="10">
        <v>150</v>
      </c>
      <c r="D14" s="10">
        <v>600</v>
      </c>
      <c r="E14" s="10">
        <v>400</v>
      </c>
      <c r="F14" s="10">
        <v>0</v>
      </c>
      <c r="G14" s="68">
        <v>331100</v>
      </c>
      <c r="I14" s="75">
        <f>INDEX(OutputValues,10,$H$4)</f>
        <v>150</v>
      </c>
    </row>
    <row r="15" spans="1:9" x14ac:dyDescent="0.25">
      <c r="A15" s="66">
        <v>200</v>
      </c>
      <c r="B15" s="10">
        <v>499.99999999999977</v>
      </c>
      <c r="C15" s="10">
        <v>150</v>
      </c>
      <c r="D15" s="10">
        <v>600</v>
      </c>
      <c r="E15" s="10">
        <v>400</v>
      </c>
      <c r="F15" s="10">
        <v>0</v>
      </c>
      <c r="G15" s="68">
        <v>331100</v>
      </c>
      <c r="I15" s="75">
        <f>INDEX(OutputValues,11,$H$4)</f>
        <v>150</v>
      </c>
    </row>
    <row r="16" spans="1:9" x14ac:dyDescent="0.25">
      <c r="A16" s="66">
        <v>220</v>
      </c>
      <c r="B16" s="10">
        <v>499.99999999999989</v>
      </c>
      <c r="C16" s="10">
        <v>150</v>
      </c>
      <c r="D16" s="10">
        <v>600</v>
      </c>
      <c r="E16" s="10">
        <v>400.00000000000006</v>
      </c>
      <c r="F16" s="10">
        <v>0</v>
      </c>
      <c r="G16" s="68">
        <v>331100</v>
      </c>
      <c r="I16" s="75">
        <f>INDEX(OutputValues,12,$H$4)</f>
        <v>150</v>
      </c>
    </row>
    <row r="17" spans="1:9" x14ac:dyDescent="0.25">
      <c r="A17" s="66">
        <v>240</v>
      </c>
      <c r="B17" s="10">
        <v>499.99999999999977</v>
      </c>
      <c r="C17" s="10">
        <v>150</v>
      </c>
      <c r="D17" s="10">
        <v>600</v>
      </c>
      <c r="E17" s="10">
        <v>400</v>
      </c>
      <c r="F17" s="10">
        <v>0</v>
      </c>
      <c r="G17" s="68">
        <v>331100</v>
      </c>
      <c r="I17" s="75">
        <f>INDEX(OutputValues,13,$H$4)</f>
        <v>150</v>
      </c>
    </row>
    <row r="18" spans="1:9" x14ac:dyDescent="0.25">
      <c r="A18" s="66">
        <v>260</v>
      </c>
      <c r="B18" s="10">
        <v>499.99999999999977</v>
      </c>
      <c r="C18" s="10">
        <v>150</v>
      </c>
      <c r="D18" s="10">
        <v>600</v>
      </c>
      <c r="E18" s="10">
        <v>400</v>
      </c>
      <c r="F18" s="10">
        <v>0</v>
      </c>
      <c r="G18" s="68">
        <v>331100</v>
      </c>
      <c r="I18" s="75">
        <f>INDEX(OutputValues,14,$H$4)</f>
        <v>150</v>
      </c>
    </row>
    <row r="19" spans="1:9" x14ac:dyDescent="0.25">
      <c r="A19" s="66">
        <v>280</v>
      </c>
      <c r="B19" s="10">
        <v>499.99999999999977</v>
      </c>
      <c r="C19" s="10">
        <v>150</v>
      </c>
      <c r="D19" s="10">
        <v>600</v>
      </c>
      <c r="E19" s="10">
        <v>400</v>
      </c>
      <c r="F19" s="10">
        <v>0</v>
      </c>
      <c r="G19" s="68">
        <v>331100</v>
      </c>
      <c r="I19" s="75">
        <f>INDEX(OutputValues,15,$H$4)</f>
        <v>150</v>
      </c>
    </row>
    <row r="20" spans="1:9" x14ac:dyDescent="0.25">
      <c r="A20" s="66">
        <v>300</v>
      </c>
      <c r="B20" s="10">
        <v>499.99999999999966</v>
      </c>
      <c r="C20" s="10">
        <v>150</v>
      </c>
      <c r="D20" s="10">
        <v>600</v>
      </c>
      <c r="E20" s="10">
        <v>400</v>
      </c>
      <c r="F20" s="10">
        <v>0</v>
      </c>
      <c r="G20" s="68">
        <v>331100</v>
      </c>
      <c r="I20" s="75">
        <f>INDEX(OutputValues,16,$H$4)</f>
        <v>150</v>
      </c>
    </row>
    <row r="21" spans="1:9" x14ac:dyDescent="0.25">
      <c r="A21" s="66">
        <v>320</v>
      </c>
      <c r="B21" s="10">
        <v>499.99999999999972</v>
      </c>
      <c r="C21" s="10">
        <v>150</v>
      </c>
      <c r="D21" s="10">
        <v>600</v>
      </c>
      <c r="E21" s="10">
        <v>400</v>
      </c>
      <c r="F21" s="10">
        <v>0</v>
      </c>
      <c r="G21" s="68">
        <v>331100</v>
      </c>
      <c r="I21" s="75">
        <f>INDEX(OutputValues,17,$H$4)</f>
        <v>150</v>
      </c>
    </row>
    <row r="22" spans="1:9" x14ac:dyDescent="0.25">
      <c r="A22" s="66">
        <v>340</v>
      </c>
      <c r="B22" s="10">
        <v>499.99999999999966</v>
      </c>
      <c r="C22" s="10">
        <v>150</v>
      </c>
      <c r="D22" s="10">
        <v>600</v>
      </c>
      <c r="E22" s="10">
        <v>400</v>
      </c>
      <c r="F22" s="10">
        <v>0</v>
      </c>
      <c r="G22" s="68">
        <v>331100</v>
      </c>
      <c r="I22" s="75">
        <f>INDEX(OutputValues,18,$H$4)</f>
        <v>150</v>
      </c>
    </row>
    <row r="23" spans="1:9" x14ac:dyDescent="0.25">
      <c r="A23" s="66">
        <v>360</v>
      </c>
      <c r="B23" s="10">
        <v>499.99999999999989</v>
      </c>
      <c r="C23" s="10">
        <v>150</v>
      </c>
      <c r="D23" s="10">
        <v>600</v>
      </c>
      <c r="E23" s="10">
        <v>400.00000000000006</v>
      </c>
      <c r="F23" s="10">
        <v>0</v>
      </c>
      <c r="G23" s="68">
        <v>331100</v>
      </c>
      <c r="I23" s="75">
        <f>INDEX(OutputValues,19,$H$4)</f>
        <v>150</v>
      </c>
    </row>
    <row r="24" spans="1:9" x14ac:dyDescent="0.25">
      <c r="A24" s="66">
        <v>380</v>
      </c>
      <c r="B24" s="10">
        <v>499.99999999999989</v>
      </c>
      <c r="C24" s="10">
        <v>150</v>
      </c>
      <c r="D24" s="10">
        <v>600</v>
      </c>
      <c r="E24" s="10">
        <v>399.99999999999994</v>
      </c>
      <c r="F24" s="10">
        <v>0</v>
      </c>
      <c r="G24" s="68">
        <v>331100</v>
      </c>
      <c r="I24" s="75">
        <f>INDEX(OutputValues,20,$H$4)</f>
        <v>150</v>
      </c>
    </row>
    <row r="25" spans="1:9" x14ac:dyDescent="0.25">
      <c r="A25" s="66">
        <v>400</v>
      </c>
      <c r="B25" s="10">
        <v>499.99999999999966</v>
      </c>
      <c r="C25" s="10">
        <v>150</v>
      </c>
      <c r="D25" s="10">
        <v>600</v>
      </c>
      <c r="E25" s="10">
        <v>400</v>
      </c>
      <c r="F25" s="10">
        <v>0</v>
      </c>
      <c r="G25" s="68">
        <v>331100</v>
      </c>
      <c r="I25" s="75">
        <f>INDEX(OutputValues,21,$H$4)</f>
        <v>150</v>
      </c>
    </row>
    <row r="26" spans="1:9" x14ac:dyDescent="0.25">
      <c r="A26" s="66">
        <v>420</v>
      </c>
      <c r="B26" s="10">
        <v>499.99999999999994</v>
      </c>
      <c r="C26" s="10">
        <v>150</v>
      </c>
      <c r="D26" s="10">
        <v>600</v>
      </c>
      <c r="E26" s="10">
        <v>400</v>
      </c>
      <c r="F26" s="10">
        <v>0</v>
      </c>
      <c r="G26" s="68">
        <v>331100</v>
      </c>
      <c r="I26" s="75">
        <f>INDEX(OutputValues,22,$H$4)</f>
        <v>150</v>
      </c>
    </row>
    <row r="27" spans="1:9" x14ac:dyDescent="0.25">
      <c r="A27" s="66">
        <v>440</v>
      </c>
      <c r="B27" s="10">
        <v>499.99999999999994</v>
      </c>
      <c r="C27" s="10">
        <v>150</v>
      </c>
      <c r="D27" s="10">
        <v>600</v>
      </c>
      <c r="E27" s="10">
        <v>400</v>
      </c>
      <c r="F27" s="10">
        <v>0</v>
      </c>
      <c r="G27" s="68">
        <v>331100</v>
      </c>
      <c r="I27" s="75">
        <f>INDEX(OutputValues,23,$H$4)</f>
        <v>150</v>
      </c>
    </row>
    <row r="28" spans="1:9" x14ac:dyDescent="0.25">
      <c r="A28" s="66">
        <v>460</v>
      </c>
      <c r="B28" s="10">
        <v>499.99999999999994</v>
      </c>
      <c r="C28" s="10">
        <v>150</v>
      </c>
      <c r="D28" s="10">
        <v>600</v>
      </c>
      <c r="E28" s="10">
        <v>400</v>
      </c>
      <c r="F28" s="10">
        <v>0</v>
      </c>
      <c r="G28" s="68">
        <v>331100</v>
      </c>
      <c r="I28" s="75">
        <f>INDEX(OutputValues,24,$H$4)</f>
        <v>150</v>
      </c>
    </row>
    <row r="29" spans="1:9" x14ac:dyDescent="0.25">
      <c r="A29" s="66">
        <v>480</v>
      </c>
      <c r="B29" s="10">
        <v>499.99999999999989</v>
      </c>
      <c r="C29" s="10">
        <v>150</v>
      </c>
      <c r="D29" s="10">
        <v>600</v>
      </c>
      <c r="E29" s="10">
        <v>400</v>
      </c>
      <c r="F29" s="10">
        <v>0</v>
      </c>
      <c r="G29" s="68">
        <v>331100</v>
      </c>
      <c r="I29" s="75">
        <f>INDEX(OutputValues,25,$H$4)</f>
        <v>150</v>
      </c>
    </row>
    <row r="30" spans="1:9" x14ac:dyDescent="0.25">
      <c r="A30" s="66">
        <v>500</v>
      </c>
      <c r="B30" s="10">
        <v>500</v>
      </c>
      <c r="C30" s="10">
        <v>150</v>
      </c>
      <c r="D30" s="10">
        <v>600</v>
      </c>
      <c r="E30" s="10">
        <v>400</v>
      </c>
      <c r="F30" s="10">
        <v>0</v>
      </c>
      <c r="G30" s="68">
        <v>331100</v>
      </c>
      <c r="I30" s="75">
        <f>INDEX(OutputValues,26,$H$4)</f>
        <v>150</v>
      </c>
    </row>
    <row r="31" spans="1:9" x14ac:dyDescent="0.25">
      <c r="A31" s="66">
        <v>520</v>
      </c>
      <c r="B31" s="10">
        <v>499.99999999999994</v>
      </c>
      <c r="C31" s="10">
        <v>150</v>
      </c>
      <c r="D31" s="10">
        <v>600</v>
      </c>
      <c r="E31" s="10">
        <v>400</v>
      </c>
      <c r="F31" s="10">
        <v>0</v>
      </c>
      <c r="G31" s="68">
        <v>331100</v>
      </c>
      <c r="I31" s="75">
        <f>INDEX(OutputValues,27,$H$4)</f>
        <v>150</v>
      </c>
    </row>
    <row r="32" spans="1:9" x14ac:dyDescent="0.25">
      <c r="A32" s="66">
        <v>540</v>
      </c>
      <c r="B32" s="10">
        <v>499.99999999999989</v>
      </c>
      <c r="C32" s="10">
        <v>150</v>
      </c>
      <c r="D32" s="10">
        <v>600</v>
      </c>
      <c r="E32" s="10">
        <v>400</v>
      </c>
      <c r="F32" s="10">
        <v>0</v>
      </c>
      <c r="G32" s="68">
        <v>331100</v>
      </c>
      <c r="I32" s="75">
        <f>INDEX(OutputValues,28,$H$4)</f>
        <v>150</v>
      </c>
    </row>
    <row r="33" spans="1:9" x14ac:dyDescent="0.25">
      <c r="A33" s="66">
        <v>560</v>
      </c>
      <c r="B33" s="10">
        <v>499.99999999999989</v>
      </c>
      <c r="C33" s="10">
        <v>150</v>
      </c>
      <c r="D33" s="10">
        <v>600</v>
      </c>
      <c r="E33" s="10">
        <v>400</v>
      </c>
      <c r="F33" s="10">
        <v>0</v>
      </c>
      <c r="G33" s="68">
        <v>331100</v>
      </c>
      <c r="I33" s="75">
        <f>INDEX(OutputValues,29,$H$4)</f>
        <v>150</v>
      </c>
    </row>
    <row r="34" spans="1:9" x14ac:dyDescent="0.25">
      <c r="A34" s="66">
        <v>580</v>
      </c>
      <c r="B34" s="10">
        <v>499.99999999999989</v>
      </c>
      <c r="C34" s="10">
        <v>150</v>
      </c>
      <c r="D34" s="10">
        <v>600</v>
      </c>
      <c r="E34" s="10">
        <v>400</v>
      </c>
      <c r="F34" s="10">
        <v>0</v>
      </c>
      <c r="G34" s="68">
        <v>331100</v>
      </c>
      <c r="I34" s="75">
        <f>INDEX(OutputValues,30,$H$4)</f>
        <v>150</v>
      </c>
    </row>
    <row r="35" spans="1:9" x14ac:dyDescent="0.25">
      <c r="A35" s="66">
        <v>600</v>
      </c>
      <c r="B35" s="10">
        <v>499.99999999999989</v>
      </c>
      <c r="C35" s="10">
        <v>149.99999999999989</v>
      </c>
      <c r="D35" s="10">
        <v>600</v>
      </c>
      <c r="E35" s="10">
        <v>400</v>
      </c>
      <c r="F35" s="10">
        <v>0</v>
      </c>
      <c r="G35" s="68">
        <v>331100</v>
      </c>
      <c r="I35" s="75">
        <f>INDEX(OutputValues,31,$H$4)</f>
        <v>149.99999999999989</v>
      </c>
    </row>
    <row r="36" spans="1:9" ht="42" customHeight="1" x14ac:dyDescent="0.25">
      <c r="A36" s="72"/>
      <c r="B36" s="73" t="s">
        <v>96</v>
      </c>
      <c r="C36" s="73" t="s">
        <v>97</v>
      </c>
      <c r="D36" s="73" t="s">
        <v>98</v>
      </c>
      <c r="E36" s="73" t="s">
        <v>99</v>
      </c>
      <c r="F36" s="73" t="s">
        <v>100</v>
      </c>
      <c r="G36" s="74" t="s">
        <v>13</v>
      </c>
      <c r="I36" s="77"/>
    </row>
    <row r="41" spans="1:9" x14ac:dyDescent="0.25">
      <c r="I41"/>
    </row>
    <row r="42" spans="1:9" x14ac:dyDescent="0.25">
      <c r="I42"/>
    </row>
    <row r="43" spans="1:9" x14ac:dyDescent="0.25">
      <c r="I43"/>
    </row>
    <row r="44" spans="1:9" x14ac:dyDescent="0.25">
      <c r="I44"/>
    </row>
    <row r="45" spans="1:9" x14ac:dyDescent="0.25">
      <c r="I45"/>
    </row>
    <row r="46" spans="1:9" x14ac:dyDescent="0.25">
      <c r="I46"/>
    </row>
    <row r="47" spans="1:9" x14ac:dyDescent="0.25">
      <c r="I47"/>
    </row>
    <row r="48" spans="1:9" x14ac:dyDescent="0.25">
      <c r="I48"/>
    </row>
    <row r="49" spans="9:9" x14ac:dyDescent="0.25">
      <c r="I49"/>
    </row>
    <row r="50" spans="9:9" x14ac:dyDescent="0.25">
      <c r="I50"/>
    </row>
  </sheetData>
  <dataValidations count="1">
    <dataValidation type="list" allowBlank="1" showInputMessage="1" showErrorMessage="1" sqref="I4" xr:uid="{ACDE5937-DBE2-4F2A-9CAA-B0D64CD56C56}">
      <formula1>OutputAddresses</formula1>
    </dataValidation>
  </dataValidations>
  <pageMargins left="0.7" right="0.7" top="0.75" bottom="0.75" header="0.3" footer="0.3"/>
  <pageSetup orientation="portrait" r:id="rId1"/>
  <drawing r:id="rId2"/>
  <legacyDrawing r:id="rId3"/>
  <tableParts count="2">
    <tablePart r:id="rId4"/>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Question_1 (Extra credit)</vt:lpstr>
      <vt:lpstr>Question_2</vt:lpstr>
      <vt:lpstr>Question_3</vt:lpstr>
      <vt:lpstr>Question_4</vt:lpstr>
      <vt:lpstr>Question_5</vt:lpstr>
      <vt:lpstr>Question_5!ChartData</vt:lpstr>
      <vt:lpstr>Question_5!InputValues</vt:lpstr>
      <vt:lpstr>Question_5!OutputAddresses</vt:lpstr>
      <vt:lpstr>Question_5!OutputValues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dc:creator>
  <cp:lastModifiedBy>priya</cp:lastModifiedBy>
  <dcterms:created xsi:type="dcterms:W3CDTF">2021-01-31T19:37:40Z</dcterms:created>
  <dcterms:modified xsi:type="dcterms:W3CDTF">2021-02-04T23:21:01Z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13da48d7-1af4-41d8-b23e-827743bc9f66</vt:lpwstr>
  </property>
</Properties>
</file>