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<sst xmlns="http://schemas.openxmlformats.org/spreadsheetml/2006/main" count="356" uniqueCount="203">
  <si>
    <t>Bill Of Materials for: Team 12 RFID Door Lock</t>
  </si>
  <si>
    <t>Last modified: 1/8/21</t>
  </si>
  <si>
    <t>PCB version: F</t>
  </si>
  <si>
    <t>BOM revision: 5</t>
  </si>
  <si>
    <t>P/NP</t>
  </si>
  <si>
    <t>Place/Not Place (components marked NP are not stuffed on the board)</t>
  </si>
  <si>
    <t>Combined Info for Bag Labels</t>
  </si>
  <si>
    <t>Cnt</t>
  </si>
  <si>
    <t>Part References</t>
  </si>
  <si>
    <t>Mfg</t>
  </si>
  <si>
    <t>Value</t>
  </si>
  <si>
    <t>Package</t>
  </si>
  <si>
    <t>Mfg PN</t>
  </si>
  <si>
    <t>Description</t>
  </si>
  <si>
    <t>Dist</t>
  </si>
  <si>
    <t>Dist Part Number</t>
  </si>
  <si>
    <t>Link</t>
  </si>
  <si>
    <t>Cost Ea.</t>
  </si>
  <si>
    <t>Cost Total</t>
  </si>
  <si>
    <t>-</t>
  </si>
  <si>
    <t>NP</t>
  </si>
  <si>
    <t>OshPark</t>
  </si>
  <si>
    <t>OshPark PCB</t>
  </si>
  <si>
    <t>QTY |  REF | VALUE | PART#</t>
  </si>
  <si>
    <t>X1</t>
  </si>
  <si>
    <t>P</t>
  </si>
  <si>
    <t>Espressif Systems</t>
  </si>
  <si>
    <t>ESP-12E</t>
  </si>
  <si>
    <t>Microcontroller</t>
  </si>
  <si>
    <t>Digikey</t>
  </si>
  <si>
    <t>1528-1438-ND</t>
  </si>
  <si>
    <t>https://www.digikey.com/en/products/detail/adafruit-industries-llc/2491/5761206</t>
  </si>
  <si>
    <t>M1</t>
  </si>
  <si>
    <t>Tower Pro</t>
  </si>
  <si>
    <t>MG90S</t>
  </si>
  <si>
    <t>Micro servo</t>
  </si>
  <si>
    <t>Smart Prototyping</t>
  </si>
  <si>
    <t>https://www.smart-prototyping.com/MG90S-9g-metal-gear-digital-servo.html</t>
  </si>
  <si>
    <t>J1</t>
  </si>
  <si>
    <t>NXP</t>
  </si>
  <si>
    <t>MFRC522</t>
  </si>
  <si>
    <t>RFID Sensor</t>
  </si>
  <si>
    <t>Amazon</t>
  </si>
  <si>
    <t>https://www.amazon.com/MFRC-522-Reader-Inductive-Module-13-56MHz/dp/B07TYSF18Q</t>
  </si>
  <si>
    <t>X4</t>
  </si>
  <si>
    <t>Molex</t>
  </si>
  <si>
    <t>MOLEX_1050170001</t>
  </si>
  <si>
    <t>USB Micro port</t>
  </si>
  <si>
    <t>WM1399CT-ND‎</t>
  </si>
  <si>
    <t>https://www.digikey.com/en/products/detail/molex,-llc/1050170001/2350885?utm_adgroup=USB%2C%20DVI%2C%20HDMI%20Connectors&amp;utm_source=google&amp;utm_medium=cpc&amp;utm_campaign=Shopping_Product_Connectors%2C%20Interconnects_NEW&amp;utm_term=&amp;utm_content=USB%2C%20DVI%2C%20HDMI%20Connectors&amp;gclid=CjwKCAiAtK79BRAIEiwA4OskBk7bZtuREJXYWuQZwNz2KFhliVJgUMFSTC3xJ4fXWFRp-eDtsm3UIhoCEHoQAvD_BwE</t>
  </si>
  <si>
    <t>U1G$1</t>
  </si>
  <si>
    <t>Silicon Labs</t>
  </si>
  <si>
    <t>CP2104</t>
  </si>
  <si>
    <t>QFN24_4MM_SMSC</t>
  </si>
  <si>
    <t>CP2104-F03-GM</t>
  </si>
  <si>
    <t>USB to UART Bridge Controller</t>
  </si>
  <si>
    <t>336-4146-1-ND</t>
  </si>
  <si>
    <t>https://www.digikey.com/en/products/detail/silicon-labs/CP2104-F03-GMR/4069045</t>
  </si>
  <si>
    <t>Q3</t>
  </si>
  <si>
    <t>Alpha &amp; Omega Semiconductor Inc.</t>
  </si>
  <si>
    <t>AO3403</t>
  </si>
  <si>
    <t>SOT23-R</t>
  </si>
  <si>
    <t>SOT-23 P-Channel MOSFET</t>
  </si>
  <si>
    <t>785-1003-1-ND</t>
  </si>
  <si>
    <t>https://www.digikey.com/en/products/detail/alpha-omega-semiconductor-inc/AO3403/1855775</t>
  </si>
  <si>
    <t>AP2112-3.3</t>
  </si>
  <si>
    <t>MicroChip Technology</t>
  </si>
  <si>
    <t>SOT25</t>
  </si>
  <si>
    <t>AP2112K-3.3TRG1</t>
  </si>
  <si>
    <t>Voltage Regulator</t>
  </si>
  <si>
    <t>AP2112K-3.3TRG1DICT-ND</t>
  </si>
  <si>
    <t>https://www.digikey.com/en/products/detail/diodes-incorporated/AP2112K-3-3TRG1/4470746</t>
  </si>
  <si>
    <t>JP2, JP3</t>
  </si>
  <si>
    <t>Samtec Inc.</t>
  </si>
  <si>
    <t>SSM-102-L-SV-BE</t>
  </si>
  <si>
    <t>1x2 Female Pin Header</t>
  </si>
  <si>
    <t>https://www.digikey.com/en/products/detail/samtec-inc/SSM-102-L-SV-BE/7859716</t>
  </si>
  <si>
    <t>JP4</t>
  </si>
  <si>
    <t>SSM-116-L-SV-BE</t>
  </si>
  <si>
    <t>1x16 Female Pin Header</t>
  </si>
  <si>
    <t>https://www.digikey.com/en/products/detail/samtec-inc/SSM-116-L-SV-BE/6693187?utm_adgroup=Rectangular%20Connectors%20-%20Headers%2C%20Receptacles%2C%20Female%20Sockets&amp;utm_source=google&amp;utm_medium=cpc&amp;utm_campaign=Shopping_Product_Connectors%2C%20Interconnects_NEW&amp;utm_term=&amp;utm_content=Rectangular%20Connectors%20-%20Headers%2C%20Receptacles%2C%20Female%20Sockets&amp;gclid=CjwKCAiAtK79BRAIEiwA4OskBoJuyG0E_QsrPd82-6JZTTgKqIKuEdE-dKr5L3RKRLbQ9va2Hn0dTRoCtYoQAvD_BwE</t>
  </si>
  <si>
    <t>JP5</t>
  </si>
  <si>
    <t>SSM-112-L-SV-BE</t>
  </si>
  <si>
    <t>1x12 Female Header</t>
  </si>
  <si>
    <t>https://www.digikey.com/en/products/detail/samtec-inc/SSM-112-L-SV-BE/7860545</t>
  </si>
  <si>
    <t>R7</t>
  </si>
  <si>
    <t>Vishay Dale</t>
  </si>
  <si>
    <t>100k</t>
  </si>
  <si>
    <t>0603-MINI</t>
  </si>
  <si>
    <t>CRCW0603100KFKEAHP‎</t>
  </si>
  <si>
    <t>100kΩ Resistor</t>
  </si>
  <si>
    <t>541-100KSCT-ND</t>
  </si>
  <si>
    <t>https://www.digikey.com/en/products/detail/CRCW0603100KFKEAHP/541-100KSCT-ND/2222790?itemSeq=345258140</t>
  </si>
  <si>
    <t>R1, R3, R5, R6, R9, R10, R11</t>
  </si>
  <si>
    <t>10k</t>
  </si>
  <si>
    <t>CRCW060310K0FKEAHP‎</t>
  </si>
  <si>
    <t>10kΩ Resistor</t>
  </si>
  <si>
    <t>541-10.0KSCT-ND</t>
  </si>
  <si>
    <t>https://www.digikey.com/en/products/detail/CRCW060310K0FKEAHP/541-10.0KSCT-ND/2222780?itemSeq=345258137</t>
  </si>
  <si>
    <t>R2</t>
  </si>
  <si>
    <t>1k</t>
  </si>
  <si>
    <t>CRCW06031K00FKEAHP‎</t>
  </si>
  <si>
    <t>1kΩ Resistor</t>
  </si>
  <si>
    <t>541-1.00KSCT-ND</t>
  </si>
  <si>
    <t>https://www.digikey.com/en/products/detail/CRCW06031K00FKEAHP/541-1.00KSCT-ND/2222766?itemSeq=345258145</t>
  </si>
  <si>
    <t>R4, R8</t>
  </si>
  <si>
    <t>4.7k</t>
  </si>
  <si>
    <t>RCS06034K70FKEA‎</t>
  </si>
  <si>
    <t>4.7kΩ Resistor</t>
  </si>
  <si>
    <t>541-2792-1-ND</t>
  </si>
  <si>
    <t>https://www.digikey.com/en/products/detail/RCS06034K70FKEA/541-2792-1-ND/5867085?itemSeq=345258142</t>
  </si>
  <si>
    <t>C1, C2, C3</t>
  </si>
  <si>
    <t>Samsung EM</t>
  </si>
  <si>
    <t>10u</t>
  </si>
  <si>
    <t>CL10X106MO8NRNC</t>
  </si>
  <si>
    <t>10µF Ceramic Capacitor</t>
  </si>
  <si>
    <t>1276-6769-1-ND</t>
  </si>
  <si>
    <t>https://www.digikey.com/en/products/detail/CL10X106MO8NRNC/1276-6769-1-ND/5961628?itemSeq=345262593</t>
  </si>
  <si>
    <t>C4,</t>
  </si>
  <si>
    <t>1u</t>
  </si>
  <si>
    <t>CL10A105KO8NNNC</t>
  </si>
  <si>
    <t>.1µF Ceramic Capacitor</t>
  </si>
  <si>
    <t>1276-1034-1-ND</t>
  </si>
  <si>
    <t>https://www.digikey.com/en/products/detail/CL10A105KO8NNNC/1276-1034-1-ND/3889120?itemSeq=345262622</t>
  </si>
  <si>
    <t>C5</t>
  </si>
  <si>
    <t>100n</t>
  </si>
  <si>
    <t>CL10B104KO8NNNC</t>
  </si>
  <si>
    <t>1µF Ceramic Capacitor</t>
  </si>
  <si>
    <t>1276-1005-2-ND</t>
  </si>
  <si>
    <t>https://www.digikey.com/en/products/detail/samsung-electro-mechanics/CL10B104KO8NNNC/3889091</t>
  </si>
  <si>
    <t>T1, T2</t>
  </si>
  <si>
    <t>ON Semiconductor</t>
  </si>
  <si>
    <t>600mA/40V</t>
  </si>
  <si>
    <t>SOT23-3 (Version 1)</t>
  </si>
  <si>
    <t>MMBT2222ALT1G</t>
  </si>
  <si>
    <t>NPN BJT</t>
  </si>
  <si>
    <t>MMBT2222ALT1GOSCT-ND</t>
  </si>
  <si>
    <t>https://www.digikey.com/en/products/detail/MMBT2222ALT1G/MMBT2222ALT1GOSCT-ND/1139806?itemSeq=345263075</t>
  </si>
  <si>
    <t>D4</t>
  </si>
  <si>
    <t>1A/40V</t>
  </si>
  <si>
    <t>SOD-123</t>
  </si>
  <si>
    <t>MBR140SFT1G‎</t>
  </si>
  <si>
    <t>SOD-123 Schottky diode</t>
  </si>
  <si>
    <t>MBR140SFT1G</t>
  </si>
  <si>
    <t>https://www.digikey.com/en/products/detail/on-semiconductor/MBR140SFT1G/918583</t>
  </si>
  <si>
    <t>D2</t>
  </si>
  <si>
    <t>Kingbright</t>
  </si>
  <si>
    <t>RED</t>
  </si>
  <si>
    <t>CHIPLED_0603</t>
  </si>
  <si>
    <t>APT1608SURCK</t>
  </si>
  <si>
    <t>0603 Red LED</t>
  </si>
  <si>
    <t>754-1123-1-ND</t>
  </si>
  <si>
    <t>https://www.digikey.com/en/products/detail/kingbright/APT1608SURCK/1747522?s=N4IgjCBcoLQdIDGUAuAnArgUwDQgPZQDaIA7AKwAsIAugL514BMxIAggAoAqYAbAAwAOAMoBVAEoBhANK06QA</t>
  </si>
  <si>
    <t>SW1</t>
  </si>
  <si>
    <t>Omron Electronics Inc-EMC Div</t>
  </si>
  <si>
    <t>BB3S-1000</t>
  </si>
  <si>
    <t>Tactile Switch</t>
  </si>
  <si>
    <t>SW415-ND</t>
  </si>
  <si>
    <t>https://www.digikey.com/en/products/detail/omron-electronics-inc-emc-div/B3S-1000/20686</t>
  </si>
  <si>
    <t xml:space="preserve">Eneloop </t>
  </si>
  <si>
    <t>AA - 1200mah</t>
  </si>
  <si>
    <t xml:space="preserve">- </t>
  </si>
  <si>
    <t>BK-3MCCA16FA</t>
  </si>
  <si>
    <t>AA Batteries</t>
  </si>
  <si>
    <t>B00JHKSN4O</t>
  </si>
  <si>
    <t>https://www.amazon.com/Panasonic-BK-3MCCA16FA-eneloop-Pre-Charged-Rechargeable/dp/B00JHKSN4O/</t>
  </si>
  <si>
    <t>SUBTOTAL:</t>
  </si>
  <si>
    <t>Physical Items</t>
  </si>
  <si>
    <t>Miguel (3D printed)</t>
  </si>
  <si>
    <t>PLA+</t>
  </si>
  <si>
    <t>Inner Door Mount</t>
  </si>
  <si>
    <t>Lock Plate Long</t>
  </si>
  <si>
    <t>Lock Cover</t>
  </si>
  <si>
    <t>Frame</t>
  </si>
  <si>
    <t>Battery PCB Frame</t>
  </si>
  <si>
    <t>Battery Cover</t>
  </si>
  <si>
    <t>Battery</t>
  </si>
  <si>
    <t>Cover</t>
  </si>
  <si>
    <t>Override</t>
  </si>
  <si>
    <t>M3 Threaded Heatset Inserts</t>
  </si>
  <si>
    <t>https://www.amazon.com/gp/product/B087NBYF65</t>
  </si>
  <si>
    <t>M3x6</t>
  </si>
  <si>
    <t>Flat Head Screw</t>
  </si>
  <si>
    <t>https://www.amazon.com/gp/product/B07DDFR9Y3</t>
  </si>
  <si>
    <t>M3x8</t>
  </si>
  <si>
    <t>M3x30</t>
  </si>
  <si>
    <t>TOTAL COST</t>
  </si>
  <si>
    <t>VERSION INFO</t>
  </si>
  <si>
    <t>Rev</t>
  </si>
  <si>
    <t>Date</t>
  </si>
  <si>
    <t>Notes</t>
  </si>
  <si>
    <t>1.0r0</t>
  </si>
  <si>
    <t>Initial BOM. Imported from Eagle and John's google sheet</t>
  </si>
  <si>
    <t>1.0r1</t>
  </si>
  <si>
    <t>Verifying component parts and footprints to match distributor sizes. Replaced Eagle button with button spec'd here.</t>
  </si>
  <si>
    <t>1.0r3</t>
  </si>
  <si>
    <t>Added 100nF Capacitor missing</t>
  </si>
  <si>
    <t>1.0r4</t>
  </si>
  <si>
    <t>Final Revision including Physical items and batteries</t>
  </si>
  <si>
    <t>1.0r5</t>
  </si>
  <si>
    <t>Added R11 for the pullup for the push to exit button</t>
  </si>
  <si>
    <t>Total Run Costs</t>
  </si>
  <si>
    <t>~ $ 304.99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</si>
</sst>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yyyy-mm-dd"/>
  </numFmts>
  <fonts count="18">
    <font>
      <sz val="10.0"/>
      <color rgb="FF000000"/>
      <name val="Arial"/>
    </font>
    <font>
      <color theme="1"/>
      <name val="Sans"/>
    </font>
    <font>
      <color rgb="FF000000"/>
      <name val="Calibri"/>
    </font>
    <font>
      <color rgb="FF0C0C0C"/>
      <name val="Arial"/>
    </font>
    <font>
      <color rgb="FF000000"/>
      <name val="Sans"/>
    </font>
    <font>
      <color theme="1"/>
      <name val="Arial"/>
    </font>
    <font>
      <b/>
      <color rgb="FF0C0C0C"/>
    </font>
    <font>
      <b/>
      <color theme="1"/>
      <name val="Arial"/>
    </font>
    <font>
      <u/>
      <color rgb="FF0000FF"/>
      <name val="Arial"/>
    </font>
    <font>
      <sz val="10.0"/>
      <color rgb="FF333333"/>
      <name val="Arial"/>
    </font>
    <font>
      <color rgb="FF000000"/>
      <name val="Arial"/>
    </font>
    <font>
      <u/>
      <color rgb="FF0000FF"/>
      <name val="Arial"/>
    </font>
    <font>
      <u/>
      <color rgb="FF0000FF"/>
      <name val="Arial"/>
    </font>
    <font>
      <u/>
      <color rgb="FF1155CC"/>
      <name val="Arial"/>
    </font>
    <font>
      <u/>
      <color rgb="FF1155CC"/>
      <name val="Arial"/>
    </font>
    <font>
      <b/>
      <color rgb="FF000000"/>
      <name val="Arial"/>
    </font>
    <font>
      <b/>
      <color theme="1"/>
      <name val="Sans"/>
    </font>
    <font>
      <color rgb="FF0C0C0C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bottom" wrapText="0"/>
    </xf>
    <xf borderId="0" fillId="2" fontId="1" numFmtId="0" xfId="0" applyAlignment="1" applyFont="1">
      <alignment shrinkToFit="0" vertical="bottom" wrapText="0"/>
    </xf>
    <xf borderId="0" fillId="2" fontId="1" numFmtId="0" xfId="0" applyAlignment="1" applyFont="1">
      <alignment shrinkToFit="0" vertical="bottom" wrapText="0"/>
    </xf>
    <xf borderId="0" fillId="2" fontId="2" numFmtId="0" xfId="0" applyAlignment="1" applyFont="1">
      <alignment shrinkToFit="0" vertical="bottom" wrapText="0"/>
    </xf>
    <xf borderId="0" fillId="0" fontId="3" numFmtId="0" xfId="0" applyAlignment="1" applyFont="1">
      <alignment horizontal="left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5" numFmtId="0" xfId="0" applyAlignment="1" applyFont="1">
      <alignment horizontal="left" readingOrder="0" shrinkToFit="0" vertical="bottom" wrapText="0"/>
    </xf>
    <xf borderId="0" fillId="0" fontId="6" numFmtId="0" xfId="0" applyAlignment="1" applyFont="1">
      <alignment readingOrder="0"/>
    </xf>
    <xf borderId="0" fillId="2" fontId="7" numFmtId="0" xfId="0" applyAlignment="1" applyFont="1">
      <alignment horizontal="left" readingOrder="0" shrinkToFit="0" vertical="bottom" wrapText="0"/>
    </xf>
    <xf borderId="0" fillId="0" fontId="5" numFmtId="0" xfId="0" applyAlignment="1" applyFont="1">
      <alignment horizontal="right" readingOrder="0"/>
    </xf>
    <xf borderId="0" fillId="0" fontId="5" numFmtId="0" xfId="0" applyAlignment="1" applyFont="1">
      <alignment horizontal="left" readingOrder="0"/>
    </xf>
    <xf borderId="0" fillId="0" fontId="5" numFmtId="0" xfId="0" applyAlignment="1" applyFont="1">
      <alignment horizontal="left" readingOrder="0" shrinkToFit="0" wrapText="0"/>
    </xf>
    <xf borderId="0" fillId="0" fontId="5" numFmtId="164" xfId="0" applyAlignment="1" applyFont="1" applyNumberFormat="1">
      <alignment horizontal="right" readingOrder="0" shrinkToFit="0" wrapText="0"/>
    </xf>
    <xf borderId="0" fillId="0" fontId="5" numFmtId="0" xfId="0" applyAlignment="1" applyFont="1">
      <alignment readingOrder="0"/>
    </xf>
    <xf borderId="0" fillId="0" fontId="8" numFmtId="0" xfId="0" applyAlignment="1" applyFont="1">
      <alignment horizontal="left" readingOrder="0"/>
    </xf>
    <xf borderId="0" fillId="0" fontId="5" numFmtId="0" xfId="0" applyAlignment="1" applyFont="1">
      <alignment shrinkToFit="0" wrapText="0"/>
    </xf>
    <xf borderId="0" fillId="0" fontId="5" numFmtId="0" xfId="0" applyFont="1"/>
    <xf borderId="0" fillId="3" fontId="5" numFmtId="0" xfId="0" applyAlignment="1" applyFill="1" applyFont="1">
      <alignment horizontal="left" readingOrder="0"/>
    </xf>
    <xf borderId="0" fillId="0" fontId="3" numFmtId="0" xfId="0" applyAlignment="1" applyFont="1">
      <alignment horizontal="left" readingOrder="0"/>
    </xf>
    <xf borderId="0" fillId="3" fontId="9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5" numFmtId="164" xfId="0" applyFont="1" applyNumberFormat="1"/>
    <xf borderId="0" fillId="2" fontId="7" numFmtId="164" xfId="0" applyAlignment="1" applyFont="1" applyNumberFormat="1">
      <alignment horizontal="center" readingOrder="0" shrinkToFit="0" wrapText="0"/>
    </xf>
    <xf borderId="0" fillId="0" fontId="10" numFmtId="0" xfId="0" applyAlignment="1" applyFont="1">
      <alignment horizontal="right" readingOrder="0"/>
    </xf>
    <xf borderId="0" fillId="0" fontId="10" numFmtId="0" xfId="0" applyAlignment="1" applyFont="1">
      <alignment horizontal="left" readingOrder="0"/>
    </xf>
    <xf borderId="0" fillId="0" fontId="10" numFmtId="0" xfId="0" applyAlignment="1" applyFont="1">
      <alignment readingOrder="0" shrinkToFit="0" wrapText="0"/>
    </xf>
    <xf borderId="0" fillId="0" fontId="10" numFmtId="0" xfId="0" applyAlignment="1" applyFont="1">
      <alignment shrinkToFit="0" wrapText="0"/>
    </xf>
    <xf borderId="0" fillId="0" fontId="11" numFmtId="0" xfId="0" applyFont="1"/>
    <xf borderId="0" fillId="0" fontId="5" numFmtId="164" xfId="0" applyAlignment="1" applyFont="1" applyNumberFormat="1">
      <alignment readingOrder="0" shrinkToFit="0" wrapText="0"/>
    </xf>
    <xf borderId="0" fillId="0" fontId="10" numFmtId="0" xfId="0" applyAlignment="1" applyFont="1">
      <alignment horizontal="left" readingOrder="0" vertical="bottom"/>
    </xf>
    <xf borderId="0" fillId="0" fontId="10" numFmtId="0" xfId="0" applyAlignment="1" applyFont="1">
      <alignment shrinkToFit="0" vertical="bottom" wrapText="0"/>
    </xf>
    <xf borderId="0" fillId="0" fontId="12" numFmtId="0" xfId="0" applyAlignment="1" applyFont="1">
      <alignment horizontal="left" vertical="bottom"/>
    </xf>
    <xf borderId="0" fillId="0" fontId="5" numFmtId="164" xfId="0" applyAlignment="1" applyFont="1" applyNumberFormat="1">
      <alignment horizontal="right" readingOrder="0" shrinkToFit="0" vertical="bottom" wrapText="0"/>
    </xf>
    <xf borderId="0" fillId="0" fontId="5" numFmtId="164" xfId="0" applyAlignment="1" applyFont="1" applyNumberFormat="1">
      <alignment readingOrder="0" shrinkToFit="0" vertical="bottom" wrapText="0"/>
    </xf>
    <xf borderId="0" fillId="0" fontId="10" numFmtId="0" xfId="0" applyAlignment="1" applyFont="1">
      <alignment readingOrder="0"/>
    </xf>
    <xf borderId="0" fillId="0" fontId="10" numFmtId="0" xfId="0" applyAlignment="1" applyFont="1">
      <alignment readingOrder="0" shrinkToFit="0" vertical="bottom" wrapText="0"/>
    </xf>
    <xf borderId="0" fillId="0" fontId="13" numFmtId="0" xfId="0" applyAlignment="1" applyFont="1">
      <alignment readingOrder="0"/>
    </xf>
    <xf borderId="0" fillId="0" fontId="5" numFmtId="0" xfId="0" applyAlignment="1" applyFont="1">
      <alignment shrinkToFit="0" vertical="bottom" wrapText="0"/>
    </xf>
    <xf borderId="0" fillId="0" fontId="14" numFmtId="0" xfId="0" applyAlignment="1" applyFont="1">
      <alignment readingOrder="0" shrinkToFit="0" vertical="bottom" wrapText="0"/>
    </xf>
    <xf borderId="0" fillId="0" fontId="10" numFmtId="164" xfId="0" applyAlignment="1" applyFont="1" applyNumberFormat="1">
      <alignment readingOrder="0" shrinkToFit="0" vertical="bottom" wrapText="0"/>
    </xf>
    <xf borderId="0" fillId="0" fontId="10" numFmtId="0" xfId="0" applyFont="1"/>
    <xf borderId="0" fillId="0" fontId="15" numFmtId="0" xfId="0" applyAlignment="1" applyFont="1">
      <alignment horizontal="left" readingOrder="0" shrinkToFit="0" vertical="bottom" wrapText="0"/>
    </xf>
    <xf borderId="0" fillId="0" fontId="15" numFmtId="164" xfId="0" applyAlignment="1" applyFont="1" applyNumberFormat="1">
      <alignment horizontal="right"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0" fontId="7" numFmtId="164" xfId="0" applyAlignment="1" applyFont="1" applyNumberFormat="1">
      <alignment shrinkToFit="0" vertical="bottom" wrapText="0"/>
    </xf>
    <xf borderId="0" fillId="2" fontId="7" numFmtId="0" xfId="0" applyAlignment="1" applyFont="1">
      <alignment shrinkToFit="0" vertical="bottom" wrapText="0"/>
    </xf>
    <xf borderId="0" fillId="0" fontId="16" numFmtId="0" xfId="0" applyAlignment="1" applyFont="1">
      <alignment horizontal="left" readingOrder="0" shrinkToFit="0" vertical="bottom" wrapText="0"/>
    </xf>
    <xf borderId="0" fillId="0" fontId="1" numFmtId="165" xfId="0" applyAlignment="1" applyFont="1" applyNumberFormat="1">
      <alignment horizontal="left" readingOrder="0" shrinkToFit="0" vertical="bottom" wrapText="0"/>
    </xf>
    <xf borderId="0" fillId="0" fontId="4" numFmtId="0" xfId="0" applyAlignment="1" applyFont="1">
      <alignment horizontal="left" readingOrder="0" shrinkToFit="0" vertical="bottom" wrapText="0"/>
    </xf>
    <xf borderId="0" fillId="0" fontId="5" numFmtId="165" xfId="0" applyAlignment="1" applyFont="1" applyNumberFormat="1">
      <alignment horizontal="left" readingOrder="0" shrinkToFit="0" vertical="bottom" wrapText="0"/>
    </xf>
    <xf borderId="0" fillId="0" fontId="3" numFmtId="165" xfId="0" applyAlignment="1" applyFont="1" applyNumberFormat="1">
      <alignment horizontal="left" readingOrder="0" shrinkToFit="0" vertical="bottom" wrapText="0"/>
    </xf>
    <xf borderId="0" fillId="0" fontId="1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digikey.com/en/products/detail/kingbright/APT1608SURCK/1747522?s=N4IgjCBcoLQdIDGUAuAnArgUwDQgPZQDaIA7AKwAsIAugL514BMxIAggAoAqYAbAAwAOAMoBVAEoBhANK06QA" TargetMode="External"/><Relationship Id="rId22" Type="http://schemas.openxmlformats.org/officeDocument/2006/relationships/hyperlink" Target="https://www.amazon.com/Panasonic-BK-3MCCA16FA-eneloop-Pre-Charged-Rechargeable/dp/B00JHKSN4O/" TargetMode="External"/><Relationship Id="rId21" Type="http://schemas.openxmlformats.org/officeDocument/2006/relationships/hyperlink" Target="https://www.digikey.com/en/products/detail/omron-electronics-inc-emc-div/B3S-1000/20686" TargetMode="External"/><Relationship Id="rId24" Type="http://schemas.openxmlformats.org/officeDocument/2006/relationships/hyperlink" Target="https://www.amazon.com/gp/product/B07DDFR9Y3" TargetMode="External"/><Relationship Id="rId23" Type="http://schemas.openxmlformats.org/officeDocument/2006/relationships/hyperlink" Target="https://www.amazon.com/gp/product/B087NBYF65" TargetMode="External"/><Relationship Id="rId1" Type="http://schemas.openxmlformats.org/officeDocument/2006/relationships/hyperlink" Target="https://www.digikey.com/en/products/detail/adafruit-industries-llc/2491/5761206" TargetMode="External"/><Relationship Id="rId2" Type="http://schemas.openxmlformats.org/officeDocument/2006/relationships/hyperlink" Target="https://www.smart-prototyping.com/MG90S-9g-metal-gear-digital-servo.html" TargetMode="External"/><Relationship Id="rId3" Type="http://schemas.openxmlformats.org/officeDocument/2006/relationships/hyperlink" Target="https://www.amazon.com/MFRC-522-Reader-Inductive-Module-13-56MHz/dp/B07TYSF18Q" TargetMode="External"/><Relationship Id="rId4" Type="http://schemas.openxmlformats.org/officeDocument/2006/relationships/hyperlink" Target="https://www.digikey.com/en/products/detail/molex,-llc/1050170001/2350885?utm_adgroup=USB%2C%20DVI%2C%20HDMI%20Connectors&amp;utm_source=google&amp;utm_medium=cpc&amp;utm_campaign=Shopping_Product_Connectors%2C%20Interconnects_NEW&amp;utm_term=&amp;utm_content=USB%2C%20DVI%2C%20HDMI%20Connectors&amp;gclid=CjwKCAiAtK79BRAIEiwA4OskBk7bZtuREJXYWuQZwNz2KFhliVJgUMFSTC3xJ4fXWFRp-eDtsm3UIhoCEHoQAvD_BwE" TargetMode="External"/><Relationship Id="rId9" Type="http://schemas.openxmlformats.org/officeDocument/2006/relationships/hyperlink" Target="https://www.digikey.com/en/products/detail/samtec-inc/SSM-116-L-SV-BE/6693187?utm_adgroup=Rectangular%20Connectors%20-%20Headers%2C%20Receptacles%2C%20Female%20Sockets&amp;utm_source=google&amp;utm_medium=cpc&amp;utm_campaign=Shopping_Product_Connectors%2C%20Interconnects_NEW&amp;utm_term=&amp;utm_content=Rectangular%20Connectors%20-%20Headers%2C%20Receptacles%2C%20Female%20Sockets&amp;gclid=CjwKCAiAtK79BRAIEiwA4OskBoJuyG0E_QsrPd82-6JZTTgKqIKuEdE-dKr5L3RKRLbQ9va2Hn0dTRoCtYoQAvD_BwE" TargetMode="External"/><Relationship Id="rId26" Type="http://schemas.openxmlformats.org/officeDocument/2006/relationships/hyperlink" Target="https://www.amazon.com/gp/product/B07DDFR9Y3" TargetMode="External"/><Relationship Id="rId25" Type="http://schemas.openxmlformats.org/officeDocument/2006/relationships/hyperlink" Target="https://www.amazon.com/gp/product/B07DDFR9Y3" TargetMode="External"/><Relationship Id="rId27" Type="http://schemas.openxmlformats.org/officeDocument/2006/relationships/drawing" Target="../drawings/drawing1.xml"/><Relationship Id="rId5" Type="http://schemas.openxmlformats.org/officeDocument/2006/relationships/hyperlink" Target="https://www.digikey.com/en/products/detail/silicon-labs/CP2104-F03-GMR/4069045" TargetMode="External"/><Relationship Id="rId6" Type="http://schemas.openxmlformats.org/officeDocument/2006/relationships/hyperlink" Target="https://www.digikey.com/en/products/detail/alpha-omega-semiconductor-inc/AO3403/1855775" TargetMode="External"/><Relationship Id="rId7" Type="http://schemas.openxmlformats.org/officeDocument/2006/relationships/hyperlink" Target="https://www.digikey.com/en/products/detail/diodes-incorporated/AP2112K-3-3TRG1/4470746" TargetMode="External"/><Relationship Id="rId8" Type="http://schemas.openxmlformats.org/officeDocument/2006/relationships/hyperlink" Target="https://www.digikey.com/en/products/detail/samtec-inc/SSM-102-L-SV-BE/7859716" TargetMode="External"/><Relationship Id="rId11" Type="http://schemas.openxmlformats.org/officeDocument/2006/relationships/hyperlink" Target="https://www.digikey.com/en/products/detail/CRCW0603100KFKEAHP/541-100KSCT-ND/2222790?itemSeq=345258140" TargetMode="External"/><Relationship Id="rId10" Type="http://schemas.openxmlformats.org/officeDocument/2006/relationships/hyperlink" Target="https://www.digikey.com/en/products/detail/samtec-inc/SSM-112-L-SV-BE/7860545" TargetMode="External"/><Relationship Id="rId13" Type="http://schemas.openxmlformats.org/officeDocument/2006/relationships/hyperlink" Target="https://www.digikey.com/en/products/detail/CRCW06031K00FKEAHP/541-1.00KSCT-ND/2222766?itemSeq=345258145" TargetMode="External"/><Relationship Id="rId12" Type="http://schemas.openxmlformats.org/officeDocument/2006/relationships/hyperlink" Target="https://www.digikey.com/en/products/detail/CRCW060310K0FKEAHP/541-10.0KSCT-ND/2222780?itemSeq=345258137" TargetMode="External"/><Relationship Id="rId15" Type="http://schemas.openxmlformats.org/officeDocument/2006/relationships/hyperlink" Target="https://www.digikey.com/en/products/detail/CL10X106MO8NRNC/1276-6769-1-ND/5961628?itemSeq=345262593" TargetMode="External"/><Relationship Id="rId14" Type="http://schemas.openxmlformats.org/officeDocument/2006/relationships/hyperlink" Target="https://www.digikey.com/en/products/detail/RCS06034K70FKEA/541-2792-1-ND/5867085?itemSeq=345258142" TargetMode="External"/><Relationship Id="rId17" Type="http://schemas.openxmlformats.org/officeDocument/2006/relationships/hyperlink" Target="https://www.digikey.com/en/products/detail/samsung-electro-mechanics/CL10B104KO8NNNC/3889091" TargetMode="External"/><Relationship Id="rId16" Type="http://schemas.openxmlformats.org/officeDocument/2006/relationships/hyperlink" Target="https://www.digikey.com/en/products/detail/CL10A105KO8NNNC/1276-1034-1-ND/3889120?itemSeq=345262622" TargetMode="External"/><Relationship Id="rId19" Type="http://schemas.openxmlformats.org/officeDocument/2006/relationships/hyperlink" Target="https://www.digikey.com/en/products/detail/on-semiconductor/MBR140SFT1G/918583" TargetMode="External"/><Relationship Id="rId18" Type="http://schemas.openxmlformats.org/officeDocument/2006/relationships/hyperlink" Target="https://www.digikey.com/en/products/detail/MMBT2222ALT1G/MMBT2222ALT1GOSCT-ND/1139806?itemSeq=3452630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6.71"/>
    <col customWidth="1" min="2" max="2" width="34.29"/>
    <col customWidth="1" min="3" max="3" width="7.29"/>
    <col customWidth="1" min="4" max="4" width="23.14"/>
    <col customWidth="1" min="5" max="5" width="28.71"/>
    <col customWidth="1" min="6" max="6" width="22.57"/>
    <col customWidth="1" min="8" max="8" width="27.0"/>
    <col customWidth="1" min="10" max="10" width="27.0"/>
    <col customWidth="1" min="14" max="14" width="43.71"/>
  </cols>
  <sheetData>
    <row r="1">
      <c r="A1" s="1" t="s">
        <v>0</v>
      </c>
      <c r="C1" s="2"/>
      <c r="D1" s="2"/>
      <c r="E1" s="2"/>
      <c r="F1" s="2"/>
      <c r="G1" s="3"/>
      <c r="H1" s="3"/>
      <c r="I1" s="3"/>
      <c r="J1" s="4"/>
      <c r="K1" s="4"/>
      <c r="L1" s="3"/>
      <c r="M1" s="3"/>
    </row>
    <row r="2">
      <c r="A2" s="5" t="s">
        <v>1</v>
      </c>
      <c r="C2" s="6"/>
      <c r="D2" s="6"/>
      <c r="E2" s="6"/>
      <c r="F2" s="6"/>
      <c r="G2" s="7"/>
      <c r="H2" s="7"/>
      <c r="I2" s="7"/>
      <c r="J2" s="8"/>
      <c r="K2" s="8"/>
      <c r="L2" s="9"/>
      <c r="M2" s="9"/>
    </row>
    <row r="3">
      <c r="A3" s="5" t="s">
        <v>2</v>
      </c>
      <c r="C3" s="6"/>
      <c r="D3" s="10"/>
      <c r="E3" s="10"/>
      <c r="F3" s="10"/>
      <c r="G3" s="8"/>
      <c r="H3" s="7"/>
      <c r="I3" s="7"/>
      <c r="J3" s="8"/>
      <c r="K3" s="8"/>
      <c r="L3" s="9"/>
      <c r="M3" s="9"/>
    </row>
    <row r="4">
      <c r="A4" s="5" t="s">
        <v>3</v>
      </c>
      <c r="C4" s="11" t="s">
        <v>4</v>
      </c>
      <c r="D4" s="12" t="s">
        <v>5</v>
      </c>
      <c r="H4" s="7"/>
      <c r="I4" s="7"/>
      <c r="J4" s="8"/>
      <c r="K4" s="8"/>
      <c r="L4" s="9"/>
      <c r="M4" s="9"/>
    </row>
    <row r="5">
      <c r="B5" s="6"/>
      <c r="C5" s="6"/>
      <c r="D5" s="6"/>
      <c r="E5" s="6"/>
      <c r="F5" s="6"/>
      <c r="G5" s="7"/>
      <c r="H5" s="7"/>
      <c r="I5" s="7"/>
      <c r="J5" s="8"/>
      <c r="K5" s="8"/>
      <c r="L5" s="9"/>
      <c r="M5" s="9"/>
      <c r="O5" s="13" t="s">
        <v>6</v>
      </c>
    </row>
    <row r="6">
      <c r="A6" s="14" t="s">
        <v>7</v>
      </c>
      <c r="B6" s="14" t="s">
        <v>8</v>
      </c>
      <c r="C6" s="14" t="s">
        <v>4</v>
      </c>
      <c r="D6" s="14" t="s">
        <v>9</v>
      </c>
      <c r="E6" s="14" t="s">
        <v>10</v>
      </c>
      <c r="F6" s="14" t="s">
        <v>11</v>
      </c>
      <c r="G6" s="14" t="s">
        <v>12</v>
      </c>
      <c r="H6" s="14" t="s">
        <v>13</v>
      </c>
      <c r="I6" s="14" t="s">
        <v>14</v>
      </c>
      <c r="J6" s="14" t="s">
        <v>15</v>
      </c>
      <c r="K6" s="14" t="s">
        <v>16</v>
      </c>
      <c r="L6" s="14" t="s">
        <v>17</v>
      </c>
      <c r="M6" s="14" t="s">
        <v>18</v>
      </c>
    </row>
    <row r="7">
      <c r="A7" s="15">
        <v>1.0</v>
      </c>
      <c r="B7" s="16" t="s">
        <v>19</v>
      </c>
      <c r="C7" s="17" t="s">
        <v>20</v>
      </c>
      <c r="D7" s="16" t="s">
        <v>21</v>
      </c>
      <c r="E7" s="16" t="s">
        <v>19</v>
      </c>
      <c r="F7" s="16" t="s">
        <v>19</v>
      </c>
      <c r="G7" s="16" t="s">
        <v>19</v>
      </c>
      <c r="H7" s="16" t="s">
        <v>22</v>
      </c>
      <c r="I7" s="17" t="s">
        <v>21</v>
      </c>
      <c r="J7" s="16" t="s">
        <v>19</v>
      </c>
      <c r="K7" s="16" t="s">
        <v>19</v>
      </c>
      <c r="L7" s="18">
        <v>6.91666666666666</v>
      </c>
      <c r="M7" s="18">
        <f t="shared" ref="M7:M29" si="1"> L7*A7</f>
        <v>6.916666667</v>
      </c>
      <c r="O7" s="19" t="s">
        <v>23</v>
      </c>
    </row>
    <row r="8">
      <c r="A8" s="15">
        <v>1.0</v>
      </c>
      <c r="B8" s="16" t="s">
        <v>24</v>
      </c>
      <c r="C8" s="17" t="s">
        <v>25</v>
      </c>
      <c r="D8" s="16" t="s">
        <v>26</v>
      </c>
      <c r="E8" s="16" t="s">
        <v>19</v>
      </c>
      <c r="F8" s="16" t="s">
        <v>19</v>
      </c>
      <c r="G8" s="16" t="s">
        <v>27</v>
      </c>
      <c r="H8" s="16" t="s">
        <v>28</v>
      </c>
      <c r="I8" s="17" t="s">
        <v>29</v>
      </c>
      <c r="J8" s="17" t="s">
        <v>30</v>
      </c>
      <c r="K8" s="20" t="s">
        <v>31</v>
      </c>
      <c r="L8" s="18">
        <v>6.95</v>
      </c>
      <c r="M8" s="18">
        <f t="shared" si="1"/>
        <v>6.95</v>
      </c>
    </row>
    <row r="9">
      <c r="A9" s="15">
        <v>1.0</v>
      </c>
      <c r="B9" s="16" t="s">
        <v>32</v>
      </c>
      <c r="C9" s="17" t="s">
        <v>20</v>
      </c>
      <c r="D9" s="16" t="s">
        <v>33</v>
      </c>
      <c r="E9" s="16" t="s">
        <v>19</v>
      </c>
      <c r="F9" s="16" t="s">
        <v>19</v>
      </c>
      <c r="G9" s="16" t="s">
        <v>34</v>
      </c>
      <c r="H9" s="16" t="s">
        <v>35</v>
      </c>
      <c r="I9" s="17" t="s">
        <v>36</v>
      </c>
      <c r="J9" s="21"/>
      <c r="K9" s="20" t="s">
        <v>37</v>
      </c>
      <c r="L9" s="18">
        <v>4.99</v>
      </c>
      <c r="M9" s="18">
        <f t="shared" si="1"/>
        <v>4.99</v>
      </c>
      <c r="O9" s="22" t="str">
        <f t="shared" ref="O9:O29" si="2">CONCATENATE(A8," | ",B8," | ",E8," | ",J8)</f>
        <v>1 | X1 | - | 1528-1438-ND</v>
      </c>
    </row>
    <row r="10">
      <c r="A10" s="15">
        <v>1.0</v>
      </c>
      <c r="B10" s="16" t="s">
        <v>38</v>
      </c>
      <c r="C10" s="17" t="s">
        <v>20</v>
      </c>
      <c r="D10" s="16" t="s">
        <v>39</v>
      </c>
      <c r="E10" s="16" t="s">
        <v>19</v>
      </c>
      <c r="F10" s="16" t="s">
        <v>19</v>
      </c>
      <c r="G10" s="16" t="s">
        <v>40</v>
      </c>
      <c r="H10" s="16" t="s">
        <v>41</v>
      </c>
      <c r="I10" s="17" t="s">
        <v>42</v>
      </c>
      <c r="J10" s="21"/>
      <c r="K10" s="20" t="s">
        <v>43</v>
      </c>
      <c r="L10" s="18">
        <v>1.99</v>
      </c>
      <c r="M10" s="18">
        <f t="shared" si="1"/>
        <v>1.99</v>
      </c>
      <c r="O10" s="22" t="str">
        <f t="shared" si="2"/>
        <v>1 | M1 | - | </v>
      </c>
    </row>
    <row r="11">
      <c r="A11" s="15">
        <v>1.0</v>
      </c>
      <c r="B11" s="16" t="s">
        <v>44</v>
      </c>
      <c r="C11" s="17" t="s">
        <v>25</v>
      </c>
      <c r="D11" s="16" t="s">
        <v>45</v>
      </c>
      <c r="E11" s="16">
        <v>1.050170001E9</v>
      </c>
      <c r="F11" s="17" t="s">
        <v>46</v>
      </c>
      <c r="G11" s="16">
        <v>1.050170001E9</v>
      </c>
      <c r="H11" s="16" t="s">
        <v>47</v>
      </c>
      <c r="I11" s="17" t="s">
        <v>29</v>
      </c>
      <c r="J11" s="17" t="s">
        <v>48</v>
      </c>
      <c r="K11" s="20" t="s">
        <v>49</v>
      </c>
      <c r="L11" s="18">
        <v>0.69</v>
      </c>
      <c r="M11" s="18">
        <f t="shared" si="1"/>
        <v>0.69</v>
      </c>
      <c r="O11" s="22" t="str">
        <f t="shared" si="2"/>
        <v>1 | J1 | - | </v>
      </c>
    </row>
    <row r="12">
      <c r="A12" s="15">
        <v>1.0</v>
      </c>
      <c r="B12" s="16" t="s">
        <v>50</v>
      </c>
      <c r="C12" s="17" t="s">
        <v>25</v>
      </c>
      <c r="D12" s="16" t="s">
        <v>51</v>
      </c>
      <c r="E12" s="16" t="s">
        <v>52</v>
      </c>
      <c r="F12" s="17" t="s">
        <v>53</v>
      </c>
      <c r="G12" s="16" t="s">
        <v>54</v>
      </c>
      <c r="H12" s="16" t="s">
        <v>55</v>
      </c>
      <c r="I12" s="17" t="s">
        <v>29</v>
      </c>
      <c r="J12" s="12" t="s">
        <v>56</v>
      </c>
      <c r="K12" s="20" t="s">
        <v>57</v>
      </c>
      <c r="L12" s="18">
        <v>1.65</v>
      </c>
      <c r="M12" s="18">
        <f t="shared" si="1"/>
        <v>1.65</v>
      </c>
      <c r="O12" s="22" t="str">
        <f t="shared" si="2"/>
        <v>1 | X4 | 1050170001 | WM1399CT-ND‎</v>
      </c>
    </row>
    <row r="13">
      <c r="A13" s="15">
        <v>1.0</v>
      </c>
      <c r="B13" s="23" t="s">
        <v>58</v>
      </c>
      <c r="C13" s="17" t="s">
        <v>25</v>
      </c>
      <c r="D13" s="23" t="s">
        <v>59</v>
      </c>
      <c r="E13" s="16" t="s">
        <v>60</v>
      </c>
      <c r="F13" s="17" t="s">
        <v>61</v>
      </c>
      <c r="G13" s="16" t="s">
        <v>60</v>
      </c>
      <c r="H13" s="23" t="s">
        <v>62</v>
      </c>
      <c r="I13" s="17" t="s">
        <v>29</v>
      </c>
      <c r="J13" s="12" t="s">
        <v>63</v>
      </c>
      <c r="K13" s="20" t="s">
        <v>64</v>
      </c>
      <c r="L13" s="18">
        <v>0.28</v>
      </c>
      <c r="M13" s="18">
        <f t="shared" si="1"/>
        <v>0.28</v>
      </c>
      <c r="O13" s="22" t="str">
        <f t="shared" si="2"/>
        <v>1 | U1G$1 | CP2104 | 336-4146-1-ND</v>
      </c>
    </row>
    <row r="14">
      <c r="A14" s="15">
        <v>1.0</v>
      </c>
      <c r="B14" s="16" t="s">
        <v>65</v>
      </c>
      <c r="C14" s="17" t="s">
        <v>25</v>
      </c>
      <c r="D14" s="16" t="s">
        <v>66</v>
      </c>
      <c r="E14" s="16" t="s">
        <v>65</v>
      </c>
      <c r="F14" s="17" t="s">
        <v>67</v>
      </c>
      <c r="G14" s="16" t="s">
        <v>68</v>
      </c>
      <c r="H14" s="16" t="s">
        <v>69</v>
      </c>
      <c r="I14" s="17" t="s">
        <v>29</v>
      </c>
      <c r="J14" s="17" t="s">
        <v>70</v>
      </c>
      <c r="K14" s="20" t="s">
        <v>71</v>
      </c>
      <c r="L14" s="18">
        <v>0.36</v>
      </c>
      <c r="M14" s="18">
        <f t="shared" si="1"/>
        <v>0.36</v>
      </c>
      <c r="O14" s="22" t="str">
        <f t="shared" si="2"/>
        <v>1 | Q3 | AO3403 | 785-1003-1-ND</v>
      </c>
    </row>
    <row r="15">
      <c r="A15" s="15">
        <v>2.0</v>
      </c>
      <c r="B15" s="16" t="s">
        <v>72</v>
      </c>
      <c r="C15" s="17" t="s">
        <v>20</v>
      </c>
      <c r="D15" s="16" t="s">
        <v>73</v>
      </c>
      <c r="E15" s="16" t="s">
        <v>19</v>
      </c>
      <c r="F15" s="16" t="s">
        <v>19</v>
      </c>
      <c r="G15" s="16" t="s">
        <v>74</v>
      </c>
      <c r="H15" s="16" t="s">
        <v>75</v>
      </c>
      <c r="I15" s="17" t="s">
        <v>29</v>
      </c>
      <c r="J15" s="21"/>
      <c r="K15" s="20" t="s">
        <v>76</v>
      </c>
      <c r="L15" s="18">
        <v>0.93</v>
      </c>
      <c r="M15" s="18">
        <f t="shared" si="1"/>
        <v>1.86</v>
      </c>
      <c r="O15" s="22" t="str">
        <f t="shared" si="2"/>
        <v>1 | AP2112-3.3 | AP2112-3.3 | AP2112K-3.3TRG1DICT-ND</v>
      </c>
    </row>
    <row r="16">
      <c r="A16" s="15">
        <v>1.0</v>
      </c>
      <c r="B16" s="16" t="s">
        <v>77</v>
      </c>
      <c r="C16" s="17" t="s">
        <v>20</v>
      </c>
      <c r="D16" s="16" t="s">
        <v>73</v>
      </c>
      <c r="E16" s="16" t="s">
        <v>19</v>
      </c>
      <c r="F16" s="16" t="s">
        <v>19</v>
      </c>
      <c r="G16" s="16" t="s">
        <v>78</v>
      </c>
      <c r="H16" s="16" t="s">
        <v>79</v>
      </c>
      <c r="I16" s="17" t="s">
        <v>29</v>
      </c>
      <c r="J16" s="21"/>
      <c r="K16" s="20" t="s">
        <v>80</v>
      </c>
      <c r="L16" s="18">
        <v>2.95</v>
      </c>
      <c r="M16" s="18">
        <f t="shared" si="1"/>
        <v>2.95</v>
      </c>
      <c r="O16" s="22" t="str">
        <f t="shared" si="2"/>
        <v>2 | JP2, JP3 | - | </v>
      </c>
    </row>
    <row r="17">
      <c r="A17" s="15">
        <v>1.0</v>
      </c>
      <c r="B17" s="16" t="s">
        <v>81</v>
      </c>
      <c r="C17" s="17" t="s">
        <v>20</v>
      </c>
      <c r="D17" s="16" t="s">
        <v>73</v>
      </c>
      <c r="E17" s="16" t="s">
        <v>19</v>
      </c>
      <c r="F17" s="16" t="s">
        <v>19</v>
      </c>
      <c r="G17" s="16" t="s">
        <v>82</v>
      </c>
      <c r="H17" s="16" t="s">
        <v>83</v>
      </c>
      <c r="I17" s="17" t="s">
        <v>29</v>
      </c>
      <c r="J17" s="21"/>
      <c r="K17" s="20" t="s">
        <v>84</v>
      </c>
      <c r="L17" s="18">
        <v>2.38</v>
      </c>
      <c r="M17" s="18">
        <f t="shared" si="1"/>
        <v>2.38</v>
      </c>
      <c r="O17" s="22" t="str">
        <f t="shared" si="2"/>
        <v>1 | JP4 | - | </v>
      </c>
    </row>
    <row r="18">
      <c r="A18" s="15">
        <v>1.0</v>
      </c>
      <c r="B18" s="16" t="s">
        <v>85</v>
      </c>
      <c r="C18" s="17" t="s">
        <v>25</v>
      </c>
      <c r="D18" s="16" t="s">
        <v>86</v>
      </c>
      <c r="E18" s="17" t="s">
        <v>87</v>
      </c>
      <c r="F18" s="17" t="s">
        <v>88</v>
      </c>
      <c r="G18" s="16" t="s">
        <v>89</v>
      </c>
      <c r="H18" s="16" t="s">
        <v>90</v>
      </c>
      <c r="I18" s="17" t="s">
        <v>29</v>
      </c>
      <c r="J18" s="12" t="s">
        <v>91</v>
      </c>
      <c r="K18" s="20" t="s">
        <v>92</v>
      </c>
      <c r="L18" s="18">
        <v>0.05</v>
      </c>
      <c r="M18" s="18">
        <f t="shared" si="1"/>
        <v>0.05</v>
      </c>
      <c r="O18" s="22" t="str">
        <f t="shared" si="2"/>
        <v>1 | JP5 | - | </v>
      </c>
    </row>
    <row r="19">
      <c r="A19" s="15">
        <v>6.0</v>
      </c>
      <c r="B19" s="24" t="s">
        <v>93</v>
      </c>
      <c r="C19" s="17" t="s">
        <v>25</v>
      </c>
      <c r="D19" s="16" t="s">
        <v>86</v>
      </c>
      <c r="E19" s="17" t="s">
        <v>94</v>
      </c>
      <c r="F19" s="17" t="s">
        <v>88</v>
      </c>
      <c r="G19" s="16" t="s">
        <v>95</v>
      </c>
      <c r="H19" s="16" t="s">
        <v>96</v>
      </c>
      <c r="I19" s="17" t="s">
        <v>29</v>
      </c>
      <c r="J19" s="12" t="s">
        <v>97</v>
      </c>
      <c r="K19" s="20" t="s">
        <v>98</v>
      </c>
      <c r="L19" s="18">
        <v>0.05</v>
      </c>
      <c r="M19" s="18">
        <f t="shared" si="1"/>
        <v>0.3</v>
      </c>
      <c r="O19" s="22" t="str">
        <f t="shared" si="2"/>
        <v>1 | R7 | 100k | 541-100KSCT-ND</v>
      </c>
    </row>
    <row r="20">
      <c r="A20" s="15">
        <v>1.0</v>
      </c>
      <c r="B20" s="16" t="s">
        <v>99</v>
      </c>
      <c r="C20" s="17" t="s">
        <v>25</v>
      </c>
      <c r="D20" s="16" t="s">
        <v>86</v>
      </c>
      <c r="E20" s="17" t="s">
        <v>100</v>
      </c>
      <c r="F20" s="17" t="s">
        <v>88</v>
      </c>
      <c r="G20" s="16" t="s">
        <v>101</v>
      </c>
      <c r="H20" s="16" t="s">
        <v>102</v>
      </c>
      <c r="I20" s="17" t="s">
        <v>29</v>
      </c>
      <c r="J20" s="12" t="s">
        <v>103</v>
      </c>
      <c r="K20" s="20" t="s">
        <v>104</v>
      </c>
      <c r="L20" s="18">
        <v>0.05</v>
      </c>
      <c r="M20" s="18">
        <f t="shared" si="1"/>
        <v>0.05</v>
      </c>
      <c r="O20" s="22" t="str">
        <f t="shared" si="2"/>
        <v>6 | R1, R3, R5, R6, R9, R10, R11 | 10k | 541-10.0KSCT-ND</v>
      </c>
    </row>
    <row r="21">
      <c r="A21" s="15">
        <v>2.0</v>
      </c>
      <c r="B21" s="16" t="s">
        <v>105</v>
      </c>
      <c r="C21" s="17" t="s">
        <v>25</v>
      </c>
      <c r="D21" s="16" t="s">
        <v>86</v>
      </c>
      <c r="E21" s="17" t="s">
        <v>106</v>
      </c>
      <c r="F21" s="17" t="s">
        <v>88</v>
      </c>
      <c r="G21" s="16" t="s">
        <v>107</v>
      </c>
      <c r="H21" s="16" t="s">
        <v>108</v>
      </c>
      <c r="I21" s="17" t="s">
        <v>29</v>
      </c>
      <c r="J21" s="12" t="s">
        <v>109</v>
      </c>
      <c r="K21" s="20" t="s">
        <v>110</v>
      </c>
      <c r="L21" s="18">
        <v>0.04</v>
      </c>
      <c r="M21" s="18">
        <f t="shared" si="1"/>
        <v>0.08</v>
      </c>
      <c r="O21" s="22" t="str">
        <f t="shared" si="2"/>
        <v>1 | R2 | 1k | 541-1.00KSCT-ND</v>
      </c>
    </row>
    <row r="22">
      <c r="A22" s="15">
        <v>3.0</v>
      </c>
      <c r="B22" s="16" t="s">
        <v>111</v>
      </c>
      <c r="C22" s="17" t="s">
        <v>25</v>
      </c>
      <c r="D22" s="16" t="s">
        <v>112</v>
      </c>
      <c r="E22" s="17" t="s">
        <v>113</v>
      </c>
      <c r="F22" s="17" t="s">
        <v>88</v>
      </c>
      <c r="G22" s="16" t="s">
        <v>114</v>
      </c>
      <c r="H22" s="16" t="s">
        <v>115</v>
      </c>
      <c r="I22" s="17" t="s">
        <v>29</v>
      </c>
      <c r="J22" s="12" t="s">
        <v>116</v>
      </c>
      <c r="K22" s="20" t="s">
        <v>117</v>
      </c>
      <c r="L22" s="18">
        <v>0.11</v>
      </c>
      <c r="M22" s="18">
        <f t="shared" si="1"/>
        <v>0.33</v>
      </c>
      <c r="O22" s="22" t="str">
        <f t="shared" si="2"/>
        <v>2 | R4, R8 | 4.7k | 541-2792-1-ND</v>
      </c>
    </row>
    <row r="23">
      <c r="A23" s="15">
        <v>1.0</v>
      </c>
      <c r="B23" s="16" t="s">
        <v>118</v>
      </c>
      <c r="C23" s="17" t="s">
        <v>25</v>
      </c>
      <c r="D23" s="16" t="s">
        <v>112</v>
      </c>
      <c r="E23" s="17" t="s">
        <v>119</v>
      </c>
      <c r="F23" s="17" t="s">
        <v>88</v>
      </c>
      <c r="G23" s="16" t="s">
        <v>120</v>
      </c>
      <c r="H23" s="16" t="s">
        <v>121</v>
      </c>
      <c r="I23" s="17" t="s">
        <v>29</v>
      </c>
      <c r="J23" s="12" t="s">
        <v>122</v>
      </c>
      <c r="K23" s="20" t="s">
        <v>123</v>
      </c>
      <c r="L23" s="18">
        <v>0.02</v>
      </c>
      <c r="M23" s="18">
        <f t="shared" si="1"/>
        <v>0.02</v>
      </c>
      <c r="O23" s="22" t="str">
        <f t="shared" si="2"/>
        <v>3 | C1, C2, C3 | 10u | 1276-6769-1-ND</v>
      </c>
    </row>
    <row r="24">
      <c r="A24" s="15">
        <v>1.0</v>
      </c>
      <c r="B24" s="16" t="s">
        <v>124</v>
      </c>
      <c r="C24" s="17" t="s">
        <v>25</v>
      </c>
      <c r="D24" s="16" t="s">
        <v>112</v>
      </c>
      <c r="E24" s="17" t="s">
        <v>125</v>
      </c>
      <c r="F24" s="17" t="s">
        <v>88</v>
      </c>
      <c r="G24" s="16" t="s">
        <v>126</v>
      </c>
      <c r="H24" s="16" t="s">
        <v>127</v>
      </c>
      <c r="I24" s="17" t="s">
        <v>29</v>
      </c>
      <c r="J24" s="12" t="s">
        <v>128</v>
      </c>
      <c r="K24" s="20" t="s">
        <v>129</v>
      </c>
      <c r="L24" s="18">
        <v>0.013</v>
      </c>
      <c r="M24" s="18">
        <f t="shared" si="1"/>
        <v>0.013</v>
      </c>
      <c r="O24" s="22" t="str">
        <f t="shared" si="2"/>
        <v>1 | C4, | 1u | 1276-1034-1-ND</v>
      </c>
    </row>
    <row r="25">
      <c r="A25" s="15">
        <v>2.0</v>
      </c>
      <c r="B25" s="16" t="s">
        <v>130</v>
      </c>
      <c r="C25" s="17" t="s">
        <v>25</v>
      </c>
      <c r="D25" s="16" t="s">
        <v>131</v>
      </c>
      <c r="E25" s="17" t="s">
        <v>132</v>
      </c>
      <c r="F25" s="16" t="s">
        <v>133</v>
      </c>
      <c r="G25" s="12" t="s">
        <v>134</v>
      </c>
      <c r="H25" s="16" t="s">
        <v>135</v>
      </c>
      <c r="I25" s="17" t="s">
        <v>29</v>
      </c>
      <c r="J25" s="12" t="s">
        <v>136</v>
      </c>
      <c r="K25" s="20" t="s">
        <v>137</v>
      </c>
      <c r="L25" s="18">
        <v>0.12</v>
      </c>
      <c r="M25" s="18">
        <f t="shared" si="1"/>
        <v>0.24</v>
      </c>
      <c r="O25" s="22" t="str">
        <f t="shared" si="2"/>
        <v>1 | C5 | 100n | 1276-1005-2-ND</v>
      </c>
    </row>
    <row r="26">
      <c r="A26" s="15">
        <v>1.0</v>
      </c>
      <c r="B26" s="16" t="s">
        <v>138</v>
      </c>
      <c r="C26" s="17" t="s">
        <v>25</v>
      </c>
      <c r="D26" s="16" t="s">
        <v>131</v>
      </c>
      <c r="E26" s="17" t="s">
        <v>139</v>
      </c>
      <c r="F26" s="16" t="s">
        <v>140</v>
      </c>
      <c r="G26" s="16" t="s">
        <v>141</v>
      </c>
      <c r="H26" s="16" t="s">
        <v>142</v>
      </c>
      <c r="I26" s="17" t="s">
        <v>29</v>
      </c>
      <c r="J26" s="12" t="s">
        <v>143</v>
      </c>
      <c r="K26" s="20" t="s">
        <v>144</v>
      </c>
      <c r="L26" s="18">
        <v>0.29</v>
      </c>
      <c r="M26" s="18">
        <f t="shared" si="1"/>
        <v>0.29</v>
      </c>
      <c r="O26" s="22" t="str">
        <f t="shared" si="2"/>
        <v>2 | T1, T2 | 600mA/40V | MMBT2222ALT1GOSCT-ND</v>
      </c>
    </row>
    <row r="27">
      <c r="A27" s="15">
        <v>1.0</v>
      </c>
      <c r="B27" s="16" t="s">
        <v>145</v>
      </c>
      <c r="C27" s="17" t="s">
        <v>25</v>
      </c>
      <c r="D27" s="16" t="s">
        <v>146</v>
      </c>
      <c r="E27" s="16" t="s">
        <v>147</v>
      </c>
      <c r="F27" s="16" t="s">
        <v>148</v>
      </c>
      <c r="G27" s="16" t="s">
        <v>149</v>
      </c>
      <c r="H27" s="16" t="s">
        <v>150</v>
      </c>
      <c r="I27" s="17" t="s">
        <v>29</v>
      </c>
      <c r="J27" s="12" t="s">
        <v>151</v>
      </c>
      <c r="K27" s="20" t="s">
        <v>152</v>
      </c>
      <c r="L27" s="18">
        <v>0.21</v>
      </c>
      <c r="M27" s="18">
        <f t="shared" si="1"/>
        <v>0.21</v>
      </c>
      <c r="O27" s="22" t="str">
        <f t="shared" si="2"/>
        <v>1 | D4 | 1A/40V | MBR140SFT1G</v>
      </c>
    </row>
    <row r="28">
      <c r="A28" s="15">
        <v>1.0</v>
      </c>
      <c r="B28" s="16" t="s">
        <v>153</v>
      </c>
      <c r="C28" s="17" t="s">
        <v>25</v>
      </c>
      <c r="D28" s="16" t="s">
        <v>154</v>
      </c>
      <c r="E28" s="16" t="s">
        <v>155</v>
      </c>
      <c r="F28" s="22"/>
      <c r="G28" s="16" t="s">
        <v>155</v>
      </c>
      <c r="H28" s="16" t="s">
        <v>156</v>
      </c>
      <c r="I28" s="17" t="s">
        <v>29</v>
      </c>
      <c r="J28" s="12" t="s">
        <v>157</v>
      </c>
      <c r="K28" s="20" t="s">
        <v>158</v>
      </c>
      <c r="L28" s="18">
        <v>0.63</v>
      </c>
      <c r="M28" s="18">
        <f t="shared" si="1"/>
        <v>0.63</v>
      </c>
      <c r="O28" s="22" t="str">
        <f t="shared" si="2"/>
        <v>1 | D2 | RED | 754-1123-1-ND</v>
      </c>
    </row>
    <row r="29">
      <c r="A29" s="15">
        <v>3.0</v>
      </c>
      <c r="B29" s="16" t="s">
        <v>19</v>
      </c>
      <c r="C29" s="17" t="s">
        <v>20</v>
      </c>
      <c r="D29" s="16" t="s">
        <v>159</v>
      </c>
      <c r="E29" s="16" t="s">
        <v>160</v>
      </c>
      <c r="F29" s="19" t="s">
        <v>161</v>
      </c>
      <c r="G29" s="25" t="s">
        <v>162</v>
      </c>
      <c r="H29" s="16" t="s">
        <v>163</v>
      </c>
      <c r="I29" s="17" t="s">
        <v>42</v>
      </c>
      <c r="J29" s="25" t="s">
        <v>164</v>
      </c>
      <c r="K29" s="20" t="s">
        <v>165</v>
      </c>
      <c r="L29" s="18">
        <v>2.59</v>
      </c>
      <c r="M29" s="18">
        <f t="shared" si="1"/>
        <v>7.77</v>
      </c>
      <c r="O29" s="22" t="str">
        <f t="shared" si="2"/>
        <v>1 | SW1 | BB3S-1000 | SW415-ND</v>
      </c>
    </row>
    <row r="30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6" t="s">
        <v>166</v>
      </c>
      <c r="M30" s="27">
        <f>SUM(M7:M29)</f>
        <v>40.99966667</v>
      </c>
    </row>
    <row r="31">
      <c r="A31" s="28" t="s">
        <v>167</v>
      </c>
    </row>
    <row r="32">
      <c r="A32" s="29">
        <v>1.0</v>
      </c>
      <c r="B32" s="30" t="s">
        <v>19</v>
      </c>
      <c r="C32" s="30" t="s">
        <v>19</v>
      </c>
      <c r="D32" s="31" t="s">
        <v>168</v>
      </c>
      <c r="E32" s="30" t="s">
        <v>19</v>
      </c>
      <c r="F32" s="30" t="s">
        <v>169</v>
      </c>
      <c r="G32" s="30" t="s">
        <v>19</v>
      </c>
      <c r="H32" s="30" t="s">
        <v>170</v>
      </c>
      <c r="I32" s="31" t="s">
        <v>19</v>
      </c>
      <c r="J32" s="32"/>
      <c r="K32" s="33"/>
      <c r="L32" s="34">
        <v>0.26</v>
      </c>
      <c r="M32" s="18">
        <f t="shared" ref="M32:M44" si="3"> L32*A32</f>
        <v>0.26</v>
      </c>
    </row>
    <row r="33">
      <c r="A33" s="29">
        <v>1.0</v>
      </c>
      <c r="B33" s="30" t="s">
        <v>19</v>
      </c>
      <c r="C33" s="30" t="s">
        <v>19</v>
      </c>
      <c r="D33" s="31" t="s">
        <v>168</v>
      </c>
      <c r="E33" s="30" t="s">
        <v>19</v>
      </c>
      <c r="F33" s="30" t="s">
        <v>169</v>
      </c>
      <c r="G33" s="30" t="s">
        <v>19</v>
      </c>
      <c r="H33" s="30" t="s">
        <v>171</v>
      </c>
      <c r="I33" s="31" t="s">
        <v>19</v>
      </c>
      <c r="J33" s="32"/>
      <c r="K33" s="33"/>
      <c r="L33" s="34">
        <v>0.32</v>
      </c>
      <c r="M33" s="18">
        <f t="shared" si="3"/>
        <v>0.32</v>
      </c>
    </row>
    <row r="34">
      <c r="A34" s="29">
        <v>1.0</v>
      </c>
      <c r="B34" s="30" t="s">
        <v>19</v>
      </c>
      <c r="C34" s="30" t="s">
        <v>19</v>
      </c>
      <c r="D34" s="31" t="s">
        <v>168</v>
      </c>
      <c r="E34" s="30" t="s">
        <v>19</v>
      </c>
      <c r="F34" s="30" t="s">
        <v>169</v>
      </c>
      <c r="G34" s="30" t="s">
        <v>19</v>
      </c>
      <c r="H34" s="35" t="s">
        <v>172</v>
      </c>
      <c r="I34" s="31" t="s">
        <v>19</v>
      </c>
      <c r="J34" s="36"/>
      <c r="K34" s="37"/>
      <c r="L34" s="34">
        <v>0.32</v>
      </c>
      <c r="M34" s="18">
        <f t="shared" si="3"/>
        <v>0.32</v>
      </c>
    </row>
    <row r="35">
      <c r="A35" s="29">
        <v>1.0</v>
      </c>
      <c r="B35" s="30" t="s">
        <v>19</v>
      </c>
      <c r="C35" s="30" t="s">
        <v>19</v>
      </c>
      <c r="D35" s="31" t="s">
        <v>168</v>
      </c>
      <c r="E35" s="30" t="s">
        <v>19</v>
      </c>
      <c r="F35" s="30" t="s">
        <v>169</v>
      </c>
      <c r="G35" s="30" t="s">
        <v>19</v>
      </c>
      <c r="H35" s="35" t="s">
        <v>173</v>
      </c>
      <c r="I35" s="31" t="s">
        <v>19</v>
      </c>
      <c r="J35" s="36"/>
      <c r="K35" s="37"/>
      <c r="L35" s="38">
        <v>1.25</v>
      </c>
      <c r="M35" s="18">
        <f t="shared" si="3"/>
        <v>1.25</v>
      </c>
    </row>
    <row r="36">
      <c r="A36" s="29">
        <v>1.0</v>
      </c>
      <c r="B36" s="30" t="s">
        <v>19</v>
      </c>
      <c r="C36" s="30" t="s">
        <v>19</v>
      </c>
      <c r="D36" s="31" t="s">
        <v>168</v>
      </c>
      <c r="E36" s="30" t="s">
        <v>19</v>
      </c>
      <c r="F36" s="30" t="s">
        <v>169</v>
      </c>
      <c r="G36" s="30" t="s">
        <v>19</v>
      </c>
      <c r="H36" s="35" t="s">
        <v>174</v>
      </c>
      <c r="I36" s="31" t="s">
        <v>19</v>
      </c>
      <c r="J36" s="36"/>
      <c r="K36" s="37"/>
      <c r="L36" s="39">
        <v>1.22</v>
      </c>
      <c r="M36" s="18">
        <f t="shared" si="3"/>
        <v>1.22</v>
      </c>
    </row>
    <row r="37">
      <c r="A37" s="29">
        <v>1.0</v>
      </c>
      <c r="B37" s="30" t="s">
        <v>19</v>
      </c>
      <c r="C37" s="30" t="s">
        <v>19</v>
      </c>
      <c r="D37" s="31" t="s">
        <v>168</v>
      </c>
      <c r="E37" s="30" t="s">
        <v>19</v>
      </c>
      <c r="F37" s="30" t="s">
        <v>169</v>
      </c>
      <c r="G37" s="30" t="s">
        <v>19</v>
      </c>
      <c r="H37" s="35" t="s">
        <v>175</v>
      </c>
      <c r="I37" s="31" t="s">
        <v>19</v>
      </c>
      <c r="J37" s="36"/>
      <c r="K37" s="37"/>
      <c r="L37" s="39">
        <v>0.21</v>
      </c>
      <c r="M37" s="18">
        <f t="shared" si="3"/>
        <v>0.21</v>
      </c>
    </row>
    <row r="38">
      <c r="A38" s="29">
        <v>1.0</v>
      </c>
      <c r="B38" s="30" t="s">
        <v>19</v>
      </c>
      <c r="C38" s="30" t="s">
        <v>19</v>
      </c>
      <c r="D38" s="31" t="s">
        <v>168</v>
      </c>
      <c r="E38" s="30" t="s">
        <v>19</v>
      </c>
      <c r="F38" s="30" t="s">
        <v>169</v>
      </c>
      <c r="G38" s="30" t="s">
        <v>19</v>
      </c>
      <c r="H38" s="35" t="s">
        <v>176</v>
      </c>
      <c r="I38" s="31" t="s">
        <v>19</v>
      </c>
      <c r="J38" s="36"/>
      <c r="K38" s="37"/>
      <c r="L38" s="39">
        <v>0.9</v>
      </c>
      <c r="M38" s="18">
        <f t="shared" si="3"/>
        <v>0.9</v>
      </c>
    </row>
    <row r="39">
      <c r="A39" s="29">
        <v>1.0</v>
      </c>
      <c r="B39" s="30" t="s">
        <v>19</v>
      </c>
      <c r="C39" s="30" t="s">
        <v>19</v>
      </c>
      <c r="D39" s="31" t="s">
        <v>168</v>
      </c>
      <c r="E39" s="30" t="s">
        <v>19</v>
      </c>
      <c r="F39" s="30" t="s">
        <v>169</v>
      </c>
      <c r="G39" s="30" t="s">
        <v>19</v>
      </c>
      <c r="H39" s="35" t="s">
        <v>177</v>
      </c>
      <c r="I39" s="31" t="s">
        <v>19</v>
      </c>
      <c r="J39" s="36"/>
      <c r="K39" s="37"/>
      <c r="L39" s="39">
        <v>0.76</v>
      </c>
      <c r="M39" s="18">
        <f t="shared" si="3"/>
        <v>0.76</v>
      </c>
    </row>
    <row r="40">
      <c r="A40" s="29">
        <v>1.0</v>
      </c>
      <c r="B40" s="30" t="s">
        <v>19</v>
      </c>
      <c r="C40" s="30" t="s">
        <v>19</v>
      </c>
      <c r="D40" s="31" t="s">
        <v>168</v>
      </c>
      <c r="E40" s="30" t="s">
        <v>19</v>
      </c>
      <c r="F40" s="30" t="s">
        <v>169</v>
      </c>
      <c r="G40" s="30" t="s">
        <v>19</v>
      </c>
      <c r="H40" s="35" t="s">
        <v>178</v>
      </c>
      <c r="I40" s="31" t="s">
        <v>19</v>
      </c>
      <c r="J40" s="36"/>
      <c r="K40" s="37"/>
      <c r="L40" s="39">
        <v>0.28</v>
      </c>
      <c r="M40" s="18">
        <f t="shared" si="3"/>
        <v>0.28</v>
      </c>
    </row>
    <row r="41">
      <c r="A41" s="40">
        <v>12.0</v>
      </c>
      <c r="B41" s="30" t="s">
        <v>19</v>
      </c>
      <c r="C41" s="30" t="s">
        <v>19</v>
      </c>
      <c r="D41" s="30" t="s">
        <v>19</v>
      </c>
      <c r="E41" s="30" t="s">
        <v>179</v>
      </c>
      <c r="F41" s="30" t="s">
        <v>19</v>
      </c>
      <c r="G41" s="30" t="s">
        <v>19</v>
      </c>
      <c r="H41" s="30" t="s">
        <v>19</v>
      </c>
      <c r="I41" s="41" t="s">
        <v>42</v>
      </c>
      <c r="J41" s="36"/>
      <c r="K41" s="42" t="s">
        <v>180</v>
      </c>
      <c r="L41" s="39">
        <v>0.1059</v>
      </c>
      <c r="M41" s="18">
        <f t="shared" si="3"/>
        <v>1.2708</v>
      </c>
    </row>
    <row r="42">
      <c r="A42" s="40">
        <v>8.0</v>
      </c>
      <c r="B42" s="36"/>
      <c r="C42" s="43"/>
      <c r="D42" s="36"/>
      <c r="E42" s="41" t="s">
        <v>181</v>
      </c>
      <c r="F42" s="41" t="s">
        <v>182</v>
      </c>
      <c r="G42" s="22"/>
      <c r="H42" s="36"/>
      <c r="I42" s="41" t="s">
        <v>42</v>
      </c>
      <c r="J42" s="36"/>
      <c r="K42" s="44" t="s">
        <v>183</v>
      </c>
      <c r="L42" s="45">
        <v>0.09</v>
      </c>
      <c r="M42" s="18">
        <f t="shared" si="3"/>
        <v>0.72</v>
      </c>
    </row>
    <row r="43">
      <c r="A43" s="40">
        <v>4.0</v>
      </c>
      <c r="B43" s="36"/>
      <c r="C43" s="43"/>
      <c r="D43" s="36"/>
      <c r="E43" s="41" t="s">
        <v>184</v>
      </c>
      <c r="F43" s="41" t="s">
        <v>182</v>
      </c>
      <c r="G43" s="36"/>
      <c r="H43" s="36"/>
      <c r="I43" s="41" t="s">
        <v>42</v>
      </c>
      <c r="J43" s="36"/>
      <c r="K43" s="44" t="s">
        <v>183</v>
      </c>
      <c r="L43" s="45">
        <v>0.09</v>
      </c>
      <c r="M43" s="18">
        <f t="shared" si="3"/>
        <v>0.36</v>
      </c>
    </row>
    <row r="44">
      <c r="A44" s="40">
        <v>4.0</v>
      </c>
      <c r="B44" s="36"/>
      <c r="C44" s="43"/>
      <c r="D44" s="36"/>
      <c r="E44" s="41" t="s">
        <v>185</v>
      </c>
      <c r="F44" s="41" t="s">
        <v>182</v>
      </c>
      <c r="G44" s="36"/>
      <c r="H44" s="36"/>
      <c r="I44" s="41" t="s">
        <v>42</v>
      </c>
      <c r="J44" s="36"/>
      <c r="K44" s="44" t="s">
        <v>183</v>
      </c>
      <c r="L44" s="45">
        <v>0.09</v>
      </c>
      <c r="M44" s="18">
        <f t="shared" si="3"/>
        <v>0.36</v>
      </c>
    </row>
    <row r="45">
      <c r="A45" s="46"/>
      <c r="B45" s="36"/>
      <c r="C45" s="43"/>
      <c r="D45" s="36"/>
      <c r="E45" s="36"/>
      <c r="F45" s="36"/>
      <c r="G45" s="36"/>
      <c r="H45" s="36"/>
      <c r="I45" s="36"/>
      <c r="J45" s="36"/>
      <c r="K45" s="36"/>
      <c r="L45" s="47" t="s">
        <v>166</v>
      </c>
      <c r="M45" s="48">
        <f>SUM(M32:M44)</f>
        <v>8.2308</v>
      </c>
    </row>
    <row r="46">
      <c r="A46" s="36"/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49" t="s">
        <v>186</v>
      </c>
      <c r="M46" s="50">
        <f> M30+M45</f>
        <v>49.23046667</v>
      </c>
    </row>
    <row r="47">
      <c r="A47" s="14" t="s">
        <v>187</v>
      </c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9"/>
      <c r="M48" s="9"/>
    </row>
    <row r="49">
      <c r="A49" s="52" t="s">
        <v>188</v>
      </c>
      <c r="B49" s="52" t="s">
        <v>189</v>
      </c>
      <c r="C49" s="52" t="s">
        <v>190</v>
      </c>
      <c r="D49" s="8"/>
      <c r="E49" s="8"/>
      <c r="F49" s="8"/>
      <c r="G49" s="8"/>
      <c r="H49" s="8"/>
      <c r="I49" s="8"/>
      <c r="J49" s="8"/>
      <c r="K49" s="8"/>
      <c r="L49" s="9"/>
      <c r="M49" s="9"/>
    </row>
    <row r="50">
      <c r="A50" s="11" t="s">
        <v>191</v>
      </c>
      <c r="B50" s="53">
        <v>44146.0</v>
      </c>
      <c r="C50" s="54" t="s">
        <v>192</v>
      </c>
      <c r="G50" s="8"/>
      <c r="H50" s="8"/>
      <c r="I50" s="8"/>
      <c r="J50" s="8"/>
      <c r="K50" s="8"/>
      <c r="L50" s="9"/>
      <c r="M50" s="9"/>
    </row>
    <row r="51">
      <c r="A51" s="11" t="s">
        <v>193</v>
      </c>
      <c r="B51" s="53">
        <v>44152.0</v>
      </c>
      <c r="C51" s="11" t="s">
        <v>194</v>
      </c>
      <c r="I51" s="8"/>
      <c r="J51" s="8"/>
      <c r="K51" s="8"/>
      <c r="L51" s="9"/>
      <c r="M51" s="9"/>
    </row>
    <row r="52">
      <c r="A52" s="12" t="s">
        <v>195</v>
      </c>
      <c r="B52" s="55">
        <v>44166.0</v>
      </c>
      <c r="C52" s="12" t="s">
        <v>196</v>
      </c>
    </row>
    <row r="53">
      <c r="A53" s="12" t="s">
        <v>197</v>
      </c>
      <c r="B53" s="55">
        <v>44173.0</v>
      </c>
      <c r="C53" s="12" t="s">
        <v>198</v>
      </c>
    </row>
    <row r="54">
      <c r="A54" s="12" t="s">
        <v>199</v>
      </c>
      <c r="B54" s="56">
        <v>44203.0</v>
      </c>
      <c r="C54" s="5" t="s">
        <v>200</v>
      </c>
    </row>
    <row r="57">
      <c r="B57" s="57" t="s">
        <v>201</v>
      </c>
      <c r="C57" s="19" t="s">
        <v>202</v>
      </c>
    </row>
  </sheetData>
  <mergeCells count="12">
    <mergeCell ref="C50:F50"/>
    <mergeCell ref="C51:H51"/>
    <mergeCell ref="C52:H52"/>
    <mergeCell ref="C53:H53"/>
    <mergeCell ref="C54:H54"/>
    <mergeCell ref="A1:B1"/>
    <mergeCell ref="A2:B2"/>
    <mergeCell ref="A3:B3"/>
    <mergeCell ref="A4:B4"/>
    <mergeCell ref="D4:G4"/>
    <mergeCell ref="A31:M31"/>
    <mergeCell ref="A47:B47"/>
  </mergeCells>
  <hyperlinks>
    <hyperlink r:id="rId1" ref="K8"/>
    <hyperlink r:id="rId2" ref="K9"/>
    <hyperlink r:id="rId3" ref="K10"/>
    <hyperlink r:id="rId4" ref="K11"/>
    <hyperlink r:id="rId5" ref="K12"/>
    <hyperlink r:id="rId6" ref="K13"/>
    <hyperlink r:id="rId7" ref="K14"/>
    <hyperlink r:id="rId8" ref="K15"/>
    <hyperlink r:id="rId9" ref="K16"/>
    <hyperlink r:id="rId10" ref="K17"/>
    <hyperlink r:id="rId11" ref="K18"/>
    <hyperlink r:id="rId12" ref="K19"/>
    <hyperlink r:id="rId13" ref="K20"/>
    <hyperlink r:id="rId14" ref="K21"/>
    <hyperlink r:id="rId15" ref="K22"/>
    <hyperlink r:id="rId16" ref="K23"/>
    <hyperlink r:id="rId17" ref="K24"/>
    <hyperlink r:id="rId18" ref="K25"/>
    <hyperlink r:id="rId19" ref="K26"/>
    <hyperlink r:id="rId20" ref="K27"/>
    <hyperlink r:id="rId21" ref="K28"/>
    <hyperlink r:id="rId22" ref="K29"/>
    <hyperlink r:id="rId23" ref="K41"/>
    <hyperlink r:id="rId24" ref="K42"/>
    <hyperlink r:id="rId25" ref="K43"/>
    <hyperlink r:id="rId26" ref="K44"/>
  </hyperlinks>
  <printOptions gridLines="1" horizontalCentered="1"/>
  <pageMargins bottom="2.7397003745318353" footer="0.0" header="0.0" left="0.7" right="0.0" top="0.0"/>
  <pageSetup fitToHeight="0" cellComments="atEnd" orientation="landscape" pageOrder="overThenDown"/>
  <drawing r:id="rId27"/>
</worksheet>
</file>